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15" windowHeight="9420" activeTab="5"/>
  </bookViews>
  <sheets>
    <sheet name="Planilha Orçamentária (2)" sheetId="10" r:id="rId1"/>
    <sheet name="Planilha Orçamentária" sheetId="1" r:id="rId2"/>
    <sheet name="Memória de Cálculo" sheetId="4" r:id="rId3"/>
    <sheet name="Composição" sheetId="6" r:id="rId4"/>
    <sheet name="Cotações" sheetId="8" r:id="rId5"/>
    <sheet name="Cronograma" sheetId="9" r:id="rId6"/>
  </sheets>
  <definedNames>
    <definedName name="_xlnm.Print_Area" localSheetId="3">Composição!$A$1:$H$130</definedName>
    <definedName name="_xlnm.Print_Area" localSheetId="4">Cotações!$A$1:$H$80</definedName>
    <definedName name="_xlnm.Print_Area" localSheetId="2">'Memória de Cálculo'!$A$1:$J$418</definedName>
    <definedName name="_xlnm.Print_Area" localSheetId="1">'Planilha Orçamentária'!$A$1:$H$110</definedName>
    <definedName name="_xlnm.Print_Area" localSheetId="0">'Planilha Orçamentária (2)'!$A$1:$H$110</definedName>
    <definedName name="_xlnm.Database" localSheetId="0">#REF!</definedName>
    <definedName name="_xlnm.Database">#REF!</definedName>
    <definedName name="_xlnm.Print_Titles" localSheetId="3">Composição!$1:$9</definedName>
    <definedName name="_xlnm.Print_Titles" localSheetId="4">Cotações!$1:$9</definedName>
    <definedName name="_xlnm.Print_Titles" localSheetId="2">'Memória de Cálculo'!$1:$7</definedName>
    <definedName name="_xlnm.Print_Titles" localSheetId="1">'Planilha Orçamentária'!$1:$9</definedName>
    <definedName name="_xlnm.Print_Titles" localSheetId="0">'Planilha Orçamentária (2)'!$1:$9</definedName>
  </definedNames>
  <calcPr calcId="152511"/>
</workbook>
</file>

<file path=xl/calcChain.xml><?xml version="1.0" encoding="utf-8"?>
<calcChain xmlns="http://schemas.openxmlformats.org/spreadsheetml/2006/main">
  <c r="G93" i="10" l="1"/>
  <c r="H93" i="10" s="1"/>
  <c r="D93" i="10"/>
  <c r="G92" i="10"/>
  <c r="H92" i="10" s="1"/>
  <c r="D92" i="10"/>
  <c r="G91" i="10"/>
  <c r="H91" i="10" s="1"/>
  <c r="D91" i="10"/>
  <c r="G90" i="10"/>
  <c r="H90" i="10" s="1"/>
  <c r="D90" i="10"/>
  <c r="G89" i="10"/>
  <c r="H89" i="10" s="1"/>
  <c r="D89" i="10"/>
  <c r="G86" i="10"/>
  <c r="H86" i="10" s="1"/>
  <c r="D86" i="10"/>
  <c r="G85" i="10"/>
  <c r="H85" i="10" s="1"/>
  <c r="D85" i="10"/>
  <c r="G84" i="10"/>
  <c r="H84" i="10" s="1"/>
  <c r="D84" i="10"/>
  <c r="G83" i="10"/>
  <c r="H83" i="10" s="1"/>
  <c r="D83" i="10"/>
  <c r="G82" i="10"/>
  <c r="H82" i="10" s="1"/>
  <c r="D82" i="10"/>
  <c r="G81" i="10"/>
  <c r="H81" i="10" s="1"/>
  <c r="D81" i="10"/>
  <c r="G80" i="10"/>
  <c r="H80" i="10" s="1"/>
  <c r="D80" i="10"/>
  <c r="G79" i="10"/>
  <c r="H79" i="10" s="1"/>
  <c r="D79" i="10"/>
  <c r="G78" i="10"/>
  <c r="H78" i="10" s="1"/>
  <c r="D78" i="10"/>
  <c r="G77" i="10"/>
  <c r="H77" i="10" s="1"/>
  <c r="D77" i="10"/>
  <c r="G74" i="10"/>
  <c r="H74" i="10" s="1"/>
  <c r="D74" i="10"/>
  <c r="G73" i="10"/>
  <c r="H73" i="10" s="1"/>
  <c r="D73" i="10"/>
  <c r="G72" i="10"/>
  <c r="H72" i="10" s="1"/>
  <c r="D72" i="10"/>
  <c r="G71" i="10"/>
  <c r="H71" i="10" s="1"/>
  <c r="D71" i="10"/>
  <c r="G70" i="10"/>
  <c r="H70" i="10" s="1"/>
  <c r="D70" i="10"/>
  <c r="G67" i="10"/>
  <c r="H67" i="10" s="1"/>
  <c r="D67" i="10"/>
  <c r="G66" i="10"/>
  <c r="H66" i="10" s="1"/>
  <c r="D66" i="10"/>
  <c r="G65" i="10"/>
  <c r="H65" i="10" s="1"/>
  <c r="D65" i="10"/>
  <c r="H64" i="10"/>
  <c r="H68" i="10" s="1"/>
  <c r="G64" i="10"/>
  <c r="D64" i="10"/>
  <c r="G61" i="10"/>
  <c r="H61" i="10" s="1"/>
  <c r="D61" i="10"/>
  <c r="G60" i="10"/>
  <c r="H60" i="10" s="1"/>
  <c r="D60" i="10"/>
  <c r="G59" i="10"/>
  <c r="H59" i="10" s="1"/>
  <c r="D59" i="10"/>
  <c r="G56" i="10"/>
  <c r="H56" i="10" s="1"/>
  <c r="D56" i="10"/>
  <c r="G55" i="10"/>
  <c r="H55" i="10" s="1"/>
  <c r="D55" i="10"/>
  <c r="G54" i="10"/>
  <c r="H54" i="10" s="1"/>
  <c r="G53" i="10"/>
  <c r="H53" i="10" s="1"/>
  <c r="D53" i="10"/>
  <c r="G50" i="10"/>
  <c r="H50" i="10" s="1"/>
  <c r="D50" i="10"/>
  <c r="G49" i="10"/>
  <c r="H49" i="10" s="1"/>
  <c r="D49" i="10"/>
  <c r="G48" i="10"/>
  <c r="H48" i="10" s="1"/>
  <c r="D48" i="10"/>
  <c r="G47" i="10"/>
  <c r="H47" i="10" s="1"/>
  <c r="D47" i="10"/>
  <c r="G46" i="10"/>
  <c r="H46" i="10" s="1"/>
  <c r="D46" i="10"/>
  <c r="G43" i="10"/>
  <c r="H43" i="10" s="1"/>
  <c r="D43" i="10"/>
  <c r="G42" i="10"/>
  <c r="H42" i="10" s="1"/>
  <c r="D42" i="10"/>
  <c r="G41" i="10"/>
  <c r="H41" i="10" s="1"/>
  <c r="D41" i="10"/>
  <c r="G40" i="10"/>
  <c r="H40" i="10" s="1"/>
  <c r="D40" i="10"/>
  <c r="G39" i="10"/>
  <c r="H39" i="10" s="1"/>
  <c r="D39" i="10"/>
  <c r="G38" i="10"/>
  <c r="H38" i="10" s="1"/>
  <c r="D38" i="10"/>
  <c r="G37" i="10"/>
  <c r="H37" i="10" s="1"/>
  <c r="D37" i="10"/>
  <c r="G36" i="10"/>
  <c r="H36" i="10" s="1"/>
  <c r="D36" i="10"/>
  <c r="G35" i="10"/>
  <c r="H35" i="10" s="1"/>
  <c r="D35" i="10"/>
  <c r="G34" i="10"/>
  <c r="H34" i="10" s="1"/>
  <c r="D34" i="10"/>
  <c r="G33" i="10"/>
  <c r="H33" i="10" s="1"/>
  <c r="D33" i="10"/>
  <c r="G32" i="10"/>
  <c r="H32" i="10" s="1"/>
  <c r="D32" i="10"/>
  <c r="G31" i="10"/>
  <c r="H31" i="10" s="1"/>
  <c r="D31" i="10"/>
  <c r="G28" i="10"/>
  <c r="H28" i="10" s="1"/>
  <c r="D28" i="10"/>
  <c r="G27" i="10"/>
  <c r="H27" i="10" s="1"/>
  <c r="D27" i="10"/>
  <c r="G26" i="10"/>
  <c r="H26" i="10" s="1"/>
  <c r="D26" i="10"/>
  <c r="G25" i="10"/>
  <c r="H25" i="10" s="1"/>
  <c r="D25" i="10"/>
  <c r="G24" i="10"/>
  <c r="H24" i="10" s="1"/>
  <c r="D24" i="10"/>
  <c r="G23" i="10"/>
  <c r="H23" i="10" s="1"/>
  <c r="D23" i="10"/>
  <c r="G22" i="10"/>
  <c r="H22" i="10" s="1"/>
  <c r="D22" i="10"/>
  <c r="G21" i="10"/>
  <c r="H21" i="10" s="1"/>
  <c r="D21" i="10"/>
  <c r="G20" i="10"/>
  <c r="H20" i="10" s="1"/>
  <c r="D20" i="10"/>
  <c r="G19" i="10"/>
  <c r="H19" i="10" s="1"/>
  <c r="D19" i="10"/>
  <c r="G18" i="10"/>
  <c r="H18" i="10" s="1"/>
  <c r="D18" i="10"/>
  <c r="G15" i="10"/>
  <c r="H15" i="10" s="1"/>
  <c r="D15" i="10"/>
  <c r="H14" i="10"/>
  <c r="H16" i="10" s="1"/>
  <c r="G14" i="10"/>
  <c r="D14" i="10"/>
  <c r="G11" i="10"/>
  <c r="H11" i="10" s="1"/>
  <c r="H12" i="10" s="1"/>
  <c r="H62" i="10" l="1"/>
  <c r="H44" i="10"/>
  <c r="H29" i="10"/>
  <c r="H57" i="10"/>
  <c r="H75" i="10"/>
  <c r="H87" i="10"/>
  <c r="H51" i="10"/>
  <c r="H94" i="10"/>
  <c r="B88" i="6"/>
  <c r="A88" i="6"/>
  <c r="B76" i="6"/>
  <c r="A76" i="6"/>
  <c r="B10" i="6"/>
  <c r="A10" i="6"/>
  <c r="H31" i="8"/>
  <c r="B75" i="8"/>
  <c r="A75" i="8"/>
  <c r="B74" i="8"/>
  <c r="A74" i="8"/>
  <c r="H75" i="8"/>
  <c r="G127" i="6" s="1"/>
  <c r="B66" i="8"/>
  <c r="A66" i="8"/>
  <c r="B65" i="8"/>
  <c r="A65" i="8"/>
  <c r="H66" i="8"/>
  <c r="G116" i="6" s="1"/>
  <c r="B57" i="8"/>
  <c r="A57" i="8"/>
  <c r="B51" i="8"/>
  <c r="A51" i="8"/>
  <c r="H57" i="8"/>
  <c r="G101" i="6" s="1"/>
  <c r="H51" i="8"/>
  <c r="G99" i="6" s="1"/>
  <c r="H95" i="10" l="1"/>
  <c r="B45" i="8"/>
  <c r="A45" i="8"/>
  <c r="H45" i="8"/>
  <c r="G98" i="6" s="1"/>
  <c r="B117" i="4" l="1"/>
  <c r="H20" i="8" l="1"/>
  <c r="G21" i="6" s="1"/>
  <c r="B20" i="8"/>
  <c r="A20" i="8"/>
  <c r="B19" i="8"/>
  <c r="A19" i="8"/>
  <c r="B26" i="9" l="1"/>
  <c r="B24" i="9"/>
  <c r="B22" i="9"/>
  <c r="B20" i="9"/>
  <c r="B18" i="9"/>
  <c r="B16" i="9"/>
  <c r="B14" i="9"/>
  <c r="B12" i="9"/>
  <c r="B10" i="9"/>
  <c r="B8" i="9"/>
  <c r="D6" i="9"/>
  <c r="B6" i="9"/>
  <c r="O3" i="9"/>
  <c r="N3" i="9"/>
  <c r="B3" i="9"/>
  <c r="B44" i="8"/>
  <c r="A44" i="8"/>
  <c r="H36" i="8"/>
  <c r="F66" i="1" s="1"/>
  <c r="G66" i="1" s="1"/>
  <c r="B36" i="8"/>
  <c r="A36" i="8"/>
  <c r="H30" i="8"/>
  <c r="H28" i="8" s="1"/>
  <c r="F65" i="1" s="1"/>
  <c r="G65" i="1" s="1"/>
  <c r="B28" i="8"/>
  <c r="A28" i="8"/>
  <c r="H11" i="8"/>
  <c r="F31" i="1" s="1"/>
  <c r="G31" i="1" s="1"/>
  <c r="B11" i="8"/>
  <c r="A11" i="8"/>
  <c r="H6" i="8"/>
  <c r="G6" i="8"/>
  <c r="F6" i="8"/>
  <c r="B6" i="8"/>
  <c r="A6" i="8"/>
  <c r="A5" i="8"/>
  <c r="A4" i="8"/>
  <c r="H129" i="6"/>
  <c r="H128" i="6"/>
  <c r="H127" i="6"/>
  <c r="B123" i="6"/>
  <c r="A123" i="6"/>
  <c r="H118" i="6"/>
  <c r="H117" i="6"/>
  <c r="H116" i="6"/>
  <c r="B112" i="6"/>
  <c r="A112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B91" i="6"/>
  <c r="A91" i="6"/>
  <c r="F86" i="6"/>
  <c r="H86" i="6" s="1"/>
  <c r="H84" i="6"/>
  <c r="H83" i="6"/>
  <c r="B79" i="6"/>
  <c r="A79" i="6"/>
  <c r="H74" i="6"/>
  <c r="H73" i="6"/>
  <c r="H72" i="6"/>
  <c r="F58" i="6"/>
  <c r="H58" i="6" s="1"/>
  <c r="F51" i="6"/>
  <c r="H51" i="6" s="1"/>
  <c r="F47" i="6"/>
  <c r="H47" i="6" s="1"/>
  <c r="F42" i="6"/>
  <c r="H42" i="6" s="1"/>
  <c r="G38" i="6"/>
  <c r="B38" i="6"/>
  <c r="A38" i="6"/>
  <c r="F29" i="6"/>
  <c r="H29" i="6" s="1"/>
  <c r="F23" i="6"/>
  <c r="H23" i="6" s="1"/>
  <c r="H21" i="6"/>
  <c r="F17" i="6"/>
  <c r="H17" i="6" s="1"/>
  <c r="G13" i="6"/>
  <c r="B13" i="6"/>
  <c r="A13" i="6"/>
  <c r="H6" i="6"/>
  <c r="G6" i="6"/>
  <c r="F6" i="6"/>
  <c r="B6" i="6"/>
  <c r="A6" i="6"/>
  <c r="A5" i="6"/>
  <c r="A4" i="6"/>
  <c r="D417" i="4"/>
  <c r="J417" i="4" s="1"/>
  <c r="J416" i="4"/>
  <c r="J415" i="4"/>
  <c r="J414" i="4"/>
  <c r="J413" i="4"/>
  <c r="J412" i="4"/>
  <c r="J411" i="4"/>
  <c r="J410" i="4"/>
  <c r="J409" i="4"/>
  <c r="J408" i="4"/>
  <c r="J407" i="4"/>
  <c r="J406" i="4"/>
  <c r="B404" i="4"/>
  <c r="A404" i="4"/>
  <c r="J402" i="4"/>
  <c r="J401" i="4"/>
  <c r="B399" i="4"/>
  <c r="A399" i="4"/>
  <c r="D397" i="4"/>
  <c r="J397" i="4" s="1"/>
  <c r="J396" i="4"/>
  <c r="J395" i="4"/>
  <c r="J394" i="4"/>
  <c r="J393" i="4"/>
  <c r="J392" i="4"/>
  <c r="B390" i="4"/>
  <c r="A390" i="4"/>
  <c r="J388" i="4"/>
  <c r="J387" i="4"/>
  <c r="I386" i="4"/>
  <c r="J386" i="4" s="1"/>
  <c r="I385" i="4"/>
  <c r="J385" i="4" s="1"/>
  <c r="J384" i="4"/>
  <c r="J383" i="4"/>
  <c r="I382" i="4"/>
  <c r="J382" i="4" s="1"/>
  <c r="I381" i="4"/>
  <c r="J381" i="4" s="1"/>
  <c r="J380" i="4"/>
  <c r="D379" i="4"/>
  <c r="J379" i="4" s="1"/>
  <c r="J378" i="4"/>
  <c r="I377" i="4"/>
  <c r="J377" i="4" s="1"/>
  <c r="I376" i="4"/>
  <c r="J376" i="4" s="1"/>
  <c r="I375" i="4"/>
  <c r="J375" i="4" s="1"/>
  <c r="I374" i="4"/>
  <c r="J374" i="4" s="1"/>
  <c r="J373" i="4"/>
  <c r="I372" i="4"/>
  <c r="J372" i="4" s="1"/>
  <c r="J371" i="4"/>
  <c r="I370" i="4"/>
  <c r="J370" i="4" s="1"/>
  <c r="I369" i="4"/>
  <c r="J369" i="4" s="1"/>
  <c r="J368" i="4"/>
  <c r="I367" i="4"/>
  <c r="J367" i="4" s="1"/>
  <c r="I366" i="4"/>
  <c r="J366" i="4" s="1"/>
  <c r="I365" i="4"/>
  <c r="J365" i="4" s="1"/>
  <c r="I364" i="4"/>
  <c r="J364" i="4" s="1"/>
  <c r="J363" i="4"/>
  <c r="I362" i="4"/>
  <c r="J362" i="4" s="1"/>
  <c r="D361" i="4"/>
  <c r="I361" i="4" s="1"/>
  <c r="J361" i="4" s="1"/>
  <c r="D360" i="4"/>
  <c r="I360" i="4" s="1"/>
  <c r="J360" i="4" s="1"/>
  <c r="D359" i="4"/>
  <c r="I359" i="4" s="1"/>
  <c r="J359" i="4" s="1"/>
  <c r="D356" i="4"/>
  <c r="J356" i="4" s="1"/>
  <c r="F355" i="4"/>
  <c r="J355" i="4" s="1"/>
  <c r="I354" i="4"/>
  <c r="F354" i="4"/>
  <c r="F353" i="4"/>
  <c r="J353" i="4" s="1"/>
  <c r="I352" i="4"/>
  <c r="J352" i="4" s="1"/>
  <c r="F351" i="4"/>
  <c r="J351" i="4" s="1"/>
  <c r="I350" i="4"/>
  <c r="J350" i="4" s="1"/>
  <c r="I349" i="4"/>
  <c r="J349" i="4" s="1"/>
  <c r="J348" i="4"/>
  <c r="F347" i="4"/>
  <c r="J347" i="4" s="1"/>
  <c r="F346" i="4"/>
  <c r="J346" i="4" s="1"/>
  <c r="I345" i="4"/>
  <c r="F345" i="4"/>
  <c r="F344" i="4"/>
  <c r="J344" i="4" s="1"/>
  <c r="J343" i="4"/>
  <c r="I342" i="4"/>
  <c r="J342" i="4" s="1"/>
  <c r="I341" i="4"/>
  <c r="J341" i="4" s="1"/>
  <c r="J340" i="4"/>
  <c r="F339" i="4"/>
  <c r="J339" i="4" s="1"/>
  <c r="B336" i="4"/>
  <c r="A336" i="4"/>
  <c r="D334" i="4"/>
  <c r="J334" i="4" s="1"/>
  <c r="F333" i="4"/>
  <c r="D333" i="4"/>
  <c r="I332" i="4"/>
  <c r="J332" i="4" s="1"/>
  <c r="J331" i="4"/>
  <c r="J330" i="4"/>
  <c r="I329" i="4"/>
  <c r="F329" i="4"/>
  <c r="I328" i="4"/>
  <c r="F328" i="4"/>
  <c r="D328" i="4"/>
  <c r="B326" i="4"/>
  <c r="A326" i="4"/>
  <c r="B325" i="4"/>
  <c r="A325" i="4"/>
  <c r="J323" i="4"/>
  <c r="J324" i="4" s="1"/>
  <c r="D86" i="1" s="1"/>
  <c r="B321" i="4"/>
  <c r="A321" i="4"/>
  <c r="J319" i="4"/>
  <c r="J318" i="4"/>
  <c r="B316" i="4"/>
  <c r="A316" i="4"/>
  <c r="J314" i="4"/>
  <c r="J313" i="4"/>
  <c r="B311" i="4"/>
  <c r="A311" i="4"/>
  <c r="J309" i="4"/>
  <c r="J308" i="4"/>
  <c r="J307" i="4"/>
  <c r="J306" i="4"/>
  <c r="B304" i="4"/>
  <c r="A304" i="4"/>
  <c r="J302" i="4"/>
  <c r="J303" i="4" s="1"/>
  <c r="D82" i="1" s="1"/>
  <c r="B300" i="4"/>
  <c r="A300" i="4"/>
  <c r="J298" i="4"/>
  <c r="J297" i="4"/>
  <c r="J296" i="4"/>
  <c r="J295" i="4"/>
  <c r="J294" i="4"/>
  <c r="B292" i="4"/>
  <c r="A292" i="4"/>
  <c r="J290" i="4"/>
  <c r="J289" i="4"/>
  <c r="J288" i="4"/>
  <c r="B286" i="4"/>
  <c r="A286" i="4"/>
  <c r="D284" i="4"/>
  <c r="J284" i="4" s="1"/>
  <c r="J285" i="4" s="1"/>
  <c r="D79" i="1" s="1"/>
  <c r="B282" i="4"/>
  <c r="A282" i="4"/>
  <c r="J280" i="4"/>
  <c r="J279" i="4"/>
  <c r="B277" i="4"/>
  <c r="A277" i="4"/>
  <c r="D275" i="4"/>
  <c r="J275" i="4" s="1"/>
  <c r="D274" i="4"/>
  <c r="J274" i="4" s="1"/>
  <c r="D273" i="4"/>
  <c r="J273" i="4" s="1"/>
  <c r="B271" i="4"/>
  <c r="A271" i="4"/>
  <c r="B270" i="4"/>
  <c r="B109" i="6" s="1"/>
  <c r="A270" i="4"/>
  <c r="A109" i="6" s="1"/>
  <c r="J268" i="4"/>
  <c r="J269" i="4" s="1"/>
  <c r="D74" i="1" s="1"/>
  <c r="B266" i="4"/>
  <c r="A266" i="4"/>
  <c r="J264" i="4"/>
  <c r="J265" i="4" s="1"/>
  <c r="D73" i="1" s="1"/>
  <c r="B262" i="4"/>
  <c r="A262" i="4"/>
  <c r="J260" i="4"/>
  <c r="J261" i="4" s="1"/>
  <c r="D72" i="1" s="1"/>
  <c r="B258" i="4"/>
  <c r="A258" i="4"/>
  <c r="J256" i="4"/>
  <c r="J257" i="4" s="1"/>
  <c r="D71" i="1" s="1"/>
  <c r="B254" i="4"/>
  <c r="A254" i="4"/>
  <c r="J252" i="4"/>
  <c r="J253" i="4" s="1"/>
  <c r="D70" i="1" s="1"/>
  <c r="B250" i="4"/>
  <c r="A250" i="4"/>
  <c r="B249" i="4"/>
  <c r="A249" i="4"/>
  <c r="J247" i="4"/>
  <c r="J248" i="4" s="1"/>
  <c r="D67" i="1" s="1"/>
  <c r="B245" i="4"/>
  <c r="A245" i="4"/>
  <c r="J243" i="4"/>
  <c r="J242" i="4"/>
  <c r="B240" i="4"/>
  <c r="A240" i="4"/>
  <c r="J238" i="4"/>
  <c r="J237" i="4"/>
  <c r="J236" i="4"/>
  <c r="J235" i="4"/>
  <c r="J234" i="4"/>
  <c r="B232" i="4"/>
  <c r="A232" i="4"/>
  <c r="J230" i="4"/>
  <c r="J229" i="4"/>
  <c r="J228" i="4"/>
  <c r="B226" i="4"/>
  <c r="A226" i="4"/>
  <c r="B225" i="4"/>
  <c r="A225" i="4"/>
  <c r="J223" i="4"/>
  <c r="J222" i="4"/>
  <c r="B220" i="4"/>
  <c r="A220" i="4"/>
  <c r="J218" i="4"/>
  <c r="J217" i="4"/>
  <c r="B215" i="4"/>
  <c r="A215" i="4"/>
  <c r="J213" i="4"/>
  <c r="J214" i="4" s="1"/>
  <c r="D59" i="1" s="1"/>
  <c r="B211" i="4"/>
  <c r="A211" i="4"/>
  <c r="B210" i="4"/>
  <c r="A210" i="4"/>
  <c r="J208" i="4"/>
  <c r="J207" i="4"/>
  <c r="B205" i="4"/>
  <c r="A205" i="4"/>
  <c r="D203" i="4"/>
  <c r="J203" i="4" s="1"/>
  <c r="D202" i="4"/>
  <c r="J202" i="4" s="1"/>
  <c r="B200" i="4"/>
  <c r="A200" i="4"/>
  <c r="J198" i="4"/>
  <c r="J199" i="4" s="1"/>
  <c r="B196" i="4"/>
  <c r="A196" i="4"/>
  <c r="J194" i="4"/>
  <c r="J193" i="4"/>
  <c r="B191" i="4"/>
  <c r="A191" i="4"/>
  <c r="B190" i="4"/>
  <c r="A190" i="4"/>
  <c r="D188" i="4"/>
  <c r="J188" i="4" s="1"/>
  <c r="D187" i="4"/>
  <c r="J187" i="4" s="1"/>
  <c r="D186" i="4"/>
  <c r="J186" i="4" s="1"/>
  <c r="B184" i="4"/>
  <c r="A184" i="4"/>
  <c r="J182" i="4"/>
  <c r="J181" i="4"/>
  <c r="I180" i="4"/>
  <c r="D180" i="4"/>
  <c r="B178" i="4"/>
  <c r="A178" i="4"/>
  <c r="D176" i="4"/>
  <c r="J176" i="4" s="1"/>
  <c r="J175" i="4"/>
  <c r="I174" i="4"/>
  <c r="J174" i="4" s="1"/>
  <c r="J173" i="4"/>
  <c r="J172" i="4"/>
  <c r="I171" i="4"/>
  <c r="F171" i="4"/>
  <c r="D171" i="4"/>
  <c r="I170" i="4"/>
  <c r="F170" i="4"/>
  <c r="B168" i="4"/>
  <c r="A168" i="4"/>
  <c r="D166" i="4"/>
  <c r="J166" i="4" s="1"/>
  <c r="J165" i="4"/>
  <c r="J164" i="4"/>
  <c r="J163" i="4"/>
  <c r="I162" i="4"/>
  <c r="F162" i="4"/>
  <c r="D162" i="4"/>
  <c r="I161" i="4"/>
  <c r="F161" i="4"/>
  <c r="B159" i="4"/>
  <c r="A159" i="4"/>
  <c r="D157" i="4"/>
  <c r="J157" i="4" s="1"/>
  <c r="F156" i="4"/>
  <c r="J156" i="4" s="1"/>
  <c r="I155" i="4"/>
  <c r="F155" i="4"/>
  <c r="B153" i="4"/>
  <c r="A153" i="4"/>
  <c r="B152" i="4"/>
  <c r="A152" i="4"/>
  <c r="B143" i="4"/>
  <c r="A143" i="4"/>
  <c r="D141" i="4"/>
  <c r="J141" i="4" s="1"/>
  <c r="D140" i="4"/>
  <c r="J140" i="4" s="1"/>
  <c r="D139" i="4"/>
  <c r="J139" i="4" s="1"/>
  <c r="D138" i="4"/>
  <c r="J138" i="4" s="1"/>
  <c r="B136" i="4"/>
  <c r="A136" i="4"/>
  <c r="D134" i="4"/>
  <c r="J134" i="4" s="1"/>
  <c r="D133" i="4"/>
  <c r="J133" i="4" s="1"/>
  <c r="D132" i="4"/>
  <c r="J132" i="4" s="1"/>
  <c r="D131" i="4"/>
  <c r="J131" i="4" s="1"/>
  <c r="B129" i="4"/>
  <c r="A129" i="4"/>
  <c r="J127" i="4"/>
  <c r="J128" i="4" s="1"/>
  <c r="D40" i="1" s="1"/>
  <c r="B125" i="4"/>
  <c r="A125" i="4"/>
  <c r="J123" i="4"/>
  <c r="J124" i="4" s="1"/>
  <c r="D39" i="1" s="1"/>
  <c r="B121" i="4"/>
  <c r="B68" i="6" s="1"/>
  <c r="A121" i="4"/>
  <c r="A68" i="6" s="1"/>
  <c r="J119" i="4"/>
  <c r="J120" i="4" s="1"/>
  <c r="D38" i="1" s="1"/>
  <c r="A117" i="4"/>
  <c r="J115" i="4"/>
  <c r="J114" i="4"/>
  <c r="G100" i="4" s="1"/>
  <c r="J100" i="4" s="1"/>
  <c r="J101" i="4" s="1"/>
  <c r="D35" i="1" s="1"/>
  <c r="J113" i="4"/>
  <c r="J112" i="4"/>
  <c r="B110" i="4"/>
  <c r="A110" i="4"/>
  <c r="J108" i="4"/>
  <c r="J107" i="4"/>
  <c r="J106" i="4"/>
  <c r="J105" i="4"/>
  <c r="J104" i="4"/>
  <c r="B102" i="4"/>
  <c r="A102" i="4"/>
  <c r="B98" i="4"/>
  <c r="A98" i="4"/>
  <c r="J96" i="4"/>
  <c r="J97" i="4" s="1"/>
  <c r="D34" i="1" s="1"/>
  <c r="B94" i="4"/>
  <c r="A94" i="4"/>
  <c r="J92" i="4"/>
  <c r="J93" i="4" s="1"/>
  <c r="D33" i="1" s="1"/>
  <c r="B90" i="4"/>
  <c r="A90" i="4"/>
  <c r="J88" i="4"/>
  <c r="J87" i="4"/>
  <c r="J86" i="4"/>
  <c r="J85" i="4"/>
  <c r="B83" i="4"/>
  <c r="A83" i="4"/>
  <c r="J81" i="4"/>
  <c r="J82" i="4" s="1"/>
  <c r="D31" i="1" s="1"/>
  <c r="B79" i="4"/>
  <c r="A79" i="4"/>
  <c r="B78" i="4"/>
  <c r="A78" i="4"/>
  <c r="J76" i="4"/>
  <c r="J77" i="4" s="1"/>
  <c r="D28" i="1" s="1"/>
  <c r="B74" i="4"/>
  <c r="A74" i="4"/>
  <c r="J72" i="4"/>
  <c r="J73" i="4" s="1"/>
  <c r="D27" i="1" s="1"/>
  <c r="B70" i="4"/>
  <c r="A70" i="4"/>
  <c r="J68" i="4"/>
  <c r="J67" i="4"/>
  <c r="B65" i="4"/>
  <c r="A65" i="4"/>
  <c r="J63" i="4"/>
  <c r="J64" i="4" s="1"/>
  <c r="D25" i="1" s="1"/>
  <c r="B61" i="4"/>
  <c r="A61" i="4"/>
  <c r="J59" i="4"/>
  <c r="J58" i="4"/>
  <c r="B56" i="4"/>
  <c r="A56" i="4"/>
  <c r="D54" i="4"/>
  <c r="J54" i="4" s="1"/>
  <c r="D53" i="4"/>
  <c r="J53" i="4" s="1"/>
  <c r="D52" i="4"/>
  <c r="J52" i="4" s="1"/>
  <c r="B50" i="4"/>
  <c r="A50" i="4"/>
  <c r="D48" i="4"/>
  <c r="J48" i="4" s="1"/>
  <c r="J49" i="4" s="1"/>
  <c r="D22" i="1" s="1"/>
  <c r="G149" i="4" s="1"/>
  <c r="J149" i="4" s="1"/>
  <c r="B46" i="4"/>
  <c r="A46" i="4"/>
  <c r="J44" i="4"/>
  <c r="J43" i="4"/>
  <c r="J42" i="4"/>
  <c r="B40" i="4"/>
  <c r="A40" i="4"/>
  <c r="J38" i="4"/>
  <c r="J37" i="4"/>
  <c r="B35" i="4"/>
  <c r="A35" i="4"/>
  <c r="J33" i="4"/>
  <c r="J32" i="4"/>
  <c r="J31" i="4"/>
  <c r="B29" i="4"/>
  <c r="A29" i="4"/>
  <c r="D27" i="4"/>
  <c r="J27" i="4" s="1"/>
  <c r="J26" i="4"/>
  <c r="B24" i="4"/>
  <c r="A24" i="4"/>
  <c r="B23" i="4"/>
  <c r="A23" i="4"/>
  <c r="J21" i="4"/>
  <c r="J22" i="4" s="1"/>
  <c r="D15" i="1" s="1"/>
  <c r="B19" i="4"/>
  <c r="A19" i="4"/>
  <c r="J17" i="4"/>
  <c r="J18" i="4" s="1"/>
  <c r="D14" i="1" s="1"/>
  <c r="B15" i="4"/>
  <c r="A15" i="4"/>
  <c r="B14" i="4"/>
  <c r="A14" i="4"/>
  <c r="B11" i="4"/>
  <c r="H12" i="4" s="1"/>
  <c r="A11" i="4"/>
  <c r="B10" i="4"/>
  <c r="A10" i="4"/>
  <c r="J6" i="4"/>
  <c r="I6" i="4"/>
  <c r="H6" i="4"/>
  <c r="B6" i="4"/>
  <c r="A6" i="4"/>
  <c r="A5" i="4"/>
  <c r="A4" i="4"/>
  <c r="A1" i="4"/>
  <c r="G93" i="1"/>
  <c r="G92" i="1"/>
  <c r="G91" i="1"/>
  <c r="G90" i="1"/>
  <c r="G89" i="1"/>
  <c r="G86" i="1"/>
  <c r="G85" i="1"/>
  <c r="G84" i="1"/>
  <c r="G83" i="1"/>
  <c r="G82" i="1"/>
  <c r="G79" i="1"/>
  <c r="G78" i="1"/>
  <c r="G77" i="1"/>
  <c r="G74" i="1"/>
  <c r="G73" i="1"/>
  <c r="G72" i="1"/>
  <c r="G71" i="1"/>
  <c r="G70" i="1"/>
  <c r="G64" i="1"/>
  <c r="G61" i="1"/>
  <c r="G60" i="1"/>
  <c r="G59" i="1"/>
  <c r="G55" i="1"/>
  <c r="G54" i="1"/>
  <c r="H54" i="1" s="1"/>
  <c r="G53" i="1"/>
  <c r="G50" i="1"/>
  <c r="G49" i="1"/>
  <c r="G48" i="1"/>
  <c r="G47" i="1"/>
  <c r="G46" i="1"/>
  <c r="G43" i="1"/>
  <c r="G42" i="1"/>
  <c r="G41" i="1"/>
  <c r="G40" i="1"/>
  <c r="G38" i="1"/>
  <c r="G37" i="1"/>
  <c r="G36" i="1"/>
  <c r="G35" i="1"/>
  <c r="G32" i="1"/>
  <c r="G28" i="1"/>
  <c r="G27" i="1"/>
  <c r="G26" i="1"/>
  <c r="G25" i="1"/>
  <c r="G24" i="1"/>
  <c r="G23" i="1"/>
  <c r="G22" i="1"/>
  <c r="G21" i="1"/>
  <c r="G20" i="1"/>
  <c r="G19" i="1"/>
  <c r="G18" i="1"/>
  <c r="G15" i="1"/>
  <c r="G14" i="1"/>
  <c r="H86" i="1" l="1"/>
  <c r="H59" i="1"/>
  <c r="H130" i="6"/>
  <c r="H123" i="6" s="1"/>
  <c r="H119" i="6"/>
  <c r="H112" i="6" s="1"/>
  <c r="F80" i="1" s="1"/>
  <c r="G80" i="1" s="1"/>
  <c r="H108" i="6"/>
  <c r="H91" i="6" s="1"/>
  <c r="F67" i="1" s="1"/>
  <c r="G67" i="1" s="1"/>
  <c r="H67" i="1" s="1"/>
  <c r="F81" i="1"/>
  <c r="G81" i="1" s="1"/>
  <c r="H35" i="1"/>
  <c r="J281" i="4"/>
  <c r="D78" i="1" s="1"/>
  <c r="H78" i="1" s="1"/>
  <c r="J315" i="4"/>
  <c r="D84" i="1" s="1"/>
  <c r="H84" i="1" s="1"/>
  <c r="E25" i="9" s="1"/>
  <c r="J320" i="4"/>
  <c r="D85" i="1" s="1"/>
  <c r="H85" i="1" s="1"/>
  <c r="J354" i="4"/>
  <c r="J403" i="4"/>
  <c r="D92" i="1" s="1"/>
  <c r="H92" i="1" s="1"/>
  <c r="J69" i="4"/>
  <c r="D26" i="1" s="1"/>
  <c r="H26" i="1" s="1"/>
  <c r="H14" i="1"/>
  <c r="G9" i="9" s="1"/>
  <c r="J209" i="4"/>
  <c r="D56" i="1" s="1"/>
  <c r="J39" i="4"/>
  <c r="D20" i="1" s="1"/>
  <c r="G147" i="4" s="1"/>
  <c r="J147" i="4" s="1"/>
  <c r="J418" i="4"/>
  <c r="D93" i="1" s="1"/>
  <c r="H93" i="1" s="1"/>
  <c r="J89" i="4"/>
  <c r="D32" i="1" s="1"/>
  <c r="H32" i="1" s="1"/>
  <c r="J116" i="4"/>
  <c r="D37" i="1" s="1"/>
  <c r="J244" i="4"/>
  <c r="D66" i="1" s="1"/>
  <c r="H66" i="1" s="1"/>
  <c r="J333" i="4"/>
  <c r="J28" i="4"/>
  <c r="D18" i="1" s="1"/>
  <c r="G145" i="4" s="1"/>
  <c r="J145" i="4" s="1"/>
  <c r="J329" i="4"/>
  <c r="J170" i="4"/>
  <c r="J180" i="4"/>
  <c r="J183" i="4" s="1"/>
  <c r="D49" i="1" s="1"/>
  <c r="H49" i="1" s="1"/>
  <c r="G15" i="9" s="1"/>
  <c r="J310" i="4"/>
  <c r="D83" i="1" s="1"/>
  <c r="H83" i="1" s="1"/>
  <c r="J60" i="4"/>
  <c r="D24" i="1" s="1"/>
  <c r="H24" i="1" s="1"/>
  <c r="F11" i="9" s="1"/>
  <c r="J161" i="4"/>
  <c r="J276" i="4"/>
  <c r="D77" i="1" s="1"/>
  <c r="H77" i="1" s="1"/>
  <c r="H37" i="1"/>
  <c r="H71" i="1"/>
  <c r="J55" i="4"/>
  <c r="D23" i="1" s="1"/>
  <c r="H23" i="1" s="1"/>
  <c r="J109" i="4"/>
  <c r="D36" i="1" s="1"/>
  <c r="H36" i="1" s="1"/>
  <c r="J142" i="4"/>
  <c r="D42" i="1" s="1"/>
  <c r="H42" i="1" s="1"/>
  <c r="J155" i="4"/>
  <c r="J158" i="4" s="1"/>
  <c r="D46" i="1" s="1"/>
  <c r="H46" i="1" s="1"/>
  <c r="J195" i="4"/>
  <c r="D53" i="1" s="1"/>
  <c r="H53" i="1" s="1"/>
  <c r="J219" i="4"/>
  <c r="D60" i="1" s="1"/>
  <c r="H60" i="1" s="1"/>
  <c r="J224" i="4"/>
  <c r="D61" i="1" s="1"/>
  <c r="H61" i="1" s="1"/>
  <c r="J398" i="4"/>
  <c r="D91" i="1" s="1"/>
  <c r="H91" i="1" s="1"/>
  <c r="H15" i="1"/>
  <c r="H73" i="1"/>
  <c r="J45" i="4"/>
  <c r="D21" i="1" s="1"/>
  <c r="G148" i="4" s="1"/>
  <c r="J148" i="4" s="1"/>
  <c r="J135" i="4"/>
  <c r="D41" i="1" s="1"/>
  <c r="H41" i="1" s="1"/>
  <c r="J239" i="4"/>
  <c r="D65" i="1" s="1"/>
  <c r="H65" i="1" s="1"/>
  <c r="J291" i="4"/>
  <c r="D80" i="1" s="1"/>
  <c r="J328" i="4"/>
  <c r="H79" i="1"/>
  <c r="H72" i="1"/>
  <c r="H22" i="1"/>
  <c r="H28" i="1"/>
  <c r="J34" i="4"/>
  <c r="D19" i="1" s="1"/>
  <c r="J299" i="4"/>
  <c r="D81" i="1" s="1"/>
  <c r="H27" i="1"/>
  <c r="H40" i="1"/>
  <c r="J345" i="4"/>
  <c r="J389" i="4" s="1"/>
  <c r="D90" i="1" s="1"/>
  <c r="H90" i="1" s="1"/>
  <c r="H25" i="1"/>
  <c r="J189" i="4"/>
  <c r="D50" i="1" s="1"/>
  <c r="H50" i="1" s="1"/>
  <c r="H74" i="1"/>
  <c r="J162" i="4"/>
  <c r="J171" i="4"/>
  <c r="H38" i="1"/>
  <c r="H70" i="1"/>
  <c r="H82" i="1"/>
  <c r="H65" i="6"/>
  <c r="F34" i="1" s="1"/>
  <c r="G34" i="1" s="1"/>
  <c r="H34" i="1" s="1"/>
  <c r="J204" i="4"/>
  <c r="D55" i="1" s="1"/>
  <c r="H55" i="1" s="1"/>
  <c r="J231" i="4"/>
  <c r="D64" i="1" s="1"/>
  <c r="H64" i="1" s="1"/>
  <c r="H31" i="1"/>
  <c r="H75" i="6"/>
  <c r="H68" i="6" s="1"/>
  <c r="F39" i="1" s="1"/>
  <c r="G39" i="1" s="1"/>
  <c r="H39" i="1" s="1"/>
  <c r="H35" i="6"/>
  <c r="H13" i="6" s="1"/>
  <c r="F33" i="1" s="1"/>
  <c r="G33" i="1" s="1"/>
  <c r="H33" i="1" s="1"/>
  <c r="H20" i="1" l="1"/>
  <c r="H16" i="1"/>
  <c r="D9" i="9" s="1"/>
  <c r="F9" i="9"/>
  <c r="H18" i="1"/>
  <c r="J335" i="4"/>
  <c r="D89" i="1" s="1"/>
  <c r="H89" i="1" s="1"/>
  <c r="H94" i="1" s="1"/>
  <c r="D27" i="9" s="1"/>
  <c r="J177" i="4"/>
  <c r="D48" i="1" s="1"/>
  <c r="H48" i="1" s="1"/>
  <c r="H21" i="1"/>
  <c r="H62" i="1"/>
  <c r="F19" i="9" s="1"/>
  <c r="F85" i="6"/>
  <c r="H85" i="6" s="1"/>
  <c r="H87" i="6" s="1"/>
  <c r="H79" i="6" s="1"/>
  <c r="F56" i="1" s="1"/>
  <c r="G56" i="1" s="1"/>
  <c r="H56" i="1" s="1"/>
  <c r="H57" i="1" s="1"/>
  <c r="E9" i="9"/>
  <c r="G21" i="9"/>
  <c r="F15" i="9"/>
  <c r="H81" i="1"/>
  <c r="H75" i="1"/>
  <c r="H80" i="1"/>
  <c r="H68" i="1"/>
  <c r="D21" i="9" s="1"/>
  <c r="J167" i="4"/>
  <c r="D47" i="1" s="1"/>
  <c r="H47" i="1" s="1"/>
  <c r="G146" i="4"/>
  <c r="J146" i="4" s="1"/>
  <c r="H19" i="1"/>
  <c r="D150" i="4"/>
  <c r="J150" i="4" s="1"/>
  <c r="G8" i="9"/>
  <c r="F8" i="9"/>
  <c r="G27" i="9"/>
  <c r="F21" i="9"/>
  <c r="E21" i="9"/>
  <c r="H38" i="6"/>
  <c r="E8" i="9"/>
  <c r="H51" i="1" l="1"/>
  <c r="F27" i="9"/>
  <c r="G19" i="9"/>
  <c r="G18" i="9" s="1"/>
  <c r="H29" i="1"/>
  <c r="E11" i="9" s="1"/>
  <c r="G20" i="9"/>
  <c r="J151" i="4"/>
  <c r="D43" i="1" s="1"/>
  <c r="H43" i="1" s="1"/>
  <c r="H44" i="1" s="1"/>
  <c r="G13" i="9" s="1"/>
  <c r="D19" i="9"/>
  <c r="F18" i="9" s="1"/>
  <c r="H87" i="1"/>
  <c r="D25" i="9" s="1"/>
  <c r="E24" i="9" s="1"/>
  <c r="D8" i="9"/>
  <c r="E20" i="9"/>
  <c r="F20" i="9"/>
  <c r="D15" i="9"/>
  <c r="E15" i="9"/>
  <c r="D11" i="9"/>
  <c r="F10" i="9" s="1"/>
  <c r="F26" i="9"/>
  <c r="G17" i="9"/>
  <c r="F17" i="9"/>
  <c r="D17" i="9"/>
  <c r="G23" i="9"/>
  <c r="D23" i="9"/>
  <c r="G26" i="9"/>
  <c r="D18" i="9" l="1"/>
  <c r="E13" i="9"/>
  <c r="D13" i="4"/>
  <c r="F13" i="4" s="1"/>
  <c r="H13" i="4" s="1"/>
  <c r="F11" i="1" s="1"/>
  <c r="G11" i="1" s="1"/>
  <c r="H11" i="1" s="1"/>
  <c r="H12" i="1" s="1"/>
  <c r="H95" i="1" s="1"/>
  <c r="F13" i="9"/>
  <c r="F29" i="9" s="1"/>
  <c r="D13" i="9"/>
  <c r="G25" i="9"/>
  <c r="G24" i="9" s="1"/>
  <c r="D24" i="9" s="1"/>
  <c r="E14" i="9"/>
  <c r="G12" i="9"/>
  <c r="D26" i="9"/>
  <c r="E10" i="9"/>
  <c r="D10" i="9" s="1"/>
  <c r="D20" i="9"/>
  <c r="G22" i="9"/>
  <c r="D22" i="9" s="1"/>
  <c r="F16" i="9"/>
  <c r="G16" i="9"/>
  <c r="F14" i="9"/>
  <c r="G14" i="9"/>
  <c r="F12" i="9" l="1"/>
  <c r="E12" i="9"/>
  <c r="D7" i="9"/>
  <c r="E7" i="9" s="1"/>
  <c r="E29" i="9" s="1"/>
  <c r="D14" i="9"/>
  <c r="D16" i="9"/>
  <c r="D12" i="9" l="1"/>
  <c r="D29" i="9"/>
  <c r="F28" i="9" s="1"/>
  <c r="G7" i="9"/>
  <c r="G29" i="9" s="1"/>
  <c r="G28" i="9" s="1"/>
  <c r="E28" i="9" l="1"/>
</calcChain>
</file>

<file path=xl/comments1.xml><?xml version="1.0" encoding="utf-8"?>
<comments xmlns="http://schemas.openxmlformats.org/spreadsheetml/2006/main">
  <authors>
    <author>Autor</author>
  </authors>
  <commentList>
    <comment ref="D33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 xml:space="preserve">Área 01 - Caixa d'água.
</t>
        </r>
      </text>
    </comment>
    <comment ref="D340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Área 02 - Caixa d'água.</t>
        </r>
      </text>
    </comment>
    <comment ref="D341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Fachada sala 02</t>
        </r>
      </text>
    </comment>
    <comment ref="I34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janela.</t>
        </r>
      </text>
    </comment>
    <comment ref="D342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Fachada sala de espera.</t>
        </r>
      </text>
    </comment>
    <comment ref="I34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porta.</t>
        </r>
      </text>
    </comment>
    <comment ref="D343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Fachada cozinha.</t>
        </r>
      </text>
    </comment>
    <comment ref="D34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Esquerda - Sala 01</t>
        </r>
      </text>
    </comment>
    <comment ref="D34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Esquerda - Caixa d'água</t>
        </r>
      </text>
    </comment>
    <comment ref="I34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 do banheiro e acesso à caixa d'água.</t>
        </r>
      </text>
    </comment>
    <comment ref="D346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Esquerda - Sala 02</t>
        </r>
      </text>
    </comment>
    <comment ref="D34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 xml:space="preserve">Área 01 - Caixa d'água.
</t>
        </r>
      </text>
    </comment>
    <comment ref="D34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Área 02 - Caixa d'água.</t>
        </r>
      </text>
    </comment>
    <comment ref="D34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Vista posterior sala 01.</t>
        </r>
      </text>
    </comment>
    <comment ref="I34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janela.</t>
        </r>
      </text>
    </comment>
    <comment ref="D35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Vista posterior recepção/cozinha.</t>
        </r>
      </text>
    </comment>
    <comment ref="I35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 e área da porta.</t>
        </r>
      </text>
    </comment>
    <comment ref="D35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Direita - Sala 02</t>
        </r>
      </text>
    </comment>
    <comment ref="D35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Direita - Sala de Espera</t>
        </r>
      </text>
    </comment>
    <comment ref="D35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Direita - Caixa d'água (Superior)</t>
        </r>
      </text>
    </comment>
    <comment ref="D35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Direita - Cozinha</t>
        </r>
      </text>
    </comment>
    <comment ref="D35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Lateral Direita - Sala 01</t>
        </r>
      </text>
    </comment>
    <comment ref="D35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frontal.</t>
        </r>
      </text>
    </comment>
    <comment ref="I35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revestimento cerâmico.</t>
        </r>
      </text>
    </comment>
    <comment ref="D36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posterior.</t>
        </r>
      </text>
    </comment>
    <comment ref="I36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revestimento cerâmico.</t>
        </r>
      </text>
    </comment>
    <comment ref="D36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esquerda.</t>
        </r>
      </text>
    </comment>
    <comment ref="I36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revestimento cerâmico e da área da porta.</t>
        </r>
      </text>
    </comment>
    <comment ref="D36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direita.</t>
        </r>
      </text>
    </comment>
    <comment ref="I36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revestimento cerâmico e da área da janela.</t>
        </r>
      </text>
    </comment>
    <comment ref="D36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Teto.</t>
        </r>
      </text>
    </comment>
    <comment ref="I36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Área conforme projeto AutoCAD.</t>
        </r>
      </text>
    </comment>
    <comment ref="D36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frontal.</t>
        </r>
      </text>
    </comment>
    <comment ref="I36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 e área da porta.</t>
        </r>
      </text>
    </comment>
    <comment ref="D36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posterior.</t>
        </r>
      </text>
    </comment>
    <comment ref="I36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 e área da porta.</t>
        </r>
      </text>
    </comment>
    <comment ref="D366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esquerda.</t>
        </r>
      </text>
    </comment>
    <comment ref="I366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vão de entrada.</t>
        </r>
      </text>
    </comment>
    <comment ref="D36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direita.</t>
        </r>
      </text>
    </comment>
    <comment ref="I36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 que da acesso a cozinha.</t>
        </r>
      </text>
    </comment>
    <comment ref="D36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Teto.</t>
        </r>
      </text>
    </comment>
    <comment ref="I36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6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frontal.</t>
        </r>
      </text>
    </comment>
    <comment ref="I36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porta.</t>
        </r>
      </text>
    </comment>
    <comment ref="D37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posterior.</t>
        </r>
      </text>
    </comment>
    <comment ref="I37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 e área da porta.</t>
        </r>
      </text>
    </comment>
    <comment ref="D37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esquerda.</t>
        </r>
      </text>
    </comment>
    <comment ref="I37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7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direita.</t>
        </r>
      </text>
    </comment>
    <comment ref="I37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janela.</t>
        </r>
      </text>
    </comment>
    <comment ref="D37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Teto.</t>
        </r>
      </text>
    </comment>
    <comment ref="I37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7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frontal.</t>
        </r>
      </text>
    </comment>
    <comment ref="I37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porta.</t>
        </r>
      </text>
    </comment>
    <comment ref="D37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Parade posterior.</t>
        </r>
      </text>
    </comment>
    <comment ref="I37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porta.</t>
        </r>
      </text>
    </comment>
    <comment ref="D376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esquerda.</t>
        </r>
      </text>
    </comment>
    <comment ref="I376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Decréscimo da área da porta.</t>
        </r>
      </text>
    </comment>
    <comment ref="D37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lateral direita.</t>
        </r>
      </text>
    </comment>
    <comment ref="I37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do vão de entrada.</t>
        </r>
      </text>
    </comment>
    <comment ref="D37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Teto.</t>
        </r>
      </text>
    </comment>
    <comment ref="I37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7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Pintura vão.</t>
        </r>
      </text>
    </comment>
    <comment ref="I379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8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</t>
        </r>
      </text>
    </comment>
    <comment ref="I38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81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Parade frontal.</t>
        </r>
      </text>
    </comment>
    <comment ref="I381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porta.</t>
        </r>
      </text>
    </comment>
    <comment ref="D382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Parede Posterior.</t>
        </r>
      </text>
    </comment>
    <comment ref="I38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janela.</t>
        </r>
      </text>
    </comment>
    <comment ref="D383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Paredes Laterais</t>
        </r>
      </text>
    </comment>
    <comment ref="I383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8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</t>
        </r>
      </text>
    </comment>
    <comment ref="I384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8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Frontal.</t>
        </r>
      </text>
    </comment>
    <comment ref="I385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Decréscimo da área da janela.</t>
        </r>
      </text>
    </comment>
    <comment ref="D386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 Posterior.</t>
        </r>
      </text>
    </comment>
    <comment ref="I386" authorId="0" shapeId="0">
      <text>
        <r>
          <rPr>
            <b/>
            <sz val="9"/>
            <color indexed="81"/>
            <rFont val="Tahoma"/>
            <family val="2"/>
          </rPr>
          <t>Lucas:</t>
        </r>
        <r>
          <rPr>
            <sz val="9"/>
            <color indexed="81"/>
            <rFont val="Tahoma"/>
            <family val="2"/>
          </rPr>
          <t xml:space="preserve">
Decréscimo da área da porta.</t>
        </r>
      </text>
    </comment>
    <comment ref="D38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Paredes Laterais.</t>
        </r>
      </text>
    </comment>
    <comment ref="I38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  <comment ref="D38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Teto</t>
        </r>
      </text>
    </comment>
    <comment ref="I388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Não há decréscimo.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42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>Projeto arquitetônico - Medidas
Altura: 0,39 (Projeto Arquitetônico) + 0,01 (Superior)
Largura: 0,39 (Projeto Arquitetônico) + 0,01 (Entre parede e bloco)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Tahoma"/>
            <family val="2"/>
          </rPr>
          <t xml:space="preserve">Projeto arquitetônico - Medidas
2,00 (Projeto Arquitetônico) + 0,03 (Reboco + Chapisco) + 0,01 (Engastamento)
0,40 (Projeto Arquitetônico) + 0,03 (Reboco + Chapisco) + 0,01 (Engastamento)
1,00 (Projeto Arquitetônico) + 0,03 (Reboco + Chapisco)
0,40 (Projeto Arquitetônico) + 0,03 (Reboco + Chapisco) + 0,01 (Engastamento)
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H30" authorId="0" shapeId="0">
      <text>
        <r>
          <rPr>
            <b/>
            <sz val="9"/>
            <color indexed="81"/>
            <rFont val="Tahoma"/>
            <family val="2"/>
          </rPr>
          <t xml:space="preserve">Lucas:
</t>
        </r>
        <r>
          <rPr>
            <sz val="9"/>
            <color indexed="81"/>
            <rFont val="Calibri"/>
            <family val="2"/>
          </rPr>
          <t>• Grade (15,55x2,40m);
• Grade com portão 1,00m (16,15x2,40m);
• Grade (2,52x2,40m);
• Grade (1,48x2,40m).</t>
        </r>
      </text>
    </comment>
  </commentList>
</comments>
</file>

<file path=xl/sharedStrings.xml><?xml version="1.0" encoding="utf-8"?>
<sst xmlns="http://schemas.openxmlformats.org/spreadsheetml/2006/main" count="1872" uniqueCount="532">
  <si>
    <r>
      <t xml:space="preserve">PREFEITURA MUNICIPAL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>Secretaria de Obras e Serviços Urbanos</t>
    </r>
  </si>
  <si>
    <t>OBRA POR EXECUÇÃO INDIRETA</t>
  </si>
  <si>
    <t>Objeto:</t>
  </si>
  <si>
    <t>Reforma do Conselho Tutelar dos Direitos da Criança e do Adolescente de Nova Era/MG</t>
  </si>
  <si>
    <t>BDI:</t>
  </si>
  <si>
    <t>Item</t>
  </si>
  <si>
    <t>Preço Referência</t>
  </si>
  <si>
    <t>Descrição</t>
  </si>
  <si>
    <t>Qtde.</t>
  </si>
  <si>
    <t>Preço unitário sem BDI</t>
  </si>
  <si>
    <t>Preço unitário com BDI</t>
  </si>
  <si>
    <t>P. Total</t>
  </si>
  <si>
    <t>MOBILIZAÇÃO E DESMOBILIZAÇÃO</t>
  </si>
  <si>
    <t>vb</t>
  </si>
  <si>
    <t>MEMÓRIA DE CÁLCULO</t>
  </si>
  <si>
    <t>MOB-DES-020</t>
  </si>
  <si>
    <t>2.</t>
  </si>
  <si>
    <t>CANTEIRO DE OBRAS</t>
  </si>
  <si>
    <t>3.</t>
  </si>
  <si>
    <t>Detalhe</t>
  </si>
  <si>
    <t>Extensão</t>
  </si>
  <si>
    <t>Largura</t>
  </si>
  <si>
    <t>Altura</t>
  </si>
  <si>
    <t>Quantidade</t>
  </si>
  <si>
    <t>Lados</t>
  </si>
  <si>
    <t>Área</t>
  </si>
  <si>
    <t>Total</t>
  </si>
  <si>
    <t>DEM-REV-005</t>
  </si>
  <si>
    <t>Demolição de reboco inclusive afastamento</t>
  </si>
  <si>
    <t>INSTALAÇÕES ELÉTRICAS</t>
  </si>
  <si>
    <t>DEM-DIV-010</t>
  </si>
  <si>
    <t>Divisória - Recepção/Sala de Espera</t>
  </si>
  <si>
    <t>SUB-TOTAL:</t>
  </si>
  <si>
    <t>Remoção de divisória de madeira, inclusive afastamento</t>
  </si>
  <si>
    <t>4.</t>
  </si>
  <si>
    <t>SIN 99198</t>
  </si>
  <si>
    <t>PINTURA</t>
  </si>
  <si>
    <t>Pintura acrílica com tinta tipo "Sherwin Williams Nova Cor Piso", "Coral" ou similar, duas demãos, sobre superfícies com argamassa ou concreto, incluindo lixamento da superfície caso necessário.</t>
  </si>
  <si>
    <t>5.</t>
  </si>
  <si>
    <t>6.</t>
  </si>
  <si>
    <t>7.</t>
  </si>
  <si>
    <t>8.</t>
  </si>
  <si>
    <t>9.</t>
  </si>
  <si>
    <t>Revestimento cerâmico - Cozinha</t>
  </si>
  <si>
    <t>REFORMA DE TELHADO</t>
  </si>
  <si>
    <t>10.</t>
  </si>
  <si>
    <t>TOTAL</t>
  </si>
  <si>
    <t>Demolição de revestimento cerâmico, azulejo ou ladrilho hidráulico inclusive afastamento</t>
  </si>
  <si>
    <t>DEM-REV-010</t>
  </si>
  <si>
    <t>SIN-88423</t>
  </si>
  <si>
    <t>Pintura Externa</t>
  </si>
  <si>
    <t>Fachada Principal</t>
  </si>
  <si>
    <t>Fachada Lateral Esquerda</t>
  </si>
  <si>
    <t>Pintura Interna</t>
  </si>
  <si>
    <t>Sala de Espera</t>
  </si>
  <si>
    <t>Recepção</t>
  </si>
  <si>
    <t>Cozinha</t>
  </si>
  <si>
    <t>Hall</t>
  </si>
  <si>
    <t>Sala 01</t>
  </si>
  <si>
    <t>Sala 02</t>
  </si>
  <si>
    <t>Banheiro</t>
  </si>
  <si>
    <t>Aplicação manual de fundo selador acrílico em paredes, uma demão, tipo Coral ou similar, incluindo lixamento da superfície caso necessário</t>
  </si>
  <si>
    <t>SIN-88485</t>
  </si>
  <si>
    <t>COMPOSIÇÃO DE CUSTOS</t>
  </si>
  <si>
    <t>Descrição do serviço</t>
  </si>
  <si>
    <t>Unidade</t>
  </si>
  <si>
    <t>Custo unitário do serviço</t>
  </si>
  <si>
    <t>SIN-73924/001</t>
  </si>
  <si>
    <t>Pintura esmalte alto brilho com tinta tipo Coral ou similar, duas demãos, sobre superfície metálica, incluindo lixamento da superfície</t>
  </si>
  <si>
    <t>SIN-74065/002</t>
  </si>
  <si>
    <t>Cozinha - Área Revestimento Cerâmico</t>
  </si>
  <si>
    <t>Referência coeficiente</t>
  </si>
  <si>
    <t>Referência custo unitário</t>
  </si>
  <si>
    <t>Coeficiente</t>
  </si>
  <si>
    <t>Custo unitário (R$)</t>
  </si>
  <si>
    <t>Custo total (R$)</t>
  </si>
  <si>
    <t>Janela - Sala 02</t>
  </si>
  <si>
    <t>Janela - Sala 01</t>
  </si>
  <si>
    <t>Porta dos fundos - Recepção</t>
  </si>
  <si>
    <t>Janela dos fundos - Recepção</t>
  </si>
  <si>
    <t>Janela - Cozinha</t>
  </si>
  <si>
    <t>Janela - Sala de Espera</t>
  </si>
  <si>
    <t>Porta (Fachada) - Sala de Espera</t>
  </si>
  <si>
    <t>Janela - Banheiro</t>
  </si>
  <si>
    <t>Janela - Sala 01 (Grade)</t>
  </si>
  <si>
    <t>Recepção/Sala de Espera</t>
  </si>
  <si>
    <t>PEI-GRA-005</t>
  </si>
  <si>
    <t>INST-AGU-005</t>
  </si>
  <si>
    <t>Ponto de água fria embutido, incluindo tubo de pvc rígido soldável e conexões</t>
  </si>
  <si>
    <t>INST-ESG-005</t>
  </si>
  <si>
    <t>Ponto de esgoto, incluindo tubo de PVC rígido soldável de 40 mm e conexões (lavatórios, mictórios, ralos sifonados etc)</t>
  </si>
  <si>
    <t>Bebedouro - Sala de Espera</t>
  </si>
  <si>
    <t>URB-PAS-006</t>
  </si>
  <si>
    <t>Área conforme Projeto Arquitetônico</t>
  </si>
  <si>
    <t>TER-ESC-035</t>
  </si>
  <si>
    <t>Locais onde necessitarem</t>
  </si>
  <si>
    <t>ESQ-REG-005</t>
  </si>
  <si>
    <t>Régua para alisares de 5 x 1 cm de madeira de lei para pintura colocado</t>
  </si>
  <si>
    <t>cj</t>
  </si>
  <si>
    <t>SERVIÇOS PRELIMINARES</t>
  </si>
  <si>
    <t xml:space="preserve">PISO </t>
  </si>
  <si>
    <t>Passeio de concreto (Fundo e lateral da edificação), conforme projeto</t>
  </si>
  <si>
    <t>Instruções:</t>
  </si>
  <si>
    <t>1) Os preços unitários da planilha são referenciais, limites máximos permitidos e correspondem ao custo total de cada serviço. Foram utilizados preços de referência com desoneração, conforme Lei 13.161/2015.</t>
  </si>
  <si>
    <r>
      <t xml:space="preserve">2) Estão incluídos nos custos de cada item: </t>
    </r>
    <r>
      <rPr>
        <b/>
        <sz val="10.5"/>
        <rFont val="Arial"/>
        <family val="2"/>
      </rPr>
      <t xml:space="preserve">Fornecimento e transporte de todos os materiais e equipamentos + mão de obra + encargos sociais + encargos complementares. </t>
    </r>
    <r>
      <rPr>
        <sz val="10.5"/>
        <rFont val="Arial"/>
        <family val="2"/>
      </rPr>
      <t xml:space="preserve">No preço unitário estão incluidos todos os componentes necessários para execução de cada serviço, mesmo aqueles que embora não citados sejam indispensáveis para o seu desenvolvimento. </t>
    </r>
  </si>
  <si>
    <r>
      <t xml:space="preserve">3) Os </t>
    </r>
    <r>
      <rPr>
        <b/>
        <sz val="10.5"/>
        <rFont val="Arial"/>
        <family val="2"/>
      </rPr>
      <t>Encargos complementares</t>
    </r>
    <r>
      <rPr>
        <sz val="10.5"/>
        <rFont val="Arial"/>
        <family val="2"/>
      </rPr>
      <t xml:space="preserve"> são custos associados à mão de obra - alimentação, transporte, equipamentos de proteção individual, ferramentas e outros.</t>
    </r>
  </si>
  <si>
    <r>
      <t xml:space="preserve">4) O BDI adotado foi de </t>
    </r>
    <r>
      <rPr>
        <b/>
        <sz val="10.5"/>
        <rFont val="Arial"/>
        <family val="2"/>
      </rPr>
      <t>31,41%,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 xml:space="preserve">, conforme Acórdão nº 2622/2013 e Lei 13.161 de 31/08/15. Os percentuais adotados para o cálculo do BDI estão detalhados em planilha anexa.  Conforme legislação tributária Municipal, </t>
    </r>
    <r>
      <rPr>
        <b/>
        <sz val="10.5"/>
        <rFont val="Arial"/>
        <family val="2"/>
      </rPr>
      <t>a base de cálculo do ISS corresponde a 90,00%</t>
    </r>
    <r>
      <rPr>
        <sz val="10.5"/>
        <rFont val="Arial"/>
        <family val="2"/>
      </rPr>
      <t xml:space="preserve"> do valor deste tipo de obra e, sobre esta base, </t>
    </r>
    <r>
      <rPr>
        <b/>
        <sz val="10.5"/>
        <rFont val="Arial"/>
        <family val="2"/>
      </rPr>
      <t>incide ISS com alíquota de 5,00%</t>
    </r>
    <r>
      <rPr>
        <sz val="10.5"/>
        <rFont val="Arial"/>
        <family val="2"/>
      </rPr>
      <t>.</t>
    </r>
  </si>
  <si>
    <t xml:space="preserve">5) A Contribuição Previdenciária sobre a Receita Bruta (CPRB) - Lei 13.161/2015, desonera a folha de salários de diversas atividades econômicas da construção civil e impacta no cálculo do BDI mediante a majoração do percentual correspondente à 4,5% sobre o preço total da obra, em substituição à contribuição previdenciária patronal de 20% prevista nos encargos sociais. </t>
  </si>
  <si>
    <t>6) Os serviços deverão ser executados rigorosamente conforme Planilha Orçamentária, Especificação Técnica e Projetos.</t>
  </si>
  <si>
    <t>7) Caso a Fiscalização Municipal entenda como inviável a execução de algum item previsto nesta planilha, a Prefeitura Municipal reserva-se o direito de realizar supressão total ou parcial do(s) mesmo(s), de acordo com os limites estabelecidos pela Lei nº 8.666/93.</t>
  </si>
  <si>
    <t>8) Os LICITANTES deverão apresentar composição do BDI utilizado em sua proposta comercial, detalhando cada percentual separadamente (Administração central, seguros, riscos, garantias, despesas financeiras, lucro/remuneração, impostos).  O percentual de ISS deverá seguir a legislação Municipal. A CONTRATANTE realizará retenção do ISS conforme alíquota adotada na composição da empresa vencedora do processo licitatório.</t>
  </si>
  <si>
    <t>mês</t>
  </si>
  <si>
    <t>IIO-SAN-005</t>
  </si>
  <si>
    <t>Banheiro químico 110 X 120 X 230 cm com manutenção</t>
  </si>
  <si>
    <t>DEM-PIS-010</t>
  </si>
  <si>
    <t>Demolição de piso cerâmico ou ladrilho hidráulico, inclusive afastamento</t>
  </si>
  <si>
    <t>Custo direto da obra
(com BDI)</t>
  </si>
  <si>
    <t>Custo direto da obra
(sem BDI)</t>
  </si>
  <si>
    <t>SIN-87878</t>
  </si>
  <si>
    <t>SIN-87529</t>
  </si>
  <si>
    <t>unid</t>
  </si>
  <si>
    <t>Alvenaria (Divisória) - Recepção/Sala de Espera</t>
  </si>
  <si>
    <t>Alvenaria (Acabamento) - Recepção</t>
  </si>
  <si>
    <t>ALV-TIJ-035</t>
  </si>
  <si>
    <t>Alvenaria - Recepção</t>
  </si>
  <si>
    <t>Divisória - Recepção</t>
  </si>
  <si>
    <t>Divisória - Sala de Espera</t>
  </si>
  <si>
    <t>SER-GRA-005</t>
  </si>
  <si>
    <t>Fornecimento e assentamento de grade fixa de ferro, para proteção de janelas</t>
  </si>
  <si>
    <t>Alvenaria de vedação com tijolo cerâmico furado, esp. 19cm, para revestimento, inclusive argamassa para assentamento</t>
  </si>
  <si>
    <t>Demolição de passeio no fundo da edificação</t>
  </si>
  <si>
    <t>m</t>
  </si>
  <si>
    <t>PIN-VER-015</t>
  </si>
  <si>
    <t>TER-ATE-010</t>
  </si>
  <si>
    <t>Aterro compactado com placa vibratória</t>
  </si>
  <si>
    <t>Escavação manual para execução de valas para drenagem pluvial</t>
  </si>
  <si>
    <t>Janela - Recepção/Sala de Espera</t>
  </si>
  <si>
    <t>Porta interna - Sala 01</t>
  </si>
  <si>
    <t>Porta interna - Sala 02</t>
  </si>
  <si>
    <t>Porta interna - Cozinha</t>
  </si>
  <si>
    <t>Porta interna - Banheiro</t>
  </si>
  <si>
    <t>Porta interna - Divisória</t>
  </si>
  <si>
    <t>ELE-ELE-015</t>
  </si>
  <si>
    <t>Eletroduto de PVC rígido roscável, DN 25 mm (1"), inclusive conexões, suportes e fixação</t>
  </si>
  <si>
    <t>Placa de obra em chapa de aço galvanizado</t>
  </si>
  <si>
    <t>Recepção/Hall</t>
  </si>
  <si>
    <t>DEM-ROD-005</t>
  </si>
  <si>
    <t>Demolição de rodapé em geral, inclusive argamassa de assentamento e afastamento</t>
  </si>
  <si>
    <t>ELE-CAN-005</t>
  </si>
  <si>
    <t>Canaleta em PVC para instalação elétrica aparente, inclusive conexões, dimensões 20 x 10 mm</t>
  </si>
  <si>
    <t>Sala 02 - Ventilador</t>
  </si>
  <si>
    <t>Sala 02 - Parede PC</t>
  </si>
  <si>
    <t>Recepção - Parede Fundo</t>
  </si>
  <si>
    <t>Recepção - Parede fundo</t>
  </si>
  <si>
    <t>ED-50876</t>
  </si>
  <si>
    <t>ED-50528</t>
  </si>
  <si>
    <t>SEE-REG-005</t>
  </si>
  <si>
    <t>PIN-VER-020</t>
  </si>
  <si>
    <t>SIN 88242</t>
  </si>
  <si>
    <t>Régua de 10 x 1,7 cm (peroba rosa ou paraju) canto boleado</t>
  </si>
  <si>
    <t>Pintura com verniz sintético marítimo em esquadrias de madeira, duas (2) demãos, acabamento tipo fosco</t>
  </si>
  <si>
    <t>Ajudante de pedreiro com encargos complementares</t>
  </si>
  <si>
    <t>h</t>
  </si>
  <si>
    <t>COMPOSIÇÃO</t>
  </si>
  <si>
    <t>Instalação de régua de 10 x 1,7 cm (peroba rosa ou paraju) canto boleado, inclusive aplicação de verniz, fornecimento e assentamento.</t>
  </si>
  <si>
    <t>DEM-LOU-005</t>
  </si>
  <si>
    <t>Remoção de louças (lavatório, banheira, pia, vaso sanitário, tanque)</t>
  </si>
  <si>
    <t>Banheiro - Pia</t>
  </si>
  <si>
    <t>Banheiro - Vaso Sanitário</t>
  </si>
  <si>
    <t>Bacia sanitária (vaso) de louça com caixa acoplada, cor branca, inclusive acessórios de fixação/vedação, engate flexível metálico, fornecimento, instalação e rejuntamento</t>
  </si>
  <si>
    <t>Reboco parade azul</t>
  </si>
  <si>
    <t>LOU-VAS-015</t>
  </si>
  <si>
    <t>INSTALAÇÕES HIDROSSANITÁRIAS</t>
  </si>
  <si>
    <t>m2</t>
  </si>
  <si>
    <t>m3</t>
  </si>
  <si>
    <t>ELE-PLA-020</t>
  </si>
  <si>
    <t>Placa cega para caixa 2" x 4"</t>
  </si>
  <si>
    <t>SERVIÇOS DIVERSOS</t>
  </si>
  <si>
    <t>Demolição de passeio - Quadros</t>
  </si>
  <si>
    <t>LOU-CUB-005</t>
  </si>
  <si>
    <t>Cuba de louça branca de embutir, formato oval, inclusive válvula de escoamento de metal com acabamento cromado, sifão de metal tipo copo com acabamento cromado, fornecimento e instalação.</t>
  </si>
  <si>
    <t>Banheiro (dimensão 0,45 x 1,00 m)</t>
  </si>
  <si>
    <t>TOTAL - unid</t>
  </si>
  <si>
    <t>TOTAL - m2</t>
  </si>
  <si>
    <t>BAN-ROD-005</t>
  </si>
  <si>
    <t>Sala 02 (dimensão 0,50 x 2,60 m)</t>
  </si>
  <si>
    <t>Sala de Espera (dimensão 0,50 x 1,50 m)</t>
  </si>
  <si>
    <t>Cozinha (dimensão 0,50 x 2,00 m)</t>
  </si>
  <si>
    <t>TOTAL - mês</t>
  </si>
  <si>
    <t>TOTAL - m3</t>
  </si>
  <si>
    <t>TOTAL - m</t>
  </si>
  <si>
    <t>TOTAL - cj</t>
  </si>
  <si>
    <t>VID-ESP-010</t>
  </si>
  <si>
    <t>Espelho com moldura em alumínio para PNE (60x90)cm</t>
  </si>
  <si>
    <t>11.</t>
  </si>
  <si>
    <t>Sala de Espera - Parede de divisa com a sala 02</t>
  </si>
  <si>
    <t>Área externa</t>
  </si>
  <si>
    <t>ROD-CER-005</t>
  </si>
  <si>
    <t>Rodapé com revestimento em cerâmica esmaltada comercial, altura 7cm, PEI IV, assentamento com argamassa industrializada, inclusive rejuntamento.</t>
  </si>
  <si>
    <t>Fachada Lateral Direita</t>
  </si>
  <si>
    <t>INST-TOM-005</t>
  </si>
  <si>
    <t>ELE-TOM-035</t>
  </si>
  <si>
    <t>Banheiro - Cuba</t>
  </si>
  <si>
    <t>ELE-TOM-005</t>
  </si>
  <si>
    <t>ED-50373</t>
  </si>
  <si>
    <t>MAO-OFC-035</t>
  </si>
  <si>
    <t>MERCADO</t>
  </si>
  <si>
    <t>Lâmpada LED - 18W - Comprimento = 1,20 m</t>
  </si>
  <si>
    <t>Soquete para lâmpada, inclusive fornecimento e instalação</t>
  </si>
  <si>
    <t>Eletricista com encargos complementares</t>
  </si>
  <si>
    <t xml:space="preserve">Soquete E27 para lâmpada led, inclusive fornecimento e instalação </t>
  </si>
  <si>
    <t>Lâmpada LED - 9W - E27</t>
  </si>
  <si>
    <t>Instalação de lâmpada LED - 18W - Comprimento = 1,20 metros, inclusive remoção de lâmpadas e soquetes existentes, fornecimento e instalação de soquetes novos se necessário.</t>
  </si>
  <si>
    <t>DEM-MET-005</t>
  </si>
  <si>
    <t>Remoção de metais comuns (conduíte, sifão, registro, torneiras)</t>
  </si>
  <si>
    <t>DEM-MET-010</t>
  </si>
  <si>
    <t>Remoção de metais especiais (válvula de descarga, caixa silenciosa)</t>
  </si>
  <si>
    <t>Ressalto fachada área externa</t>
  </si>
  <si>
    <r>
      <t xml:space="preserve">Escavação manual de valas H </t>
    </r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1,50 m</t>
    </r>
  </si>
  <si>
    <t>ELE-TOM-015</t>
  </si>
  <si>
    <t>Recomposição de passeio - Quadros</t>
  </si>
  <si>
    <t>Fechadura porta de correr com lingueta expansiva em inox acab. Cromado</t>
  </si>
  <si>
    <t>MATED-11248</t>
  </si>
  <si>
    <t>ED-49603</t>
  </si>
  <si>
    <t>Areia lavada posto obra - Tipo: Média</t>
  </si>
  <si>
    <t>MATED-11256</t>
  </si>
  <si>
    <t>Cal hidratada - Tipo: CH-III</t>
  </si>
  <si>
    <t>kg</t>
  </si>
  <si>
    <t>MATED-11258</t>
  </si>
  <si>
    <t>Cimento Portland CP-II-E-32 - Resistência: 32 Mpa</t>
  </si>
  <si>
    <t>MATED-11332</t>
  </si>
  <si>
    <t>Prego 18 x 30 - Comprimento: 69,0 mm / Diâmetro: 3,4 mm</t>
  </si>
  <si>
    <t>SUB TOTAL:</t>
  </si>
  <si>
    <t>ED-50361</t>
  </si>
  <si>
    <t>ED-50371</t>
  </si>
  <si>
    <t>ED-50381</t>
  </si>
  <si>
    <t>ED-50367</t>
  </si>
  <si>
    <t>Ajudante de carpinteiro com encargos complementares</t>
  </si>
  <si>
    <t>Carpinteiro de esquadria com encargos complementares</t>
  </si>
  <si>
    <t>Pedreiro com encargos complementares</t>
  </si>
  <si>
    <t>Servente com encargos complementares</t>
  </si>
  <si>
    <t>Vedação Lote - Lateral</t>
  </si>
  <si>
    <t>Vedação Interna - Lateral Direita</t>
  </si>
  <si>
    <t>Vedação Interna - Lateral Esquerda</t>
  </si>
  <si>
    <t>Grade de vedação do lote - Lateral</t>
  </si>
  <si>
    <t>Grade de vedação interna - Lateral Direita</t>
  </si>
  <si>
    <t>Grade de vedação interna - Lateral Esquerda</t>
  </si>
  <si>
    <t>Kit porta de correr contendo trilho no tamanho de 200 cm, 01 par de roldanas, 01 guia reto, 01 limitador, 01 guia "U"</t>
  </si>
  <si>
    <t>Porta Prancheta 90 x 210 cm</t>
  </si>
  <si>
    <r>
      <t xml:space="preserve">Passeio de concreto e = 6 cm, FCK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10 MPa, junta seca</t>
    </r>
  </si>
  <si>
    <t>ESQ-MAR-020</t>
  </si>
  <si>
    <t>BAN-GRA-010</t>
  </si>
  <si>
    <t>ALV-EST-030</t>
  </si>
  <si>
    <t>Chapisco aplicado em alvenaria e estruturas de concreto, com colher de pedreiro, argamassa traço 1:3 de cimento e areia, preparo manual</t>
  </si>
  <si>
    <t>Instalação de lâmpada LED - 9W - Base E27, inclusive remoção de lâmpadas e soquetes existentes, fornecimento e instalação de soquetes novos</t>
  </si>
  <si>
    <t>Chapisco aplicado em alvenaria e estruturas de concreto, com colher de pedreiro, argamassa traço 1:3 de cimento e areia, preparo manual
     • Memória de Cálculo (Conforme AutoCAD):
          ◦ Face 01 → (0,40 x 0,410)
          ◦ Face 02 → (0,40 x 1,615)
          ◦ Face 03 → (0,40 x 1,010)
          ◦ Face 04 → (0,40 x 0,410)</t>
  </si>
  <si>
    <t>DEM-CER-005</t>
  </si>
  <si>
    <t>Fachada</t>
  </si>
  <si>
    <t>Lateral</t>
  </si>
  <si>
    <t>MET-TOR-035</t>
  </si>
  <si>
    <t>ESQUADRIAS E GRADE</t>
  </si>
  <si>
    <t xml:space="preserve">Grade em metalon #18 (30 x 20 mm) com portão, colunas #14 (50 x 50 mm) espaçadas a aproximadamente 2 metros, completo, incluindo fechadura externa, fornecimento e assentamento </t>
  </si>
  <si>
    <t>Conjunto de 1 tomada + 1 interruptor com placa, inclusive remoção de tomadas se necessário</t>
  </si>
  <si>
    <t>Tomada simples - 2P + T - 10A com placa, inclusive remoção de tomadas se necessário</t>
  </si>
  <si>
    <t>Tomada simples - 2P + T - 20A com placa, inclusive remoção de tomadas se necessário</t>
  </si>
  <si>
    <t>DEM-CON-015</t>
  </si>
  <si>
    <t>DEM-CON-020</t>
  </si>
  <si>
    <t>Torneira metálica para lavatório, acabamento cromado, com arejador, aplicação de mesa, inclusive engate flexível metálico, fornecimento e instalação</t>
  </si>
  <si>
    <t>Reboco para recebimento de pintura, em argamassa traço 1:2:8, preparo mecânico com betoneira 400l, aplicada manualmente em faces internas de paredes, espessura de 20mm, com execução de taliscas
     • Memória de Cálculo (Conforme AutoCAD):
          ◦ Face 01 → (0,40 x 0,40)
          ◦ Face 02 → (0,40 x 1,60)
          ◦ Face 03 → (0,40 x 1,00)
          ◦ Face 04 → (0,40 x 0,40)
          ◦ Face Superior → (2,03 x 0,43) + (1,03 x 0,43)</t>
  </si>
  <si>
    <t>Setor requisitante: Secretaria de Desenvolvimento Econômico e Social</t>
  </si>
  <si>
    <t>BAN-TES-005</t>
  </si>
  <si>
    <t>Chapisco aplicado em alvenaria e estruturas de concreto, com colher de pedreiro, argamassa traço 1:3 de cimento e areia, preparo manual
     • Memória de Cálculo (Conforme AutoCAD):
          ◦ Face 01 → (0,40 x 2,40)
          ◦ Face 02 → (0,40 x 0,60)
          ◦ Face Superior → (2,43 x 0,63)</t>
  </si>
  <si>
    <t>Reboco para recebimento de pintura, em argamassa traço 1:2:8, preparo mecânico com betoneira 400l, aplicada manualmente em faces internas de paredes, espessura de 20mm, com execução de taliscas
     • Memória de Cálculo (Conforme AutoCAD):
          ◦ Face 01 → (0,40 x 2,40)
          ◦ Face 02 → (0,40 x 0,60)
          ◦ Face Superior → (2,43 x 0,63)</t>
  </si>
  <si>
    <t>Marco em madeira de lei para pintura, L = 20 cm, 90 x 210 cm</t>
  </si>
  <si>
    <t>Sob a pia da cozinha</t>
  </si>
  <si>
    <t>8.1</t>
  </si>
  <si>
    <t>SIN-88323</t>
  </si>
  <si>
    <t>MAO-AJD-025</t>
  </si>
  <si>
    <t>Telhadista com encargos complementares</t>
  </si>
  <si>
    <t>Ajudante de telhadista com encargos complementares</t>
  </si>
  <si>
    <t>Fornecimento de concreto estrutural, preparado em obra, com fck 25 Mpa, inclusive lançamento, adensamento e acabamento</t>
  </si>
  <si>
    <t>Remoção de cerca e portão, inclusive afastamento</t>
  </si>
  <si>
    <t>Formas planas de madeira de pínus (execução, incluindo desforma, fornecimento e transporte de todos os materiais), com reaproveitamento 3x</t>
  </si>
  <si>
    <t>EST-FOR-005</t>
  </si>
  <si>
    <t>EST-CON-035</t>
  </si>
  <si>
    <t>Corte, dobra e montagem de aço CA-50/60</t>
  </si>
  <si>
    <t>ARM-AÇO-020</t>
  </si>
  <si>
    <t>Recomposição de telha quebrada (incluindo fornecimento da telha)</t>
  </si>
  <si>
    <t>COB-TEL-005</t>
  </si>
  <si>
    <t>COB-EMB-005</t>
  </si>
  <si>
    <t>Área do plano inferior conforme projeto arquitetônico (plano inclinado)</t>
  </si>
  <si>
    <t>Área do plano superior conforme projeto arquitetônico (plano inclinado)</t>
  </si>
  <si>
    <t>Emboçamento da última fiada de telha cerâmica com argamassa de cimento, cal hidratada e areia sem peneirar, no traço 1:2:9</t>
  </si>
  <si>
    <t>COB-CUM-005</t>
  </si>
  <si>
    <t>Cumeeira (Superior)</t>
  </si>
  <si>
    <t>Cumeeira (Inferior)</t>
  </si>
  <si>
    <t>LIM-CAL-005</t>
  </si>
  <si>
    <t>Calha</t>
  </si>
  <si>
    <t>Mobilização e desmobilização de obra - para obras até o valor de R$1.000.000,00 - 1,5% do custo direto da obra</t>
  </si>
  <si>
    <t>Banheiro (dimensões 0,45 x 1,00 m)</t>
  </si>
  <si>
    <t>Cozinha (dimensões 0,50 x 2,00 m)</t>
  </si>
  <si>
    <t>Sala 02 (dimensões 0,50 x 2,60 m)</t>
  </si>
  <si>
    <t>Sala de Espera (dimensões 0,50 x 1,50 m)</t>
  </si>
  <si>
    <t>Base Armário Planejado Pia da Cozinha</t>
  </si>
  <si>
    <t>Banheiro - Torneira</t>
  </si>
  <si>
    <t>Limpeza (desobstrução) de condutores e calhas</t>
  </si>
  <si>
    <t>Condutores Verticais</t>
  </si>
  <si>
    <t>TRA-CAÇ-015</t>
  </si>
  <si>
    <t>Porta de correr, madeira de lei prancheta para pintura, completa, 90 x 210 cm, embutida, inclusive fornecimento e assentamento</t>
  </si>
  <si>
    <t>Demolição de concreto armado</t>
  </si>
  <si>
    <t>Empolamento</t>
  </si>
  <si>
    <t>Demolição de concreto simples</t>
  </si>
  <si>
    <t>Demolição de piso cerâmico ou ladrilho hidráulico</t>
  </si>
  <si>
    <t>Demolição de reboco</t>
  </si>
  <si>
    <t>Demolição de revestimento cerâmico, azulejo ou ladrilho hidráulico</t>
  </si>
  <si>
    <t>Demolição de rodapé em geral</t>
  </si>
  <si>
    <t>Transporte de material demolido em caçamba de 5 m3</t>
  </si>
  <si>
    <t>Base - Armário Cozinha</t>
  </si>
  <si>
    <t>Período de execução da obra, conforme cronograma</t>
  </si>
  <si>
    <t>Placa de obra em chapa de aço galvanizado - 3,00 x 1,50m, conforme modelo da Prefeitura</t>
  </si>
  <si>
    <t>Demolição de concreto armado, com equipamento elétrico, inclusive afastamento</t>
  </si>
  <si>
    <t>Demolição de concreto simples, com equipamento elétrico, inclusive afastamento</t>
  </si>
  <si>
    <t>Pilares portão de entrada</t>
  </si>
  <si>
    <t>Abaixo da pia da cozinha para execução de armário</t>
  </si>
  <si>
    <t>Banheiro - Válvula de descarga</t>
  </si>
  <si>
    <t>Banheiro - Dimensões 1,00 x 0,45 m + 1 cm de profundidade para engastar a bancada na parede</t>
  </si>
  <si>
    <t>Cozinha - Dimensões 0,50 x 2,00 m (chanfrado)  + 1 cm de profundidade para engastar a bancada na parede</t>
  </si>
  <si>
    <t>Sala 02 - Dimensões 0,50 x 2,60 m + 1 cm de profundidade para engastar a bancada na parede</t>
  </si>
  <si>
    <t>Sala de Espera - Dimensões 0,50 x 1,50 m + 1 cm de profundidade para engastar a bancada na parede</t>
  </si>
  <si>
    <t>Armário em MDF, dimensões de 179,8x53,8x79,4 (extensão x largura x altura), na cor branco, 2 portas de abrir, com 4 gavetas, inclusive fornecimento e assentamento, conforme Projeto Arquitetônico</t>
  </si>
  <si>
    <r>
      <t xml:space="preserve">Alvenaria de bloco de concreto cheio sem armação, em concreto com fck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15 Mpa, esp 19 cm, para revestimento, inclusive argamassa para assentamento
   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Memória de Cálculo (Conforme AutoCAD):
          </t>
    </r>
    <r>
      <rPr>
        <sz val="10"/>
        <rFont val="Calibri"/>
        <family val="2"/>
      </rPr>
      <t>◦</t>
    </r>
    <r>
      <rPr>
        <sz val="10"/>
        <rFont val="Arial"/>
        <family val="2"/>
      </rPr>
      <t xml:space="preserve"> (Extensão x Altura) x Qtd. → (2,40 x 0,60) x 3</t>
    </r>
  </si>
  <si>
    <t>Almofada com espuma densidade 33, revestimento couro ecológico, preto. Dimensões 0,63 x 2,43 x 0,10 cm (largura x comprimento x espessura)</t>
  </si>
  <si>
    <t>Banco em alvenaria de blocos de concreto e = 0,19, cheios em concreto Fck ≥ 15 Mpa, dimensões 243 x 42 x 63cm (comprimento x altura x largura), incluindo almofada com espuma densidade 33. (Para sala 01)</t>
  </si>
  <si>
    <t>Sala de espera</t>
  </si>
  <si>
    <r>
      <t xml:space="preserve">Alvenaria de bloco de concreto cheio sem armação, em concreto com fck 15 Mpa, esp 19 cm, para revestimento, inclusive argamassa para assentamento
   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Memória de Cálculo (Conforme AutoCAD):
          </t>
    </r>
    <r>
      <rPr>
        <sz val="10"/>
        <rFont val="Calibri"/>
        <family val="2"/>
      </rPr>
      <t>◦</t>
    </r>
    <r>
      <rPr>
        <sz val="10"/>
        <rFont val="Arial"/>
        <family val="2"/>
      </rPr>
      <t xml:space="preserve"> (Extensão x Altura) x Qtd. → (0,40 x 0,40) x 10
          ◦ (Extensão x Altura) x Qtd. → (0,40 x 0,40) x 05</t>
    </r>
  </si>
  <si>
    <t>Bancada em granito verde Bahia, espessura 3 cm, apoiada em barras de matalon, inclusive fornecimento e assentamento, conforme Projeto Arquitetônico</t>
  </si>
  <si>
    <t>Banco em alvenaria de blocos de concreto e = 0,19, cheios em concreto Fck ≥ 15 Mpa, formato em L, inclusive granito verde Bahia e=3cm (Para sala de espera)</t>
  </si>
  <si>
    <t>TOTAL - Kg</t>
  </si>
  <si>
    <t>Base grade na testada do lote</t>
  </si>
  <si>
    <t>Base grade na lateral do lote</t>
  </si>
  <si>
    <t>Eventuais reforços na estrutura do imóvel</t>
  </si>
  <si>
    <t>Volume concreto</t>
  </si>
  <si>
    <t>Kg de aço / m³</t>
  </si>
  <si>
    <t>Descrição do insumo / serviço</t>
  </si>
  <si>
    <t>Sala 01 e 02</t>
  </si>
  <si>
    <t>Peitoril de granito verde Bahia e = 2 cm, inclusive fornecimento e assentamento</t>
  </si>
  <si>
    <t>Cinta cerca testada do lote</t>
  </si>
  <si>
    <t>ALVENARIA E REVESTIMENTOS</t>
  </si>
  <si>
    <t>Revestimento cerâmico para paredes internas e externas, dimensão da peça de 100 a 1250 cm² (20x5cm a 50x25cm), revestimento tipo Pierini ou similar, com acabamento rústico ou esmaltado, argamassa industrializada, aplicadas em ambientes de área maior que 5 m² a meia altura das paredes, inclusive apicoamento da camada de recebimento e rejuntamento.</t>
  </si>
  <si>
    <t>Reboco para recebimento de pintura, em argamassa traço 1:2:8, preparo mecânico com betoneira 400l, aplicada manualmente em faces internas de paredes, espessura de 20 a 30mm, com execução de taliscas</t>
  </si>
  <si>
    <t>Manutenção de telhado colonial, incluindo fornecimento e substituição de telhas quebradas, com utilização de pigmento em pó Xadrez ou similar</t>
  </si>
  <si>
    <t>Colocação de cumeeira cerâmica, 3 unid/m, inclusive utilização de pigmento em pó Xadrez ou similar</t>
  </si>
  <si>
    <t>Aterro compactado (fundo do terreno)</t>
  </si>
  <si>
    <t>Vedação Lote - testada</t>
  </si>
  <si>
    <t>Vedação Interna - divisa fundos</t>
  </si>
  <si>
    <t>COTAÇÃO</t>
  </si>
  <si>
    <t xml:space="preserve">Cabos de internet </t>
  </si>
  <si>
    <t>10.6</t>
  </si>
  <si>
    <t>10.7</t>
  </si>
  <si>
    <t>10.8</t>
  </si>
  <si>
    <t>10.9</t>
  </si>
  <si>
    <t>Ponto de tomada de embutir, incluindo eletroduto de PVC flexível e caixa com espelho</t>
  </si>
  <si>
    <t>Dedução esquadrias Área</t>
  </si>
  <si>
    <t>Fachada Posterior</t>
  </si>
  <si>
    <t>Pintura esmalte acetinado para madeira tipo Coral ou similar, duas demãos, sobre fundo nivelador branco, incluindo lixamento da superfície.</t>
  </si>
  <si>
    <t>Pintura com verniz sintético marítimo tipo Coral ou similar, em esquadrias de madeira, duas (2) demãos, acabamento tipo acetinado (brilho sútil)</t>
  </si>
  <si>
    <r>
      <rPr>
        <b/>
        <sz val="14"/>
        <rFont val="Arial"/>
        <family val="2"/>
      </rPr>
      <t xml:space="preserve"> PREFEITURA MUNICIPAL DE NOVA ERA  </t>
    </r>
    <r>
      <rPr>
        <b/>
        <sz val="16"/>
        <rFont val="Arial"/>
        <family val="2"/>
      </rPr>
      <t xml:space="preserve">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>Secretaria de Obras e Serviços Urbanos</t>
    </r>
  </si>
  <si>
    <t>CRONOGRAMA FÍSICO / FINANCEIRO</t>
  </si>
  <si>
    <t>ITEM</t>
  </si>
  <si>
    <t>ETAPAS/ DESCRIÇÃO</t>
  </si>
  <si>
    <t>FÍSICO/ FINANCEIRO</t>
  </si>
  <si>
    <t>TOTAL  ETAPAS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</si>
  <si>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</si>
  <si>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</si>
  <si>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</si>
  <si>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</si>
  <si>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</si>
  <si>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</si>
  <si>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</si>
  <si>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</si>
  <si>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</si>
  <si>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</si>
  <si>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</si>
  <si>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</si>
  <si>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Físico %</t>
  </si>
  <si>
    <t>Financeiro</t>
  </si>
  <si>
    <t>COTAÇÕES</t>
  </si>
  <si>
    <t>Custo unitário médio</t>
  </si>
  <si>
    <t>CNPJ</t>
  </si>
  <si>
    <t>Nome da empresa fornecedora</t>
  </si>
  <si>
    <t>Telefone</t>
  </si>
  <si>
    <t>Contato</t>
  </si>
  <si>
    <t>Data da cotação</t>
  </si>
  <si>
    <t>Preço cotado (R$)</t>
  </si>
  <si>
    <t>Observações:</t>
  </si>
  <si>
    <t>Descrição de serviço ou fornecimento</t>
  </si>
  <si>
    <t>Unid</t>
  </si>
  <si>
    <t>Potência Móveis Planejados</t>
  </si>
  <si>
    <t>Flávia</t>
  </si>
  <si>
    <t>19.589.347/0001-40</t>
  </si>
  <si>
    <t>Priscila</t>
  </si>
  <si>
    <t>JM Vidros Ltda</t>
  </si>
  <si>
    <t>11.417.880/0001-12</t>
  </si>
  <si>
    <t>Marcenaria Criativa</t>
  </si>
  <si>
    <t>Vidraçaria Pena</t>
  </si>
  <si>
    <t>Serralheria São Geraldo</t>
  </si>
  <si>
    <t>Wellington</t>
  </si>
  <si>
    <t>Vidro Box</t>
  </si>
  <si>
    <t>Decor Móveis</t>
  </si>
  <si>
    <t>08.681.864/0001-28</t>
  </si>
  <si>
    <t>1.1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</si>
  <si>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</si>
  <si>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</si>
  <si>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</si>
  <si>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</si>
  <si>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</si>
  <si>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</si>
  <si>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</si>
  <si>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</si>
  <si>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</si>
  <si>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</si>
  <si>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</si>
  <si>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</si>
  <si>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</si>
  <si>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</si>
  <si>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</si>
  <si>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</si>
  <si>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</si>
  <si>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</si>
  <si>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</si>
  <si>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</si>
  <si>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</si>
  <si>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</si>
  <si>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</si>
  <si>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</si>
  <si>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</si>
  <si>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</si>
  <si>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5.1</t>
  </si>
  <si>
    <t>5.2</t>
  </si>
  <si>
    <t>5.3</t>
  </si>
  <si>
    <t>5.4</t>
  </si>
  <si>
    <t>5.5</t>
  </si>
  <si>
    <t>6.1</t>
  </si>
  <si>
    <t>6.2</t>
  </si>
  <si>
    <t>6.3</t>
  </si>
  <si>
    <t>7.1</t>
  </si>
  <si>
    <t>7.2</t>
  </si>
  <si>
    <t>7.3</t>
  </si>
  <si>
    <t>8.2</t>
  </si>
  <si>
    <t>8.3</t>
  </si>
  <si>
    <t>8.4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</si>
  <si>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</si>
  <si>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</si>
  <si>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</si>
  <si>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</si>
  <si>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</si>
  <si>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</si>
  <si>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</si>
  <si>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</si>
  <si>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</si>
  <si>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</si>
  <si>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</si>
  <si>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</si>
  <si>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</si>
  <si>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</si>
  <si>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</si>
  <si>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Grade de vedação do lote - Testada</t>
  </si>
  <si>
    <t>Calhas</t>
  </si>
  <si>
    <t>10.10</t>
  </si>
  <si>
    <t>ELE-LUM-053</t>
  </si>
  <si>
    <t>Luminária tipo tartaruga, blindada, para lâmpada LED 20w, inclusive remoção de lâmpadas e soquetes existentes, fornecimento e instalação de soquetes novos</t>
  </si>
  <si>
    <t>Janela em vidro temperado e vidro liso comum, incolor 8mm, fixo, 0,80 x 0,54 m, com alumínio fosco, completa, para proteção do vão de atendimento na recepção</t>
  </si>
  <si>
    <t>Porta de entrada</t>
  </si>
  <si>
    <t>Placa</t>
  </si>
  <si>
    <t>Beiral do telhado</t>
  </si>
  <si>
    <t>6.4</t>
  </si>
  <si>
    <t>COB-ENG-005</t>
  </si>
  <si>
    <t>Engradamento para telhas cerâmicas ou concreto em madeira Paraju</t>
  </si>
  <si>
    <t>Telhado</t>
  </si>
  <si>
    <t>Alvenaria - Fechamento beiral</t>
  </si>
  <si>
    <t>BAN-GRA-005</t>
  </si>
  <si>
    <t>Testeira em granito verde Bahia, h = 7 cm e = 3 cm, conforme Projeto Arquitetônico</t>
  </si>
  <si>
    <t>Rodabancada em granito verde Bahia, h = 7 cm e = 3 cm, conforme Projeto Arquitetônico</t>
  </si>
  <si>
    <t>•
•
•</t>
  </si>
  <si>
    <t>•
•</t>
  </si>
  <si>
    <t>Lodinho</t>
  </si>
  <si>
    <t>(31) 99604-7026</t>
  </si>
  <si>
    <t>Loden Capotaria</t>
  </si>
  <si>
    <t>Bancada em granito verde Bahia e = 3 cm, apoiada em alvenaria
     • Memória de Cálculo (Conforme AutoCAD):
          ◦ Extensão x Largura → (2,04 x 0,44)
          ◦ Extensão x Largura → (1,03 x 0,44)</t>
  </si>
  <si>
    <t>SIN-74209/001</t>
  </si>
  <si>
    <t>Amarildo</t>
  </si>
  <si>
    <t>Cotta Materiais de Construção</t>
  </si>
  <si>
    <t>-</t>
  </si>
  <si>
    <t>Estofamento do Celso</t>
  </si>
  <si>
    <t>Celso</t>
  </si>
  <si>
    <t>(31) 3851-3459</t>
  </si>
  <si>
    <t>19.495.373/0001-09</t>
  </si>
  <si>
    <t>Comercial e Serralheria Trevo</t>
  </si>
  <si>
    <t>Capotaria Avenida</t>
  </si>
  <si>
    <t>(31) 3831-4196</t>
  </si>
  <si>
    <t>Wiliane</t>
  </si>
  <si>
    <t>Fraga e Mendes</t>
  </si>
  <si>
    <t>(31) 3851-6428</t>
  </si>
  <si>
    <t>(31) 99531-5148</t>
  </si>
  <si>
    <t>(31) 3852-2600</t>
  </si>
  <si>
    <t>(31) 98773-8830</t>
  </si>
  <si>
    <t>(31) 99594-6874</t>
  </si>
  <si>
    <t>(31) 98895-5123</t>
  </si>
  <si>
    <t>(31) 98562-0402</t>
  </si>
  <si>
    <t>(31) 3851-1098</t>
  </si>
  <si>
    <t>24.231.276/0001-49</t>
  </si>
  <si>
    <t>Ulete Mota e Cia Ltda</t>
  </si>
  <si>
    <t>(31) 3852-6101</t>
  </si>
  <si>
    <t>Hidroelétrica Monlevade</t>
  </si>
  <si>
    <t>(31) 3851-3324</t>
  </si>
  <si>
    <t>11.998.501/0001-25</t>
  </si>
  <si>
    <t>Sema Material Elétrico</t>
  </si>
  <si>
    <t>(31) 3852-3333</t>
  </si>
  <si>
    <t>06.249.677/0006-59</t>
  </si>
  <si>
    <t>(31) 3861-2999</t>
  </si>
  <si>
    <t>22.627.343/0001-13</t>
  </si>
  <si>
    <t>Rodrigo</t>
  </si>
  <si>
    <t>Madereira Dular</t>
  </si>
  <si>
    <t>Isabela</t>
  </si>
  <si>
    <t>(31) 3851-1633</t>
  </si>
  <si>
    <t>Madereira L e K</t>
  </si>
  <si>
    <t>Rafael</t>
  </si>
  <si>
    <t>(31) 3851-5660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</si>
  <si>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</si>
  <si>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ANEXO X - PLANILHA ORÇAMENTÁRIA</t>
  </si>
  <si>
    <t>ANEXO IX - PLANILHA ORÇAMENTÁRIA</t>
  </si>
  <si>
    <t>ANEXO XII - OBRA POR EXECUÇÃO INDIRETA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</si>
</sst>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&quot;R$&quot;\ #,##0.00"/>
    <numFmt numFmtId="165" formatCode="0.00\ &quot;m&quot;"/>
    <numFmt numFmtId="166" formatCode="0.00\ &quot;%&quot;"/>
    <numFmt numFmtId="167" formatCode="0.0000"/>
    <numFmt numFmtId="168" formatCode="0.000"/>
    <numFmt numFmtId="169" formatCode="_(* #,##0.00_);_(* \(#,##0.00\);_(* &quot;-&quot;??_);_(@_)"/>
    <numFmt numFmtId="170" formatCode="0.000%"/>
    <numFmt numFmtId="171" formatCode="#,##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1"/>
      <name val="Arial"/>
      <family val="2"/>
    </font>
    <font>
      <sz val="8"/>
      <name val="Arial"/>
      <family val="2"/>
    </font>
    <font>
      <sz val="11"/>
      <color rgb="FF00B050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169" fontId="11" fillId="0" borderId="0" applyFont="0" applyFill="0" applyBorder="0" applyAlignment="0" applyProtection="0"/>
  </cellStyleXfs>
  <cellXfs count="479">
    <xf numFmtId="0" fontId="0" fillId="0" borderId="0" xfId="0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/>
    <xf numFmtId="2" fontId="4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6" fillId="0" borderId="0" xfId="0" applyFont="1" applyFill="1"/>
    <xf numFmtId="0" fontId="16" fillId="0" borderId="0" xfId="0" applyFont="1"/>
    <xf numFmtId="0" fontId="14" fillId="3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6" fillId="0" borderId="0" xfId="0" applyFont="1" applyBorder="1"/>
    <xf numFmtId="0" fontId="3" fillId="0" borderId="0" xfId="0" applyFont="1" applyFill="1"/>
    <xf numFmtId="0" fontId="3" fillId="0" borderId="0" xfId="0" applyFont="1"/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64" fontId="14" fillId="2" borderId="1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left" vertical="center" wrapText="1"/>
    </xf>
    <xf numFmtId="0" fontId="18" fillId="0" borderId="0" xfId="0" applyFont="1"/>
    <xf numFmtId="0" fontId="6" fillId="0" borderId="1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2"/>
    <xf numFmtId="0" fontId="3" fillId="5" borderId="21" xfId="2" applyFont="1" applyFill="1" applyBorder="1" applyAlignment="1">
      <alignment horizontal="center" vertical="center"/>
    </xf>
    <xf numFmtId="0" fontId="14" fillId="0" borderId="22" xfId="3" applyNumberFormat="1" applyFont="1" applyFill="1" applyBorder="1" applyAlignment="1">
      <alignment horizontal="center" vertical="center" wrapText="1"/>
    </xf>
    <xf numFmtId="10" fontId="11" fillId="5" borderId="25" xfId="2" applyNumberFormat="1" applyFont="1" applyFill="1" applyBorder="1" applyAlignment="1">
      <alignment horizontal="center" vertical="center" wrapText="1"/>
    </xf>
    <xf numFmtId="0" fontId="14" fillId="5" borderId="29" xfId="2" applyFont="1" applyFill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 wrapText="1"/>
    </xf>
    <xf numFmtId="0" fontId="23" fillId="5" borderId="1" xfId="2" applyFont="1" applyFill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 vertical="center"/>
    </xf>
    <xf numFmtId="0" fontId="14" fillId="5" borderId="30" xfId="2" applyFont="1" applyFill="1" applyBorder="1" applyAlignment="1">
      <alignment horizontal="center" vertical="center"/>
    </xf>
    <xf numFmtId="49" fontId="25" fillId="5" borderId="1" xfId="2" applyNumberFormat="1" applyFont="1" applyFill="1" applyBorder="1" applyAlignment="1">
      <alignment horizontal="center" vertical="center" wrapText="1"/>
    </xf>
    <xf numFmtId="10" fontId="25" fillId="5" borderId="1" xfId="2" applyNumberFormat="1" applyFont="1" applyFill="1" applyBorder="1" applyAlignment="1">
      <alignment horizontal="center" vertical="center" wrapText="1"/>
    </xf>
    <xf numFmtId="10" fontId="25" fillId="2" borderId="1" xfId="2" applyNumberFormat="1" applyFont="1" applyFill="1" applyBorder="1" applyAlignment="1">
      <alignment horizontal="center" vertical="center" wrapText="1"/>
    </xf>
    <xf numFmtId="10" fontId="24" fillId="0" borderId="31" xfId="2" applyNumberFormat="1" applyFont="1" applyFill="1" applyBorder="1" applyAlignment="1">
      <alignment vertical="center" wrapText="1"/>
    </xf>
    <xf numFmtId="10" fontId="24" fillId="0" borderId="32" xfId="2" applyNumberFormat="1" applyFont="1" applyFill="1" applyBorder="1" applyAlignment="1">
      <alignment vertical="center" wrapText="1"/>
    </xf>
    <xf numFmtId="4" fontId="25" fillId="0" borderId="1" xfId="2" applyNumberFormat="1" applyFont="1" applyFill="1" applyBorder="1" applyAlignment="1">
      <alignment horizontal="center" vertical="center" wrapText="1"/>
    </xf>
    <xf numFmtId="4" fontId="25" fillId="4" borderId="1" xfId="2" applyNumberFormat="1" applyFont="1" applyFill="1" applyBorder="1" applyAlignment="1">
      <alignment horizontal="center" vertical="center" wrapText="1"/>
    </xf>
    <xf numFmtId="4" fontId="25" fillId="0" borderId="33" xfId="2" applyNumberFormat="1" applyFont="1" applyFill="1" applyBorder="1" applyAlignment="1">
      <alignment vertical="center" wrapText="1"/>
    </xf>
    <xf numFmtId="4" fontId="25" fillId="0" borderId="34" xfId="2" applyNumberFormat="1" applyFont="1" applyFill="1" applyBorder="1" applyAlignment="1">
      <alignment vertical="center" wrapText="1"/>
    </xf>
    <xf numFmtId="10" fontId="25" fillId="0" borderId="33" xfId="2" applyNumberFormat="1" applyFont="1" applyFill="1" applyBorder="1" applyAlignment="1">
      <alignment vertical="center" wrapText="1"/>
    </xf>
    <xf numFmtId="10" fontId="25" fillId="0" borderId="34" xfId="2" applyNumberFormat="1" applyFont="1" applyFill="1" applyBorder="1" applyAlignment="1">
      <alignment vertical="center" wrapText="1"/>
    </xf>
    <xf numFmtId="170" fontId="25" fillId="2" borderId="1" xfId="2" applyNumberFormat="1" applyFont="1" applyFill="1" applyBorder="1" applyAlignment="1">
      <alignment horizontal="center" vertical="center" wrapText="1"/>
    </xf>
    <xf numFmtId="171" fontId="25" fillId="4" borderId="1" xfId="2" applyNumberFormat="1" applyFont="1" applyFill="1" applyBorder="1" applyAlignment="1">
      <alignment horizontal="center" vertical="center" wrapText="1"/>
    </xf>
    <xf numFmtId="49" fontId="26" fillId="5" borderId="1" xfId="2" applyNumberFormat="1" applyFont="1" applyFill="1" applyBorder="1" applyAlignment="1">
      <alignment horizontal="center" vertical="center" wrapText="1"/>
    </xf>
    <xf numFmtId="10" fontId="26" fillId="5" borderId="1" xfId="2" applyNumberFormat="1" applyFont="1" applyFill="1" applyBorder="1" applyAlignment="1">
      <alignment horizontal="center" vertical="center" wrapText="1"/>
    </xf>
    <xf numFmtId="10" fontId="26" fillId="0" borderId="33" xfId="2" applyNumberFormat="1" applyFont="1" applyFill="1" applyBorder="1" applyAlignment="1">
      <alignment vertical="center" wrapText="1"/>
    </xf>
    <xf numFmtId="10" fontId="26" fillId="0" borderId="34" xfId="2" applyNumberFormat="1" applyFont="1" applyFill="1" applyBorder="1" applyAlignment="1">
      <alignment vertical="center" wrapText="1"/>
    </xf>
    <xf numFmtId="49" fontId="26" fillId="5" borderId="37" xfId="2" applyNumberFormat="1" applyFont="1" applyFill="1" applyBorder="1" applyAlignment="1">
      <alignment horizontal="center" vertical="center" wrapText="1"/>
    </xf>
    <xf numFmtId="4" fontId="25" fillId="5" borderId="37" xfId="3" applyNumberFormat="1" applyFont="1" applyFill="1" applyBorder="1" applyAlignment="1">
      <alignment horizontal="center" vertical="center" wrapText="1"/>
    </xf>
    <xf numFmtId="169" fontId="27" fillId="0" borderId="38" xfId="3" applyFont="1" applyFill="1" applyBorder="1" applyAlignment="1">
      <alignment vertical="center" wrapText="1"/>
    </xf>
    <xf numFmtId="169" fontId="27" fillId="0" borderId="39" xfId="3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164" fontId="6" fillId="0" borderId="47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4" fontId="11" fillId="3" borderId="11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Border="1"/>
    <xf numFmtId="0" fontId="30" fillId="0" borderId="0" xfId="0" applyFont="1" applyFill="1"/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/>
    </xf>
    <xf numFmtId="0" fontId="31" fillId="0" borderId="0" xfId="0" applyFont="1" applyFill="1" applyAlignment="1">
      <alignment wrapText="1"/>
    </xf>
    <xf numFmtId="0" fontId="7" fillId="0" borderId="0" xfId="0" applyFont="1" applyBorder="1" applyAlignment="1">
      <alignment vertical="center" wrapText="1"/>
    </xf>
    <xf numFmtId="0" fontId="11" fillId="4" borderId="29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2" fontId="11" fillId="0" borderId="30" xfId="0" applyNumberFormat="1" applyFont="1" applyFill="1" applyBorder="1" applyAlignment="1">
      <alignment horizontal="center" vertical="center"/>
    </xf>
    <xf numFmtId="2" fontId="14" fillId="0" borderId="3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 wrapText="1"/>
    </xf>
    <xf numFmtId="2" fontId="11" fillId="0" borderId="11" xfId="0" applyNumberFormat="1" applyFont="1" applyFill="1" applyBorder="1" applyAlignment="1">
      <alignment horizontal="center" vertical="center"/>
    </xf>
    <xf numFmtId="4" fontId="11" fillId="0" borderId="1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2" fontId="11" fillId="0" borderId="47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65" fontId="11" fillId="0" borderId="1" xfId="0" applyNumberFormat="1" applyFont="1" applyFill="1" applyBorder="1" applyAlignment="1">
      <alignment horizontal="center" vertical="center"/>
    </xf>
    <xf numFmtId="2" fontId="14" fillId="0" borderId="49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164" fontId="14" fillId="0" borderId="30" xfId="0" applyNumberFormat="1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30" xfId="0" applyNumberFormat="1" applyFont="1" applyFill="1" applyBorder="1" applyAlignment="1">
      <alignment horizontal="center" vertical="center"/>
    </xf>
    <xf numFmtId="164" fontId="6" fillId="0" borderId="30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164" fontId="11" fillId="0" borderId="30" xfId="0" applyNumberFormat="1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49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164" fontId="7" fillId="4" borderId="11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4" fillId="0" borderId="3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0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3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30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46" xfId="0" applyFont="1" applyFill="1" applyBorder="1" applyAlignment="1">
      <alignment horizontal="left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1" fillId="4" borderId="6" xfId="0" applyNumberFormat="1" applyFont="1" applyFill="1" applyBorder="1" applyAlignment="1">
      <alignment horizontal="left" vertical="center" wrapText="1"/>
    </xf>
    <xf numFmtId="0" fontId="11" fillId="4" borderId="2" xfId="0" applyNumberFormat="1" applyFont="1" applyFill="1" applyBorder="1" applyAlignment="1">
      <alignment horizontal="left" vertical="center" wrapText="1"/>
    </xf>
    <xf numFmtId="0" fontId="11" fillId="4" borderId="46" xfId="0" applyNumberFormat="1" applyFont="1" applyFill="1" applyBorder="1" applyAlignment="1">
      <alignment horizontal="left" vertical="center" wrapText="1"/>
    </xf>
    <xf numFmtId="0" fontId="2" fillId="0" borderId="40" xfId="1" applyNumberFormat="1" applyFont="1" applyFill="1" applyBorder="1" applyAlignment="1">
      <alignment horizontal="center" vertical="center" wrapText="1"/>
    </xf>
    <xf numFmtId="0" fontId="2" fillId="0" borderId="41" xfId="1" applyNumberFormat="1" applyFont="1" applyFill="1" applyBorder="1" applyAlignment="1">
      <alignment horizontal="center" vertical="center" wrapText="1"/>
    </xf>
    <xf numFmtId="0" fontId="2" fillId="0" borderId="42" xfId="1" applyNumberFormat="1" applyFont="1" applyFill="1" applyBorder="1" applyAlignment="1">
      <alignment horizontal="center" vertical="center" wrapText="1"/>
    </xf>
    <xf numFmtId="0" fontId="2" fillId="0" borderId="29" xfId="1" applyNumberFormat="1" applyFont="1" applyFill="1" applyBorder="1" applyAlignment="1">
      <alignment horizontal="center" vertical="center" wrapText="1"/>
    </xf>
    <xf numFmtId="0" fontId="2" fillId="0" borderId="30" xfId="1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30" xfId="0" applyNumberFormat="1" applyFont="1" applyFill="1" applyBorder="1" applyAlignment="1">
      <alignment horizontal="center" vertical="center"/>
    </xf>
    <xf numFmtId="14" fontId="16" fillId="0" borderId="30" xfId="0" applyNumberFormat="1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166" fontId="11" fillId="0" borderId="29" xfId="0" applyNumberFormat="1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left" vertical="center"/>
    </xf>
    <xf numFmtId="0" fontId="11" fillId="4" borderId="4" xfId="0" applyNumberFormat="1" applyFont="1" applyFill="1" applyBorder="1" applyAlignment="1">
      <alignment horizontal="left" vertical="center"/>
    </xf>
    <xf numFmtId="0" fontId="11" fillId="4" borderId="20" xfId="0" applyNumberFormat="1" applyFont="1" applyFill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 wrapText="1"/>
    </xf>
    <xf numFmtId="164" fontId="14" fillId="4" borderId="47" xfId="0" applyNumberFormat="1" applyFont="1" applyFill="1" applyBorder="1" applyAlignment="1">
      <alignment horizontal="center" vertical="center" wrapText="1"/>
    </xf>
    <xf numFmtId="164" fontId="14" fillId="4" borderId="48" xfId="0" applyNumberFormat="1" applyFont="1" applyFill="1" applyBorder="1" applyAlignment="1">
      <alignment horizontal="center" vertical="center" wrapText="1"/>
    </xf>
    <xf numFmtId="164" fontId="11" fillId="0" borderId="30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2" fontId="11" fillId="0" borderId="13" xfId="0" applyNumberFormat="1" applyFont="1" applyFill="1" applyBorder="1" applyAlignment="1">
      <alignment horizontal="center" vertical="center"/>
    </xf>
    <xf numFmtId="2" fontId="11" fillId="0" borderId="12" xfId="0" applyNumberFormat="1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64" fontId="14" fillId="4" borderId="30" xfId="0" applyNumberFormat="1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right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64" fontId="7" fillId="4" borderId="47" xfId="0" applyNumberFormat="1" applyFont="1" applyFill="1" applyBorder="1" applyAlignment="1">
      <alignment horizontal="center" vertical="center" wrapText="1"/>
    </xf>
    <xf numFmtId="164" fontId="7" fillId="4" borderId="48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right" vertical="center"/>
    </xf>
    <xf numFmtId="0" fontId="6" fillId="0" borderId="37" xfId="0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center" vertical="center" wrapText="1"/>
    </xf>
    <xf numFmtId="164" fontId="14" fillId="4" borderId="51" xfId="0" applyNumberFormat="1" applyFont="1" applyFill="1" applyBorder="1" applyAlignment="1">
      <alignment horizontal="center" vertical="center" wrapText="1"/>
    </xf>
    <xf numFmtId="164" fontId="11" fillId="0" borderId="47" xfId="0" applyNumberFormat="1" applyFont="1" applyFill="1" applyBorder="1" applyAlignment="1">
      <alignment horizontal="center" vertical="center"/>
    </xf>
    <xf numFmtId="164" fontId="11" fillId="0" borderId="48" xfId="0" applyNumberFormat="1" applyFont="1" applyFill="1" applyBorder="1" applyAlignment="1">
      <alignment horizontal="center" vertical="center"/>
    </xf>
    <xf numFmtId="164" fontId="11" fillId="0" borderId="51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 wrapText="1"/>
    </xf>
    <xf numFmtId="0" fontId="2" fillId="0" borderId="53" xfId="1" applyNumberFormat="1" applyFont="1" applyFill="1" applyBorder="1" applyAlignment="1">
      <alignment horizontal="center" vertical="center" wrapText="1"/>
    </xf>
    <xf numFmtId="0" fontId="2" fillId="0" borderId="54" xfId="1" applyNumberFormat="1" applyFont="1" applyFill="1" applyBorder="1" applyAlignment="1">
      <alignment horizontal="center" vertical="center" wrapText="1"/>
    </xf>
    <xf numFmtId="0" fontId="2" fillId="0" borderId="4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2" fillId="0" borderId="44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28" xfId="1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4" fontId="4" fillId="0" borderId="30" xfId="0" applyNumberFormat="1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5" borderId="29" xfId="2" applyFill="1" applyBorder="1" applyAlignment="1">
      <alignment horizontal="center" vertical="center" wrapText="1"/>
    </xf>
    <xf numFmtId="0" fontId="11" fillId="5" borderId="11" xfId="2" applyFont="1" applyFill="1" applyBorder="1" applyAlignment="1">
      <alignment horizontal="center" vertical="center" wrapText="1"/>
    </xf>
    <xf numFmtId="0" fontId="11" fillId="5" borderId="12" xfId="2" applyFont="1" applyFill="1" applyBorder="1" applyAlignment="1">
      <alignment horizontal="center" vertical="center" wrapText="1"/>
    </xf>
    <xf numFmtId="0" fontId="14" fillId="5" borderId="29" xfId="2" applyFont="1" applyFill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 vertical="center" wrapText="1"/>
    </xf>
    <xf numFmtId="0" fontId="14" fillId="5" borderId="21" xfId="2" applyFont="1" applyFill="1" applyBorder="1" applyAlignment="1">
      <alignment horizontal="center" vertical="center" wrapText="1"/>
    </xf>
    <xf numFmtId="0" fontId="14" fillId="5" borderId="37" xfId="2" applyFont="1" applyFill="1" applyBorder="1" applyAlignment="1">
      <alignment horizontal="center" vertical="center" wrapText="1"/>
    </xf>
    <xf numFmtId="0" fontId="24" fillId="5" borderId="1" xfId="2" applyFont="1" applyFill="1" applyBorder="1" applyAlignment="1">
      <alignment horizontal="center" vertical="center" wrapText="1"/>
    </xf>
    <xf numFmtId="0" fontId="22" fillId="0" borderId="16" xfId="2" applyFont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3" fillId="5" borderId="4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22" xfId="2" applyFont="1" applyFill="1" applyBorder="1" applyAlignment="1">
      <alignment horizontal="center" vertical="center" wrapText="1"/>
    </xf>
    <xf numFmtId="0" fontId="16" fillId="5" borderId="23" xfId="2" applyFont="1" applyFill="1" applyBorder="1" applyAlignment="1">
      <alignment horizontal="center" vertical="center" wrapText="1"/>
    </xf>
    <xf numFmtId="0" fontId="16" fillId="5" borderId="24" xfId="2" applyFont="1" applyFill="1" applyBorder="1" applyAlignment="1">
      <alignment horizontal="center" vertical="center" wrapText="1"/>
    </xf>
    <xf numFmtId="14" fontId="16" fillId="5" borderId="22" xfId="2" applyNumberFormat="1" applyFont="1" applyFill="1" applyBorder="1" applyAlignment="1">
      <alignment horizontal="center" vertical="center" wrapText="1"/>
    </xf>
    <xf numFmtId="14" fontId="16" fillId="5" borderId="26" xfId="2" applyNumberFormat="1" applyFont="1" applyFill="1" applyBorder="1" applyAlignment="1">
      <alignment horizontal="center" vertical="center" wrapText="1"/>
    </xf>
    <xf numFmtId="0" fontId="3" fillId="5" borderId="27" xfId="2" applyFont="1" applyFill="1" applyBorder="1" applyAlignment="1">
      <alignment horizontal="center" vertical="center"/>
    </xf>
    <xf numFmtId="0" fontId="3" fillId="5" borderId="9" xfId="2" applyFont="1" applyFill="1" applyBorder="1" applyAlignment="1">
      <alignment horizontal="center" vertical="center"/>
    </xf>
    <xf numFmtId="0" fontId="3" fillId="5" borderId="28" xfId="2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Vírgula" xfId="1" builtinId="3"/>
    <cellStyle name="Vírgul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57149</xdr:rowOff>
    </xdr:from>
    <xdr:to>
      <xdr:col>2</xdr:col>
      <xdr:colOff>85125</xdr:colOff>
      <xdr:row>2</xdr:row>
      <xdr:rowOff>162149</xdr:rowOff>
    </xdr:to>
    <xdr:pic>
      <xdr:nvPicPr>
        <xdr:cNvPr id="2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5850" y="57149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381000</xdr:colOff>
      <xdr:row>0</xdr:row>
      <xdr:rowOff>47624</xdr:rowOff>
    </xdr:from>
    <xdr:to>
      <xdr:col>6</xdr:col>
      <xdr:colOff>913800</xdr:colOff>
      <xdr:row>2</xdr:row>
      <xdr:rowOff>152624</xdr:rowOff>
    </xdr:to>
    <xdr:pic>
      <xdr:nvPicPr>
        <xdr:cNvPr id="3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106150" y="47624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57149</xdr:rowOff>
    </xdr:from>
    <xdr:to>
      <xdr:col>2</xdr:col>
      <xdr:colOff>85125</xdr:colOff>
      <xdr:row>2</xdr:row>
      <xdr:rowOff>162149</xdr:rowOff>
    </xdr:to>
    <xdr:pic>
      <xdr:nvPicPr>
        <xdr:cNvPr id="4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5850" y="57149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381000</xdr:colOff>
      <xdr:row>0</xdr:row>
      <xdr:rowOff>47624</xdr:rowOff>
    </xdr:from>
    <xdr:to>
      <xdr:col>6</xdr:col>
      <xdr:colOff>913800</xdr:colOff>
      <xdr:row>2</xdr:row>
      <xdr:rowOff>152624</xdr:rowOff>
    </xdr:to>
    <xdr:pic>
      <xdr:nvPicPr>
        <xdr:cNvPr id="5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87175" y="47624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238125</xdr:colOff>
      <xdr:row>0</xdr:row>
      <xdr:rowOff>47624</xdr:rowOff>
    </xdr:from>
    <xdr:to>
      <xdr:col>8</xdr:col>
      <xdr:colOff>770925</xdr:colOff>
      <xdr:row>2</xdr:row>
      <xdr:rowOff>152624</xdr:rowOff>
    </xdr:to>
    <xdr:pic>
      <xdr:nvPicPr>
        <xdr:cNvPr id="3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87175" y="47624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1171575</xdr:colOff>
      <xdr:row>0</xdr:row>
      <xdr:rowOff>38100</xdr:rowOff>
    </xdr:from>
    <xdr:to>
      <xdr:col>1</xdr:col>
      <xdr:colOff>1704375</xdr:colOff>
      <xdr:row>2</xdr:row>
      <xdr:rowOff>143100</xdr:rowOff>
    </xdr:to>
    <xdr:pic>
      <xdr:nvPicPr>
        <xdr:cNvPr id="6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5450" y="38100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114299</xdr:rowOff>
    </xdr:from>
    <xdr:to>
      <xdr:col>1</xdr:col>
      <xdr:colOff>542325</xdr:colOff>
      <xdr:row>2</xdr:row>
      <xdr:rowOff>143099</xdr:rowOff>
    </xdr:to>
    <xdr:pic>
      <xdr:nvPicPr>
        <xdr:cNvPr id="2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2025" y="114299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438150</xdr:colOff>
      <xdr:row>0</xdr:row>
      <xdr:rowOff>104774</xdr:rowOff>
    </xdr:from>
    <xdr:to>
      <xdr:col>6</xdr:col>
      <xdr:colOff>970950</xdr:colOff>
      <xdr:row>2</xdr:row>
      <xdr:rowOff>133574</xdr:rowOff>
    </xdr:to>
    <xdr:pic>
      <xdr:nvPicPr>
        <xdr:cNvPr id="3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744325" y="104774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561975</xdr:colOff>
      <xdr:row>0</xdr:row>
      <xdr:rowOff>57149</xdr:rowOff>
    </xdr:from>
    <xdr:ext cx="532800" cy="486000"/>
    <xdr:pic>
      <xdr:nvPicPr>
        <xdr:cNvPr id="2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14475" y="57149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381000</xdr:colOff>
      <xdr:row>0</xdr:row>
      <xdr:rowOff>47624</xdr:rowOff>
    </xdr:from>
    <xdr:ext cx="532800" cy="486000"/>
    <xdr:pic>
      <xdr:nvPicPr>
        <xdr:cNvPr id="3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87175" y="47624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47625</xdr:rowOff>
    </xdr:from>
    <xdr:to>
      <xdr:col>1</xdr:col>
      <xdr:colOff>685800</xdr:colOff>
      <xdr:row>0</xdr:row>
      <xdr:rowOff>533400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4762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257175</xdr:colOff>
      <xdr:row>0</xdr:row>
      <xdr:rowOff>57150</xdr:rowOff>
    </xdr:from>
    <xdr:to>
      <xdr:col>14</xdr:col>
      <xdr:colOff>238125</xdr:colOff>
      <xdr:row>0</xdr:row>
      <xdr:rowOff>542925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57150"/>
          <a:ext cx="5905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7"/>
  <sheetViews>
    <sheetView view="pageBreakPreview" zoomScale="110" zoomScaleNormal="110" zoomScaleSheetLayoutView="110" workbookViewId="0">
      <selection activeCell="F89" sqref="F89:F93"/>
    </sheetView>
  </sheetViews>
  <sheetFormatPr defaultRowHeight="15" customHeight="1" x14ac:dyDescent="0.2"/>
  <cols>
    <col min="1" max="1" width="7.85546875" style="15" customWidth="1"/>
    <col min="2" max="2" width="15.140625" style="1" customWidth="1"/>
    <col min="3" max="3" width="100" style="1" customWidth="1"/>
    <col min="4" max="4" width="10" style="6" customWidth="1"/>
    <col min="5" max="5" width="12.85546875" style="1" customWidth="1"/>
    <col min="6" max="8" width="15" style="9" customWidth="1"/>
    <col min="9" max="9" width="13.5703125" style="1" bestFit="1" customWidth="1"/>
    <col min="10" max="10" width="9.140625" style="113"/>
    <col min="11" max="16384" width="9.140625" style="1"/>
  </cols>
  <sheetData>
    <row r="1" spans="1:10" ht="15" customHeight="1" x14ac:dyDescent="0.2">
      <c r="A1" s="228" t="s">
        <v>0</v>
      </c>
      <c r="B1" s="228"/>
      <c r="C1" s="228"/>
      <c r="D1" s="228"/>
      <c r="E1" s="228"/>
      <c r="F1" s="228"/>
      <c r="G1" s="228"/>
      <c r="H1" s="228"/>
    </row>
    <row r="2" spans="1:10" ht="15" customHeight="1" x14ac:dyDescent="0.2">
      <c r="A2" s="228"/>
      <c r="B2" s="228"/>
      <c r="C2" s="228"/>
      <c r="D2" s="228"/>
      <c r="E2" s="228"/>
      <c r="F2" s="228"/>
      <c r="G2" s="228"/>
      <c r="H2" s="228"/>
    </row>
    <row r="3" spans="1:10" ht="15" customHeight="1" x14ac:dyDescent="0.2">
      <c r="A3" s="228"/>
      <c r="B3" s="228"/>
      <c r="C3" s="228"/>
      <c r="D3" s="228"/>
      <c r="E3" s="228"/>
      <c r="F3" s="228"/>
      <c r="G3" s="228"/>
      <c r="H3" s="228"/>
    </row>
    <row r="4" spans="1:10" ht="18.75" customHeight="1" x14ac:dyDescent="0.2">
      <c r="A4" s="229" t="s">
        <v>1</v>
      </c>
      <c r="B4" s="229"/>
      <c r="C4" s="229"/>
      <c r="D4" s="229"/>
      <c r="E4" s="229"/>
      <c r="F4" s="229"/>
      <c r="G4" s="229"/>
      <c r="H4" s="229"/>
    </row>
    <row r="5" spans="1:10" ht="18.75" customHeight="1" x14ac:dyDescent="0.2">
      <c r="A5" s="230" t="s">
        <v>269</v>
      </c>
      <c r="B5" s="230"/>
      <c r="C5" s="230"/>
      <c r="D5" s="230"/>
      <c r="E5" s="230"/>
      <c r="F5" s="230"/>
      <c r="G5" s="230"/>
      <c r="H5" s="230"/>
    </row>
    <row r="6" spans="1:10" ht="15" customHeight="1" x14ac:dyDescent="0.2">
      <c r="A6" s="230" t="s">
        <v>2</v>
      </c>
      <c r="B6" s="230" t="s">
        <v>3</v>
      </c>
      <c r="C6" s="230"/>
      <c r="D6" s="230"/>
      <c r="E6" s="230"/>
      <c r="F6" s="231" t="s">
        <v>4</v>
      </c>
      <c r="G6" s="232">
        <v>0.31409999999999999</v>
      </c>
      <c r="H6" s="233">
        <v>43714</v>
      </c>
    </row>
    <row r="7" spans="1:10" ht="15" customHeight="1" x14ac:dyDescent="0.2">
      <c r="A7" s="230"/>
      <c r="B7" s="230"/>
      <c r="C7" s="230"/>
      <c r="D7" s="230"/>
      <c r="E7" s="230"/>
      <c r="F7" s="231"/>
      <c r="G7" s="232"/>
      <c r="H7" s="233"/>
      <c r="I7" s="9"/>
    </row>
    <row r="8" spans="1:10" ht="18.75" customHeight="1" x14ac:dyDescent="0.2">
      <c r="A8" s="227" t="s">
        <v>530</v>
      </c>
      <c r="B8" s="227"/>
      <c r="C8" s="227"/>
      <c r="D8" s="227"/>
      <c r="E8" s="227"/>
      <c r="F8" s="227"/>
      <c r="G8" s="227"/>
      <c r="H8" s="227"/>
    </row>
    <row r="9" spans="1:10" ht="33.75" customHeight="1" x14ac:dyDescent="0.2">
      <c r="A9" s="185" t="s">
        <v>5</v>
      </c>
      <c r="B9" s="91" t="s">
        <v>6</v>
      </c>
      <c r="C9" s="185" t="s">
        <v>7</v>
      </c>
      <c r="D9" s="92" t="s">
        <v>8</v>
      </c>
      <c r="E9" s="185" t="s">
        <v>65</v>
      </c>
      <c r="F9" s="93" t="s">
        <v>9</v>
      </c>
      <c r="G9" s="93" t="s">
        <v>10</v>
      </c>
      <c r="H9" s="134" t="s">
        <v>11</v>
      </c>
      <c r="J9" s="114"/>
    </row>
    <row r="10" spans="1:10" ht="16.5" customHeight="1" x14ac:dyDescent="0.2">
      <c r="A10" s="38">
        <v>1</v>
      </c>
      <c r="B10" s="38"/>
      <c r="C10" s="216" t="s">
        <v>12</v>
      </c>
      <c r="D10" s="217"/>
      <c r="E10" s="217"/>
      <c r="F10" s="217"/>
      <c r="G10" s="217"/>
      <c r="H10" s="218"/>
    </row>
    <row r="11" spans="1:10" ht="16.5" customHeight="1" x14ac:dyDescent="0.2">
      <c r="A11" s="131" t="s">
        <v>410</v>
      </c>
      <c r="B11" s="187" t="s">
        <v>15</v>
      </c>
      <c r="C11" s="32" t="s">
        <v>298</v>
      </c>
      <c r="D11" s="137">
        <v>1</v>
      </c>
      <c r="E11" s="183" t="s">
        <v>13</v>
      </c>
      <c r="F11" s="85"/>
      <c r="G11" s="85">
        <f>(F11+(F11*G6))</f>
        <v>0</v>
      </c>
      <c r="H11" s="85">
        <f>G11*D11</f>
        <v>0</v>
      </c>
    </row>
    <row r="12" spans="1:10" ht="16.5" customHeight="1" x14ac:dyDescent="0.2">
      <c r="A12" s="226" t="s">
        <v>32</v>
      </c>
      <c r="B12" s="226"/>
      <c r="C12" s="226"/>
      <c r="D12" s="226"/>
      <c r="E12" s="226"/>
      <c r="F12" s="226"/>
      <c r="G12" s="226"/>
      <c r="H12" s="134">
        <f>SUM(H11)</f>
        <v>0</v>
      </c>
    </row>
    <row r="13" spans="1:10" ht="16.5" customHeight="1" x14ac:dyDescent="0.2">
      <c r="A13" s="38" t="s">
        <v>16</v>
      </c>
      <c r="B13" s="38"/>
      <c r="C13" s="216" t="s">
        <v>17</v>
      </c>
      <c r="D13" s="217"/>
      <c r="E13" s="217"/>
      <c r="F13" s="217"/>
      <c r="G13" s="217"/>
      <c r="H13" s="218"/>
    </row>
    <row r="14" spans="1:10" ht="16.5" customHeight="1" x14ac:dyDescent="0.2">
      <c r="A14" s="131" t="s">
        <v>411</v>
      </c>
      <c r="B14" s="188" t="s">
        <v>112</v>
      </c>
      <c r="C14" s="12" t="s">
        <v>113</v>
      </c>
      <c r="D14" s="137">
        <f>'Memória de Cálculo'!J18</f>
        <v>3</v>
      </c>
      <c r="E14" s="183" t="s">
        <v>111</v>
      </c>
      <c r="F14" s="82"/>
      <c r="G14" s="88">
        <f>(F14+(F14*G6))</f>
        <v>0</v>
      </c>
      <c r="H14" s="88">
        <f>G14*D14</f>
        <v>0</v>
      </c>
    </row>
    <row r="15" spans="1:10" ht="16.5" customHeight="1" x14ac:dyDescent="0.2">
      <c r="A15" s="131" t="s">
        <v>412</v>
      </c>
      <c r="B15" s="121" t="s">
        <v>489</v>
      </c>
      <c r="C15" s="12" t="s">
        <v>319</v>
      </c>
      <c r="D15" s="137">
        <f>'Memória de Cálculo'!J22</f>
        <v>4.5</v>
      </c>
      <c r="E15" s="183" t="s">
        <v>173</v>
      </c>
      <c r="F15" s="82"/>
      <c r="G15" s="88">
        <f>(F15+(F15*G6))</f>
        <v>0</v>
      </c>
      <c r="H15" s="88">
        <f>G15*D15</f>
        <v>0</v>
      </c>
    </row>
    <row r="16" spans="1:10" ht="16.5" customHeight="1" x14ac:dyDescent="0.2">
      <c r="A16" s="226" t="s">
        <v>32</v>
      </c>
      <c r="B16" s="226"/>
      <c r="C16" s="226"/>
      <c r="D16" s="226"/>
      <c r="E16" s="226"/>
      <c r="F16" s="226"/>
      <c r="G16" s="226"/>
      <c r="H16" s="134">
        <f>SUM(H14:H15)</f>
        <v>0</v>
      </c>
    </row>
    <row r="17" spans="1:10" ht="16.5" customHeight="1" x14ac:dyDescent="0.2">
      <c r="A17" s="38" t="s">
        <v>18</v>
      </c>
      <c r="B17" s="38"/>
      <c r="C17" s="216" t="s">
        <v>99</v>
      </c>
      <c r="D17" s="217"/>
      <c r="E17" s="217"/>
      <c r="F17" s="217"/>
      <c r="G17" s="217"/>
      <c r="H17" s="218"/>
    </row>
    <row r="18" spans="1:10" ht="16.5" customHeight="1" x14ac:dyDescent="0.2">
      <c r="A18" s="131" t="s">
        <v>413</v>
      </c>
      <c r="B18" s="188" t="s">
        <v>266</v>
      </c>
      <c r="C18" s="13" t="s">
        <v>320</v>
      </c>
      <c r="D18" s="137">
        <f>'Memória de Cálculo'!J28</f>
        <v>0.33579999999999999</v>
      </c>
      <c r="E18" s="183" t="s">
        <v>174</v>
      </c>
      <c r="F18" s="82"/>
      <c r="G18" s="88">
        <f>(F18+(F18*G6))</f>
        <v>0</v>
      </c>
      <c r="H18" s="88">
        <f>G18*D18</f>
        <v>0</v>
      </c>
    </row>
    <row r="19" spans="1:10" ht="16.5" customHeight="1" x14ac:dyDescent="0.2">
      <c r="A19" s="183" t="s">
        <v>414</v>
      </c>
      <c r="B19" s="188" t="s">
        <v>265</v>
      </c>
      <c r="C19" s="135" t="s">
        <v>321</v>
      </c>
      <c r="D19" s="189">
        <f>'Memória de Cálculo'!J34</f>
        <v>8.3925800000000006</v>
      </c>
      <c r="E19" s="183" t="s">
        <v>174</v>
      </c>
      <c r="F19" s="82"/>
      <c r="G19" s="82">
        <f>(F19+(F19*G6))</f>
        <v>0</v>
      </c>
      <c r="H19" s="82">
        <f t="shared" ref="H19:H28" si="0">G19*D19</f>
        <v>0</v>
      </c>
    </row>
    <row r="20" spans="1:10" ht="16.5" customHeight="1" x14ac:dyDescent="0.2">
      <c r="A20" s="131" t="s">
        <v>415</v>
      </c>
      <c r="B20" s="188" t="s">
        <v>114</v>
      </c>
      <c r="C20" s="12" t="s">
        <v>115</v>
      </c>
      <c r="D20" s="137">
        <f>'Memória de Cálculo'!J39</f>
        <v>0.98517999999999994</v>
      </c>
      <c r="E20" s="183" t="s">
        <v>173</v>
      </c>
      <c r="F20" s="82"/>
      <c r="G20" s="88">
        <f>(F20+(F20*G6))</f>
        <v>0</v>
      </c>
      <c r="H20" s="88">
        <f t="shared" si="0"/>
        <v>0</v>
      </c>
    </row>
    <row r="21" spans="1:10" ht="16.5" customHeight="1" x14ac:dyDescent="0.2">
      <c r="A21" s="131" t="s">
        <v>416</v>
      </c>
      <c r="B21" s="188" t="s">
        <v>27</v>
      </c>
      <c r="C21" s="12" t="s">
        <v>28</v>
      </c>
      <c r="D21" s="137">
        <f>'Memória de Cálculo'!J45</f>
        <v>3.8855</v>
      </c>
      <c r="E21" s="183" t="s">
        <v>173</v>
      </c>
      <c r="F21" s="82"/>
      <c r="G21" s="88">
        <f>(F21+(F21*G6))</f>
        <v>0</v>
      </c>
      <c r="H21" s="88">
        <f t="shared" si="0"/>
        <v>0</v>
      </c>
    </row>
    <row r="22" spans="1:10" ht="16.5" customHeight="1" x14ac:dyDescent="0.2">
      <c r="A22" s="131" t="s">
        <v>417</v>
      </c>
      <c r="B22" s="188" t="s">
        <v>48</v>
      </c>
      <c r="C22" s="12" t="s">
        <v>47</v>
      </c>
      <c r="D22" s="137">
        <f>'Memória de Cálculo'!J49</f>
        <v>0.96240000000000014</v>
      </c>
      <c r="E22" s="183" t="s">
        <v>173</v>
      </c>
      <c r="F22" s="82"/>
      <c r="G22" s="88">
        <f>(F22+(F22*G6))</f>
        <v>0</v>
      </c>
      <c r="H22" s="88">
        <f t="shared" si="0"/>
        <v>0</v>
      </c>
    </row>
    <row r="23" spans="1:10" ht="16.5" customHeight="1" x14ac:dyDescent="0.2">
      <c r="A23" s="131" t="s">
        <v>418</v>
      </c>
      <c r="B23" s="188" t="s">
        <v>146</v>
      </c>
      <c r="C23" s="13" t="s">
        <v>147</v>
      </c>
      <c r="D23" s="137">
        <f>'Memória de Cálculo'!J55</f>
        <v>22.321100000000001</v>
      </c>
      <c r="E23" s="183" t="s">
        <v>131</v>
      </c>
      <c r="F23" s="82"/>
      <c r="G23" s="88">
        <f>(F23+(F23*G6))</f>
        <v>0</v>
      </c>
      <c r="H23" s="88">
        <f t="shared" si="0"/>
        <v>0</v>
      </c>
    </row>
    <row r="24" spans="1:10" ht="16.5" customHeight="1" x14ac:dyDescent="0.2">
      <c r="A24" s="131" t="s">
        <v>419</v>
      </c>
      <c r="B24" s="188" t="s">
        <v>256</v>
      </c>
      <c r="C24" s="13" t="s">
        <v>281</v>
      </c>
      <c r="D24" s="137">
        <f>'Memória de Cálculo'!J60</f>
        <v>56.129405000000006</v>
      </c>
      <c r="E24" s="183" t="s">
        <v>173</v>
      </c>
      <c r="F24" s="82"/>
      <c r="G24" s="88">
        <f>(F24+(F24*G6))</f>
        <v>0</v>
      </c>
      <c r="H24" s="88">
        <f t="shared" si="0"/>
        <v>0</v>
      </c>
    </row>
    <row r="25" spans="1:10" ht="16.5" customHeight="1" x14ac:dyDescent="0.2">
      <c r="A25" s="131" t="s">
        <v>420</v>
      </c>
      <c r="B25" s="188" t="s">
        <v>30</v>
      </c>
      <c r="C25" s="135" t="s">
        <v>33</v>
      </c>
      <c r="D25" s="137">
        <f>'Memória de Cálculo'!J64</f>
        <v>7.3216999999999999</v>
      </c>
      <c r="E25" s="183" t="s">
        <v>173</v>
      </c>
      <c r="F25" s="82"/>
      <c r="G25" s="88">
        <f>(F25+(F25*G6))</f>
        <v>0</v>
      </c>
      <c r="H25" s="88">
        <f t="shared" si="0"/>
        <v>0</v>
      </c>
    </row>
    <row r="26" spans="1:10" ht="16.5" customHeight="1" x14ac:dyDescent="0.2">
      <c r="A26" s="131" t="s">
        <v>421</v>
      </c>
      <c r="B26" s="188" t="s">
        <v>165</v>
      </c>
      <c r="C26" s="13" t="s">
        <v>166</v>
      </c>
      <c r="D26" s="137">
        <f>'Memória de Cálculo'!J69</f>
        <v>2</v>
      </c>
      <c r="E26" s="183" t="s">
        <v>120</v>
      </c>
      <c r="F26" s="82"/>
      <c r="G26" s="88">
        <f>(F26+(F26*G6))</f>
        <v>0</v>
      </c>
      <c r="H26" s="88">
        <f t="shared" si="0"/>
        <v>0</v>
      </c>
    </row>
    <row r="27" spans="1:10" ht="16.5" customHeight="1" x14ac:dyDescent="0.2">
      <c r="A27" s="131" t="s">
        <v>422</v>
      </c>
      <c r="B27" s="188" t="s">
        <v>213</v>
      </c>
      <c r="C27" s="13" t="s">
        <v>214</v>
      </c>
      <c r="D27" s="137">
        <f>'Memória de Cálculo'!J73</f>
        <v>1</v>
      </c>
      <c r="E27" s="183" t="s">
        <v>120</v>
      </c>
      <c r="F27" s="82"/>
      <c r="G27" s="88">
        <f>(F27+(F27*G6))</f>
        <v>0</v>
      </c>
      <c r="H27" s="88">
        <f t="shared" si="0"/>
        <v>0</v>
      </c>
    </row>
    <row r="28" spans="1:10" ht="16.5" customHeight="1" x14ac:dyDescent="0.2">
      <c r="A28" s="131" t="s">
        <v>423</v>
      </c>
      <c r="B28" s="188" t="s">
        <v>215</v>
      </c>
      <c r="C28" s="13" t="s">
        <v>216</v>
      </c>
      <c r="D28" s="137">
        <f>'Memória de Cálculo'!J77</f>
        <v>1</v>
      </c>
      <c r="E28" s="183" t="s">
        <v>120</v>
      </c>
      <c r="F28" s="82"/>
      <c r="G28" s="88">
        <f>(F28+(F28*G6))</f>
        <v>0</v>
      </c>
      <c r="H28" s="88">
        <f t="shared" si="0"/>
        <v>0</v>
      </c>
    </row>
    <row r="29" spans="1:10" ht="16.5" customHeight="1" x14ac:dyDescent="0.2">
      <c r="A29" s="226" t="s">
        <v>32</v>
      </c>
      <c r="B29" s="226"/>
      <c r="C29" s="226"/>
      <c r="D29" s="226"/>
      <c r="E29" s="226"/>
      <c r="F29" s="226"/>
      <c r="G29" s="226"/>
      <c r="H29" s="134">
        <f>SUM(H18:H28)</f>
        <v>0</v>
      </c>
      <c r="I29" s="10"/>
    </row>
    <row r="30" spans="1:10" s="10" customFormat="1" ht="16.5" customHeight="1" x14ac:dyDescent="0.2">
      <c r="A30" s="38" t="s">
        <v>34</v>
      </c>
      <c r="B30" s="38"/>
      <c r="C30" s="216" t="s">
        <v>177</v>
      </c>
      <c r="D30" s="217"/>
      <c r="E30" s="217"/>
      <c r="F30" s="217"/>
      <c r="G30" s="217"/>
      <c r="H30" s="218"/>
      <c r="J30" s="115"/>
    </row>
    <row r="31" spans="1:10" s="10" customFormat="1" ht="25.5" x14ac:dyDescent="0.2">
      <c r="A31" s="89" t="s">
        <v>424</v>
      </c>
      <c r="B31" s="83" t="s">
        <v>355</v>
      </c>
      <c r="C31" s="31" t="s">
        <v>329</v>
      </c>
      <c r="D31" s="86">
        <f>'Memória de Cálculo'!J82</f>
        <v>1</v>
      </c>
      <c r="E31" s="87" t="s">
        <v>120</v>
      </c>
      <c r="F31" s="107"/>
      <c r="G31" s="85">
        <f>(F31+(F31*G6))</f>
        <v>0</v>
      </c>
      <c r="H31" s="85">
        <f>G31*D31</f>
        <v>0</v>
      </c>
      <c r="I31" s="1"/>
      <c r="J31" s="115"/>
    </row>
    <row r="32" spans="1:10" ht="25.5" x14ac:dyDescent="0.2">
      <c r="A32" s="191" t="s">
        <v>425</v>
      </c>
      <c r="B32" s="187" t="s">
        <v>480</v>
      </c>
      <c r="C32" s="125" t="s">
        <v>335</v>
      </c>
      <c r="D32" s="190">
        <f>'Memória de Cálculo'!J89</f>
        <v>3.3683999999999994</v>
      </c>
      <c r="E32" s="191" t="s">
        <v>173</v>
      </c>
      <c r="F32" s="127"/>
      <c r="G32" s="127">
        <f>(F32+(F32*G6))</f>
        <v>0</v>
      </c>
      <c r="H32" s="127">
        <f>G32*D32</f>
        <v>0</v>
      </c>
    </row>
    <row r="33" spans="1:10" ht="25.5" x14ac:dyDescent="0.2">
      <c r="A33" s="191" t="s">
        <v>426</v>
      </c>
      <c r="B33" s="187" t="s">
        <v>163</v>
      </c>
      <c r="C33" s="125" t="s">
        <v>332</v>
      </c>
      <c r="D33" s="190">
        <f>'Memória de Cálculo'!J93</f>
        <v>1</v>
      </c>
      <c r="E33" s="191" t="s">
        <v>120</v>
      </c>
      <c r="F33" s="127"/>
      <c r="G33" s="127">
        <f>(F33+(F33*G6))</f>
        <v>0</v>
      </c>
      <c r="H33" s="127">
        <f t="shared" ref="H33:H39" si="1">G33*D33</f>
        <v>0</v>
      </c>
    </row>
    <row r="34" spans="1:10" ht="25.5" x14ac:dyDescent="0.2">
      <c r="A34" s="191" t="s">
        <v>427</v>
      </c>
      <c r="B34" s="187" t="s">
        <v>163</v>
      </c>
      <c r="C34" s="125" t="s">
        <v>336</v>
      </c>
      <c r="D34" s="190">
        <f>'Memória de Cálculo'!J97</f>
        <v>1</v>
      </c>
      <c r="E34" s="191" t="s">
        <v>120</v>
      </c>
      <c r="F34" s="127"/>
      <c r="G34" s="127">
        <f>(F34+(F34*G5))</f>
        <v>0</v>
      </c>
      <c r="H34" s="127">
        <f t="shared" si="1"/>
        <v>0</v>
      </c>
    </row>
    <row r="35" spans="1:10" ht="16.5" customHeight="1" x14ac:dyDescent="0.2">
      <c r="A35" s="191" t="s">
        <v>428</v>
      </c>
      <c r="B35" s="187" t="s">
        <v>286</v>
      </c>
      <c r="C35" s="125" t="s">
        <v>285</v>
      </c>
      <c r="D35" s="190">
        <f>'Memória de Cálculo'!J101</f>
        <v>72.000000000000014</v>
      </c>
      <c r="E35" s="191" t="s">
        <v>227</v>
      </c>
      <c r="F35" s="82"/>
      <c r="G35" s="127">
        <f>(F35+(F35*G6))</f>
        <v>0</v>
      </c>
      <c r="H35" s="127">
        <f>G35*D35</f>
        <v>0</v>
      </c>
    </row>
    <row r="36" spans="1:10" ht="25.5" x14ac:dyDescent="0.2">
      <c r="A36" s="191" t="s">
        <v>429</v>
      </c>
      <c r="B36" s="187" t="s">
        <v>283</v>
      </c>
      <c r="C36" s="125" t="s">
        <v>282</v>
      </c>
      <c r="D36" s="190">
        <f>'Memória de Cálculo'!J109</f>
        <v>15.369350000000001</v>
      </c>
      <c r="E36" s="191" t="s">
        <v>173</v>
      </c>
      <c r="F36" s="127"/>
      <c r="G36" s="127">
        <f>(F36+(F36*G6))</f>
        <v>0</v>
      </c>
      <c r="H36" s="127">
        <f t="shared" si="1"/>
        <v>0</v>
      </c>
    </row>
    <row r="37" spans="1:10" ht="25.5" x14ac:dyDescent="0.2">
      <c r="A37" s="191" t="s">
        <v>430</v>
      </c>
      <c r="B37" s="187" t="s">
        <v>284</v>
      </c>
      <c r="C37" s="128" t="s">
        <v>280</v>
      </c>
      <c r="D37" s="190">
        <f>'Memória de Cálculo'!J116</f>
        <v>2.4094136500000003</v>
      </c>
      <c r="E37" s="191" t="s">
        <v>174</v>
      </c>
      <c r="F37" s="127"/>
      <c r="G37" s="127">
        <f>(F37+(F37*G6))</f>
        <v>0</v>
      </c>
      <c r="H37" s="127">
        <f t="shared" si="1"/>
        <v>0</v>
      </c>
    </row>
    <row r="38" spans="1:10" ht="16.5" customHeight="1" x14ac:dyDescent="0.2">
      <c r="A38" s="191" t="s">
        <v>431</v>
      </c>
      <c r="B38" s="188" t="s">
        <v>192</v>
      </c>
      <c r="C38" s="30" t="s">
        <v>193</v>
      </c>
      <c r="D38" s="189">
        <f>'Memória de Cálculo'!J120</f>
        <v>1</v>
      </c>
      <c r="E38" s="183" t="s">
        <v>120</v>
      </c>
      <c r="F38" s="82"/>
      <c r="G38" s="82">
        <f>(F38+(F38*G6))</f>
        <v>0</v>
      </c>
      <c r="H38" s="82">
        <f>G38*D38</f>
        <v>0</v>
      </c>
      <c r="I38" s="33"/>
    </row>
    <row r="39" spans="1:10" s="33" customFormat="1" ht="25.5" x14ac:dyDescent="0.2">
      <c r="A39" s="191" t="s">
        <v>432</v>
      </c>
      <c r="B39" s="187" t="s">
        <v>163</v>
      </c>
      <c r="C39" s="30" t="s">
        <v>164</v>
      </c>
      <c r="D39" s="189">
        <f>'Memória de Cálculo'!J124</f>
        <v>17.143999999999998</v>
      </c>
      <c r="E39" s="183" t="s">
        <v>131</v>
      </c>
      <c r="F39" s="127"/>
      <c r="G39" s="127">
        <f>(F39+(F39*G6))</f>
        <v>0</v>
      </c>
      <c r="H39" s="127">
        <f t="shared" si="1"/>
        <v>0</v>
      </c>
      <c r="I39" s="1"/>
      <c r="J39" s="113"/>
    </row>
    <row r="40" spans="1:10" s="33" customFormat="1" ht="16.5" customHeight="1" x14ac:dyDescent="0.2">
      <c r="A40" s="191" t="s">
        <v>433</v>
      </c>
      <c r="B40" s="188" t="s">
        <v>86</v>
      </c>
      <c r="C40" s="30" t="s">
        <v>345</v>
      </c>
      <c r="D40" s="189">
        <f>'Memória de Cálculo'!J128</f>
        <v>0.192</v>
      </c>
      <c r="E40" s="183" t="s">
        <v>173</v>
      </c>
      <c r="F40" s="82"/>
      <c r="G40" s="82">
        <f>(F40+(F40*G6))</f>
        <v>0</v>
      </c>
      <c r="H40" s="82">
        <f>G40*D40</f>
        <v>0</v>
      </c>
      <c r="I40" s="1"/>
      <c r="J40" s="113"/>
    </row>
    <row r="41" spans="1:10" ht="16.5" customHeight="1" x14ac:dyDescent="0.2">
      <c r="A41" s="191" t="s">
        <v>434</v>
      </c>
      <c r="B41" s="188" t="s">
        <v>184</v>
      </c>
      <c r="C41" s="30" t="s">
        <v>482</v>
      </c>
      <c r="D41" s="189">
        <f>'Memória de Cálculo'!J135</f>
        <v>8.6910000000000007</v>
      </c>
      <c r="E41" s="183" t="s">
        <v>131</v>
      </c>
      <c r="F41" s="82"/>
      <c r="G41" s="82">
        <f>(F41+(F41*G6))</f>
        <v>0</v>
      </c>
      <c r="H41" s="82">
        <f>G41*D41</f>
        <v>0</v>
      </c>
    </row>
    <row r="42" spans="1:10" ht="16.5" customHeight="1" x14ac:dyDescent="0.2">
      <c r="A42" s="191" t="s">
        <v>435</v>
      </c>
      <c r="B42" s="188" t="s">
        <v>270</v>
      </c>
      <c r="C42" s="30" t="s">
        <v>481</v>
      </c>
      <c r="D42" s="189">
        <f>'Memória de Cálculo'!J142</f>
        <v>9.0500000000000007</v>
      </c>
      <c r="E42" s="183" t="s">
        <v>131</v>
      </c>
      <c r="F42" s="82"/>
      <c r="G42" s="82">
        <f>(F42+(F42*G6))</f>
        <v>0</v>
      </c>
      <c r="H42" s="82">
        <f>G42*D42</f>
        <v>0</v>
      </c>
    </row>
    <row r="43" spans="1:10" ht="16.5" customHeight="1" x14ac:dyDescent="0.2">
      <c r="A43" s="191" t="s">
        <v>436</v>
      </c>
      <c r="B43" s="188" t="s">
        <v>307</v>
      </c>
      <c r="C43" s="30" t="s">
        <v>316</v>
      </c>
      <c r="D43" s="189">
        <f>'Memória de Cálculo'!J151</f>
        <v>13.293626519999998</v>
      </c>
      <c r="E43" s="183" t="s">
        <v>174</v>
      </c>
      <c r="F43" s="82"/>
      <c r="G43" s="82">
        <f>(F43+(F43*G6))</f>
        <v>0</v>
      </c>
      <c r="H43" s="82">
        <f>G43*D43</f>
        <v>0</v>
      </c>
    </row>
    <row r="44" spans="1:10" ht="16.5" customHeight="1" x14ac:dyDescent="0.2">
      <c r="A44" s="226" t="s">
        <v>32</v>
      </c>
      <c r="B44" s="226"/>
      <c r="C44" s="226"/>
      <c r="D44" s="226"/>
      <c r="E44" s="226"/>
      <c r="F44" s="226"/>
      <c r="G44" s="226"/>
      <c r="H44" s="134">
        <f>SUM(H31:H43)</f>
        <v>0</v>
      </c>
    </row>
    <row r="45" spans="1:10" ht="16.5" customHeight="1" x14ac:dyDescent="0.2">
      <c r="A45" s="38" t="s">
        <v>38</v>
      </c>
      <c r="B45" s="38"/>
      <c r="C45" s="216" t="s">
        <v>347</v>
      </c>
      <c r="D45" s="217"/>
      <c r="E45" s="217"/>
      <c r="F45" s="217"/>
      <c r="G45" s="217"/>
      <c r="H45" s="218"/>
    </row>
    <row r="46" spans="1:10" ht="16.5" customHeight="1" x14ac:dyDescent="0.2">
      <c r="A46" s="183" t="s">
        <v>437</v>
      </c>
      <c r="B46" s="188" t="s">
        <v>123</v>
      </c>
      <c r="C46" s="135" t="s">
        <v>129</v>
      </c>
      <c r="D46" s="189">
        <f>'Memória de Cálculo'!J158</f>
        <v>21.358108999999999</v>
      </c>
      <c r="E46" s="183" t="s">
        <v>173</v>
      </c>
      <c r="F46" s="82"/>
      <c r="G46" s="82">
        <f>(F46+(F46*G6))</f>
        <v>0</v>
      </c>
      <c r="H46" s="82">
        <f>G46*D46</f>
        <v>0</v>
      </c>
    </row>
    <row r="47" spans="1:10" ht="25.5" x14ac:dyDescent="0.2">
      <c r="A47" s="183" t="s">
        <v>438</v>
      </c>
      <c r="B47" s="187" t="s">
        <v>118</v>
      </c>
      <c r="C47" s="128" t="s">
        <v>253</v>
      </c>
      <c r="D47" s="190">
        <f>'Memória de Cálculo'!J167</f>
        <v>30.960498999999999</v>
      </c>
      <c r="E47" s="191" t="s">
        <v>173</v>
      </c>
      <c r="F47" s="127"/>
      <c r="G47" s="127">
        <f>(F47+(F47*G6))</f>
        <v>0</v>
      </c>
      <c r="H47" s="127">
        <f>G47*D47</f>
        <v>0</v>
      </c>
    </row>
    <row r="48" spans="1:10" ht="25.5" x14ac:dyDescent="0.2">
      <c r="A48" s="183" t="s">
        <v>439</v>
      </c>
      <c r="B48" s="187" t="s">
        <v>119</v>
      </c>
      <c r="C48" s="186" t="s">
        <v>349</v>
      </c>
      <c r="D48" s="189">
        <f>'Memória de Cálculo'!J177</f>
        <v>37.686468599999998</v>
      </c>
      <c r="E48" s="183" t="s">
        <v>173</v>
      </c>
      <c r="F48" s="127"/>
      <c r="G48" s="127">
        <f>(F48+(F48*G6))</f>
        <v>0</v>
      </c>
      <c r="H48" s="127">
        <f>G48*D48</f>
        <v>0</v>
      </c>
    </row>
    <row r="49" spans="1:10" ht="51" x14ac:dyDescent="0.2">
      <c r="A49" s="183" t="s">
        <v>440</v>
      </c>
      <c r="B49" s="187" t="s">
        <v>35</v>
      </c>
      <c r="C49" s="186" t="s">
        <v>348</v>
      </c>
      <c r="D49" s="189">
        <f>'Memória de Cálculo'!J183</f>
        <v>75.848615800000005</v>
      </c>
      <c r="E49" s="183" t="s">
        <v>173</v>
      </c>
      <c r="F49" s="127"/>
      <c r="G49" s="127">
        <f>(F49+(F49*G6))</f>
        <v>0</v>
      </c>
      <c r="H49" s="127">
        <f>G49*D49</f>
        <v>0</v>
      </c>
    </row>
    <row r="50" spans="1:10" ht="25.5" x14ac:dyDescent="0.2">
      <c r="A50" s="183" t="s">
        <v>441</v>
      </c>
      <c r="B50" s="187" t="s">
        <v>197</v>
      </c>
      <c r="C50" s="128" t="s">
        <v>198</v>
      </c>
      <c r="D50" s="190">
        <f>'Memória de Cálculo'!J189</f>
        <v>26.582000000000001</v>
      </c>
      <c r="E50" s="191" t="s">
        <v>131</v>
      </c>
      <c r="F50" s="127"/>
      <c r="G50" s="127">
        <f>(F50+(F50*G6))</f>
        <v>0</v>
      </c>
      <c r="H50" s="127">
        <f>G50*D50</f>
        <v>0</v>
      </c>
    </row>
    <row r="51" spans="1:10" ht="16.5" customHeight="1" x14ac:dyDescent="0.2">
      <c r="A51" s="225" t="s">
        <v>32</v>
      </c>
      <c r="B51" s="225"/>
      <c r="C51" s="225"/>
      <c r="D51" s="225"/>
      <c r="E51" s="225"/>
      <c r="F51" s="225"/>
      <c r="G51" s="225"/>
      <c r="H51" s="184">
        <f>SUM(H46:H50)</f>
        <v>0</v>
      </c>
    </row>
    <row r="52" spans="1:10" ht="16.5" customHeight="1" x14ac:dyDescent="0.2">
      <c r="A52" s="38" t="s">
        <v>39</v>
      </c>
      <c r="B52" s="38"/>
      <c r="C52" s="216" t="s">
        <v>44</v>
      </c>
      <c r="D52" s="217"/>
      <c r="E52" s="217"/>
      <c r="F52" s="217"/>
      <c r="G52" s="217"/>
      <c r="H52" s="218"/>
      <c r="I52" s="33"/>
    </row>
    <row r="53" spans="1:10" s="33" customFormat="1" ht="16.5" customHeight="1" x14ac:dyDescent="0.2">
      <c r="A53" s="183" t="s">
        <v>442</v>
      </c>
      <c r="B53" s="188" t="s">
        <v>293</v>
      </c>
      <c r="C53" s="186" t="s">
        <v>351</v>
      </c>
      <c r="D53" s="189">
        <f>'Memória de Cálculo'!J195</f>
        <v>11.9985</v>
      </c>
      <c r="E53" s="183" t="s">
        <v>131</v>
      </c>
      <c r="F53" s="82"/>
      <c r="G53" s="82">
        <f>(F53+(F53*G6))</f>
        <v>0</v>
      </c>
      <c r="H53" s="82">
        <f>G53*D53</f>
        <v>0</v>
      </c>
      <c r="J53" s="113"/>
    </row>
    <row r="54" spans="1:10" s="33" customFormat="1" ht="16.5" customHeight="1" x14ac:dyDescent="0.2">
      <c r="A54" s="183" t="s">
        <v>443</v>
      </c>
      <c r="B54" s="188" t="s">
        <v>476</v>
      </c>
      <c r="C54" s="186" t="s">
        <v>477</v>
      </c>
      <c r="D54" s="189"/>
      <c r="E54" s="183" t="s">
        <v>173</v>
      </c>
      <c r="F54" s="82"/>
      <c r="G54" s="82">
        <f>(F54+(F54*G6))</f>
        <v>0</v>
      </c>
      <c r="H54" s="82">
        <f>G54*D54</f>
        <v>0</v>
      </c>
      <c r="J54" s="113"/>
    </row>
    <row r="55" spans="1:10" s="33" customFormat="1" ht="16.5" customHeight="1" x14ac:dyDescent="0.2">
      <c r="A55" s="183" t="s">
        <v>444</v>
      </c>
      <c r="B55" s="188" t="s">
        <v>296</v>
      </c>
      <c r="C55" s="186" t="s">
        <v>305</v>
      </c>
      <c r="D55" s="189">
        <f>'Memória de Cálculo'!J204</f>
        <v>48.473799999999997</v>
      </c>
      <c r="E55" s="183" t="s">
        <v>131</v>
      </c>
      <c r="F55" s="82"/>
      <c r="G55" s="82">
        <f>(F55+(F55*G6))</f>
        <v>0</v>
      </c>
      <c r="H55" s="82">
        <f>G55*D55</f>
        <v>0</v>
      </c>
      <c r="J55" s="113"/>
    </row>
    <row r="56" spans="1:10" s="33" customFormat="1" ht="25.5" x14ac:dyDescent="0.2">
      <c r="A56" s="183" t="s">
        <v>475</v>
      </c>
      <c r="B56" s="188" t="s">
        <v>163</v>
      </c>
      <c r="C56" s="186" t="s">
        <v>350</v>
      </c>
      <c r="D56" s="189">
        <f>'Memória de Cálculo'!J209</f>
        <v>87.465900000000005</v>
      </c>
      <c r="E56" s="183" t="s">
        <v>173</v>
      </c>
      <c r="F56" s="82"/>
      <c r="G56" s="82">
        <f>(F56+(F56*G6))</f>
        <v>0</v>
      </c>
      <c r="H56" s="82">
        <f>G56*D56</f>
        <v>0</v>
      </c>
      <c r="J56" s="113"/>
    </row>
    <row r="57" spans="1:10" ht="16.5" customHeight="1" x14ac:dyDescent="0.2">
      <c r="A57" s="213" t="s">
        <v>32</v>
      </c>
      <c r="B57" s="214"/>
      <c r="C57" s="214"/>
      <c r="D57" s="214"/>
      <c r="E57" s="214"/>
      <c r="F57" s="214"/>
      <c r="G57" s="215"/>
      <c r="H57" s="184">
        <f>SUM(H53:H56)</f>
        <v>0</v>
      </c>
    </row>
    <row r="58" spans="1:10" ht="16.5" customHeight="1" x14ac:dyDescent="0.2">
      <c r="A58" s="38" t="s">
        <v>40</v>
      </c>
      <c r="B58" s="38"/>
      <c r="C58" s="216" t="s">
        <v>100</v>
      </c>
      <c r="D58" s="217"/>
      <c r="E58" s="217"/>
      <c r="F58" s="217"/>
      <c r="G58" s="217"/>
      <c r="H58" s="218"/>
    </row>
    <row r="59" spans="1:10" ht="16.5" customHeight="1" x14ac:dyDescent="0.2">
      <c r="A59" s="183" t="s">
        <v>445</v>
      </c>
      <c r="B59" s="188" t="s">
        <v>133</v>
      </c>
      <c r="C59" s="135" t="s">
        <v>134</v>
      </c>
      <c r="D59" s="189">
        <f>'Memória de Cálculo'!J214</f>
        <v>6.4923900000000003</v>
      </c>
      <c r="E59" s="183" t="s">
        <v>174</v>
      </c>
      <c r="F59" s="82"/>
      <c r="G59" s="82">
        <f>(F59+(F59*G6))</f>
        <v>0</v>
      </c>
      <c r="H59" s="82">
        <f>G59*D59</f>
        <v>0</v>
      </c>
    </row>
    <row r="60" spans="1:10" ht="16.5" customHeight="1" x14ac:dyDescent="0.2">
      <c r="A60" s="183" t="s">
        <v>446</v>
      </c>
      <c r="B60" s="188" t="s">
        <v>94</v>
      </c>
      <c r="C60" s="186" t="s">
        <v>218</v>
      </c>
      <c r="D60" s="189">
        <f>'Memória de Cálculo'!J219</f>
        <v>0.58806000000000014</v>
      </c>
      <c r="E60" s="183" t="s">
        <v>174</v>
      </c>
      <c r="F60" s="82"/>
      <c r="G60" s="82">
        <f>(F60+(F60*G6))</f>
        <v>0</v>
      </c>
      <c r="H60" s="82">
        <f>G60*D60</f>
        <v>0</v>
      </c>
    </row>
    <row r="61" spans="1:10" ht="16.5" customHeight="1" x14ac:dyDescent="0.2">
      <c r="A61" s="183" t="s">
        <v>447</v>
      </c>
      <c r="B61" s="188" t="s">
        <v>92</v>
      </c>
      <c r="C61" s="186" t="s">
        <v>249</v>
      </c>
      <c r="D61" s="189">
        <f>'Memória de Cálculo'!J224</f>
        <v>66.728000000000009</v>
      </c>
      <c r="E61" s="183" t="s">
        <v>173</v>
      </c>
      <c r="F61" s="82"/>
      <c r="G61" s="82">
        <f>(F61+(F61*G6))</f>
        <v>0</v>
      </c>
      <c r="H61" s="82">
        <f>G61*D61</f>
        <v>0</v>
      </c>
    </row>
    <row r="62" spans="1:10" ht="16.5" customHeight="1" x14ac:dyDescent="0.2">
      <c r="A62" s="225" t="s">
        <v>32</v>
      </c>
      <c r="B62" s="225"/>
      <c r="C62" s="225"/>
      <c r="D62" s="225"/>
      <c r="E62" s="225"/>
      <c r="F62" s="225"/>
      <c r="G62" s="225"/>
      <c r="H62" s="184">
        <f>SUM(H59:H61)</f>
        <v>0</v>
      </c>
    </row>
    <row r="63" spans="1:10" ht="16.5" customHeight="1" x14ac:dyDescent="0.2">
      <c r="A63" s="38" t="s">
        <v>41</v>
      </c>
      <c r="B63" s="38"/>
      <c r="C63" s="216" t="s">
        <v>260</v>
      </c>
      <c r="D63" s="217"/>
      <c r="E63" s="217"/>
      <c r="F63" s="217"/>
      <c r="G63" s="217"/>
      <c r="H63" s="218"/>
    </row>
    <row r="64" spans="1:10" ht="16.5" customHeight="1" x14ac:dyDescent="0.2">
      <c r="A64" s="183" t="s">
        <v>275</v>
      </c>
      <c r="B64" s="188" t="s">
        <v>127</v>
      </c>
      <c r="C64" s="186" t="s">
        <v>128</v>
      </c>
      <c r="D64" s="189">
        <f>'Memória de Cálculo'!J231</f>
        <v>4.2337999999999996</v>
      </c>
      <c r="E64" s="183" t="s">
        <v>173</v>
      </c>
      <c r="F64" s="82"/>
      <c r="G64" s="82">
        <f>(F64+(F64*G6))</f>
        <v>0</v>
      </c>
      <c r="H64" s="82">
        <f>G64*D64</f>
        <v>0</v>
      </c>
    </row>
    <row r="65" spans="1:8" ht="25.5" x14ac:dyDescent="0.2">
      <c r="A65" s="183" t="s">
        <v>448</v>
      </c>
      <c r="B65" s="187" t="s">
        <v>355</v>
      </c>
      <c r="C65" s="128" t="s">
        <v>261</v>
      </c>
      <c r="D65" s="190">
        <f>'Memória de Cálculo'!J239</f>
        <v>105.742</v>
      </c>
      <c r="E65" s="191" t="s">
        <v>173</v>
      </c>
      <c r="F65" s="127"/>
      <c r="G65" s="127">
        <f>(F65+(F65*G6))</f>
        <v>0</v>
      </c>
      <c r="H65" s="127">
        <f>G65*D65</f>
        <v>0</v>
      </c>
    </row>
    <row r="66" spans="1:8" ht="25.5" x14ac:dyDescent="0.2">
      <c r="A66" s="183" t="s">
        <v>449</v>
      </c>
      <c r="B66" s="187" t="s">
        <v>355</v>
      </c>
      <c r="C66" s="186" t="s">
        <v>471</v>
      </c>
      <c r="D66" s="189">
        <f>'Memória de Cálculo'!J244</f>
        <v>0.46560000000000007</v>
      </c>
      <c r="E66" s="183" t="s">
        <v>173</v>
      </c>
      <c r="F66" s="127"/>
      <c r="G66" s="127">
        <f>(F66+(F66*G6))</f>
        <v>0</v>
      </c>
      <c r="H66" s="127">
        <f>G66*D66</f>
        <v>0</v>
      </c>
    </row>
    <row r="67" spans="1:8" ht="25.5" x14ac:dyDescent="0.2">
      <c r="A67" s="183" t="s">
        <v>450</v>
      </c>
      <c r="B67" s="187" t="s">
        <v>163</v>
      </c>
      <c r="C67" s="128" t="s">
        <v>308</v>
      </c>
      <c r="D67" s="190">
        <f>'Memória de Cálculo'!J248</f>
        <v>1</v>
      </c>
      <c r="E67" s="191" t="s">
        <v>120</v>
      </c>
      <c r="F67" s="127"/>
      <c r="G67" s="127">
        <f>(F67+(F67*G6))</f>
        <v>0</v>
      </c>
      <c r="H67" s="127">
        <f>G67*D67</f>
        <v>0</v>
      </c>
    </row>
    <row r="68" spans="1:8" ht="16.5" customHeight="1" x14ac:dyDescent="0.2">
      <c r="A68" s="225" t="s">
        <v>32</v>
      </c>
      <c r="B68" s="225"/>
      <c r="C68" s="225"/>
      <c r="D68" s="225"/>
      <c r="E68" s="225"/>
      <c r="F68" s="225"/>
      <c r="G68" s="225"/>
      <c r="H68" s="184">
        <f>SUM(H64:H67)</f>
        <v>0</v>
      </c>
    </row>
    <row r="69" spans="1:8" ht="16.5" customHeight="1" x14ac:dyDescent="0.2">
      <c r="A69" s="38" t="s">
        <v>42</v>
      </c>
      <c r="B69" s="38"/>
      <c r="C69" s="216" t="s">
        <v>172</v>
      </c>
      <c r="D69" s="217"/>
      <c r="E69" s="217"/>
      <c r="F69" s="217"/>
      <c r="G69" s="217"/>
      <c r="H69" s="218"/>
    </row>
    <row r="70" spans="1:8" ht="25.5" x14ac:dyDescent="0.2">
      <c r="A70" s="191" t="s">
        <v>451</v>
      </c>
      <c r="B70" s="187" t="s">
        <v>171</v>
      </c>
      <c r="C70" s="128" t="s">
        <v>169</v>
      </c>
      <c r="D70" s="190">
        <f>'Memória de Cálculo'!J253</f>
        <v>1</v>
      </c>
      <c r="E70" s="191" t="s">
        <v>120</v>
      </c>
      <c r="F70" s="127"/>
      <c r="G70" s="127">
        <f>(F70+(F70*G6))</f>
        <v>0</v>
      </c>
      <c r="H70" s="127">
        <f>G70*D70</f>
        <v>0</v>
      </c>
    </row>
    <row r="71" spans="1:8" ht="25.5" x14ac:dyDescent="0.2">
      <c r="A71" s="191" t="s">
        <v>452</v>
      </c>
      <c r="B71" s="187" t="s">
        <v>179</v>
      </c>
      <c r="C71" s="186" t="s">
        <v>180</v>
      </c>
      <c r="D71" s="189">
        <f>'Memória de Cálculo'!J257</f>
        <v>1</v>
      </c>
      <c r="E71" s="183" t="s">
        <v>120</v>
      </c>
      <c r="F71" s="127"/>
      <c r="G71" s="127">
        <f>(F71+(F71*G6))</f>
        <v>0</v>
      </c>
      <c r="H71" s="127">
        <f>G71*D71</f>
        <v>0</v>
      </c>
    </row>
    <row r="72" spans="1:8" ht="16.5" customHeight="1" x14ac:dyDescent="0.2">
      <c r="A72" s="191" t="s">
        <v>453</v>
      </c>
      <c r="B72" s="188" t="s">
        <v>87</v>
      </c>
      <c r="C72" s="186" t="s">
        <v>88</v>
      </c>
      <c r="D72" s="189">
        <f>'Memória de Cálculo'!J261</f>
        <v>1</v>
      </c>
      <c r="E72" s="183" t="s">
        <v>120</v>
      </c>
      <c r="F72" s="82"/>
      <c r="G72" s="82">
        <f>(F72+(F72*G6))</f>
        <v>0</v>
      </c>
      <c r="H72" s="82">
        <f>G72*D72</f>
        <v>0</v>
      </c>
    </row>
    <row r="73" spans="1:8" ht="16.5" customHeight="1" x14ac:dyDescent="0.2">
      <c r="A73" s="191" t="s">
        <v>454</v>
      </c>
      <c r="B73" s="188" t="s">
        <v>89</v>
      </c>
      <c r="C73" s="30" t="s">
        <v>90</v>
      </c>
      <c r="D73" s="189">
        <f>'Memória de Cálculo'!J265</f>
        <v>1</v>
      </c>
      <c r="E73" s="183" t="s">
        <v>120</v>
      </c>
      <c r="F73" s="82"/>
      <c r="G73" s="82">
        <f>(F73+(F73*G6))</f>
        <v>0</v>
      </c>
      <c r="H73" s="82">
        <f>G73*D73</f>
        <v>0</v>
      </c>
    </row>
    <row r="74" spans="1:8" ht="25.5" x14ac:dyDescent="0.2">
      <c r="A74" s="191" t="s">
        <v>455</v>
      </c>
      <c r="B74" s="188" t="s">
        <v>259</v>
      </c>
      <c r="C74" s="186" t="s">
        <v>267</v>
      </c>
      <c r="D74" s="189">
        <f>'Memória de Cálculo'!J269</f>
        <v>1</v>
      </c>
      <c r="E74" s="183" t="s">
        <v>120</v>
      </c>
      <c r="F74" s="82"/>
      <c r="G74" s="82">
        <f>(F74+(F74*G6))</f>
        <v>0</v>
      </c>
      <c r="H74" s="82">
        <f>G74*D74</f>
        <v>0</v>
      </c>
    </row>
    <row r="75" spans="1:8" ht="16.5" customHeight="1" x14ac:dyDescent="0.2">
      <c r="A75" s="213" t="s">
        <v>32</v>
      </c>
      <c r="B75" s="214"/>
      <c r="C75" s="214"/>
      <c r="D75" s="214"/>
      <c r="E75" s="214"/>
      <c r="F75" s="214"/>
      <c r="G75" s="215"/>
      <c r="H75" s="184">
        <f>SUM(H70:H74)</f>
        <v>0</v>
      </c>
    </row>
    <row r="76" spans="1:8" ht="16.5" customHeight="1" x14ac:dyDescent="0.2">
      <c r="A76" s="38" t="s">
        <v>45</v>
      </c>
      <c r="B76" s="38"/>
      <c r="C76" s="216" t="s">
        <v>29</v>
      </c>
      <c r="D76" s="217"/>
      <c r="E76" s="217"/>
      <c r="F76" s="217"/>
      <c r="G76" s="217"/>
      <c r="H76" s="218"/>
    </row>
    <row r="77" spans="1:8" ht="16.5" customHeight="1" x14ac:dyDescent="0.2">
      <c r="A77" s="183" t="s">
        <v>456</v>
      </c>
      <c r="B77" s="188" t="s">
        <v>148</v>
      </c>
      <c r="C77" s="30" t="s">
        <v>149</v>
      </c>
      <c r="D77" s="189">
        <f>'Memória de Cálculo'!J276</f>
        <v>7.05</v>
      </c>
      <c r="E77" s="183" t="s">
        <v>131</v>
      </c>
      <c r="F77" s="82"/>
      <c r="G77" s="82">
        <f>(F77+(F77*G6))</f>
        <v>0</v>
      </c>
      <c r="H77" s="82">
        <f t="shared" ref="H77:H86" si="2">G77*D77</f>
        <v>0</v>
      </c>
    </row>
    <row r="78" spans="1:8" ht="16.5" customHeight="1" x14ac:dyDescent="0.2">
      <c r="A78" s="183" t="s">
        <v>457</v>
      </c>
      <c r="B78" s="188" t="s">
        <v>201</v>
      </c>
      <c r="C78" s="30" t="s">
        <v>262</v>
      </c>
      <c r="D78" s="189">
        <f>'Memória de Cálculo'!J281</f>
        <v>2</v>
      </c>
      <c r="E78" s="183" t="s">
        <v>98</v>
      </c>
      <c r="F78" s="82"/>
      <c r="G78" s="82">
        <f>(F78+(F78*G6))</f>
        <v>0</v>
      </c>
      <c r="H78" s="82">
        <f t="shared" si="2"/>
        <v>0</v>
      </c>
    </row>
    <row r="79" spans="1:8" ht="16.5" customHeight="1" x14ac:dyDescent="0.2">
      <c r="A79" s="183" t="s">
        <v>458</v>
      </c>
      <c r="B79" s="188" t="s">
        <v>142</v>
      </c>
      <c r="C79" s="30" t="s">
        <v>143</v>
      </c>
      <c r="D79" s="189">
        <f>'Memória de Cálculo'!J285</f>
        <v>23.509999999999998</v>
      </c>
      <c r="E79" s="183" t="s">
        <v>131</v>
      </c>
      <c r="F79" s="82"/>
      <c r="G79" s="82">
        <f>(F79+(F79*G6))</f>
        <v>0</v>
      </c>
      <c r="H79" s="82">
        <f t="shared" si="2"/>
        <v>0</v>
      </c>
    </row>
    <row r="80" spans="1:8" ht="25.5" x14ac:dyDescent="0.2">
      <c r="A80" s="183" t="s">
        <v>459</v>
      </c>
      <c r="B80" s="187" t="s">
        <v>163</v>
      </c>
      <c r="C80" s="186" t="s">
        <v>212</v>
      </c>
      <c r="D80" s="189">
        <f>'Memória de Cálculo'!J291</f>
        <v>7</v>
      </c>
      <c r="E80" s="183" t="s">
        <v>120</v>
      </c>
      <c r="F80" s="127"/>
      <c r="G80" s="127">
        <f>(F80+(F80*G6))</f>
        <v>0</v>
      </c>
      <c r="H80" s="127">
        <f t="shared" si="2"/>
        <v>0</v>
      </c>
    </row>
    <row r="81" spans="1:8" ht="25.5" x14ac:dyDescent="0.2">
      <c r="A81" s="183" t="s">
        <v>460</v>
      </c>
      <c r="B81" s="187" t="s">
        <v>163</v>
      </c>
      <c r="C81" s="186" t="s">
        <v>254</v>
      </c>
      <c r="D81" s="189">
        <f>'Memória de Cálculo'!J299</f>
        <v>5</v>
      </c>
      <c r="E81" s="183" t="s">
        <v>120</v>
      </c>
      <c r="F81" s="127"/>
      <c r="G81" s="127">
        <f>(F81+(F81*$G6))</f>
        <v>0</v>
      </c>
      <c r="H81" s="127">
        <f t="shared" si="2"/>
        <v>0</v>
      </c>
    </row>
    <row r="82" spans="1:8" ht="25.5" x14ac:dyDescent="0.2">
      <c r="A82" s="183" t="s">
        <v>357</v>
      </c>
      <c r="B82" s="187" t="s">
        <v>469</v>
      </c>
      <c r="C82" s="186" t="s">
        <v>470</v>
      </c>
      <c r="D82" s="189">
        <f>'Memória de Cálculo'!J303</f>
        <v>3</v>
      </c>
      <c r="E82" s="183" t="s">
        <v>120</v>
      </c>
      <c r="F82" s="127"/>
      <c r="G82" s="127">
        <f>(F82+(F82*$G6))</f>
        <v>0</v>
      </c>
      <c r="H82" s="127">
        <f t="shared" si="2"/>
        <v>0</v>
      </c>
    </row>
    <row r="83" spans="1:8" ht="16.5" customHeight="1" x14ac:dyDescent="0.2">
      <c r="A83" s="183" t="s">
        <v>358</v>
      </c>
      <c r="B83" s="188" t="s">
        <v>175</v>
      </c>
      <c r="C83" s="30" t="s">
        <v>176</v>
      </c>
      <c r="D83" s="189">
        <f>'Memória de Cálculo'!J310</f>
        <v>5</v>
      </c>
      <c r="E83" s="183" t="s">
        <v>120</v>
      </c>
      <c r="F83" s="82"/>
      <c r="G83" s="82">
        <f>(F83+(F83*G6))</f>
        <v>0</v>
      </c>
      <c r="H83" s="82">
        <f t="shared" si="2"/>
        <v>0</v>
      </c>
    </row>
    <row r="84" spans="1:8" ht="16.5" customHeight="1" x14ac:dyDescent="0.2">
      <c r="A84" s="183" t="s">
        <v>359</v>
      </c>
      <c r="B84" s="188" t="s">
        <v>200</v>
      </c>
      <c r="C84" s="30" t="s">
        <v>361</v>
      </c>
      <c r="D84" s="189">
        <f>'Memória de Cálculo'!J315</f>
        <v>2</v>
      </c>
      <c r="E84" s="183" t="s">
        <v>120</v>
      </c>
      <c r="F84" s="82"/>
      <c r="G84" s="82">
        <f>(F84+(F84*G6))</f>
        <v>0</v>
      </c>
      <c r="H84" s="82">
        <f t="shared" si="2"/>
        <v>0</v>
      </c>
    </row>
    <row r="85" spans="1:8" ht="16.5" customHeight="1" x14ac:dyDescent="0.2">
      <c r="A85" s="183" t="s">
        <v>360</v>
      </c>
      <c r="B85" s="188" t="s">
        <v>203</v>
      </c>
      <c r="C85" s="30" t="s">
        <v>263</v>
      </c>
      <c r="D85" s="189">
        <f>'Memória de Cálculo'!J320</f>
        <v>3</v>
      </c>
      <c r="E85" s="183" t="s">
        <v>120</v>
      </c>
      <c r="F85" s="82"/>
      <c r="G85" s="82">
        <f>(F85+(F85*G6))</f>
        <v>0</v>
      </c>
      <c r="H85" s="82">
        <f t="shared" si="2"/>
        <v>0</v>
      </c>
    </row>
    <row r="86" spans="1:8" ht="16.5" customHeight="1" x14ac:dyDescent="0.2">
      <c r="A86" s="183" t="s">
        <v>468</v>
      </c>
      <c r="B86" s="188" t="s">
        <v>219</v>
      </c>
      <c r="C86" s="30" t="s">
        <v>264</v>
      </c>
      <c r="D86" s="189">
        <f>'Memória de Cálculo'!J324</f>
        <v>1</v>
      </c>
      <c r="E86" s="183" t="s">
        <v>120</v>
      </c>
      <c r="F86" s="82"/>
      <c r="G86" s="82">
        <f>(F86+(F86*G6))</f>
        <v>0</v>
      </c>
      <c r="H86" s="82">
        <f t="shared" si="2"/>
        <v>0</v>
      </c>
    </row>
    <row r="87" spans="1:8" ht="16.5" customHeight="1" x14ac:dyDescent="0.2">
      <c r="A87" s="213" t="s">
        <v>32</v>
      </c>
      <c r="B87" s="214"/>
      <c r="C87" s="214"/>
      <c r="D87" s="214"/>
      <c r="E87" s="214"/>
      <c r="F87" s="214"/>
      <c r="G87" s="215"/>
      <c r="H87" s="184">
        <f>SUM(H77:H86)</f>
        <v>0</v>
      </c>
    </row>
    <row r="88" spans="1:8" ht="16.5" customHeight="1" x14ac:dyDescent="0.2">
      <c r="A88" s="38" t="s">
        <v>194</v>
      </c>
      <c r="B88" s="38"/>
      <c r="C88" s="216" t="s">
        <v>36</v>
      </c>
      <c r="D88" s="217"/>
      <c r="E88" s="217"/>
      <c r="F88" s="217"/>
      <c r="G88" s="217"/>
      <c r="H88" s="218"/>
    </row>
    <row r="89" spans="1:8" ht="25.5" x14ac:dyDescent="0.2">
      <c r="A89" s="183" t="s">
        <v>461</v>
      </c>
      <c r="B89" s="187" t="s">
        <v>62</v>
      </c>
      <c r="C89" s="186" t="s">
        <v>61</v>
      </c>
      <c r="D89" s="189">
        <f>'Memória de Cálculo'!J335</f>
        <v>37.778468599999997</v>
      </c>
      <c r="E89" s="183" t="s">
        <v>173</v>
      </c>
      <c r="F89" s="127"/>
      <c r="G89" s="127">
        <f>(F89+(F89*G6))</f>
        <v>0</v>
      </c>
      <c r="H89" s="127">
        <f>G89*D89</f>
        <v>0</v>
      </c>
    </row>
    <row r="90" spans="1:8" ht="25.5" x14ac:dyDescent="0.2">
      <c r="A90" s="183" t="s">
        <v>462</v>
      </c>
      <c r="B90" s="187" t="s">
        <v>49</v>
      </c>
      <c r="C90" s="186" t="s">
        <v>37</v>
      </c>
      <c r="D90" s="189">
        <f>'Memória de Cálculo'!J389</f>
        <v>375.03343180000002</v>
      </c>
      <c r="E90" s="183" t="s">
        <v>173</v>
      </c>
      <c r="F90" s="127"/>
      <c r="G90" s="127">
        <f>(F90+(F90*G6))</f>
        <v>0</v>
      </c>
      <c r="H90" s="127">
        <f>G90*D90</f>
        <v>0</v>
      </c>
    </row>
    <row r="91" spans="1:8" ht="25.5" x14ac:dyDescent="0.2">
      <c r="A91" s="183" t="s">
        <v>463</v>
      </c>
      <c r="B91" s="188" t="s">
        <v>132</v>
      </c>
      <c r="C91" s="186" t="s">
        <v>365</v>
      </c>
      <c r="D91" s="189">
        <f>'Memória de Cálculo'!J398</f>
        <v>30.013095</v>
      </c>
      <c r="E91" s="183" t="s">
        <v>173</v>
      </c>
      <c r="F91" s="82"/>
      <c r="G91" s="82">
        <f>(F91+(F91*G6))</f>
        <v>0</v>
      </c>
      <c r="H91" s="82">
        <f>G91*D91</f>
        <v>0</v>
      </c>
    </row>
    <row r="92" spans="1:8" ht="25.5" x14ac:dyDescent="0.2">
      <c r="A92" s="183" t="s">
        <v>464</v>
      </c>
      <c r="B92" s="188" t="s">
        <v>69</v>
      </c>
      <c r="C92" s="186" t="s">
        <v>364</v>
      </c>
      <c r="D92" s="189">
        <f>'Memória de Cálculo'!J403</f>
        <v>8.4756</v>
      </c>
      <c r="E92" s="183" t="s">
        <v>173</v>
      </c>
      <c r="F92" s="82"/>
      <c r="G92" s="82">
        <f>(F92+(F92*G6))</f>
        <v>0</v>
      </c>
      <c r="H92" s="82">
        <f>G92*D92</f>
        <v>0</v>
      </c>
    </row>
    <row r="93" spans="1:8" ht="25.5" x14ac:dyDescent="0.2">
      <c r="A93" s="183" t="s">
        <v>465</v>
      </c>
      <c r="B93" s="187" t="s">
        <v>67</v>
      </c>
      <c r="C93" s="186" t="s">
        <v>68</v>
      </c>
      <c r="D93" s="189">
        <f>'Memória de Cálculo'!J418</f>
        <v>112.93178900000001</v>
      </c>
      <c r="E93" s="183" t="s">
        <v>173</v>
      </c>
      <c r="F93" s="127"/>
      <c r="G93" s="127">
        <f>(F93+(F93*G6))</f>
        <v>0</v>
      </c>
      <c r="H93" s="127">
        <f>G93*D93</f>
        <v>0</v>
      </c>
    </row>
    <row r="94" spans="1:8" ht="16.5" customHeight="1" x14ac:dyDescent="0.2">
      <c r="A94" s="219" t="s">
        <v>32</v>
      </c>
      <c r="B94" s="220"/>
      <c r="C94" s="220"/>
      <c r="D94" s="220"/>
      <c r="E94" s="220"/>
      <c r="F94" s="220"/>
      <c r="G94" s="221"/>
      <c r="H94" s="134">
        <f>SUM(H89:H93)</f>
        <v>0</v>
      </c>
    </row>
    <row r="95" spans="1:8" ht="16.5" customHeight="1" x14ac:dyDescent="0.2">
      <c r="A95" s="222" t="s">
        <v>46</v>
      </c>
      <c r="B95" s="223"/>
      <c r="C95" s="223"/>
      <c r="D95" s="223"/>
      <c r="E95" s="223"/>
      <c r="F95" s="223"/>
      <c r="G95" s="224"/>
      <c r="H95" s="25">
        <f>H12+H16+H29+H44+H51+H57+H62+H68+H75+H87+H94</f>
        <v>0</v>
      </c>
    </row>
    <row r="96" spans="1:8" ht="15" customHeight="1" x14ac:dyDescent="0.2">
      <c r="A96" s="210" t="s">
        <v>102</v>
      </c>
      <c r="B96" s="211"/>
      <c r="C96" s="211"/>
      <c r="D96" s="211"/>
      <c r="E96" s="211"/>
      <c r="F96" s="211"/>
      <c r="G96" s="211"/>
      <c r="H96" s="212"/>
    </row>
    <row r="97" spans="1:8" ht="15" customHeight="1" x14ac:dyDescent="0.2">
      <c r="A97" s="210" t="s">
        <v>103</v>
      </c>
      <c r="B97" s="211"/>
      <c r="C97" s="211"/>
      <c r="D97" s="211"/>
      <c r="E97" s="211"/>
      <c r="F97" s="211"/>
      <c r="G97" s="211"/>
      <c r="H97" s="212"/>
    </row>
    <row r="98" spans="1:8" ht="15" customHeight="1" x14ac:dyDescent="0.2">
      <c r="A98" s="195" t="s">
        <v>104</v>
      </c>
      <c r="B98" s="196"/>
      <c r="C98" s="196"/>
      <c r="D98" s="196"/>
      <c r="E98" s="196"/>
      <c r="F98" s="196"/>
      <c r="G98" s="196"/>
      <c r="H98" s="197"/>
    </row>
    <row r="99" spans="1:8" ht="15" customHeight="1" x14ac:dyDescent="0.2">
      <c r="A99" s="198"/>
      <c r="B99" s="199"/>
      <c r="C99" s="199"/>
      <c r="D99" s="199"/>
      <c r="E99" s="199"/>
      <c r="F99" s="199"/>
      <c r="G99" s="199"/>
      <c r="H99" s="200"/>
    </row>
    <row r="100" spans="1:8" ht="15" customHeight="1" x14ac:dyDescent="0.2">
      <c r="A100" s="192" t="s">
        <v>105</v>
      </c>
      <c r="B100" s="193"/>
      <c r="C100" s="193"/>
      <c r="D100" s="193"/>
      <c r="E100" s="193"/>
      <c r="F100" s="193"/>
      <c r="G100" s="193"/>
      <c r="H100" s="194"/>
    </row>
    <row r="101" spans="1:8" ht="15" customHeight="1" x14ac:dyDescent="0.2">
      <c r="A101" s="195" t="s">
        <v>106</v>
      </c>
      <c r="B101" s="196"/>
      <c r="C101" s="196"/>
      <c r="D101" s="196"/>
      <c r="E101" s="196"/>
      <c r="F101" s="196"/>
      <c r="G101" s="196"/>
      <c r="H101" s="197"/>
    </row>
    <row r="102" spans="1:8" ht="15" customHeight="1" x14ac:dyDescent="0.2">
      <c r="A102" s="198"/>
      <c r="B102" s="199"/>
      <c r="C102" s="199"/>
      <c r="D102" s="199"/>
      <c r="E102" s="199"/>
      <c r="F102" s="199"/>
      <c r="G102" s="199"/>
      <c r="H102" s="200"/>
    </row>
    <row r="103" spans="1:8" ht="15" customHeight="1" x14ac:dyDescent="0.2">
      <c r="A103" s="195" t="s">
        <v>107</v>
      </c>
      <c r="B103" s="196"/>
      <c r="C103" s="196"/>
      <c r="D103" s="196"/>
      <c r="E103" s="196"/>
      <c r="F103" s="196"/>
      <c r="G103" s="196"/>
      <c r="H103" s="197"/>
    </row>
    <row r="104" spans="1:8" ht="15" customHeight="1" x14ac:dyDescent="0.2">
      <c r="A104" s="198"/>
      <c r="B104" s="199"/>
      <c r="C104" s="199"/>
      <c r="D104" s="199"/>
      <c r="E104" s="199"/>
      <c r="F104" s="199"/>
      <c r="G104" s="199"/>
      <c r="H104" s="200"/>
    </row>
    <row r="105" spans="1:8" ht="15" customHeight="1" x14ac:dyDescent="0.2">
      <c r="A105" s="192" t="s">
        <v>108</v>
      </c>
      <c r="B105" s="193"/>
      <c r="C105" s="193"/>
      <c r="D105" s="193"/>
      <c r="E105" s="193"/>
      <c r="F105" s="193"/>
      <c r="G105" s="193"/>
      <c r="H105" s="194"/>
    </row>
    <row r="106" spans="1:8" ht="15" customHeight="1" x14ac:dyDescent="0.2">
      <c r="A106" s="195" t="s">
        <v>109</v>
      </c>
      <c r="B106" s="196"/>
      <c r="C106" s="196"/>
      <c r="D106" s="196"/>
      <c r="E106" s="196"/>
      <c r="F106" s="196"/>
      <c r="G106" s="196"/>
      <c r="H106" s="197"/>
    </row>
    <row r="107" spans="1:8" ht="15" customHeight="1" x14ac:dyDescent="0.2">
      <c r="A107" s="198"/>
      <c r="B107" s="199"/>
      <c r="C107" s="199"/>
      <c r="D107" s="199"/>
      <c r="E107" s="199"/>
      <c r="F107" s="199"/>
      <c r="G107" s="199"/>
      <c r="H107" s="200"/>
    </row>
    <row r="108" spans="1:8" ht="15" customHeight="1" x14ac:dyDescent="0.2">
      <c r="A108" s="201" t="s">
        <v>110</v>
      </c>
      <c r="B108" s="202"/>
      <c r="C108" s="202"/>
      <c r="D108" s="202"/>
      <c r="E108" s="202"/>
      <c r="F108" s="202"/>
      <c r="G108" s="202"/>
      <c r="H108" s="203"/>
    </row>
    <row r="109" spans="1:8" ht="15" customHeight="1" x14ac:dyDescent="0.2">
      <c r="A109" s="204"/>
      <c r="B109" s="205"/>
      <c r="C109" s="205"/>
      <c r="D109" s="205"/>
      <c r="E109" s="205"/>
      <c r="F109" s="205"/>
      <c r="G109" s="205"/>
      <c r="H109" s="206"/>
    </row>
    <row r="110" spans="1:8" ht="15" customHeight="1" x14ac:dyDescent="0.2">
      <c r="A110" s="207"/>
      <c r="B110" s="208"/>
      <c r="C110" s="208"/>
      <c r="D110" s="208"/>
      <c r="E110" s="208"/>
      <c r="F110" s="208"/>
      <c r="G110" s="208"/>
      <c r="H110" s="209"/>
    </row>
    <row r="111" spans="1:8" ht="15" customHeight="1" x14ac:dyDescent="0.2">
      <c r="A111" s="23"/>
      <c r="B111" s="2"/>
      <c r="C111" s="2"/>
      <c r="D111" s="4"/>
      <c r="E111" s="2"/>
      <c r="F111" s="7"/>
      <c r="G111" s="7"/>
      <c r="H111" s="7"/>
    </row>
    <row r="112" spans="1:8" ht="15" customHeight="1" x14ac:dyDescent="0.2">
      <c r="A112" s="23"/>
      <c r="B112" s="2"/>
      <c r="C112" s="2"/>
      <c r="D112" s="4"/>
      <c r="E112" s="2"/>
      <c r="F112" s="7"/>
      <c r="G112" s="7"/>
      <c r="H112" s="7"/>
    </row>
    <row r="113" spans="1:8" ht="15" customHeight="1" x14ac:dyDescent="0.2">
      <c r="A113" s="23"/>
      <c r="B113" s="2"/>
      <c r="C113" s="2"/>
      <c r="D113" s="4"/>
      <c r="E113" s="2"/>
      <c r="F113" s="7"/>
      <c r="G113" s="7"/>
      <c r="H113" s="7"/>
    </row>
    <row r="114" spans="1:8" ht="15" customHeight="1" x14ac:dyDescent="0.2">
      <c r="A114" s="23"/>
      <c r="B114" s="2"/>
      <c r="C114" s="2"/>
      <c r="D114" s="4"/>
      <c r="E114" s="2"/>
      <c r="F114" s="7"/>
      <c r="G114" s="7"/>
      <c r="H114" s="7"/>
    </row>
    <row r="115" spans="1:8" ht="15" customHeight="1" x14ac:dyDescent="0.2">
      <c r="A115" s="23"/>
      <c r="B115" s="2"/>
      <c r="C115" s="2"/>
      <c r="D115" s="4"/>
      <c r="E115" s="2"/>
      <c r="F115" s="7"/>
      <c r="G115" s="7"/>
      <c r="H115" s="7"/>
    </row>
    <row r="116" spans="1:8" ht="15" customHeight="1" x14ac:dyDescent="0.2">
      <c r="A116" s="23"/>
      <c r="B116" s="2"/>
      <c r="C116" s="2"/>
      <c r="D116" s="4"/>
      <c r="E116" s="2"/>
      <c r="F116" s="7"/>
      <c r="G116" s="7"/>
      <c r="H116" s="7"/>
    </row>
    <row r="117" spans="1:8" ht="15" customHeight="1" x14ac:dyDescent="0.2">
      <c r="A117" s="23"/>
      <c r="B117" s="2"/>
      <c r="C117" s="2"/>
      <c r="D117" s="4"/>
      <c r="E117" s="2"/>
      <c r="F117" s="7"/>
      <c r="G117" s="7"/>
      <c r="H117" s="7"/>
    </row>
    <row r="118" spans="1:8" ht="15" customHeight="1" x14ac:dyDescent="0.2">
      <c r="A118" s="23"/>
      <c r="B118" s="2"/>
      <c r="C118" s="2"/>
      <c r="D118" s="4"/>
      <c r="E118" s="2"/>
      <c r="F118" s="7"/>
      <c r="G118" s="7"/>
      <c r="H118" s="7"/>
    </row>
    <row r="119" spans="1:8" ht="15" customHeight="1" x14ac:dyDescent="0.2">
      <c r="A119" s="23"/>
      <c r="B119" s="2"/>
      <c r="C119" s="2"/>
      <c r="D119" s="4"/>
      <c r="E119" s="2"/>
      <c r="F119" s="7"/>
      <c r="G119" s="7"/>
      <c r="H119" s="7"/>
    </row>
    <row r="120" spans="1:8" ht="15" customHeight="1" x14ac:dyDescent="0.2">
      <c r="A120" s="23"/>
      <c r="B120" s="2"/>
      <c r="C120" s="2"/>
      <c r="D120" s="4"/>
      <c r="E120" s="2"/>
      <c r="F120" s="7"/>
      <c r="G120" s="7"/>
      <c r="H120" s="7"/>
    </row>
    <row r="121" spans="1:8" ht="15" customHeight="1" x14ac:dyDescent="0.2">
      <c r="A121" s="23"/>
      <c r="B121" s="2"/>
      <c r="C121" s="2"/>
      <c r="D121" s="4"/>
      <c r="E121" s="2"/>
      <c r="F121" s="7"/>
      <c r="G121" s="7"/>
      <c r="H121" s="7"/>
    </row>
    <row r="122" spans="1:8" ht="15" customHeight="1" x14ac:dyDescent="0.2">
      <c r="A122" s="23"/>
      <c r="B122" s="2"/>
      <c r="C122" s="2"/>
      <c r="D122" s="4"/>
      <c r="E122" s="2"/>
      <c r="F122" s="7"/>
      <c r="G122" s="7"/>
      <c r="H122" s="7"/>
    </row>
    <row r="123" spans="1:8" ht="15" customHeight="1" x14ac:dyDescent="0.2">
      <c r="A123" s="23"/>
      <c r="B123" s="2"/>
      <c r="C123" s="2"/>
      <c r="D123" s="4"/>
      <c r="E123" s="2"/>
      <c r="F123" s="7"/>
      <c r="G123" s="7"/>
      <c r="H123" s="7"/>
    </row>
    <row r="124" spans="1:8" ht="15" customHeight="1" x14ac:dyDescent="0.2">
      <c r="A124" s="23"/>
      <c r="B124" s="2"/>
      <c r="C124" s="2"/>
      <c r="D124" s="4"/>
      <c r="E124" s="2"/>
      <c r="F124" s="7"/>
      <c r="G124" s="7"/>
      <c r="H124" s="7"/>
    </row>
    <row r="125" spans="1:8" ht="15" customHeight="1" x14ac:dyDescent="0.2">
      <c r="A125" s="23"/>
      <c r="B125" s="2"/>
      <c r="C125" s="2"/>
      <c r="D125" s="4"/>
      <c r="E125" s="2"/>
      <c r="F125" s="7"/>
      <c r="G125" s="7"/>
      <c r="H125" s="7"/>
    </row>
    <row r="126" spans="1:8" ht="15" customHeight="1" x14ac:dyDescent="0.2">
      <c r="A126" s="23"/>
      <c r="B126" s="2"/>
      <c r="C126" s="2"/>
      <c r="D126" s="4"/>
      <c r="E126" s="2"/>
      <c r="F126" s="7"/>
      <c r="G126" s="7"/>
      <c r="H126" s="7"/>
    </row>
    <row r="127" spans="1:8" ht="15" customHeight="1" x14ac:dyDescent="0.2">
      <c r="A127" s="23"/>
      <c r="B127" s="2"/>
      <c r="C127" s="2"/>
      <c r="D127" s="4"/>
      <c r="E127" s="2"/>
      <c r="F127" s="7"/>
      <c r="G127" s="7"/>
      <c r="H127" s="7"/>
    </row>
    <row r="128" spans="1:8" ht="15" customHeight="1" x14ac:dyDescent="0.2">
      <c r="A128" s="23"/>
      <c r="B128" s="2"/>
      <c r="C128" s="2"/>
      <c r="D128" s="4"/>
      <c r="E128" s="2"/>
      <c r="F128" s="7"/>
      <c r="G128" s="7"/>
      <c r="H128" s="7"/>
    </row>
    <row r="129" spans="1:8" ht="15" customHeight="1" x14ac:dyDescent="0.2">
      <c r="A129" s="23"/>
      <c r="B129" s="2"/>
      <c r="C129" s="2"/>
      <c r="D129" s="4"/>
      <c r="E129" s="2"/>
      <c r="F129" s="7"/>
      <c r="G129" s="7"/>
      <c r="H129" s="7"/>
    </row>
    <row r="130" spans="1:8" ht="15" customHeight="1" x14ac:dyDescent="0.2">
      <c r="A130" s="23"/>
      <c r="B130" s="2"/>
      <c r="C130" s="2"/>
      <c r="D130" s="4"/>
      <c r="E130" s="2"/>
      <c r="F130" s="7"/>
      <c r="G130" s="7"/>
      <c r="H130" s="7"/>
    </row>
    <row r="131" spans="1:8" ht="15" customHeight="1" x14ac:dyDescent="0.2">
      <c r="A131" s="23"/>
      <c r="B131" s="2"/>
      <c r="C131" s="2"/>
      <c r="D131" s="4"/>
      <c r="E131" s="2"/>
      <c r="F131" s="7"/>
      <c r="G131" s="7"/>
      <c r="H131" s="7"/>
    </row>
    <row r="132" spans="1:8" ht="15" customHeight="1" x14ac:dyDescent="0.2">
      <c r="A132" s="23"/>
      <c r="B132" s="2"/>
      <c r="C132" s="2"/>
      <c r="D132" s="4"/>
      <c r="E132" s="2"/>
      <c r="F132" s="7"/>
      <c r="G132" s="7"/>
      <c r="H132" s="7"/>
    </row>
    <row r="133" spans="1:8" ht="15" customHeight="1" x14ac:dyDescent="0.2">
      <c r="A133" s="23"/>
      <c r="B133" s="2"/>
      <c r="C133" s="2"/>
      <c r="D133" s="4"/>
      <c r="E133" s="2"/>
      <c r="F133" s="7"/>
      <c r="G133" s="7"/>
      <c r="H133" s="7"/>
    </row>
    <row r="134" spans="1:8" ht="15" customHeight="1" x14ac:dyDescent="0.2">
      <c r="A134" s="23"/>
      <c r="B134" s="2"/>
      <c r="C134" s="2"/>
      <c r="D134" s="4"/>
      <c r="E134" s="2"/>
      <c r="F134" s="7"/>
      <c r="G134" s="7"/>
      <c r="H134" s="7"/>
    </row>
    <row r="135" spans="1:8" ht="15" customHeight="1" x14ac:dyDescent="0.2">
      <c r="A135" s="23"/>
      <c r="B135" s="2"/>
      <c r="C135" s="2"/>
      <c r="D135" s="4"/>
      <c r="E135" s="2"/>
      <c r="F135" s="7"/>
      <c r="G135" s="7"/>
      <c r="H135" s="7"/>
    </row>
    <row r="136" spans="1:8" ht="15" customHeight="1" x14ac:dyDescent="0.2">
      <c r="A136" s="23"/>
      <c r="B136" s="2"/>
      <c r="C136" s="2"/>
      <c r="D136" s="4"/>
      <c r="E136" s="2"/>
      <c r="F136" s="7"/>
      <c r="G136" s="7"/>
      <c r="H136" s="7"/>
    </row>
    <row r="137" spans="1:8" ht="15" customHeight="1" x14ac:dyDescent="0.2">
      <c r="A137" s="23"/>
      <c r="B137" s="2"/>
      <c r="C137" s="2"/>
      <c r="D137" s="4"/>
      <c r="E137" s="2"/>
      <c r="F137" s="7"/>
      <c r="G137" s="7"/>
      <c r="H137" s="7"/>
    </row>
    <row r="138" spans="1:8" ht="15" customHeight="1" x14ac:dyDescent="0.2">
      <c r="A138" s="23"/>
      <c r="B138" s="2"/>
      <c r="C138" s="2"/>
      <c r="D138" s="4"/>
      <c r="E138" s="2"/>
      <c r="F138" s="7"/>
      <c r="G138" s="7"/>
      <c r="H138" s="7"/>
    </row>
    <row r="139" spans="1:8" ht="15" customHeight="1" x14ac:dyDescent="0.2">
      <c r="A139" s="23"/>
      <c r="B139" s="2"/>
      <c r="C139" s="2"/>
      <c r="D139" s="4"/>
      <c r="E139" s="2"/>
      <c r="F139" s="7"/>
      <c r="G139" s="7"/>
      <c r="H139" s="7"/>
    </row>
    <row r="140" spans="1:8" ht="15" customHeight="1" x14ac:dyDescent="0.2">
      <c r="A140" s="23"/>
      <c r="B140" s="2"/>
      <c r="C140" s="2"/>
      <c r="D140" s="4"/>
      <c r="E140" s="2"/>
      <c r="F140" s="7"/>
      <c r="G140" s="7"/>
      <c r="H140" s="7"/>
    </row>
    <row r="141" spans="1:8" ht="15" customHeight="1" x14ac:dyDescent="0.2">
      <c r="A141" s="23"/>
      <c r="B141" s="2"/>
      <c r="C141" s="2"/>
      <c r="D141" s="4"/>
      <c r="E141" s="2"/>
      <c r="F141" s="7"/>
      <c r="G141" s="7"/>
      <c r="H141" s="7"/>
    </row>
    <row r="142" spans="1:8" ht="15" customHeight="1" x14ac:dyDescent="0.2">
      <c r="A142" s="23"/>
      <c r="B142" s="2"/>
      <c r="C142" s="2"/>
      <c r="D142" s="4"/>
      <c r="E142" s="2"/>
      <c r="F142" s="7"/>
      <c r="G142" s="7"/>
      <c r="H142" s="7"/>
    </row>
    <row r="143" spans="1:8" ht="15" customHeight="1" x14ac:dyDescent="0.2">
      <c r="A143" s="23"/>
      <c r="B143" s="2"/>
      <c r="C143" s="2"/>
      <c r="D143" s="4"/>
      <c r="E143" s="2"/>
      <c r="F143" s="7"/>
      <c r="G143" s="7"/>
      <c r="H143" s="7"/>
    </row>
    <row r="144" spans="1:8" ht="15" customHeight="1" x14ac:dyDescent="0.2">
      <c r="A144" s="23"/>
      <c r="B144" s="2"/>
      <c r="C144" s="2"/>
      <c r="D144" s="4"/>
      <c r="E144" s="2"/>
      <c r="F144" s="7"/>
      <c r="G144" s="7"/>
      <c r="H144" s="7"/>
    </row>
    <row r="145" spans="1:8" ht="15" customHeight="1" x14ac:dyDescent="0.2">
      <c r="A145" s="23"/>
      <c r="B145" s="2"/>
      <c r="C145" s="2"/>
      <c r="D145" s="4"/>
      <c r="E145" s="2"/>
      <c r="F145" s="7"/>
      <c r="G145" s="7"/>
      <c r="H145" s="7"/>
    </row>
    <row r="146" spans="1:8" ht="15" customHeight="1" x14ac:dyDescent="0.2">
      <c r="A146" s="23"/>
      <c r="B146" s="2"/>
      <c r="C146" s="2"/>
      <c r="D146" s="4"/>
      <c r="E146" s="2"/>
      <c r="F146" s="7"/>
      <c r="G146" s="7"/>
      <c r="H146" s="7"/>
    </row>
    <row r="147" spans="1:8" ht="15" customHeight="1" x14ac:dyDescent="0.2">
      <c r="A147" s="23"/>
      <c r="B147" s="2"/>
      <c r="C147" s="2"/>
      <c r="D147" s="4"/>
      <c r="E147" s="2"/>
      <c r="F147" s="7"/>
      <c r="G147" s="7"/>
      <c r="H147" s="7"/>
    </row>
    <row r="148" spans="1:8" ht="15" customHeight="1" x14ac:dyDescent="0.2">
      <c r="A148" s="23"/>
      <c r="B148" s="2"/>
      <c r="C148" s="2"/>
      <c r="D148" s="4"/>
      <c r="E148" s="2"/>
      <c r="F148" s="7"/>
      <c r="G148" s="7"/>
      <c r="H148" s="7"/>
    </row>
    <row r="149" spans="1:8" ht="15" customHeight="1" x14ac:dyDescent="0.2">
      <c r="A149" s="23"/>
      <c r="B149" s="2"/>
      <c r="C149" s="2"/>
      <c r="D149" s="4"/>
      <c r="E149" s="2"/>
      <c r="F149" s="7"/>
      <c r="G149" s="7"/>
      <c r="H149" s="7"/>
    </row>
    <row r="150" spans="1:8" ht="15" customHeight="1" x14ac:dyDescent="0.2">
      <c r="A150" s="23"/>
      <c r="B150" s="2"/>
      <c r="C150" s="2"/>
      <c r="D150" s="4"/>
      <c r="E150" s="2"/>
      <c r="F150" s="7"/>
      <c r="G150" s="7"/>
      <c r="H150" s="7"/>
    </row>
    <row r="151" spans="1:8" ht="15" customHeight="1" x14ac:dyDescent="0.2">
      <c r="A151" s="23"/>
      <c r="B151" s="2"/>
      <c r="C151" s="2"/>
      <c r="D151" s="4"/>
      <c r="E151" s="2"/>
      <c r="F151" s="7"/>
      <c r="G151" s="7"/>
      <c r="H151" s="7"/>
    </row>
    <row r="152" spans="1:8" ht="15" customHeight="1" x14ac:dyDescent="0.2">
      <c r="A152" s="23"/>
      <c r="B152" s="2"/>
      <c r="C152" s="2"/>
      <c r="D152" s="4"/>
      <c r="E152" s="2"/>
      <c r="F152" s="7"/>
      <c r="G152" s="7"/>
      <c r="H152" s="7"/>
    </row>
    <row r="153" spans="1:8" ht="15" customHeight="1" x14ac:dyDescent="0.2">
      <c r="A153" s="23"/>
      <c r="B153" s="2"/>
      <c r="C153" s="2"/>
      <c r="D153" s="4"/>
      <c r="E153" s="2"/>
      <c r="F153" s="7"/>
      <c r="G153" s="7"/>
      <c r="H153" s="7"/>
    </row>
    <row r="154" spans="1:8" ht="15" customHeight="1" x14ac:dyDescent="0.2">
      <c r="A154" s="23"/>
      <c r="B154" s="2"/>
      <c r="C154" s="2"/>
      <c r="D154" s="4"/>
      <c r="E154" s="2"/>
      <c r="F154" s="7"/>
      <c r="G154" s="7"/>
      <c r="H154" s="7"/>
    </row>
    <row r="155" spans="1:8" ht="15" customHeight="1" x14ac:dyDescent="0.2">
      <c r="A155" s="23"/>
      <c r="B155" s="2"/>
      <c r="C155" s="2"/>
      <c r="D155" s="4"/>
      <c r="E155" s="2"/>
      <c r="F155" s="7"/>
      <c r="G155" s="7"/>
      <c r="H155" s="7"/>
    </row>
    <row r="156" spans="1:8" ht="15" customHeight="1" x14ac:dyDescent="0.2">
      <c r="A156" s="23"/>
      <c r="B156" s="2"/>
      <c r="C156" s="2"/>
      <c r="D156" s="4"/>
      <c r="E156" s="2"/>
      <c r="F156" s="7"/>
      <c r="G156" s="7"/>
      <c r="H156" s="7"/>
    </row>
    <row r="157" spans="1:8" ht="15" customHeight="1" x14ac:dyDescent="0.2">
      <c r="A157" s="23"/>
      <c r="B157" s="2"/>
      <c r="C157" s="2"/>
      <c r="D157" s="4"/>
      <c r="E157" s="2"/>
      <c r="F157" s="7"/>
      <c r="G157" s="7"/>
      <c r="H157" s="7"/>
    </row>
    <row r="158" spans="1:8" ht="15" customHeight="1" x14ac:dyDescent="0.2">
      <c r="A158" s="23"/>
      <c r="B158" s="2"/>
      <c r="C158" s="2"/>
      <c r="D158" s="4"/>
      <c r="E158" s="2"/>
      <c r="F158" s="7"/>
      <c r="G158" s="7"/>
      <c r="H158" s="7"/>
    </row>
    <row r="159" spans="1:8" ht="15" customHeight="1" x14ac:dyDescent="0.2">
      <c r="A159" s="23"/>
      <c r="B159" s="2"/>
      <c r="C159" s="2"/>
      <c r="D159" s="4"/>
      <c r="E159" s="2"/>
      <c r="F159" s="7"/>
      <c r="G159" s="7"/>
      <c r="H159" s="7"/>
    </row>
    <row r="160" spans="1:8" ht="15" customHeight="1" x14ac:dyDescent="0.2">
      <c r="A160" s="23"/>
      <c r="B160" s="2"/>
      <c r="C160" s="2"/>
      <c r="D160" s="4"/>
      <c r="E160" s="2"/>
      <c r="F160" s="7"/>
      <c r="G160" s="7"/>
      <c r="H160" s="7"/>
    </row>
    <row r="161" spans="1:8" ht="15" customHeight="1" x14ac:dyDescent="0.2">
      <c r="A161" s="23"/>
      <c r="B161" s="2"/>
      <c r="C161" s="2"/>
      <c r="D161" s="4"/>
      <c r="E161" s="2"/>
      <c r="F161" s="7"/>
      <c r="G161" s="7"/>
      <c r="H161" s="7"/>
    </row>
    <row r="162" spans="1:8" ht="15" customHeight="1" x14ac:dyDescent="0.2">
      <c r="A162" s="23"/>
      <c r="B162" s="2"/>
      <c r="C162" s="2"/>
      <c r="D162" s="4"/>
      <c r="E162" s="2"/>
      <c r="F162" s="7"/>
      <c r="G162" s="7"/>
      <c r="H162" s="7"/>
    </row>
    <row r="163" spans="1:8" ht="15" customHeight="1" x14ac:dyDescent="0.2">
      <c r="A163" s="23"/>
      <c r="B163" s="2"/>
      <c r="C163" s="2"/>
      <c r="D163" s="4"/>
      <c r="E163" s="2"/>
      <c r="F163" s="7"/>
      <c r="G163" s="7"/>
      <c r="H163" s="7"/>
    </row>
    <row r="164" spans="1:8" ht="15" customHeight="1" x14ac:dyDescent="0.2">
      <c r="A164" s="23"/>
      <c r="B164" s="2"/>
      <c r="C164" s="2"/>
      <c r="D164" s="4"/>
      <c r="E164" s="2"/>
      <c r="F164" s="7"/>
      <c r="G164" s="7"/>
      <c r="H164" s="7"/>
    </row>
    <row r="165" spans="1:8" ht="15" customHeight="1" x14ac:dyDescent="0.2">
      <c r="A165" s="23"/>
      <c r="B165" s="2"/>
      <c r="C165" s="2"/>
      <c r="D165" s="4"/>
      <c r="E165" s="2"/>
      <c r="F165" s="7"/>
      <c r="G165" s="7"/>
      <c r="H165" s="7"/>
    </row>
    <row r="166" spans="1:8" ht="15" customHeight="1" x14ac:dyDescent="0.2">
      <c r="A166" s="23"/>
      <c r="B166" s="2"/>
      <c r="C166" s="2"/>
      <c r="D166" s="4"/>
      <c r="E166" s="2"/>
      <c r="F166" s="7"/>
      <c r="G166" s="7"/>
      <c r="H166" s="7"/>
    </row>
    <row r="167" spans="1:8" ht="15" customHeight="1" x14ac:dyDescent="0.2">
      <c r="A167" s="23"/>
      <c r="B167" s="2"/>
      <c r="C167" s="2"/>
      <c r="D167" s="4"/>
      <c r="E167" s="2"/>
      <c r="F167" s="7"/>
      <c r="G167" s="7"/>
      <c r="H167" s="7"/>
    </row>
    <row r="168" spans="1:8" ht="15" customHeight="1" x14ac:dyDescent="0.2">
      <c r="A168" s="23"/>
      <c r="B168" s="2"/>
      <c r="C168" s="2"/>
      <c r="D168" s="4"/>
      <c r="E168" s="2"/>
      <c r="F168" s="7"/>
      <c r="G168" s="7"/>
      <c r="H168" s="7"/>
    </row>
    <row r="169" spans="1:8" ht="15" customHeight="1" x14ac:dyDescent="0.2">
      <c r="A169" s="23"/>
      <c r="B169" s="2"/>
      <c r="C169" s="2"/>
      <c r="D169" s="4"/>
      <c r="E169" s="2"/>
      <c r="F169" s="7"/>
      <c r="G169" s="7"/>
      <c r="H169" s="7"/>
    </row>
    <row r="170" spans="1:8" ht="15" customHeight="1" x14ac:dyDescent="0.2">
      <c r="A170" s="23"/>
      <c r="B170" s="2"/>
      <c r="C170" s="2"/>
      <c r="D170" s="4"/>
      <c r="E170" s="2"/>
      <c r="F170" s="7"/>
      <c r="G170" s="7"/>
      <c r="H170" s="7"/>
    </row>
    <row r="171" spans="1:8" ht="15" customHeight="1" x14ac:dyDescent="0.2">
      <c r="A171" s="23"/>
      <c r="B171" s="2"/>
      <c r="C171" s="2"/>
      <c r="D171" s="4"/>
      <c r="E171" s="2"/>
      <c r="F171" s="7"/>
      <c r="G171" s="7"/>
      <c r="H171" s="7"/>
    </row>
    <row r="172" spans="1:8" ht="15" customHeight="1" x14ac:dyDescent="0.2">
      <c r="A172" s="23"/>
      <c r="B172" s="2"/>
      <c r="C172" s="2"/>
      <c r="D172" s="4"/>
      <c r="E172" s="2"/>
      <c r="F172" s="7"/>
      <c r="G172" s="7"/>
      <c r="H172" s="7"/>
    </row>
    <row r="173" spans="1:8" ht="15" customHeight="1" x14ac:dyDescent="0.2">
      <c r="A173" s="23"/>
      <c r="B173" s="2"/>
      <c r="C173" s="2"/>
      <c r="D173" s="4"/>
      <c r="E173" s="2"/>
      <c r="F173" s="7"/>
      <c r="G173" s="7"/>
      <c r="H173" s="7"/>
    </row>
    <row r="174" spans="1:8" ht="15" customHeight="1" x14ac:dyDescent="0.2">
      <c r="A174" s="23"/>
      <c r="B174" s="2"/>
      <c r="C174" s="2"/>
      <c r="D174" s="4"/>
      <c r="E174" s="2"/>
      <c r="F174" s="7"/>
      <c r="G174" s="7"/>
      <c r="H174" s="7"/>
    </row>
    <row r="175" spans="1:8" ht="15" customHeight="1" x14ac:dyDescent="0.2">
      <c r="A175" s="23"/>
      <c r="B175" s="2"/>
      <c r="C175" s="2"/>
      <c r="D175" s="4"/>
      <c r="E175" s="2"/>
      <c r="F175" s="7"/>
      <c r="G175" s="7"/>
      <c r="H175" s="7"/>
    </row>
    <row r="176" spans="1:8" ht="15" customHeight="1" x14ac:dyDescent="0.2">
      <c r="A176" s="23"/>
      <c r="B176" s="2"/>
      <c r="C176" s="2"/>
      <c r="D176" s="4"/>
      <c r="E176" s="2"/>
      <c r="F176" s="7"/>
      <c r="G176" s="7"/>
      <c r="H176" s="7"/>
    </row>
    <row r="177" spans="1:8" ht="15" customHeight="1" x14ac:dyDescent="0.2">
      <c r="A177" s="23"/>
      <c r="B177" s="2"/>
      <c r="C177" s="2"/>
      <c r="D177" s="4"/>
      <c r="E177" s="2"/>
      <c r="F177" s="7"/>
      <c r="G177" s="7"/>
      <c r="H177" s="7"/>
    </row>
    <row r="178" spans="1:8" ht="15" customHeight="1" x14ac:dyDescent="0.2">
      <c r="A178" s="23"/>
      <c r="B178" s="2"/>
      <c r="C178" s="2"/>
      <c r="D178" s="4"/>
      <c r="E178" s="2"/>
      <c r="F178" s="7"/>
      <c r="G178" s="7"/>
      <c r="H178" s="7"/>
    </row>
    <row r="179" spans="1:8" ht="15" customHeight="1" x14ac:dyDescent="0.2">
      <c r="A179" s="23"/>
      <c r="B179" s="2"/>
      <c r="C179" s="2"/>
      <c r="D179" s="4"/>
      <c r="E179" s="2"/>
      <c r="F179" s="7"/>
      <c r="G179" s="7"/>
      <c r="H179" s="7"/>
    </row>
    <row r="180" spans="1:8" ht="15" customHeight="1" x14ac:dyDescent="0.2">
      <c r="A180" s="23"/>
      <c r="B180" s="2"/>
      <c r="C180" s="2"/>
      <c r="D180" s="4"/>
      <c r="E180" s="2"/>
      <c r="F180" s="7"/>
      <c r="G180" s="7"/>
      <c r="H180" s="7"/>
    </row>
    <row r="181" spans="1:8" ht="15" customHeight="1" x14ac:dyDescent="0.2">
      <c r="A181" s="23"/>
      <c r="B181" s="2"/>
      <c r="C181" s="2"/>
      <c r="D181" s="4"/>
      <c r="E181" s="2"/>
      <c r="F181" s="7"/>
      <c r="G181" s="7"/>
      <c r="H181" s="7"/>
    </row>
    <row r="182" spans="1:8" ht="15" customHeight="1" x14ac:dyDescent="0.2">
      <c r="A182" s="23"/>
      <c r="B182" s="2"/>
      <c r="C182" s="2"/>
      <c r="D182" s="4"/>
      <c r="E182" s="2"/>
      <c r="F182" s="7"/>
      <c r="G182" s="7"/>
      <c r="H182" s="7"/>
    </row>
    <row r="183" spans="1:8" ht="15" customHeight="1" x14ac:dyDescent="0.2">
      <c r="A183" s="23"/>
      <c r="B183" s="2"/>
      <c r="C183" s="2"/>
      <c r="D183" s="4"/>
      <c r="E183" s="2"/>
      <c r="F183" s="7"/>
      <c r="G183" s="7"/>
      <c r="H183" s="7"/>
    </row>
    <row r="184" spans="1:8" ht="15" customHeight="1" x14ac:dyDescent="0.2">
      <c r="A184" s="23"/>
      <c r="B184" s="2"/>
      <c r="C184" s="2"/>
      <c r="D184" s="4"/>
      <c r="E184" s="2"/>
      <c r="F184" s="7"/>
      <c r="G184" s="7"/>
      <c r="H184" s="7"/>
    </row>
    <row r="185" spans="1:8" ht="15" customHeight="1" x14ac:dyDescent="0.2">
      <c r="A185" s="23"/>
      <c r="B185" s="2"/>
      <c r="C185" s="2"/>
      <c r="D185" s="4"/>
      <c r="E185" s="2"/>
      <c r="F185" s="7"/>
      <c r="G185" s="7"/>
      <c r="H185" s="7"/>
    </row>
    <row r="186" spans="1:8" ht="15" customHeight="1" x14ac:dyDescent="0.2">
      <c r="A186" s="23"/>
      <c r="B186" s="2"/>
      <c r="C186" s="2"/>
      <c r="D186" s="4"/>
      <c r="E186" s="2"/>
      <c r="F186" s="7"/>
      <c r="G186" s="7"/>
      <c r="H186" s="7"/>
    </row>
    <row r="187" spans="1:8" ht="15" customHeight="1" x14ac:dyDescent="0.2">
      <c r="A187" s="23"/>
      <c r="B187" s="2"/>
      <c r="C187" s="2"/>
      <c r="D187" s="4"/>
      <c r="E187" s="2"/>
      <c r="F187" s="7"/>
      <c r="G187" s="7"/>
      <c r="H187" s="7"/>
    </row>
    <row r="188" spans="1:8" ht="15" customHeight="1" x14ac:dyDescent="0.2">
      <c r="A188" s="23"/>
      <c r="B188" s="2"/>
      <c r="C188" s="2"/>
      <c r="D188" s="4"/>
      <c r="E188" s="2"/>
      <c r="F188" s="7"/>
      <c r="G188" s="7"/>
      <c r="H188" s="7"/>
    </row>
    <row r="189" spans="1:8" ht="15" customHeight="1" x14ac:dyDescent="0.2">
      <c r="A189" s="23"/>
      <c r="B189" s="2"/>
      <c r="C189" s="2"/>
      <c r="D189" s="4"/>
      <c r="E189" s="2"/>
      <c r="F189" s="7"/>
      <c r="G189" s="7"/>
      <c r="H189" s="7"/>
    </row>
    <row r="190" spans="1:8" ht="15" customHeight="1" x14ac:dyDescent="0.2">
      <c r="A190" s="23"/>
      <c r="B190" s="2"/>
      <c r="C190" s="2"/>
      <c r="D190" s="4"/>
      <c r="E190" s="2"/>
      <c r="F190" s="7"/>
      <c r="G190" s="7"/>
      <c r="H190" s="7"/>
    </row>
    <row r="191" spans="1:8" ht="15" customHeight="1" x14ac:dyDescent="0.2">
      <c r="A191" s="23"/>
      <c r="B191" s="2"/>
      <c r="C191" s="2"/>
      <c r="D191" s="4"/>
      <c r="E191" s="2"/>
      <c r="F191" s="7"/>
      <c r="G191" s="7"/>
      <c r="H191" s="7"/>
    </row>
    <row r="192" spans="1:8" ht="15" customHeight="1" x14ac:dyDescent="0.2">
      <c r="A192" s="23"/>
      <c r="B192" s="2"/>
      <c r="C192" s="2"/>
      <c r="D192" s="4"/>
      <c r="E192" s="2"/>
      <c r="F192" s="7"/>
      <c r="G192" s="7"/>
      <c r="H192" s="7"/>
    </row>
    <row r="193" spans="1:8" ht="15" customHeight="1" x14ac:dyDescent="0.2">
      <c r="A193" s="23"/>
      <c r="B193" s="2"/>
      <c r="C193" s="2"/>
      <c r="D193" s="4"/>
      <c r="E193" s="2"/>
      <c r="F193" s="7"/>
      <c r="G193" s="7"/>
      <c r="H193" s="7"/>
    </row>
    <row r="194" spans="1:8" ht="15" customHeight="1" x14ac:dyDescent="0.2">
      <c r="A194" s="23"/>
      <c r="B194" s="2"/>
      <c r="C194" s="2"/>
      <c r="D194" s="4"/>
      <c r="E194" s="2"/>
      <c r="F194" s="7"/>
      <c r="G194" s="7"/>
      <c r="H194" s="7"/>
    </row>
    <row r="195" spans="1:8" ht="15" customHeight="1" x14ac:dyDescent="0.2">
      <c r="A195" s="23"/>
      <c r="B195" s="2"/>
      <c r="C195" s="2"/>
      <c r="D195" s="4"/>
      <c r="E195" s="2"/>
      <c r="F195" s="7"/>
      <c r="G195" s="7"/>
      <c r="H195" s="7"/>
    </row>
    <row r="196" spans="1:8" ht="15" customHeight="1" x14ac:dyDescent="0.2">
      <c r="A196" s="23"/>
      <c r="B196" s="2"/>
      <c r="C196" s="2"/>
      <c r="D196" s="4"/>
      <c r="E196" s="2"/>
      <c r="F196" s="7"/>
      <c r="G196" s="7"/>
      <c r="H196" s="7"/>
    </row>
    <row r="197" spans="1:8" ht="15" customHeight="1" x14ac:dyDescent="0.2">
      <c r="A197" s="23"/>
      <c r="B197" s="2"/>
      <c r="C197" s="2"/>
      <c r="D197" s="4"/>
      <c r="E197" s="2"/>
      <c r="F197" s="7"/>
      <c r="G197" s="7"/>
      <c r="H197" s="7"/>
    </row>
    <row r="198" spans="1:8" ht="15" customHeight="1" x14ac:dyDescent="0.2">
      <c r="A198" s="23"/>
      <c r="B198" s="2"/>
      <c r="C198" s="2"/>
      <c r="D198" s="4"/>
      <c r="E198" s="2"/>
      <c r="F198" s="7"/>
      <c r="G198" s="7"/>
      <c r="H198" s="7"/>
    </row>
    <row r="199" spans="1:8" ht="15" customHeight="1" x14ac:dyDescent="0.2">
      <c r="A199" s="23"/>
      <c r="B199" s="2"/>
      <c r="C199" s="2"/>
      <c r="D199" s="4"/>
      <c r="E199" s="2"/>
      <c r="F199" s="7"/>
      <c r="G199" s="7"/>
      <c r="H199" s="7"/>
    </row>
    <row r="200" spans="1:8" ht="15" customHeight="1" x14ac:dyDescent="0.2">
      <c r="A200" s="23"/>
      <c r="B200" s="2"/>
      <c r="C200" s="2"/>
      <c r="D200" s="4"/>
      <c r="E200" s="2"/>
      <c r="F200" s="7"/>
      <c r="G200" s="7"/>
      <c r="H200" s="7"/>
    </row>
    <row r="201" spans="1:8" ht="15" customHeight="1" x14ac:dyDescent="0.2">
      <c r="A201" s="23"/>
      <c r="B201" s="2"/>
      <c r="C201" s="2"/>
      <c r="D201" s="4"/>
      <c r="E201" s="2"/>
      <c r="F201" s="7"/>
      <c r="G201" s="7"/>
      <c r="H201" s="7"/>
    </row>
    <row r="202" spans="1:8" ht="15" customHeight="1" x14ac:dyDescent="0.2">
      <c r="A202" s="23"/>
      <c r="B202" s="2"/>
      <c r="C202" s="2"/>
      <c r="D202" s="4"/>
      <c r="E202" s="2"/>
      <c r="F202" s="7"/>
      <c r="G202" s="7"/>
      <c r="H202" s="7"/>
    </row>
    <row r="203" spans="1:8" ht="15" customHeight="1" x14ac:dyDescent="0.2">
      <c r="A203" s="24"/>
      <c r="B203" s="3"/>
      <c r="C203" s="3"/>
      <c r="D203" s="5"/>
      <c r="E203" s="3"/>
      <c r="F203" s="8"/>
      <c r="G203" s="8"/>
      <c r="H203" s="8"/>
    </row>
    <row r="204" spans="1:8" ht="15" customHeight="1" x14ac:dyDescent="0.2">
      <c r="A204" s="24"/>
      <c r="B204" s="3"/>
      <c r="C204" s="3"/>
      <c r="D204" s="5"/>
      <c r="E204" s="3"/>
      <c r="F204" s="8"/>
      <c r="G204" s="8"/>
      <c r="H204" s="8"/>
    </row>
    <row r="205" spans="1:8" ht="15" customHeight="1" x14ac:dyDescent="0.2">
      <c r="A205" s="24"/>
      <c r="B205" s="3"/>
      <c r="C205" s="3"/>
      <c r="D205" s="5"/>
      <c r="E205" s="3"/>
      <c r="F205" s="8"/>
      <c r="G205" s="8"/>
      <c r="H205" s="8"/>
    </row>
    <row r="206" spans="1:8" ht="15" customHeight="1" x14ac:dyDescent="0.2">
      <c r="A206" s="24"/>
      <c r="B206" s="3"/>
      <c r="C206" s="3"/>
      <c r="D206" s="5"/>
      <c r="E206" s="3"/>
      <c r="F206" s="8"/>
      <c r="G206" s="8"/>
      <c r="H206" s="8"/>
    </row>
    <row r="207" spans="1:8" ht="15" customHeight="1" x14ac:dyDescent="0.2">
      <c r="A207" s="24"/>
      <c r="B207" s="3"/>
      <c r="C207" s="3"/>
      <c r="D207" s="5"/>
      <c r="E207" s="3"/>
      <c r="F207" s="8"/>
      <c r="G207" s="8"/>
      <c r="H207" s="8"/>
    </row>
    <row r="208" spans="1:8" ht="15" customHeight="1" x14ac:dyDescent="0.2">
      <c r="A208" s="24"/>
      <c r="B208" s="3"/>
      <c r="C208" s="3"/>
      <c r="D208" s="5"/>
      <c r="E208" s="3"/>
      <c r="F208" s="8"/>
      <c r="G208" s="8"/>
      <c r="H208" s="8"/>
    </row>
    <row r="209" spans="1:8" ht="15" customHeight="1" x14ac:dyDescent="0.2">
      <c r="A209" s="24"/>
      <c r="B209" s="3"/>
      <c r="C209" s="3"/>
      <c r="D209" s="5"/>
      <c r="E209" s="3"/>
      <c r="F209" s="8"/>
      <c r="G209" s="8"/>
      <c r="H209" s="8"/>
    </row>
    <row r="210" spans="1:8" ht="15" customHeight="1" x14ac:dyDescent="0.2">
      <c r="A210" s="24"/>
      <c r="B210" s="3"/>
      <c r="C210" s="3"/>
      <c r="D210" s="5"/>
      <c r="E210" s="3"/>
      <c r="F210" s="8"/>
      <c r="G210" s="8"/>
      <c r="H210" s="8"/>
    </row>
    <row r="211" spans="1:8" ht="15" customHeight="1" x14ac:dyDescent="0.2">
      <c r="A211" s="24"/>
      <c r="B211" s="3"/>
      <c r="C211" s="3"/>
      <c r="D211" s="5"/>
      <c r="E211" s="3"/>
      <c r="F211" s="8"/>
      <c r="G211" s="8"/>
      <c r="H211" s="8"/>
    </row>
    <row r="212" spans="1:8" ht="15" customHeight="1" x14ac:dyDescent="0.2">
      <c r="A212" s="24"/>
      <c r="B212" s="3"/>
      <c r="C212" s="3"/>
      <c r="D212" s="5"/>
      <c r="E212" s="3"/>
      <c r="F212" s="8"/>
      <c r="G212" s="8"/>
      <c r="H212" s="8"/>
    </row>
    <row r="213" spans="1:8" ht="15" customHeight="1" x14ac:dyDescent="0.2">
      <c r="A213" s="24"/>
      <c r="B213" s="3"/>
      <c r="C213" s="3"/>
      <c r="D213" s="5"/>
      <c r="E213" s="3"/>
      <c r="F213" s="8"/>
      <c r="G213" s="8"/>
      <c r="H213" s="8"/>
    </row>
    <row r="214" spans="1:8" ht="15" customHeight="1" x14ac:dyDescent="0.2">
      <c r="A214" s="24"/>
      <c r="B214" s="3"/>
      <c r="C214" s="3"/>
      <c r="D214" s="5"/>
      <c r="E214" s="3"/>
      <c r="F214" s="8"/>
      <c r="G214" s="8"/>
      <c r="H214" s="8"/>
    </row>
    <row r="215" spans="1:8" ht="15" customHeight="1" x14ac:dyDescent="0.2">
      <c r="A215" s="24"/>
      <c r="B215" s="3"/>
      <c r="C215" s="3"/>
      <c r="D215" s="5"/>
      <c r="E215" s="3"/>
      <c r="F215" s="8"/>
      <c r="G215" s="8"/>
      <c r="H215" s="8"/>
    </row>
    <row r="216" spans="1:8" ht="15" customHeight="1" x14ac:dyDescent="0.2">
      <c r="A216" s="24"/>
      <c r="B216" s="3"/>
      <c r="C216" s="3"/>
      <c r="D216" s="5"/>
      <c r="E216" s="3"/>
      <c r="F216" s="8"/>
      <c r="G216" s="8"/>
      <c r="H216" s="8"/>
    </row>
    <row r="217" spans="1:8" ht="15" customHeight="1" x14ac:dyDescent="0.2">
      <c r="A217" s="24"/>
      <c r="B217" s="3"/>
      <c r="C217" s="3"/>
      <c r="D217" s="5"/>
      <c r="E217" s="3"/>
      <c r="F217" s="8"/>
      <c r="G217" s="8"/>
      <c r="H217" s="8"/>
    </row>
    <row r="218" spans="1:8" ht="15" customHeight="1" x14ac:dyDescent="0.2">
      <c r="A218" s="24"/>
      <c r="B218" s="3"/>
      <c r="C218" s="3"/>
      <c r="D218" s="5"/>
      <c r="E218" s="3"/>
      <c r="F218" s="8"/>
      <c r="G218" s="8"/>
      <c r="H218" s="8"/>
    </row>
    <row r="219" spans="1:8" ht="15" customHeight="1" x14ac:dyDescent="0.2">
      <c r="A219" s="24"/>
      <c r="B219" s="3"/>
      <c r="C219" s="3"/>
      <c r="D219" s="5"/>
      <c r="E219" s="3"/>
      <c r="F219" s="8"/>
      <c r="G219" s="8"/>
      <c r="H219" s="8"/>
    </row>
    <row r="220" spans="1:8" ht="15" customHeight="1" x14ac:dyDescent="0.2">
      <c r="A220" s="24"/>
      <c r="B220" s="3"/>
      <c r="C220" s="3"/>
      <c r="D220" s="5"/>
      <c r="E220" s="3"/>
      <c r="F220" s="8"/>
      <c r="G220" s="8"/>
      <c r="H220" s="8"/>
    </row>
    <row r="221" spans="1:8" ht="15" customHeight="1" x14ac:dyDescent="0.2">
      <c r="A221" s="24"/>
      <c r="B221" s="3"/>
      <c r="C221" s="3"/>
      <c r="D221" s="5"/>
      <c r="E221" s="3"/>
      <c r="F221" s="8"/>
      <c r="G221" s="8"/>
      <c r="H221" s="8"/>
    </row>
    <row r="222" spans="1:8" ht="15" customHeight="1" x14ac:dyDescent="0.2">
      <c r="A222" s="24"/>
      <c r="B222" s="3"/>
      <c r="C222" s="3"/>
      <c r="D222" s="5"/>
      <c r="E222" s="3"/>
      <c r="F222" s="8"/>
      <c r="G222" s="8"/>
      <c r="H222" s="8"/>
    </row>
    <row r="223" spans="1:8" ht="15" customHeight="1" x14ac:dyDescent="0.2">
      <c r="A223" s="24"/>
      <c r="B223" s="3"/>
      <c r="C223" s="3"/>
      <c r="D223" s="5"/>
      <c r="E223" s="3"/>
      <c r="F223" s="8"/>
      <c r="G223" s="8"/>
      <c r="H223" s="8"/>
    </row>
    <row r="224" spans="1:8" ht="15" customHeight="1" x14ac:dyDescent="0.2">
      <c r="A224" s="24"/>
      <c r="B224" s="3"/>
      <c r="C224" s="3"/>
      <c r="D224" s="5"/>
      <c r="E224" s="3"/>
      <c r="F224" s="8"/>
      <c r="G224" s="8"/>
      <c r="H224" s="8"/>
    </row>
    <row r="225" spans="1:8" ht="15" customHeight="1" x14ac:dyDescent="0.2">
      <c r="A225" s="24"/>
      <c r="B225" s="3"/>
      <c r="C225" s="3"/>
      <c r="D225" s="5"/>
      <c r="E225" s="3"/>
      <c r="F225" s="8"/>
      <c r="G225" s="8"/>
      <c r="H225" s="8"/>
    </row>
    <row r="226" spans="1:8" ht="15" customHeight="1" x14ac:dyDescent="0.2">
      <c r="A226" s="24"/>
      <c r="B226" s="3"/>
      <c r="C226" s="3"/>
      <c r="D226" s="5"/>
      <c r="E226" s="3"/>
      <c r="F226" s="8"/>
      <c r="G226" s="8"/>
      <c r="H226" s="8"/>
    </row>
    <row r="227" spans="1:8" ht="15" customHeight="1" x14ac:dyDescent="0.2">
      <c r="A227" s="24"/>
      <c r="B227" s="3"/>
      <c r="C227" s="3"/>
      <c r="D227" s="5"/>
      <c r="E227" s="3"/>
      <c r="F227" s="8"/>
      <c r="G227" s="8"/>
      <c r="H227" s="8"/>
    </row>
    <row r="228" spans="1:8" ht="15" customHeight="1" x14ac:dyDescent="0.2">
      <c r="A228" s="24"/>
      <c r="B228" s="3"/>
      <c r="C228" s="3"/>
      <c r="D228" s="5"/>
      <c r="E228" s="3"/>
      <c r="F228" s="8"/>
      <c r="G228" s="8"/>
      <c r="H228" s="8"/>
    </row>
    <row r="229" spans="1:8" ht="15" customHeight="1" x14ac:dyDescent="0.2">
      <c r="A229" s="24"/>
      <c r="B229" s="3"/>
      <c r="C229" s="3"/>
      <c r="D229" s="5"/>
      <c r="E229" s="3"/>
      <c r="F229" s="8"/>
      <c r="G229" s="8"/>
      <c r="H229" s="8"/>
    </row>
    <row r="230" spans="1:8" ht="15" customHeight="1" x14ac:dyDescent="0.2">
      <c r="A230" s="24"/>
      <c r="B230" s="3"/>
      <c r="C230" s="3"/>
      <c r="D230" s="5"/>
      <c r="E230" s="3"/>
      <c r="F230" s="8"/>
      <c r="G230" s="8"/>
      <c r="H230" s="8"/>
    </row>
    <row r="231" spans="1:8" ht="15" customHeight="1" x14ac:dyDescent="0.2">
      <c r="A231" s="24"/>
      <c r="B231" s="3"/>
      <c r="C231" s="3"/>
      <c r="D231" s="5"/>
      <c r="E231" s="3"/>
      <c r="F231" s="8"/>
      <c r="G231" s="8"/>
      <c r="H231" s="8"/>
    </row>
    <row r="232" spans="1:8" ht="15" customHeight="1" x14ac:dyDescent="0.2">
      <c r="A232" s="24"/>
      <c r="B232" s="3"/>
      <c r="C232" s="3"/>
      <c r="D232" s="5"/>
      <c r="E232" s="3"/>
      <c r="F232" s="8"/>
      <c r="G232" s="8"/>
      <c r="H232" s="8"/>
    </row>
    <row r="233" spans="1:8" ht="15" customHeight="1" x14ac:dyDescent="0.2">
      <c r="A233" s="24"/>
      <c r="B233" s="3"/>
      <c r="C233" s="3"/>
      <c r="D233" s="5"/>
      <c r="E233" s="3"/>
      <c r="F233" s="8"/>
      <c r="G233" s="8"/>
      <c r="H233" s="8"/>
    </row>
    <row r="234" spans="1:8" ht="15" customHeight="1" x14ac:dyDescent="0.2">
      <c r="A234" s="24"/>
      <c r="B234" s="3"/>
      <c r="C234" s="3"/>
      <c r="D234" s="5"/>
      <c r="E234" s="3"/>
      <c r="F234" s="8"/>
      <c r="G234" s="8"/>
      <c r="H234" s="8"/>
    </row>
    <row r="235" spans="1:8" ht="15" customHeight="1" x14ac:dyDescent="0.2">
      <c r="A235" s="24"/>
      <c r="B235" s="3"/>
      <c r="C235" s="3"/>
      <c r="D235" s="5"/>
      <c r="E235" s="3"/>
      <c r="F235" s="8"/>
      <c r="G235" s="8"/>
      <c r="H235" s="8"/>
    </row>
    <row r="236" spans="1:8" ht="15" customHeight="1" x14ac:dyDescent="0.2">
      <c r="A236" s="24"/>
      <c r="B236" s="3"/>
      <c r="C236" s="3"/>
      <c r="D236" s="5"/>
      <c r="E236" s="3"/>
      <c r="F236" s="8"/>
      <c r="G236" s="8"/>
      <c r="H236" s="8"/>
    </row>
    <row r="237" spans="1:8" ht="15" customHeight="1" x14ac:dyDescent="0.2">
      <c r="A237" s="24"/>
      <c r="B237" s="3"/>
      <c r="C237" s="3"/>
      <c r="D237" s="5"/>
      <c r="E237" s="3"/>
      <c r="F237" s="8"/>
      <c r="G237" s="8"/>
      <c r="H237" s="8"/>
    </row>
    <row r="238" spans="1:8" ht="15" customHeight="1" x14ac:dyDescent="0.2">
      <c r="A238" s="24"/>
      <c r="B238" s="3"/>
      <c r="C238" s="3"/>
      <c r="D238" s="5"/>
      <c r="E238" s="3"/>
      <c r="F238" s="8"/>
      <c r="G238" s="8"/>
      <c r="H238" s="8"/>
    </row>
    <row r="239" spans="1:8" ht="15" customHeight="1" x14ac:dyDescent="0.2">
      <c r="A239" s="24"/>
      <c r="B239" s="3"/>
      <c r="C239" s="3"/>
      <c r="D239" s="5"/>
      <c r="E239" s="3"/>
      <c r="F239" s="8"/>
      <c r="G239" s="8"/>
      <c r="H239" s="8"/>
    </row>
    <row r="240" spans="1:8" ht="15" customHeight="1" x14ac:dyDescent="0.2">
      <c r="A240" s="24"/>
      <c r="B240" s="3"/>
      <c r="C240" s="3"/>
      <c r="D240" s="5"/>
      <c r="E240" s="3"/>
      <c r="F240" s="8"/>
      <c r="G240" s="8"/>
      <c r="H240" s="8"/>
    </row>
    <row r="241" spans="1:8" ht="15" customHeight="1" x14ac:dyDescent="0.2">
      <c r="A241" s="24"/>
      <c r="B241" s="3"/>
      <c r="C241" s="3"/>
      <c r="D241" s="5"/>
      <c r="E241" s="3"/>
      <c r="F241" s="8"/>
      <c r="G241" s="8"/>
      <c r="H241" s="8"/>
    </row>
    <row r="242" spans="1:8" ht="15" customHeight="1" x14ac:dyDescent="0.2">
      <c r="A242" s="24"/>
      <c r="B242" s="3"/>
      <c r="C242" s="3"/>
      <c r="D242" s="5"/>
      <c r="E242" s="3"/>
      <c r="F242" s="8"/>
      <c r="G242" s="8"/>
      <c r="H242" s="8"/>
    </row>
    <row r="243" spans="1:8" ht="15" customHeight="1" x14ac:dyDescent="0.2">
      <c r="A243" s="24"/>
      <c r="B243" s="3"/>
      <c r="C243" s="3"/>
      <c r="D243" s="5"/>
      <c r="E243" s="3"/>
      <c r="F243" s="8"/>
      <c r="G243" s="8"/>
      <c r="H243" s="8"/>
    </row>
    <row r="244" spans="1:8" ht="15" customHeight="1" x14ac:dyDescent="0.2">
      <c r="A244" s="24"/>
      <c r="B244" s="3"/>
      <c r="C244" s="3"/>
      <c r="D244" s="5"/>
      <c r="E244" s="3"/>
      <c r="F244" s="8"/>
      <c r="G244" s="8"/>
      <c r="H244" s="8"/>
    </row>
    <row r="245" spans="1:8" ht="15" customHeight="1" x14ac:dyDescent="0.2">
      <c r="A245" s="24"/>
      <c r="B245" s="3"/>
      <c r="C245" s="3"/>
      <c r="D245" s="5"/>
      <c r="E245" s="3"/>
      <c r="F245" s="8"/>
      <c r="G245" s="8"/>
      <c r="H245" s="8"/>
    </row>
    <row r="246" spans="1:8" ht="15" customHeight="1" x14ac:dyDescent="0.2">
      <c r="A246" s="24"/>
      <c r="B246" s="3"/>
      <c r="C246" s="3"/>
      <c r="D246" s="5"/>
      <c r="E246" s="3"/>
      <c r="F246" s="8"/>
      <c r="G246" s="8"/>
      <c r="H246" s="8"/>
    </row>
    <row r="247" spans="1:8" ht="15" customHeight="1" x14ac:dyDescent="0.2">
      <c r="A247" s="24"/>
      <c r="B247" s="3"/>
      <c r="C247" s="3"/>
      <c r="D247" s="5"/>
      <c r="E247" s="3"/>
      <c r="F247" s="8"/>
      <c r="G247" s="8"/>
      <c r="H247" s="8"/>
    </row>
    <row r="248" spans="1:8" ht="15" customHeight="1" x14ac:dyDescent="0.2">
      <c r="A248" s="24"/>
      <c r="B248" s="3"/>
      <c r="C248" s="3"/>
      <c r="D248" s="5"/>
      <c r="E248" s="3"/>
      <c r="F248" s="8"/>
      <c r="G248" s="8"/>
      <c r="H248" s="8"/>
    </row>
    <row r="249" spans="1:8" ht="15" customHeight="1" x14ac:dyDescent="0.2">
      <c r="A249" s="24"/>
      <c r="B249" s="3"/>
      <c r="C249" s="3"/>
      <c r="D249" s="5"/>
      <c r="E249" s="3"/>
      <c r="F249" s="8"/>
      <c r="G249" s="8"/>
      <c r="H249" s="8"/>
    </row>
    <row r="250" spans="1:8" ht="15" customHeight="1" x14ac:dyDescent="0.2">
      <c r="A250" s="24"/>
      <c r="B250" s="3"/>
      <c r="C250" s="3"/>
      <c r="D250" s="5"/>
      <c r="E250" s="3"/>
      <c r="F250" s="8"/>
      <c r="G250" s="8"/>
      <c r="H250" s="8"/>
    </row>
    <row r="251" spans="1:8" ht="15" customHeight="1" x14ac:dyDescent="0.2">
      <c r="A251" s="24"/>
      <c r="B251" s="3"/>
      <c r="C251" s="3"/>
      <c r="D251" s="5"/>
      <c r="E251" s="3"/>
      <c r="F251" s="8"/>
      <c r="G251" s="8"/>
      <c r="H251" s="8"/>
    </row>
    <row r="252" spans="1:8" ht="15" customHeight="1" x14ac:dyDescent="0.2">
      <c r="A252" s="24"/>
      <c r="B252" s="3"/>
      <c r="C252" s="3"/>
      <c r="D252" s="5"/>
      <c r="E252" s="3"/>
      <c r="F252" s="8"/>
      <c r="G252" s="8"/>
      <c r="H252" s="8"/>
    </row>
    <row r="253" spans="1:8" ht="15" customHeight="1" x14ac:dyDescent="0.2">
      <c r="A253" s="24"/>
      <c r="B253" s="3"/>
      <c r="C253" s="3"/>
      <c r="D253" s="5"/>
      <c r="E253" s="3"/>
      <c r="F253" s="8"/>
      <c r="G253" s="8"/>
      <c r="H253" s="8"/>
    </row>
    <row r="254" spans="1:8" ht="15" customHeight="1" x14ac:dyDescent="0.2">
      <c r="A254" s="24"/>
      <c r="B254" s="3"/>
      <c r="C254" s="3"/>
      <c r="D254" s="5"/>
      <c r="E254" s="3"/>
      <c r="F254" s="8"/>
      <c r="G254" s="8"/>
      <c r="H254" s="8"/>
    </row>
    <row r="255" spans="1:8" ht="15" customHeight="1" x14ac:dyDescent="0.2">
      <c r="A255" s="24"/>
      <c r="B255" s="3"/>
      <c r="C255" s="3"/>
      <c r="D255" s="5"/>
      <c r="E255" s="3"/>
      <c r="F255" s="8"/>
      <c r="G255" s="8"/>
      <c r="H255" s="8"/>
    </row>
    <row r="256" spans="1:8" ht="15" customHeight="1" x14ac:dyDescent="0.2">
      <c r="A256" s="24"/>
      <c r="B256" s="3"/>
      <c r="C256" s="3"/>
      <c r="D256" s="5"/>
      <c r="E256" s="3"/>
      <c r="F256" s="8"/>
      <c r="G256" s="8"/>
      <c r="H256" s="8"/>
    </row>
    <row r="257" spans="1:8" ht="15" customHeight="1" x14ac:dyDescent="0.2">
      <c r="A257" s="24"/>
      <c r="B257" s="3"/>
      <c r="C257" s="3"/>
      <c r="D257" s="5"/>
      <c r="E257" s="3"/>
      <c r="F257" s="8"/>
      <c r="G257" s="8"/>
      <c r="H257" s="8"/>
    </row>
    <row r="258" spans="1:8" ht="15" customHeight="1" x14ac:dyDescent="0.2">
      <c r="A258" s="24"/>
      <c r="B258" s="3"/>
      <c r="C258" s="3"/>
      <c r="D258" s="5"/>
      <c r="E258" s="3"/>
      <c r="F258" s="8"/>
      <c r="G258" s="8"/>
      <c r="H258" s="8"/>
    </row>
    <row r="259" spans="1:8" ht="15" customHeight="1" x14ac:dyDescent="0.2">
      <c r="A259" s="24"/>
      <c r="B259" s="3"/>
      <c r="C259" s="3"/>
      <c r="D259" s="5"/>
      <c r="E259" s="3"/>
      <c r="F259" s="8"/>
      <c r="G259" s="8"/>
      <c r="H259" s="8"/>
    </row>
    <row r="260" spans="1:8" ht="15" customHeight="1" x14ac:dyDescent="0.2">
      <c r="A260" s="24"/>
      <c r="B260" s="3"/>
      <c r="C260" s="3"/>
      <c r="D260" s="5"/>
      <c r="E260" s="3"/>
      <c r="F260" s="8"/>
      <c r="G260" s="8"/>
      <c r="H260" s="8"/>
    </row>
    <row r="261" spans="1:8" ht="15" customHeight="1" x14ac:dyDescent="0.2">
      <c r="A261" s="24"/>
      <c r="B261" s="3"/>
      <c r="C261" s="3"/>
      <c r="D261" s="5"/>
      <c r="E261" s="3"/>
      <c r="F261" s="8"/>
      <c r="G261" s="8"/>
      <c r="H261" s="8"/>
    </row>
    <row r="262" spans="1:8" ht="15" customHeight="1" x14ac:dyDescent="0.2">
      <c r="A262" s="24"/>
      <c r="B262" s="3"/>
      <c r="C262" s="3"/>
      <c r="D262" s="5"/>
      <c r="E262" s="3"/>
      <c r="F262" s="8"/>
      <c r="G262" s="8"/>
      <c r="H262" s="8"/>
    </row>
    <row r="263" spans="1:8" ht="15" customHeight="1" x14ac:dyDescent="0.2">
      <c r="A263" s="24"/>
      <c r="B263" s="3"/>
      <c r="C263" s="3"/>
      <c r="D263" s="5"/>
      <c r="E263" s="3"/>
      <c r="F263" s="8"/>
      <c r="G263" s="8"/>
      <c r="H263" s="8"/>
    </row>
    <row r="264" spans="1:8" ht="15" customHeight="1" x14ac:dyDescent="0.2">
      <c r="A264" s="24"/>
      <c r="B264" s="3"/>
      <c r="C264" s="3"/>
      <c r="D264" s="5"/>
      <c r="E264" s="3"/>
      <c r="F264" s="8"/>
      <c r="G264" s="8"/>
      <c r="H264" s="8"/>
    </row>
    <row r="265" spans="1:8" ht="15" customHeight="1" x14ac:dyDescent="0.2">
      <c r="A265" s="24"/>
      <c r="B265" s="3"/>
      <c r="C265" s="3"/>
      <c r="D265" s="5"/>
      <c r="E265" s="3"/>
      <c r="F265" s="8"/>
      <c r="G265" s="8"/>
      <c r="H265" s="8"/>
    </row>
    <row r="266" spans="1:8" ht="15" customHeight="1" x14ac:dyDescent="0.2">
      <c r="A266" s="24"/>
      <c r="B266" s="3"/>
      <c r="C266" s="3"/>
      <c r="D266" s="5"/>
      <c r="E266" s="3"/>
      <c r="F266" s="8"/>
      <c r="G266" s="8"/>
      <c r="H266" s="8"/>
    </row>
    <row r="267" spans="1:8" ht="15" customHeight="1" x14ac:dyDescent="0.2">
      <c r="A267" s="24"/>
      <c r="B267" s="3"/>
      <c r="C267" s="3"/>
      <c r="D267" s="5"/>
      <c r="E267" s="3"/>
      <c r="F267" s="8"/>
      <c r="G267" s="8"/>
      <c r="H267" s="8"/>
    </row>
    <row r="268" spans="1:8" ht="15" customHeight="1" x14ac:dyDescent="0.2">
      <c r="A268" s="24"/>
      <c r="B268" s="3"/>
      <c r="C268" s="3"/>
      <c r="D268" s="5"/>
      <c r="E268" s="3"/>
      <c r="F268" s="8"/>
      <c r="G268" s="8"/>
      <c r="H268" s="8"/>
    </row>
    <row r="269" spans="1:8" ht="15" customHeight="1" x14ac:dyDescent="0.2">
      <c r="A269" s="24"/>
      <c r="B269" s="3"/>
      <c r="C269" s="3"/>
      <c r="D269" s="5"/>
      <c r="E269" s="3"/>
      <c r="F269" s="8"/>
      <c r="G269" s="8"/>
      <c r="H269" s="8"/>
    </row>
    <row r="270" spans="1:8" ht="15" customHeight="1" x14ac:dyDescent="0.2">
      <c r="A270" s="24"/>
      <c r="B270" s="3"/>
      <c r="C270" s="3"/>
      <c r="D270" s="5"/>
      <c r="E270" s="3"/>
      <c r="F270" s="8"/>
      <c r="G270" s="8"/>
      <c r="H270" s="8"/>
    </row>
    <row r="271" spans="1:8" ht="15" customHeight="1" x14ac:dyDescent="0.2">
      <c r="A271" s="24"/>
      <c r="B271" s="3"/>
      <c r="C271" s="3"/>
      <c r="D271" s="5"/>
      <c r="E271" s="3"/>
      <c r="F271" s="8"/>
      <c r="G271" s="8"/>
      <c r="H271" s="8"/>
    </row>
    <row r="272" spans="1:8" ht="15" customHeight="1" x14ac:dyDescent="0.2">
      <c r="A272" s="24"/>
      <c r="B272" s="3"/>
      <c r="C272" s="3"/>
      <c r="D272" s="5"/>
      <c r="E272" s="3"/>
      <c r="F272" s="8"/>
      <c r="G272" s="8"/>
      <c r="H272" s="8"/>
    </row>
    <row r="273" spans="1:8" ht="15" customHeight="1" x14ac:dyDescent="0.2">
      <c r="A273" s="24"/>
      <c r="B273" s="3"/>
      <c r="C273" s="3"/>
      <c r="D273" s="5"/>
      <c r="E273" s="3"/>
      <c r="F273" s="8"/>
      <c r="G273" s="8"/>
      <c r="H273" s="8"/>
    </row>
    <row r="274" spans="1:8" ht="15" customHeight="1" x14ac:dyDescent="0.2">
      <c r="A274" s="24"/>
      <c r="B274" s="3"/>
      <c r="C274" s="3"/>
      <c r="D274" s="5"/>
      <c r="E274" s="3"/>
      <c r="F274" s="8"/>
      <c r="G274" s="8"/>
      <c r="H274" s="8"/>
    </row>
    <row r="275" spans="1:8" ht="15" customHeight="1" x14ac:dyDescent="0.2">
      <c r="A275" s="24"/>
      <c r="B275" s="3"/>
      <c r="C275" s="3"/>
      <c r="D275" s="5"/>
      <c r="E275" s="3"/>
      <c r="F275" s="8"/>
      <c r="G275" s="8"/>
      <c r="H275" s="8"/>
    </row>
    <row r="276" spans="1:8" ht="15" customHeight="1" x14ac:dyDescent="0.2">
      <c r="A276" s="24"/>
      <c r="B276" s="3"/>
      <c r="C276" s="3"/>
      <c r="D276" s="5"/>
      <c r="E276" s="3"/>
      <c r="F276" s="8"/>
      <c r="G276" s="8"/>
      <c r="H276" s="8"/>
    </row>
    <row r="277" spans="1:8" ht="15" customHeight="1" x14ac:dyDescent="0.2">
      <c r="A277" s="24"/>
      <c r="B277" s="3"/>
      <c r="C277" s="3"/>
      <c r="D277" s="5"/>
      <c r="E277" s="3"/>
      <c r="F277" s="8"/>
      <c r="G277" s="8"/>
      <c r="H277" s="8"/>
    </row>
    <row r="278" spans="1:8" ht="15" customHeight="1" x14ac:dyDescent="0.2">
      <c r="A278" s="24"/>
      <c r="B278" s="3"/>
      <c r="C278" s="3"/>
      <c r="D278" s="5"/>
      <c r="E278" s="3"/>
      <c r="F278" s="8"/>
      <c r="G278" s="8"/>
      <c r="H278" s="8"/>
    </row>
    <row r="279" spans="1:8" ht="15" customHeight="1" x14ac:dyDescent="0.2">
      <c r="A279" s="24"/>
      <c r="B279" s="3"/>
      <c r="C279" s="3"/>
      <c r="D279" s="5"/>
      <c r="E279" s="3"/>
      <c r="F279" s="8"/>
      <c r="G279" s="8"/>
      <c r="H279" s="8"/>
    </row>
    <row r="280" spans="1:8" ht="15" customHeight="1" x14ac:dyDescent="0.2">
      <c r="A280" s="24"/>
      <c r="B280" s="3"/>
      <c r="C280" s="3"/>
      <c r="D280" s="5"/>
      <c r="E280" s="3"/>
      <c r="F280" s="8"/>
      <c r="G280" s="8"/>
      <c r="H280" s="8"/>
    </row>
    <row r="281" spans="1:8" ht="15" customHeight="1" x14ac:dyDescent="0.2">
      <c r="A281" s="24"/>
      <c r="B281" s="3"/>
      <c r="C281" s="3"/>
      <c r="D281" s="5"/>
      <c r="E281" s="3"/>
      <c r="F281" s="8"/>
      <c r="G281" s="8"/>
      <c r="H281" s="8"/>
    </row>
    <row r="282" spans="1:8" ht="15" customHeight="1" x14ac:dyDescent="0.2">
      <c r="A282" s="24"/>
      <c r="B282" s="3"/>
      <c r="C282" s="3"/>
      <c r="D282" s="5"/>
      <c r="E282" s="3"/>
      <c r="F282" s="8"/>
      <c r="G282" s="8"/>
      <c r="H282" s="8"/>
    </row>
    <row r="283" spans="1:8" ht="15" customHeight="1" x14ac:dyDescent="0.2">
      <c r="A283" s="24"/>
      <c r="B283" s="3"/>
      <c r="C283" s="3"/>
      <c r="D283" s="5"/>
      <c r="E283" s="3"/>
      <c r="F283" s="8"/>
      <c r="G283" s="8"/>
      <c r="H283" s="8"/>
    </row>
    <row r="284" spans="1:8" ht="15" customHeight="1" x14ac:dyDescent="0.2">
      <c r="A284" s="24"/>
      <c r="B284" s="3"/>
      <c r="C284" s="3"/>
      <c r="D284" s="5"/>
      <c r="E284" s="3"/>
      <c r="F284" s="8"/>
      <c r="G284" s="8"/>
      <c r="H284" s="8"/>
    </row>
    <row r="285" spans="1:8" ht="15" customHeight="1" x14ac:dyDescent="0.2">
      <c r="A285" s="24"/>
      <c r="B285" s="3"/>
      <c r="C285" s="3"/>
      <c r="D285" s="5"/>
      <c r="E285" s="3"/>
      <c r="F285" s="8"/>
      <c r="G285" s="8"/>
      <c r="H285" s="8"/>
    </row>
    <row r="286" spans="1:8" ht="15" customHeight="1" x14ac:dyDescent="0.2">
      <c r="A286" s="24"/>
      <c r="B286" s="3"/>
      <c r="C286" s="3"/>
      <c r="D286" s="5"/>
      <c r="E286" s="3"/>
      <c r="F286" s="8"/>
      <c r="G286" s="8"/>
      <c r="H286" s="8"/>
    </row>
    <row r="287" spans="1:8" ht="15" customHeight="1" x14ac:dyDescent="0.2">
      <c r="A287" s="24"/>
      <c r="B287" s="3"/>
      <c r="C287" s="3"/>
      <c r="D287" s="5"/>
      <c r="E287" s="3"/>
      <c r="F287" s="8"/>
      <c r="G287" s="8"/>
      <c r="H287" s="8"/>
    </row>
    <row r="288" spans="1:8" ht="15" customHeight="1" x14ac:dyDescent="0.2">
      <c r="A288" s="24"/>
      <c r="B288" s="3"/>
      <c r="C288" s="3"/>
      <c r="D288" s="5"/>
      <c r="E288" s="3"/>
      <c r="F288" s="8"/>
      <c r="G288" s="8"/>
      <c r="H288" s="8"/>
    </row>
    <row r="289" spans="1:8" ht="15" customHeight="1" x14ac:dyDescent="0.2">
      <c r="A289" s="24"/>
      <c r="B289" s="3"/>
      <c r="C289" s="3"/>
      <c r="D289" s="5"/>
      <c r="E289" s="3"/>
      <c r="F289" s="8"/>
      <c r="G289" s="8"/>
      <c r="H289" s="8"/>
    </row>
    <row r="290" spans="1:8" ht="15" customHeight="1" x14ac:dyDescent="0.2">
      <c r="A290" s="24"/>
      <c r="B290" s="3"/>
      <c r="C290" s="3"/>
      <c r="D290" s="5"/>
      <c r="E290" s="3"/>
      <c r="F290" s="8"/>
      <c r="G290" s="8"/>
      <c r="H290" s="8"/>
    </row>
    <row r="291" spans="1:8" ht="15" customHeight="1" x14ac:dyDescent="0.2">
      <c r="A291" s="24"/>
      <c r="B291" s="3"/>
      <c r="C291" s="3"/>
      <c r="D291" s="5"/>
      <c r="E291" s="3"/>
      <c r="F291" s="8"/>
      <c r="G291" s="8"/>
      <c r="H291" s="8"/>
    </row>
    <row r="292" spans="1:8" ht="15" customHeight="1" x14ac:dyDescent="0.2">
      <c r="A292" s="24"/>
      <c r="B292" s="3"/>
      <c r="C292" s="3"/>
      <c r="D292" s="5"/>
      <c r="E292" s="3"/>
      <c r="F292" s="8"/>
      <c r="G292" s="8"/>
      <c r="H292" s="8"/>
    </row>
    <row r="293" spans="1:8" ht="15" customHeight="1" x14ac:dyDescent="0.2">
      <c r="A293" s="24"/>
      <c r="B293" s="3"/>
      <c r="C293" s="3"/>
      <c r="D293" s="5"/>
      <c r="E293" s="3"/>
      <c r="F293" s="8"/>
      <c r="G293" s="8"/>
      <c r="H293" s="8"/>
    </row>
    <row r="294" spans="1:8" ht="15" customHeight="1" x14ac:dyDescent="0.2">
      <c r="A294" s="24"/>
      <c r="B294" s="3"/>
      <c r="C294" s="3"/>
      <c r="D294" s="5"/>
      <c r="E294" s="3"/>
      <c r="F294" s="8"/>
      <c r="G294" s="8"/>
      <c r="H294" s="8"/>
    </row>
    <row r="295" spans="1:8" ht="15" customHeight="1" x14ac:dyDescent="0.2">
      <c r="A295" s="24"/>
      <c r="B295" s="3"/>
      <c r="C295" s="3"/>
      <c r="D295" s="5"/>
      <c r="E295" s="3"/>
      <c r="F295" s="8"/>
      <c r="G295" s="8"/>
      <c r="H295" s="8"/>
    </row>
    <row r="296" spans="1:8" ht="15" customHeight="1" x14ac:dyDescent="0.2">
      <c r="A296" s="24"/>
      <c r="B296" s="3"/>
      <c r="C296" s="3"/>
      <c r="D296" s="5"/>
      <c r="E296" s="3"/>
      <c r="F296" s="8"/>
      <c r="G296" s="8"/>
      <c r="H296" s="8"/>
    </row>
    <row r="297" spans="1:8" ht="15" customHeight="1" x14ac:dyDescent="0.2">
      <c r="A297" s="24"/>
      <c r="B297" s="3"/>
      <c r="C297" s="3"/>
      <c r="D297" s="5"/>
      <c r="E297" s="3"/>
      <c r="F297" s="8"/>
      <c r="G297" s="8"/>
      <c r="H297" s="8"/>
    </row>
    <row r="298" spans="1:8" ht="15" customHeight="1" x14ac:dyDescent="0.2">
      <c r="A298" s="24"/>
      <c r="B298" s="3"/>
      <c r="C298" s="3"/>
      <c r="D298" s="5"/>
      <c r="E298" s="3"/>
      <c r="F298" s="8"/>
      <c r="G298" s="8"/>
      <c r="H298" s="8"/>
    </row>
    <row r="299" spans="1:8" ht="15" customHeight="1" x14ac:dyDescent="0.2">
      <c r="A299" s="24"/>
      <c r="B299" s="3"/>
      <c r="C299" s="3"/>
      <c r="D299" s="5"/>
      <c r="E299" s="3"/>
      <c r="F299" s="8"/>
      <c r="G299" s="8"/>
      <c r="H299" s="8"/>
    </row>
    <row r="300" spans="1:8" ht="15" customHeight="1" x14ac:dyDescent="0.2">
      <c r="A300" s="24"/>
      <c r="B300" s="3"/>
      <c r="C300" s="3"/>
      <c r="D300" s="5"/>
      <c r="E300" s="3"/>
      <c r="F300" s="8"/>
      <c r="G300" s="8"/>
      <c r="H300" s="8"/>
    </row>
    <row r="301" spans="1:8" ht="15" customHeight="1" x14ac:dyDescent="0.2">
      <c r="A301" s="24"/>
      <c r="B301" s="3"/>
      <c r="C301" s="3"/>
      <c r="D301" s="5"/>
      <c r="E301" s="3"/>
      <c r="F301" s="8"/>
      <c r="G301" s="8"/>
      <c r="H301" s="8"/>
    </row>
    <row r="302" spans="1:8" ht="15" customHeight="1" x14ac:dyDescent="0.2">
      <c r="A302" s="24"/>
      <c r="B302" s="3"/>
      <c r="C302" s="3"/>
      <c r="D302" s="5"/>
      <c r="E302" s="3"/>
      <c r="F302" s="8"/>
      <c r="G302" s="8"/>
      <c r="H302" s="8"/>
    </row>
    <row r="303" spans="1:8" ht="15" customHeight="1" x14ac:dyDescent="0.2">
      <c r="A303" s="24"/>
      <c r="B303" s="3"/>
      <c r="C303" s="3"/>
      <c r="D303" s="5"/>
      <c r="E303" s="3"/>
      <c r="F303" s="8"/>
      <c r="G303" s="8"/>
      <c r="H303" s="8"/>
    </row>
    <row r="304" spans="1:8" ht="15" customHeight="1" x14ac:dyDescent="0.2">
      <c r="A304" s="24"/>
      <c r="B304" s="3"/>
      <c r="C304" s="3"/>
      <c r="D304" s="5"/>
      <c r="E304" s="3"/>
      <c r="F304" s="8"/>
      <c r="G304" s="8"/>
      <c r="H304" s="8"/>
    </row>
    <row r="305" spans="1:8" ht="15" customHeight="1" x14ac:dyDescent="0.2">
      <c r="A305" s="24"/>
      <c r="B305" s="3"/>
      <c r="C305" s="3"/>
      <c r="D305" s="5"/>
      <c r="E305" s="3"/>
      <c r="F305" s="8"/>
      <c r="G305" s="8"/>
      <c r="H305" s="8"/>
    </row>
    <row r="306" spans="1:8" ht="15" customHeight="1" x14ac:dyDescent="0.2">
      <c r="A306" s="24"/>
      <c r="B306" s="3"/>
      <c r="C306" s="3"/>
      <c r="D306" s="5"/>
      <c r="E306" s="3"/>
      <c r="F306" s="8"/>
      <c r="G306" s="8"/>
      <c r="H306" s="8"/>
    </row>
    <row r="307" spans="1:8" ht="15" customHeight="1" x14ac:dyDescent="0.2">
      <c r="A307" s="24"/>
      <c r="B307" s="3"/>
      <c r="C307" s="3"/>
      <c r="D307" s="5"/>
      <c r="E307" s="3"/>
      <c r="F307" s="8"/>
      <c r="G307" s="8"/>
      <c r="H307" s="8"/>
    </row>
    <row r="308" spans="1:8" ht="15" customHeight="1" x14ac:dyDescent="0.2">
      <c r="A308" s="24"/>
      <c r="B308" s="3"/>
      <c r="C308" s="3"/>
      <c r="D308" s="5"/>
      <c r="E308" s="3"/>
      <c r="F308" s="8"/>
      <c r="G308" s="8"/>
      <c r="H308" s="8"/>
    </row>
    <row r="309" spans="1:8" ht="15" customHeight="1" x14ac:dyDescent="0.2">
      <c r="A309" s="24"/>
      <c r="B309" s="3"/>
      <c r="C309" s="3"/>
      <c r="D309" s="5"/>
      <c r="E309" s="3"/>
      <c r="F309" s="8"/>
      <c r="G309" s="8"/>
      <c r="H309" s="8"/>
    </row>
    <row r="310" spans="1:8" ht="15" customHeight="1" x14ac:dyDescent="0.2">
      <c r="A310" s="24"/>
      <c r="B310" s="3"/>
      <c r="C310" s="3"/>
      <c r="D310" s="5"/>
      <c r="E310" s="3"/>
      <c r="F310" s="8"/>
      <c r="G310" s="8"/>
      <c r="H310" s="8"/>
    </row>
    <row r="311" spans="1:8" ht="15" customHeight="1" x14ac:dyDescent="0.2">
      <c r="A311" s="24"/>
      <c r="B311" s="3"/>
      <c r="C311" s="3"/>
      <c r="D311" s="5"/>
      <c r="E311" s="3"/>
      <c r="F311" s="8"/>
      <c r="G311" s="8"/>
      <c r="H311" s="8"/>
    </row>
    <row r="312" spans="1:8" ht="15" customHeight="1" x14ac:dyDescent="0.2">
      <c r="A312" s="24"/>
      <c r="B312" s="3"/>
      <c r="C312" s="3"/>
      <c r="D312" s="5"/>
      <c r="E312" s="3"/>
      <c r="F312" s="8"/>
      <c r="G312" s="8"/>
      <c r="H312" s="8"/>
    </row>
    <row r="313" spans="1:8" ht="15" customHeight="1" x14ac:dyDescent="0.2">
      <c r="A313" s="24"/>
      <c r="B313" s="3"/>
      <c r="C313" s="3"/>
      <c r="D313" s="5"/>
      <c r="E313" s="3"/>
      <c r="F313" s="8"/>
      <c r="G313" s="8"/>
      <c r="H313" s="8"/>
    </row>
    <row r="314" spans="1:8" ht="15" customHeight="1" x14ac:dyDescent="0.2">
      <c r="A314" s="24"/>
      <c r="B314" s="3"/>
      <c r="C314" s="3"/>
      <c r="D314" s="5"/>
      <c r="E314" s="3"/>
      <c r="F314" s="8"/>
      <c r="G314" s="8"/>
      <c r="H314" s="8"/>
    </row>
    <row r="315" spans="1:8" ht="15" customHeight="1" x14ac:dyDescent="0.2">
      <c r="A315" s="24"/>
      <c r="B315" s="3"/>
      <c r="C315" s="3"/>
      <c r="D315" s="5"/>
      <c r="E315" s="3"/>
      <c r="F315" s="8"/>
      <c r="G315" s="8"/>
      <c r="H315" s="8"/>
    </row>
    <row r="316" spans="1:8" ht="15" customHeight="1" x14ac:dyDescent="0.2">
      <c r="A316" s="24"/>
      <c r="B316" s="3"/>
      <c r="C316" s="3"/>
      <c r="D316" s="5"/>
      <c r="E316" s="3"/>
      <c r="F316" s="8"/>
      <c r="G316" s="8"/>
      <c r="H316" s="8"/>
    </row>
    <row r="317" spans="1:8" ht="15" customHeight="1" x14ac:dyDescent="0.2">
      <c r="A317" s="24"/>
      <c r="B317" s="3"/>
      <c r="C317" s="3"/>
      <c r="D317" s="5"/>
      <c r="E317" s="3"/>
      <c r="F317" s="8"/>
      <c r="G317" s="8"/>
      <c r="H317" s="8"/>
    </row>
    <row r="318" spans="1:8" ht="15" customHeight="1" x14ac:dyDescent="0.2">
      <c r="A318" s="24"/>
      <c r="B318" s="3"/>
      <c r="C318" s="3"/>
      <c r="D318" s="5"/>
      <c r="E318" s="3"/>
      <c r="F318" s="8"/>
      <c r="G318" s="8"/>
      <c r="H318" s="8"/>
    </row>
    <row r="319" spans="1:8" ht="15" customHeight="1" x14ac:dyDescent="0.2">
      <c r="A319" s="24"/>
      <c r="B319" s="3"/>
      <c r="C319" s="3"/>
      <c r="D319" s="5"/>
      <c r="E319" s="3"/>
      <c r="F319" s="8"/>
      <c r="G319" s="8"/>
      <c r="H319" s="8"/>
    </row>
    <row r="320" spans="1:8" ht="15" customHeight="1" x14ac:dyDescent="0.2">
      <c r="A320" s="24"/>
      <c r="B320" s="3"/>
      <c r="C320" s="3"/>
      <c r="D320" s="5"/>
      <c r="E320" s="3"/>
      <c r="F320" s="8"/>
      <c r="G320" s="8"/>
      <c r="H320" s="8"/>
    </row>
    <row r="321" spans="1:8" ht="15" customHeight="1" x14ac:dyDescent="0.2">
      <c r="A321" s="24"/>
      <c r="B321" s="3"/>
      <c r="C321" s="3"/>
      <c r="D321" s="5"/>
      <c r="E321" s="3"/>
      <c r="F321" s="8"/>
      <c r="G321" s="8"/>
      <c r="H321" s="8"/>
    </row>
    <row r="322" spans="1:8" ht="15" customHeight="1" x14ac:dyDescent="0.2">
      <c r="A322" s="24"/>
      <c r="B322" s="3"/>
      <c r="C322" s="3"/>
      <c r="D322" s="5"/>
      <c r="E322" s="3"/>
      <c r="F322" s="8"/>
      <c r="G322" s="8"/>
      <c r="H322" s="8"/>
    </row>
    <row r="323" spans="1:8" ht="15" customHeight="1" x14ac:dyDescent="0.2">
      <c r="A323" s="24"/>
      <c r="B323" s="3"/>
      <c r="C323" s="3"/>
      <c r="D323" s="5"/>
      <c r="E323" s="3"/>
      <c r="F323" s="8"/>
      <c r="G323" s="8"/>
      <c r="H323" s="8"/>
    </row>
    <row r="324" spans="1:8" ht="15" customHeight="1" x14ac:dyDescent="0.2">
      <c r="A324" s="24"/>
      <c r="B324" s="3"/>
      <c r="C324" s="3"/>
      <c r="D324" s="5"/>
      <c r="E324" s="3"/>
      <c r="F324" s="8"/>
      <c r="G324" s="8"/>
      <c r="H324" s="8"/>
    </row>
    <row r="325" spans="1:8" ht="15" customHeight="1" x14ac:dyDescent="0.2">
      <c r="A325" s="24"/>
      <c r="B325" s="3"/>
      <c r="C325" s="3"/>
      <c r="D325" s="5"/>
      <c r="E325" s="3"/>
      <c r="F325" s="8"/>
      <c r="G325" s="8"/>
      <c r="H325" s="8"/>
    </row>
    <row r="326" spans="1:8" ht="15" customHeight="1" x14ac:dyDescent="0.2">
      <c r="A326" s="24"/>
      <c r="B326" s="3"/>
      <c r="C326" s="3"/>
      <c r="D326" s="5"/>
      <c r="E326" s="3"/>
      <c r="F326" s="8"/>
      <c r="G326" s="8"/>
      <c r="H326" s="8"/>
    </row>
    <row r="327" spans="1:8" ht="15" customHeight="1" x14ac:dyDescent="0.2">
      <c r="A327" s="24"/>
      <c r="B327" s="3"/>
      <c r="C327" s="3"/>
      <c r="D327" s="5"/>
      <c r="E327" s="3"/>
      <c r="F327" s="8"/>
      <c r="G327" s="8"/>
      <c r="H327" s="8"/>
    </row>
    <row r="328" spans="1:8" ht="15" customHeight="1" x14ac:dyDescent="0.2">
      <c r="A328" s="24"/>
      <c r="B328" s="3"/>
      <c r="C328" s="3"/>
      <c r="D328" s="5"/>
      <c r="E328" s="3"/>
      <c r="F328" s="8"/>
      <c r="G328" s="8"/>
      <c r="H328" s="8"/>
    </row>
    <row r="329" spans="1:8" ht="15" customHeight="1" x14ac:dyDescent="0.2">
      <c r="A329" s="24"/>
      <c r="B329" s="3"/>
      <c r="C329" s="3"/>
      <c r="D329" s="5"/>
      <c r="E329" s="3"/>
      <c r="F329" s="8"/>
      <c r="G329" s="8"/>
      <c r="H329" s="8"/>
    </row>
    <row r="330" spans="1:8" ht="15" customHeight="1" x14ac:dyDescent="0.2">
      <c r="A330" s="24"/>
      <c r="B330" s="3"/>
      <c r="C330" s="3"/>
      <c r="D330" s="5"/>
      <c r="E330" s="3"/>
      <c r="F330" s="8"/>
      <c r="G330" s="8"/>
      <c r="H330" s="8"/>
    </row>
    <row r="331" spans="1:8" ht="15" customHeight="1" x14ac:dyDescent="0.2">
      <c r="A331" s="24"/>
      <c r="B331" s="3"/>
      <c r="C331" s="3"/>
      <c r="D331" s="5"/>
      <c r="E331" s="3"/>
      <c r="F331" s="8"/>
      <c r="G331" s="8"/>
      <c r="H331" s="8"/>
    </row>
    <row r="332" spans="1:8" ht="15" customHeight="1" x14ac:dyDescent="0.2">
      <c r="A332" s="24"/>
      <c r="B332" s="3"/>
      <c r="C332" s="3"/>
      <c r="D332" s="5"/>
      <c r="E332" s="3"/>
      <c r="F332" s="8"/>
      <c r="G332" s="8"/>
      <c r="H332" s="8"/>
    </row>
    <row r="333" spans="1:8" ht="15" customHeight="1" x14ac:dyDescent="0.2">
      <c r="A333" s="24"/>
      <c r="B333" s="3"/>
      <c r="C333" s="3"/>
      <c r="D333" s="5"/>
      <c r="E333" s="3"/>
      <c r="F333" s="8"/>
      <c r="G333" s="8"/>
      <c r="H333" s="8"/>
    </row>
    <row r="334" spans="1:8" ht="15" customHeight="1" x14ac:dyDescent="0.2">
      <c r="A334" s="24"/>
      <c r="B334" s="3"/>
      <c r="C334" s="3"/>
      <c r="D334" s="5"/>
      <c r="E334" s="3"/>
      <c r="F334" s="8"/>
      <c r="G334" s="8"/>
      <c r="H334" s="8"/>
    </row>
    <row r="335" spans="1:8" ht="15" customHeight="1" x14ac:dyDescent="0.2">
      <c r="A335" s="24"/>
      <c r="B335" s="3"/>
      <c r="C335" s="3"/>
      <c r="D335" s="5"/>
      <c r="E335" s="3"/>
      <c r="F335" s="8"/>
      <c r="G335" s="8"/>
      <c r="H335" s="8"/>
    </row>
    <row r="336" spans="1:8" ht="15" customHeight="1" x14ac:dyDescent="0.2">
      <c r="A336" s="24"/>
      <c r="B336" s="3"/>
      <c r="C336" s="3"/>
      <c r="D336" s="5"/>
      <c r="E336" s="3"/>
      <c r="F336" s="8"/>
      <c r="G336" s="8"/>
      <c r="H336" s="8"/>
    </row>
    <row r="337" spans="1:8" ht="15" customHeight="1" x14ac:dyDescent="0.2">
      <c r="A337" s="24"/>
      <c r="B337" s="3"/>
      <c r="C337" s="3"/>
      <c r="D337" s="5"/>
      <c r="E337" s="3"/>
      <c r="F337" s="8"/>
      <c r="G337" s="8"/>
      <c r="H337" s="8"/>
    </row>
    <row r="338" spans="1:8" ht="15" customHeight="1" x14ac:dyDescent="0.2">
      <c r="A338" s="24"/>
      <c r="B338" s="3"/>
      <c r="C338" s="3"/>
      <c r="D338" s="5"/>
      <c r="E338" s="3"/>
      <c r="F338" s="8"/>
      <c r="G338" s="8"/>
      <c r="H338" s="8"/>
    </row>
    <row r="339" spans="1:8" ht="15" customHeight="1" x14ac:dyDescent="0.2">
      <c r="A339" s="24"/>
      <c r="B339" s="3"/>
      <c r="C339" s="3"/>
      <c r="D339" s="5"/>
      <c r="E339" s="3"/>
      <c r="F339" s="8"/>
      <c r="G339" s="8"/>
      <c r="H339" s="8"/>
    </row>
    <row r="340" spans="1:8" ht="15" customHeight="1" x14ac:dyDescent="0.2">
      <c r="A340" s="24"/>
      <c r="B340" s="3"/>
      <c r="C340" s="3"/>
      <c r="D340" s="5"/>
      <c r="E340" s="3"/>
      <c r="F340" s="8"/>
      <c r="G340" s="8"/>
      <c r="H340" s="8"/>
    </row>
    <row r="341" spans="1:8" ht="15" customHeight="1" x14ac:dyDescent="0.2">
      <c r="A341" s="24"/>
      <c r="B341" s="3"/>
      <c r="C341" s="3"/>
      <c r="D341" s="5"/>
      <c r="E341" s="3"/>
      <c r="F341" s="8"/>
      <c r="G341" s="8"/>
      <c r="H341" s="8"/>
    </row>
    <row r="342" spans="1:8" ht="15" customHeight="1" x14ac:dyDescent="0.2">
      <c r="A342" s="24"/>
      <c r="B342" s="3"/>
      <c r="C342" s="3"/>
      <c r="D342" s="5"/>
      <c r="E342" s="3"/>
      <c r="F342" s="8"/>
      <c r="G342" s="8"/>
      <c r="H342" s="8"/>
    </row>
    <row r="343" spans="1:8" ht="15" customHeight="1" x14ac:dyDescent="0.2">
      <c r="A343" s="24"/>
      <c r="B343" s="3"/>
      <c r="C343" s="3"/>
      <c r="D343" s="5"/>
      <c r="E343" s="3"/>
      <c r="F343" s="8"/>
      <c r="G343" s="8"/>
      <c r="H343" s="8"/>
    </row>
    <row r="344" spans="1:8" ht="15" customHeight="1" x14ac:dyDescent="0.2">
      <c r="A344" s="24"/>
      <c r="B344" s="3"/>
      <c r="C344" s="3"/>
      <c r="D344" s="5"/>
      <c r="E344" s="3"/>
      <c r="F344" s="8"/>
      <c r="G344" s="8"/>
      <c r="H344" s="8"/>
    </row>
    <row r="345" spans="1:8" ht="15" customHeight="1" x14ac:dyDescent="0.2">
      <c r="A345" s="24"/>
      <c r="B345" s="3"/>
      <c r="C345" s="3"/>
      <c r="D345" s="5"/>
      <c r="E345" s="3"/>
      <c r="F345" s="8"/>
      <c r="G345" s="8"/>
      <c r="H345" s="8"/>
    </row>
    <row r="346" spans="1:8" ht="15" customHeight="1" x14ac:dyDescent="0.2">
      <c r="A346" s="24"/>
      <c r="B346" s="3"/>
      <c r="C346" s="3"/>
      <c r="D346" s="5"/>
      <c r="E346" s="3"/>
      <c r="F346" s="8"/>
      <c r="G346" s="8"/>
      <c r="H346" s="8"/>
    </row>
    <row r="347" spans="1:8" ht="15" customHeight="1" x14ac:dyDescent="0.2">
      <c r="A347" s="24"/>
      <c r="B347" s="3"/>
      <c r="C347" s="3"/>
      <c r="D347" s="5"/>
      <c r="E347" s="3"/>
      <c r="F347" s="8"/>
      <c r="G347" s="8"/>
      <c r="H347" s="8"/>
    </row>
    <row r="348" spans="1:8" ht="15" customHeight="1" x14ac:dyDescent="0.2">
      <c r="A348" s="24"/>
      <c r="B348" s="3"/>
      <c r="C348" s="3"/>
      <c r="D348" s="5"/>
      <c r="E348" s="3"/>
      <c r="F348" s="8"/>
      <c r="G348" s="8"/>
      <c r="H348" s="8"/>
    </row>
    <row r="349" spans="1:8" ht="15" customHeight="1" x14ac:dyDescent="0.2">
      <c r="A349" s="24"/>
      <c r="B349" s="3"/>
      <c r="C349" s="3"/>
      <c r="D349" s="5"/>
      <c r="E349" s="3"/>
      <c r="F349" s="8"/>
      <c r="G349" s="8"/>
      <c r="H349" s="8"/>
    </row>
    <row r="350" spans="1:8" ht="15" customHeight="1" x14ac:dyDescent="0.2">
      <c r="A350" s="24"/>
      <c r="B350" s="3"/>
      <c r="C350" s="3"/>
      <c r="D350" s="5"/>
      <c r="E350" s="3"/>
      <c r="F350" s="8"/>
      <c r="G350" s="8"/>
      <c r="H350" s="8"/>
    </row>
    <row r="351" spans="1:8" ht="15" customHeight="1" x14ac:dyDescent="0.2">
      <c r="A351" s="24"/>
      <c r="B351" s="3"/>
      <c r="C351" s="3"/>
      <c r="D351" s="5"/>
      <c r="E351" s="3"/>
      <c r="F351" s="8"/>
      <c r="G351" s="8"/>
      <c r="H351" s="8"/>
    </row>
    <row r="352" spans="1:8" ht="15" customHeight="1" x14ac:dyDescent="0.2">
      <c r="A352" s="24"/>
      <c r="B352" s="3"/>
      <c r="C352" s="3"/>
      <c r="D352" s="5"/>
      <c r="E352" s="3"/>
      <c r="F352" s="8"/>
      <c r="G352" s="8"/>
      <c r="H352" s="8"/>
    </row>
    <row r="353" spans="1:8" ht="15" customHeight="1" x14ac:dyDescent="0.2">
      <c r="A353" s="24"/>
      <c r="B353" s="3"/>
      <c r="C353" s="3"/>
      <c r="D353" s="5"/>
      <c r="E353" s="3"/>
      <c r="F353" s="8"/>
      <c r="G353" s="8"/>
      <c r="H353" s="8"/>
    </row>
    <row r="354" spans="1:8" ht="15" customHeight="1" x14ac:dyDescent="0.2">
      <c r="A354" s="24"/>
      <c r="B354" s="3"/>
      <c r="C354" s="3"/>
      <c r="D354" s="5"/>
      <c r="E354" s="3"/>
      <c r="F354" s="8"/>
      <c r="G354" s="8"/>
      <c r="H354" s="8"/>
    </row>
    <row r="355" spans="1:8" ht="15" customHeight="1" x14ac:dyDescent="0.2">
      <c r="A355" s="24"/>
      <c r="B355" s="3"/>
      <c r="C355" s="3"/>
      <c r="D355" s="5"/>
      <c r="E355" s="3"/>
      <c r="F355" s="8"/>
      <c r="G355" s="8"/>
      <c r="H355" s="8"/>
    </row>
    <row r="356" spans="1:8" ht="15" customHeight="1" x14ac:dyDescent="0.2">
      <c r="A356" s="24"/>
      <c r="B356" s="3"/>
      <c r="C356" s="3"/>
      <c r="D356" s="5"/>
      <c r="E356" s="3"/>
      <c r="F356" s="8"/>
      <c r="G356" s="8"/>
      <c r="H356" s="8"/>
    </row>
    <row r="357" spans="1:8" ht="15" customHeight="1" x14ac:dyDescent="0.2">
      <c r="A357" s="24"/>
      <c r="B357" s="3"/>
      <c r="C357" s="3"/>
      <c r="D357" s="5"/>
      <c r="E357" s="3"/>
      <c r="F357" s="8"/>
      <c r="G357" s="8"/>
      <c r="H357" s="8"/>
    </row>
    <row r="358" spans="1:8" ht="15" customHeight="1" x14ac:dyDescent="0.2">
      <c r="A358" s="24"/>
      <c r="B358" s="3"/>
      <c r="C358" s="3"/>
      <c r="D358" s="5"/>
      <c r="E358" s="3"/>
      <c r="F358" s="8"/>
      <c r="G358" s="8"/>
      <c r="H358" s="8"/>
    </row>
    <row r="359" spans="1:8" ht="15" customHeight="1" x14ac:dyDescent="0.2">
      <c r="A359" s="24"/>
      <c r="B359" s="3"/>
      <c r="C359" s="3"/>
      <c r="D359" s="5"/>
      <c r="E359" s="3"/>
      <c r="F359" s="8"/>
      <c r="G359" s="8"/>
      <c r="H359" s="8"/>
    </row>
    <row r="360" spans="1:8" ht="15" customHeight="1" x14ac:dyDescent="0.2">
      <c r="A360" s="24"/>
      <c r="B360" s="3"/>
      <c r="C360" s="3"/>
      <c r="D360" s="5"/>
      <c r="E360" s="3"/>
      <c r="F360" s="8"/>
      <c r="G360" s="8"/>
      <c r="H360" s="8"/>
    </row>
    <row r="361" spans="1:8" ht="15" customHeight="1" x14ac:dyDescent="0.2">
      <c r="A361" s="24"/>
      <c r="B361" s="3"/>
      <c r="C361" s="3"/>
      <c r="D361" s="5"/>
      <c r="E361" s="3"/>
      <c r="F361" s="8"/>
      <c r="G361" s="8"/>
      <c r="H361" s="8"/>
    </row>
    <row r="362" spans="1:8" ht="15" customHeight="1" x14ac:dyDescent="0.2">
      <c r="A362" s="24"/>
      <c r="B362" s="3"/>
      <c r="C362" s="3"/>
      <c r="D362" s="5"/>
      <c r="E362" s="3"/>
      <c r="F362" s="8"/>
      <c r="G362" s="8"/>
      <c r="H362" s="8"/>
    </row>
    <row r="363" spans="1:8" ht="15" customHeight="1" x14ac:dyDescent="0.2">
      <c r="A363" s="24"/>
      <c r="B363" s="3"/>
      <c r="C363" s="3"/>
      <c r="D363" s="5"/>
      <c r="E363" s="3"/>
      <c r="F363" s="8"/>
      <c r="G363" s="8"/>
      <c r="H363" s="8"/>
    </row>
    <row r="364" spans="1:8" ht="15" customHeight="1" x14ac:dyDescent="0.2">
      <c r="A364" s="24"/>
      <c r="B364" s="3"/>
      <c r="C364" s="3"/>
      <c r="D364" s="5"/>
      <c r="E364" s="3"/>
      <c r="F364" s="8"/>
      <c r="G364" s="8"/>
      <c r="H364" s="8"/>
    </row>
    <row r="365" spans="1:8" ht="15" customHeight="1" x14ac:dyDescent="0.2">
      <c r="A365" s="24"/>
      <c r="B365" s="3"/>
      <c r="C365" s="3"/>
      <c r="D365" s="5"/>
      <c r="E365" s="3"/>
      <c r="F365" s="8"/>
      <c r="G365" s="8"/>
      <c r="H365" s="8"/>
    </row>
    <row r="366" spans="1:8" ht="15" customHeight="1" x14ac:dyDescent="0.2">
      <c r="A366" s="24"/>
      <c r="B366" s="3"/>
      <c r="C366" s="3"/>
      <c r="D366" s="5"/>
      <c r="E366" s="3"/>
      <c r="F366" s="8"/>
      <c r="G366" s="8"/>
      <c r="H366" s="8"/>
    </row>
    <row r="367" spans="1:8" ht="15" customHeight="1" x14ac:dyDescent="0.2">
      <c r="A367" s="24"/>
      <c r="B367" s="3"/>
      <c r="C367" s="3"/>
      <c r="D367" s="5"/>
      <c r="E367" s="3"/>
      <c r="F367" s="8"/>
      <c r="G367" s="8"/>
      <c r="H367" s="8"/>
    </row>
    <row r="368" spans="1:8" ht="15" customHeight="1" x14ac:dyDescent="0.2">
      <c r="A368" s="24"/>
      <c r="B368" s="3"/>
      <c r="C368" s="3"/>
      <c r="D368" s="5"/>
      <c r="E368" s="3"/>
      <c r="F368" s="8"/>
      <c r="G368" s="8"/>
      <c r="H368" s="8"/>
    </row>
    <row r="369" spans="1:8" ht="15" customHeight="1" x14ac:dyDescent="0.2">
      <c r="A369" s="24"/>
      <c r="B369" s="3"/>
      <c r="C369" s="3"/>
      <c r="D369" s="5"/>
      <c r="E369" s="3"/>
      <c r="F369" s="8"/>
      <c r="G369" s="8"/>
      <c r="H369" s="8"/>
    </row>
    <row r="370" spans="1:8" ht="15" customHeight="1" x14ac:dyDescent="0.2">
      <c r="A370" s="24"/>
      <c r="B370" s="3"/>
      <c r="C370" s="3"/>
      <c r="D370" s="5"/>
      <c r="E370" s="3"/>
      <c r="F370" s="8"/>
      <c r="G370" s="8"/>
      <c r="H370" s="8"/>
    </row>
    <row r="371" spans="1:8" ht="15" customHeight="1" x14ac:dyDescent="0.2">
      <c r="A371" s="24"/>
      <c r="B371" s="3"/>
      <c r="C371" s="3"/>
      <c r="D371" s="5"/>
      <c r="E371" s="3"/>
      <c r="F371" s="8"/>
      <c r="G371" s="8"/>
      <c r="H371" s="8"/>
    </row>
    <row r="372" spans="1:8" ht="15" customHeight="1" x14ac:dyDescent="0.2">
      <c r="A372" s="24"/>
      <c r="B372" s="3"/>
      <c r="C372" s="3"/>
      <c r="D372" s="5"/>
      <c r="E372" s="3"/>
      <c r="F372" s="8"/>
      <c r="G372" s="8"/>
      <c r="H372" s="8"/>
    </row>
    <row r="373" spans="1:8" ht="15" customHeight="1" x14ac:dyDescent="0.2">
      <c r="A373" s="24"/>
      <c r="B373" s="3"/>
      <c r="C373" s="3"/>
      <c r="D373" s="5"/>
      <c r="E373" s="3"/>
      <c r="F373" s="8"/>
      <c r="G373" s="8"/>
      <c r="H373" s="8"/>
    </row>
    <row r="374" spans="1:8" ht="15" customHeight="1" x14ac:dyDescent="0.2">
      <c r="A374" s="24"/>
      <c r="B374" s="3"/>
      <c r="C374" s="3"/>
      <c r="D374" s="5"/>
      <c r="E374" s="3"/>
      <c r="F374" s="8"/>
      <c r="G374" s="8"/>
      <c r="H374" s="8"/>
    </row>
    <row r="375" spans="1:8" ht="15" customHeight="1" x14ac:dyDescent="0.2">
      <c r="A375" s="24"/>
      <c r="B375" s="3"/>
      <c r="C375" s="3"/>
      <c r="D375" s="5"/>
      <c r="E375" s="3"/>
      <c r="F375" s="8"/>
      <c r="G375" s="8"/>
      <c r="H375" s="8"/>
    </row>
    <row r="376" spans="1:8" ht="15" customHeight="1" x14ac:dyDescent="0.2">
      <c r="A376" s="24"/>
      <c r="B376" s="3"/>
      <c r="C376" s="3"/>
      <c r="D376" s="5"/>
      <c r="E376" s="3"/>
      <c r="F376" s="8"/>
      <c r="G376" s="8"/>
      <c r="H376" s="8"/>
    </row>
    <row r="377" spans="1:8" ht="15" customHeight="1" x14ac:dyDescent="0.2">
      <c r="A377" s="24"/>
      <c r="B377" s="3"/>
      <c r="C377" s="3"/>
      <c r="D377" s="5"/>
      <c r="E377" s="3"/>
      <c r="F377" s="8"/>
      <c r="G377" s="8"/>
      <c r="H377" s="8"/>
    </row>
    <row r="378" spans="1:8" ht="15" customHeight="1" x14ac:dyDescent="0.2">
      <c r="A378" s="24"/>
      <c r="B378" s="3"/>
      <c r="C378" s="3"/>
      <c r="D378" s="5"/>
      <c r="E378" s="3"/>
      <c r="F378" s="8"/>
      <c r="G378" s="8"/>
      <c r="H378" s="8"/>
    </row>
    <row r="379" spans="1:8" ht="15" customHeight="1" x14ac:dyDescent="0.2">
      <c r="A379" s="24"/>
      <c r="B379" s="3"/>
      <c r="C379" s="3"/>
      <c r="D379" s="5"/>
      <c r="E379" s="3"/>
      <c r="F379" s="8"/>
      <c r="G379" s="8"/>
      <c r="H379" s="8"/>
    </row>
    <row r="380" spans="1:8" ht="15" customHeight="1" x14ac:dyDescent="0.2">
      <c r="A380" s="24"/>
      <c r="B380" s="3"/>
      <c r="C380" s="3"/>
      <c r="D380" s="5"/>
      <c r="E380" s="3"/>
      <c r="F380" s="8"/>
      <c r="G380" s="8"/>
      <c r="H380" s="8"/>
    </row>
    <row r="381" spans="1:8" ht="15" customHeight="1" x14ac:dyDescent="0.2">
      <c r="A381" s="24"/>
      <c r="B381" s="3"/>
      <c r="C381" s="3"/>
      <c r="D381" s="5"/>
      <c r="E381" s="3"/>
      <c r="F381" s="8"/>
      <c r="G381" s="8"/>
      <c r="H381" s="8"/>
    </row>
    <row r="382" spans="1:8" ht="15" customHeight="1" x14ac:dyDescent="0.2">
      <c r="A382" s="24"/>
      <c r="B382" s="3"/>
      <c r="C382" s="3"/>
      <c r="D382" s="5"/>
      <c r="E382" s="3"/>
      <c r="F382" s="8"/>
      <c r="G382" s="8"/>
      <c r="H382" s="8"/>
    </row>
    <row r="383" spans="1:8" ht="15" customHeight="1" x14ac:dyDescent="0.2">
      <c r="A383" s="24"/>
      <c r="B383" s="3"/>
      <c r="C383" s="3"/>
      <c r="D383" s="5"/>
      <c r="E383" s="3"/>
      <c r="F383" s="8"/>
      <c r="G383" s="8"/>
      <c r="H383" s="8"/>
    </row>
    <row r="384" spans="1:8" ht="15" customHeight="1" x14ac:dyDescent="0.2">
      <c r="A384" s="24"/>
      <c r="B384" s="3"/>
      <c r="C384" s="3"/>
      <c r="D384" s="5"/>
      <c r="E384" s="3"/>
      <c r="F384" s="8"/>
      <c r="G384" s="8"/>
      <c r="H384" s="8"/>
    </row>
    <row r="385" spans="1:8" ht="15" customHeight="1" x14ac:dyDescent="0.2">
      <c r="A385" s="24"/>
      <c r="B385" s="3"/>
      <c r="C385" s="3"/>
      <c r="D385" s="5"/>
      <c r="E385" s="3"/>
      <c r="F385" s="8"/>
      <c r="G385" s="8"/>
      <c r="H385" s="8"/>
    </row>
    <row r="386" spans="1:8" ht="15" customHeight="1" x14ac:dyDescent="0.2">
      <c r="A386" s="24"/>
      <c r="B386" s="3"/>
      <c r="C386" s="3"/>
      <c r="D386" s="5"/>
      <c r="E386" s="3"/>
      <c r="F386" s="8"/>
      <c r="G386" s="8"/>
      <c r="H386" s="8"/>
    </row>
    <row r="387" spans="1:8" ht="15" customHeight="1" x14ac:dyDescent="0.2">
      <c r="A387" s="24"/>
      <c r="B387" s="3"/>
      <c r="C387" s="3"/>
      <c r="D387" s="5"/>
      <c r="E387" s="3"/>
      <c r="F387" s="8"/>
      <c r="G387" s="8"/>
      <c r="H387" s="8"/>
    </row>
    <row r="388" spans="1:8" ht="15" customHeight="1" x14ac:dyDescent="0.2">
      <c r="A388" s="24"/>
      <c r="B388" s="3"/>
      <c r="C388" s="3"/>
      <c r="D388" s="5"/>
      <c r="E388" s="3"/>
      <c r="F388" s="8"/>
      <c r="G388" s="8"/>
      <c r="H388" s="8"/>
    </row>
    <row r="389" spans="1:8" ht="15" customHeight="1" x14ac:dyDescent="0.2">
      <c r="A389" s="24"/>
      <c r="B389" s="3"/>
      <c r="C389" s="3"/>
      <c r="D389" s="5"/>
      <c r="E389" s="3"/>
      <c r="F389" s="8"/>
      <c r="G389" s="8"/>
      <c r="H389" s="8"/>
    </row>
    <row r="390" spans="1:8" ht="15" customHeight="1" x14ac:dyDescent="0.2">
      <c r="A390" s="24"/>
      <c r="B390" s="3"/>
      <c r="C390" s="3"/>
      <c r="D390" s="5"/>
      <c r="E390" s="3"/>
      <c r="F390" s="8"/>
      <c r="G390" s="8"/>
      <c r="H390" s="8"/>
    </row>
    <row r="391" spans="1:8" ht="15" customHeight="1" x14ac:dyDescent="0.2">
      <c r="A391" s="24"/>
      <c r="B391" s="3"/>
      <c r="C391" s="3"/>
      <c r="D391" s="5"/>
      <c r="E391" s="3"/>
      <c r="F391" s="8"/>
      <c r="G391" s="8"/>
      <c r="H391" s="8"/>
    </row>
    <row r="392" spans="1:8" ht="15" customHeight="1" x14ac:dyDescent="0.2">
      <c r="A392" s="24"/>
      <c r="B392" s="3"/>
      <c r="C392" s="3"/>
      <c r="D392" s="5"/>
      <c r="E392" s="3"/>
      <c r="F392" s="8"/>
      <c r="G392" s="8"/>
      <c r="H392" s="8"/>
    </row>
    <row r="393" spans="1:8" ht="15" customHeight="1" x14ac:dyDescent="0.2">
      <c r="A393" s="24"/>
      <c r="B393" s="3"/>
      <c r="C393" s="3"/>
      <c r="D393" s="5"/>
      <c r="E393" s="3"/>
      <c r="F393" s="8"/>
      <c r="G393" s="8"/>
      <c r="H393" s="8"/>
    </row>
    <row r="394" spans="1:8" ht="15" customHeight="1" x14ac:dyDescent="0.2">
      <c r="A394" s="24"/>
      <c r="B394" s="3"/>
      <c r="C394" s="3"/>
      <c r="D394" s="5"/>
      <c r="E394" s="3"/>
      <c r="F394" s="8"/>
      <c r="G394" s="8"/>
      <c r="H394" s="8"/>
    </row>
    <row r="395" spans="1:8" ht="15" customHeight="1" x14ac:dyDescent="0.2">
      <c r="A395" s="24"/>
      <c r="B395" s="3"/>
      <c r="C395" s="3"/>
      <c r="D395" s="5"/>
      <c r="E395" s="3"/>
      <c r="F395" s="8"/>
      <c r="G395" s="8"/>
      <c r="H395" s="8"/>
    </row>
    <row r="396" spans="1:8" ht="15" customHeight="1" x14ac:dyDescent="0.2">
      <c r="A396" s="24"/>
      <c r="B396" s="3"/>
      <c r="C396" s="3"/>
      <c r="D396" s="5"/>
      <c r="E396" s="3"/>
      <c r="F396" s="8"/>
      <c r="G396" s="8"/>
      <c r="H396" s="8"/>
    </row>
    <row r="397" spans="1:8" ht="15" customHeight="1" x14ac:dyDescent="0.2">
      <c r="A397" s="24"/>
      <c r="B397" s="3"/>
      <c r="C397" s="3"/>
      <c r="D397" s="5"/>
      <c r="E397" s="3"/>
      <c r="F397" s="8"/>
      <c r="G397" s="8"/>
      <c r="H397" s="8"/>
    </row>
    <row r="398" spans="1:8" ht="15" customHeight="1" x14ac:dyDescent="0.2">
      <c r="A398" s="24"/>
      <c r="B398" s="3"/>
      <c r="C398" s="3"/>
      <c r="D398" s="5"/>
      <c r="E398" s="3"/>
      <c r="F398" s="8"/>
      <c r="G398" s="8"/>
      <c r="H398" s="8"/>
    </row>
    <row r="399" spans="1:8" ht="15" customHeight="1" x14ac:dyDescent="0.2">
      <c r="A399" s="24"/>
      <c r="B399" s="3"/>
      <c r="C399" s="3"/>
      <c r="D399" s="5"/>
      <c r="E399" s="3"/>
      <c r="F399" s="8"/>
      <c r="G399" s="8"/>
      <c r="H399" s="8"/>
    </row>
    <row r="400" spans="1:8" ht="15" customHeight="1" x14ac:dyDescent="0.2">
      <c r="A400" s="24"/>
      <c r="B400" s="3"/>
      <c r="C400" s="3"/>
      <c r="D400" s="5"/>
      <c r="E400" s="3"/>
      <c r="F400" s="8"/>
      <c r="G400" s="8"/>
      <c r="H400" s="8"/>
    </row>
    <row r="401" spans="1:8" ht="15" customHeight="1" x14ac:dyDescent="0.2">
      <c r="A401" s="24"/>
      <c r="B401" s="3"/>
      <c r="C401" s="3"/>
      <c r="D401" s="5"/>
      <c r="E401" s="3"/>
      <c r="F401" s="8"/>
      <c r="G401" s="8"/>
      <c r="H401" s="8"/>
    </row>
    <row r="402" spans="1:8" ht="15" customHeight="1" x14ac:dyDescent="0.2">
      <c r="A402" s="24"/>
      <c r="B402" s="3"/>
      <c r="C402" s="3"/>
      <c r="D402" s="5"/>
      <c r="E402" s="3"/>
      <c r="F402" s="8"/>
      <c r="G402" s="8"/>
      <c r="H402" s="8"/>
    </row>
    <row r="403" spans="1:8" ht="15" customHeight="1" x14ac:dyDescent="0.2">
      <c r="A403" s="24"/>
      <c r="B403" s="3"/>
      <c r="C403" s="3"/>
      <c r="D403" s="5"/>
      <c r="E403" s="3"/>
      <c r="F403" s="8"/>
      <c r="G403" s="8"/>
      <c r="H403" s="8"/>
    </row>
    <row r="404" spans="1:8" ht="15" customHeight="1" x14ac:dyDescent="0.2">
      <c r="A404" s="24"/>
      <c r="B404" s="3"/>
      <c r="C404" s="3"/>
      <c r="D404" s="5"/>
      <c r="E404" s="3"/>
      <c r="F404" s="8"/>
      <c r="G404" s="8"/>
      <c r="H404" s="8"/>
    </row>
    <row r="405" spans="1:8" ht="15" customHeight="1" x14ac:dyDescent="0.2">
      <c r="A405" s="24"/>
      <c r="B405" s="3"/>
      <c r="C405" s="3"/>
      <c r="D405" s="5"/>
      <c r="E405" s="3"/>
      <c r="F405" s="8"/>
      <c r="G405" s="8"/>
      <c r="H405" s="8"/>
    </row>
    <row r="406" spans="1:8" ht="15" customHeight="1" x14ac:dyDescent="0.2">
      <c r="A406" s="24"/>
      <c r="B406" s="3"/>
      <c r="C406" s="3"/>
      <c r="D406" s="5"/>
      <c r="E406" s="3"/>
      <c r="F406" s="8"/>
      <c r="G406" s="8"/>
      <c r="H406" s="8"/>
    </row>
    <row r="407" spans="1:8" ht="15" customHeight="1" x14ac:dyDescent="0.2">
      <c r="A407" s="24"/>
      <c r="B407" s="3"/>
      <c r="C407" s="3"/>
      <c r="D407" s="5"/>
      <c r="E407" s="3"/>
      <c r="F407" s="8"/>
      <c r="G407" s="8"/>
      <c r="H407" s="8"/>
    </row>
    <row r="408" spans="1:8" ht="15" customHeight="1" x14ac:dyDescent="0.2">
      <c r="A408" s="24"/>
      <c r="B408" s="3"/>
      <c r="C408" s="3"/>
      <c r="D408" s="5"/>
      <c r="E408" s="3"/>
      <c r="F408" s="8"/>
      <c r="G408" s="8"/>
      <c r="H408" s="8"/>
    </row>
    <row r="409" spans="1:8" ht="15" customHeight="1" x14ac:dyDescent="0.2">
      <c r="A409" s="24"/>
      <c r="B409" s="3"/>
      <c r="C409" s="3"/>
      <c r="D409" s="5"/>
      <c r="E409" s="3"/>
      <c r="F409" s="8"/>
      <c r="G409" s="8"/>
      <c r="H409" s="8"/>
    </row>
    <row r="410" spans="1:8" ht="15" customHeight="1" x14ac:dyDescent="0.2">
      <c r="A410" s="24"/>
      <c r="B410" s="3"/>
      <c r="C410" s="3"/>
      <c r="D410" s="5"/>
      <c r="E410" s="3"/>
      <c r="F410" s="8"/>
      <c r="G410" s="8"/>
      <c r="H410" s="8"/>
    </row>
    <row r="411" spans="1:8" ht="15" customHeight="1" x14ac:dyDescent="0.2">
      <c r="A411" s="24"/>
      <c r="B411" s="3"/>
      <c r="C411" s="3"/>
      <c r="D411" s="5"/>
      <c r="E411" s="3"/>
      <c r="F411" s="8"/>
      <c r="G411" s="8"/>
      <c r="H411" s="8"/>
    </row>
    <row r="412" spans="1:8" ht="15" customHeight="1" x14ac:dyDescent="0.2">
      <c r="A412" s="24"/>
      <c r="B412" s="3"/>
      <c r="C412" s="3"/>
      <c r="D412" s="5"/>
      <c r="E412" s="3"/>
      <c r="F412" s="8"/>
      <c r="G412" s="8"/>
      <c r="H412" s="8"/>
    </row>
    <row r="413" spans="1:8" ht="15" customHeight="1" x14ac:dyDescent="0.2">
      <c r="A413" s="24"/>
      <c r="B413" s="3"/>
      <c r="C413" s="3"/>
      <c r="D413" s="5"/>
      <c r="E413" s="3"/>
      <c r="F413" s="8"/>
      <c r="G413" s="8"/>
      <c r="H413" s="8"/>
    </row>
    <row r="414" spans="1:8" ht="15" customHeight="1" x14ac:dyDescent="0.2">
      <c r="A414" s="24"/>
      <c r="B414" s="3"/>
      <c r="C414" s="3"/>
      <c r="D414" s="5"/>
      <c r="E414" s="3"/>
      <c r="F414" s="8"/>
      <c r="G414" s="8"/>
      <c r="H414" s="8"/>
    </row>
    <row r="415" spans="1:8" ht="15" customHeight="1" x14ac:dyDescent="0.2">
      <c r="A415" s="24"/>
      <c r="B415" s="3"/>
      <c r="C415" s="3"/>
      <c r="D415" s="5"/>
      <c r="E415" s="3"/>
      <c r="F415" s="8"/>
      <c r="G415" s="8"/>
      <c r="H415" s="8"/>
    </row>
    <row r="416" spans="1:8" ht="15" customHeight="1" x14ac:dyDescent="0.2">
      <c r="A416" s="24"/>
      <c r="B416" s="3"/>
      <c r="C416" s="3"/>
      <c r="D416" s="5"/>
      <c r="E416" s="3"/>
      <c r="F416" s="8"/>
      <c r="G416" s="8"/>
      <c r="H416" s="8"/>
    </row>
    <row r="417" spans="1:8" ht="15" customHeight="1" x14ac:dyDescent="0.2">
      <c r="A417" s="24"/>
      <c r="B417" s="3"/>
      <c r="C417" s="3"/>
      <c r="D417" s="5"/>
      <c r="E417" s="3"/>
      <c r="F417" s="8"/>
      <c r="G417" s="8"/>
      <c r="H417" s="8"/>
    </row>
    <row r="418" spans="1:8" ht="15" customHeight="1" x14ac:dyDescent="0.2">
      <c r="A418" s="24"/>
      <c r="B418" s="3"/>
      <c r="C418" s="3"/>
      <c r="D418" s="5"/>
      <c r="E418" s="3"/>
      <c r="F418" s="8"/>
      <c r="G418" s="8"/>
      <c r="H418" s="8"/>
    </row>
    <row r="419" spans="1:8" ht="15" customHeight="1" x14ac:dyDescent="0.2">
      <c r="A419" s="24"/>
      <c r="B419" s="3"/>
      <c r="C419" s="3"/>
      <c r="D419" s="5"/>
      <c r="E419" s="3"/>
      <c r="F419" s="8"/>
      <c r="G419" s="8"/>
      <c r="H419" s="8"/>
    </row>
    <row r="420" spans="1:8" ht="15" customHeight="1" x14ac:dyDescent="0.2">
      <c r="A420" s="24"/>
      <c r="B420" s="3"/>
      <c r="C420" s="3"/>
      <c r="D420" s="5"/>
      <c r="E420" s="3"/>
      <c r="F420" s="8"/>
      <c r="G420" s="8"/>
      <c r="H420" s="8"/>
    </row>
    <row r="421" spans="1:8" ht="15" customHeight="1" x14ac:dyDescent="0.2">
      <c r="A421" s="24"/>
      <c r="B421" s="3"/>
      <c r="C421" s="3"/>
      <c r="D421" s="5"/>
      <c r="E421" s="3"/>
      <c r="F421" s="8"/>
      <c r="G421" s="8"/>
      <c r="H421" s="8"/>
    </row>
    <row r="422" spans="1:8" ht="15" customHeight="1" x14ac:dyDescent="0.2">
      <c r="A422" s="24"/>
      <c r="B422" s="3"/>
      <c r="C422" s="3"/>
      <c r="D422" s="5"/>
      <c r="E422" s="3"/>
      <c r="F422" s="8"/>
      <c r="G422" s="8"/>
      <c r="H422" s="8"/>
    </row>
    <row r="423" spans="1:8" ht="15" customHeight="1" x14ac:dyDescent="0.2">
      <c r="A423" s="24"/>
      <c r="B423" s="3"/>
      <c r="C423" s="3"/>
      <c r="D423" s="5"/>
      <c r="E423" s="3"/>
      <c r="F423" s="8"/>
      <c r="G423" s="8"/>
      <c r="H423" s="8"/>
    </row>
    <row r="424" spans="1:8" ht="15" customHeight="1" x14ac:dyDescent="0.2">
      <c r="A424" s="24"/>
      <c r="B424" s="3"/>
      <c r="C424" s="3"/>
      <c r="D424" s="5"/>
      <c r="E424" s="3"/>
      <c r="F424" s="8"/>
      <c r="G424" s="8"/>
      <c r="H424" s="8"/>
    </row>
    <row r="425" spans="1:8" ht="15" customHeight="1" x14ac:dyDescent="0.2">
      <c r="A425" s="24"/>
      <c r="B425" s="3"/>
      <c r="C425" s="3"/>
      <c r="D425" s="5"/>
      <c r="E425" s="3"/>
      <c r="F425" s="8"/>
      <c r="G425" s="8"/>
      <c r="H425" s="8"/>
    </row>
    <row r="426" spans="1:8" ht="15" customHeight="1" x14ac:dyDescent="0.2">
      <c r="A426" s="24"/>
      <c r="B426" s="3"/>
      <c r="C426" s="3"/>
      <c r="D426" s="5"/>
      <c r="E426" s="3"/>
      <c r="F426" s="8"/>
      <c r="G426" s="8"/>
      <c r="H426" s="8"/>
    </row>
    <row r="427" spans="1:8" ht="15" customHeight="1" x14ac:dyDescent="0.2">
      <c r="A427" s="24"/>
      <c r="B427" s="3"/>
      <c r="C427" s="3"/>
      <c r="D427" s="5"/>
      <c r="E427" s="3"/>
      <c r="F427" s="8"/>
      <c r="G427" s="8"/>
      <c r="H427" s="8"/>
    </row>
    <row r="428" spans="1:8" ht="15" customHeight="1" x14ac:dyDescent="0.2">
      <c r="A428" s="24"/>
      <c r="B428" s="3"/>
      <c r="C428" s="3"/>
      <c r="D428" s="5"/>
      <c r="E428" s="3"/>
      <c r="F428" s="8"/>
      <c r="G428" s="8"/>
      <c r="H428" s="8"/>
    </row>
    <row r="429" spans="1:8" ht="15" customHeight="1" x14ac:dyDescent="0.2">
      <c r="A429" s="24"/>
      <c r="B429" s="3"/>
      <c r="C429" s="3"/>
      <c r="D429" s="5"/>
      <c r="E429" s="3"/>
      <c r="F429" s="8"/>
      <c r="G429" s="8"/>
      <c r="H429" s="8"/>
    </row>
    <row r="430" spans="1:8" ht="15" customHeight="1" x14ac:dyDescent="0.2">
      <c r="A430" s="24"/>
      <c r="B430" s="3"/>
      <c r="C430" s="3"/>
      <c r="D430" s="5"/>
      <c r="E430" s="3"/>
      <c r="F430" s="8"/>
      <c r="G430" s="8"/>
      <c r="H430" s="8"/>
    </row>
    <row r="431" spans="1:8" ht="15" customHeight="1" x14ac:dyDescent="0.2">
      <c r="A431" s="24"/>
      <c r="B431" s="3"/>
      <c r="C431" s="3"/>
      <c r="D431" s="5"/>
      <c r="E431" s="3"/>
      <c r="F431" s="8"/>
      <c r="G431" s="8"/>
      <c r="H431" s="8"/>
    </row>
    <row r="432" spans="1:8" ht="15" customHeight="1" x14ac:dyDescent="0.2">
      <c r="A432" s="24"/>
      <c r="B432" s="3"/>
      <c r="C432" s="3"/>
      <c r="D432" s="5"/>
      <c r="E432" s="3"/>
      <c r="F432" s="8"/>
      <c r="G432" s="8"/>
      <c r="H432" s="8"/>
    </row>
    <row r="433" spans="1:8" ht="15" customHeight="1" x14ac:dyDescent="0.2">
      <c r="A433" s="24"/>
      <c r="B433" s="3"/>
      <c r="C433" s="3"/>
      <c r="D433" s="5"/>
      <c r="E433" s="3"/>
      <c r="F433" s="8"/>
      <c r="G433" s="8"/>
      <c r="H433" s="8"/>
    </row>
    <row r="434" spans="1:8" ht="15" customHeight="1" x14ac:dyDescent="0.2">
      <c r="A434" s="24"/>
      <c r="B434" s="3"/>
      <c r="C434" s="3"/>
      <c r="D434" s="5"/>
      <c r="E434" s="3"/>
      <c r="F434" s="8"/>
      <c r="G434" s="8"/>
      <c r="H434" s="8"/>
    </row>
    <row r="435" spans="1:8" ht="15" customHeight="1" x14ac:dyDescent="0.2">
      <c r="A435" s="24"/>
      <c r="B435" s="3"/>
      <c r="C435" s="3"/>
      <c r="D435" s="5"/>
      <c r="E435" s="3"/>
      <c r="F435" s="8"/>
      <c r="G435" s="8"/>
      <c r="H435" s="8"/>
    </row>
    <row r="436" spans="1:8" ht="15" customHeight="1" x14ac:dyDescent="0.2">
      <c r="A436" s="24"/>
      <c r="B436" s="3"/>
      <c r="C436" s="3"/>
      <c r="D436" s="5"/>
      <c r="E436" s="3"/>
      <c r="F436" s="8"/>
      <c r="G436" s="8"/>
      <c r="H436" s="8"/>
    </row>
    <row r="437" spans="1:8" ht="15" customHeight="1" x14ac:dyDescent="0.2">
      <c r="A437" s="24"/>
      <c r="B437" s="3"/>
      <c r="C437" s="3"/>
      <c r="D437" s="5"/>
      <c r="E437" s="3"/>
      <c r="F437" s="8"/>
      <c r="G437" s="8"/>
      <c r="H437" s="8"/>
    </row>
    <row r="438" spans="1:8" ht="15" customHeight="1" x14ac:dyDescent="0.2">
      <c r="A438" s="24"/>
      <c r="B438" s="3"/>
      <c r="C438" s="3"/>
      <c r="D438" s="5"/>
      <c r="E438" s="3"/>
      <c r="F438" s="8"/>
      <c r="G438" s="8"/>
      <c r="H438" s="8"/>
    </row>
    <row r="439" spans="1:8" ht="15" customHeight="1" x14ac:dyDescent="0.2">
      <c r="A439" s="24"/>
      <c r="B439" s="3"/>
      <c r="C439" s="3"/>
      <c r="D439" s="5"/>
      <c r="E439" s="3"/>
      <c r="F439" s="8"/>
      <c r="G439" s="8"/>
      <c r="H439" s="8"/>
    </row>
    <row r="440" spans="1:8" ht="15" customHeight="1" x14ac:dyDescent="0.2">
      <c r="A440" s="24"/>
      <c r="B440" s="3"/>
      <c r="C440" s="3"/>
      <c r="D440" s="5"/>
      <c r="E440" s="3"/>
      <c r="F440" s="8"/>
      <c r="G440" s="8"/>
      <c r="H440" s="8"/>
    </row>
    <row r="441" spans="1:8" ht="15" customHeight="1" x14ac:dyDescent="0.2">
      <c r="A441" s="24"/>
      <c r="B441" s="3"/>
      <c r="C441" s="3"/>
      <c r="D441" s="5"/>
      <c r="E441" s="3"/>
      <c r="F441" s="8"/>
      <c r="G441" s="8"/>
      <c r="H441" s="8"/>
    </row>
    <row r="442" spans="1:8" ht="15" customHeight="1" x14ac:dyDescent="0.2">
      <c r="A442" s="24"/>
      <c r="B442" s="3"/>
      <c r="C442" s="3"/>
      <c r="D442" s="5"/>
      <c r="E442" s="3"/>
      <c r="F442" s="8"/>
      <c r="G442" s="8"/>
      <c r="H442" s="8"/>
    </row>
    <row r="443" spans="1:8" ht="15" customHeight="1" x14ac:dyDescent="0.2">
      <c r="A443" s="24"/>
      <c r="B443" s="3"/>
      <c r="C443" s="3"/>
      <c r="D443" s="5"/>
      <c r="E443" s="3"/>
      <c r="F443" s="8"/>
      <c r="G443" s="8"/>
      <c r="H443" s="8"/>
    </row>
    <row r="444" spans="1:8" ht="15" customHeight="1" x14ac:dyDescent="0.2">
      <c r="A444" s="24"/>
      <c r="B444" s="3"/>
      <c r="C444" s="3"/>
      <c r="D444" s="5"/>
      <c r="E444" s="3"/>
      <c r="F444" s="8"/>
      <c r="G444" s="8"/>
      <c r="H444" s="8"/>
    </row>
    <row r="445" spans="1:8" ht="15" customHeight="1" x14ac:dyDescent="0.2">
      <c r="A445" s="24"/>
      <c r="B445" s="3"/>
      <c r="C445" s="3"/>
      <c r="D445" s="5"/>
      <c r="E445" s="3"/>
      <c r="F445" s="8"/>
      <c r="G445" s="8"/>
      <c r="H445" s="8"/>
    </row>
    <row r="446" spans="1:8" ht="15" customHeight="1" x14ac:dyDescent="0.2">
      <c r="A446" s="24"/>
      <c r="B446" s="3"/>
      <c r="C446" s="3"/>
      <c r="D446" s="5"/>
      <c r="E446" s="3"/>
      <c r="F446" s="8"/>
      <c r="G446" s="8"/>
      <c r="H446" s="8"/>
    </row>
    <row r="447" spans="1:8" ht="15" customHeight="1" x14ac:dyDescent="0.2">
      <c r="A447" s="24"/>
      <c r="B447" s="3"/>
      <c r="C447" s="3"/>
      <c r="D447" s="5"/>
      <c r="E447" s="3"/>
      <c r="F447" s="8"/>
      <c r="G447" s="8"/>
      <c r="H447" s="8"/>
    </row>
    <row r="448" spans="1:8" ht="15" customHeight="1" x14ac:dyDescent="0.2">
      <c r="A448" s="24"/>
      <c r="B448" s="3"/>
      <c r="C448" s="3"/>
      <c r="D448" s="5"/>
      <c r="E448" s="3"/>
      <c r="F448" s="8"/>
      <c r="G448" s="8"/>
      <c r="H448" s="8"/>
    </row>
    <row r="449" spans="1:8" ht="15" customHeight="1" x14ac:dyDescent="0.2">
      <c r="A449" s="24"/>
      <c r="B449" s="3"/>
      <c r="C449" s="3"/>
      <c r="D449" s="5"/>
      <c r="E449" s="3"/>
      <c r="F449" s="8"/>
      <c r="G449" s="8"/>
      <c r="H449" s="8"/>
    </row>
    <row r="450" spans="1:8" ht="15" customHeight="1" x14ac:dyDescent="0.2">
      <c r="A450" s="24"/>
      <c r="B450" s="3"/>
      <c r="C450" s="3"/>
      <c r="D450" s="5"/>
      <c r="E450" s="3"/>
      <c r="F450" s="8"/>
      <c r="G450" s="8"/>
      <c r="H450" s="8"/>
    </row>
    <row r="451" spans="1:8" ht="15" customHeight="1" x14ac:dyDescent="0.2">
      <c r="A451" s="24"/>
      <c r="B451" s="3"/>
      <c r="C451" s="3"/>
      <c r="D451" s="5"/>
      <c r="E451" s="3"/>
      <c r="F451" s="8"/>
      <c r="G451" s="8"/>
      <c r="H451" s="8"/>
    </row>
    <row r="452" spans="1:8" ht="15" customHeight="1" x14ac:dyDescent="0.2">
      <c r="A452" s="24"/>
      <c r="B452" s="3"/>
      <c r="C452" s="3"/>
      <c r="D452" s="5"/>
      <c r="E452" s="3"/>
      <c r="F452" s="8"/>
      <c r="G452" s="8"/>
      <c r="H452" s="8"/>
    </row>
    <row r="453" spans="1:8" ht="15" customHeight="1" x14ac:dyDescent="0.2">
      <c r="A453" s="24"/>
      <c r="B453" s="3"/>
      <c r="C453" s="3"/>
      <c r="D453" s="5"/>
      <c r="E453" s="3"/>
      <c r="F453" s="8"/>
      <c r="G453" s="8"/>
      <c r="H453" s="8"/>
    </row>
    <row r="454" spans="1:8" ht="15" customHeight="1" x14ac:dyDescent="0.2">
      <c r="A454" s="24"/>
      <c r="B454" s="3"/>
      <c r="C454" s="3"/>
      <c r="D454" s="5"/>
      <c r="E454" s="3"/>
      <c r="F454" s="8"/>
      <c r="G454" s="8"/>
      <c r="H454" s="8"/>
    </row>
    <row r="455" spans="1:8" ht="15" customHeight="1" x14ac:dyDescent="0.2">
      <c r="A455" s="24"/>
      <c r="B455" s="3"/>
      <c r="C455" s="3"/>
      <c r="D455" s="5"/>
      <c r="E455" s="3"/>
      <c r="F455" s="8"/>
      <c r="G455" s="8"/>
      <c r="H455" s="8"/>
    </row>
    <row r="456" spans="1:8" ht="15" customHeight="1" x14ac:dyDescent="0.2">
      <c r="A456" s="24"/>
      <c r="B456" s="3"/>
      <c r="C456" s="3"/>
      <c r="D456" s="5"/>
      <c r="E456" s="3"/>
      <c r="F456" s="8"/>
      <c r="G456" s="8"/>
      <c r="H456" s="8"/>
    </row>
    <row r="457" spans="1:8" ht="15" customHeight="1" x14ac:dyDescent="0.2">
      <c r="A457" s="24"/>
      <c r="B457" s="3"/>
      <c r="C457" s="3"/>
      <c r="D457" s="5"/>
      <c r="E457" s="3"/>
      <c r="F457" s="8"/>
      <c r="G457" s="8"/>
      <c r="H457" s="8"/>
    </row>
    <row r="458" spans="1:8" ht="15" customHeight="1" x14ac:dyDescent="0.2">
      <c r="A458" s="24"/>
      <c r="B458" s="3"/>
      <c r="C458" s="3"/>
      <c r="D458" s="5"/>
      <c r="E458" s="3"/>
      <c r="F458" s="8"/>
      <c r="G458" s="8"/>
      <c r="H458" s="8"/>
    </row>
    <row r="459" spans="1:8" ht="15" customHeight="1" x14ac:dyDescent="0.2">
      <c r="A459" s="24"/>
      <c r="B459" s="3"/>
      <c r="C459" s="3"/>
      <c r="D459" s="5"/>
      <c r="E459" s="3"/>
      <c r="F459" s="8"/>
      <c r="G459" s="8"/>
      <c r="H459" s="8"/>
    </row>
    <row r="460" spans="1:8" ht="15" customHeight="1" x14ac:dyDescent="0.2">
      <c r="A460" s="24"/>
      <c r="B460" s="3"/>
      <c r="C460" s="3"/>
      <c r="D460" s="5"/>
      <c r="E460" s="3"/>
      <c r="F460" s="8"/>
      <c r="G460" s="8"/>
      <c r="H460" s="8"/>
    </row>
    <row r="461" spans="1:8" ht="15" customHeight="1" x14ac:dyDescent="0.2">
      <c r="A461" s="24"/>
      <c r="B461" s="3"/>
      <c r="C461" s="3"/>
      <c r="D461" s="5"/>
      <c r="E461" s="3"/>
      <c r="F461" s="8"/>
      <c r="G461" s="8"/>
      <c r="H461" s="8"/>
    </row>
    <row r="462" spans="1:8" ht="15" customHeight="1" x14ac:dyDescent="0.2">
      <c r="A462" s="24"/>
      <c r="B462" s="3"/>
      <c r="C462" s="3"/>
      <c r="D462" s="5"/>
      <c r="E462" s="3"/>
      <c r="F462" s="8"/>
      <c r="G462" s="8"/>
      <c r="H462" s="8"/>
    </row>
    <row r="463" spans="1:8" ht="15" customHeight="1" x14ac:dyDescent="0.2">
      <c r="A463" s="24"/>
      <c r="B463" s="3"/>
      <c r="C463" s="3"/>
      <c r="D463" s="5"/>
      <c r="E463" s="3"/>
      <c r="F463" s="8"/>
      <c r="G463" s="8"/>
      <c r="H463" s="8"/>
    </row>
    <row r="464" spans="1:8" ht="15" customHeight="1" x14ac:dyDescent="0.2">
      <c r="A464" s="24"/>
      <c r="B464" s="3"/>
      <c r="C464" s="3"/>
      <c r="D464" s="5"/>
      <c r="E464" s="3"/>
      <c r="F464" s="8"/>
      <c r="G464" s="8"/>
      <c r="H464" s="8"/>
    </row>
    <row r="465" spans="1:8" ht="15" customHeight="1" x14ac:dyDescent="0.2">
      <c r="A465" s="24"/>
      <c r="B465" s="3"/>
      <c r="C465" s="3"/>
      <c r="D465" s="5"/>
      <c r="E465" s="3"/>
      <c r="F465" s="8"/>
      <c r="G465" s="8"/>
      <c r="H465" s="8"/>
    </row>
    <row r="466" spans="1:8" ht="15" customHeight="1" x14ac:dyDescent="0.2">
      <c r="A466" s="24"/>
      <c r="B466" s="3"/>
      <c r="C466" s="3"/>
      <c r="D466" s="5"/>
      <c r="E466" s="3"/>
      <c r="F466" s="8"/>
      <c r="G466" s="8"/>
      <c r="H466" s="8"/>
    </row>
    <row r="467" spans="1:8" ht="15" customHeight="1" x14ac:dyDescent="0.2">
      <c r="A467" s="24"/>
      <c r="B467" s="3"/>
      <c r="C467" s="3"/>
      <c r="D467" s="5"/>
      <c r="E467" s="3"/>
      <c r="F467" s="8"/>
      <c r="G467" s="8"/>
      <c r="H467" s="8"/>
    </row>
    <row r="468" spans="1:8" ht="15" customHeight="1" x14ac:dyDescent="0.2">
      <c r="A468" s="24"/>
      <c r="B468" s="3"/>
      <c r="C468" s="3"/>
      <c r="D468" s="5"/>
      <c r="E468" s="3"/>
      <c r="F468" s="8"/>
      <c r="G468" s="8"/>
      <c r="H468" s="8"/>
    </row>
    <row r="469" spans="1:8" ht="15" customHeight="1" x14ac:dyDescent="0.2">
      <c r="A469" s="24"/>
      <c r="B469" s="3"/>
      <c r="C469" s="3"/>
      <c r="D469" s="5"/>
      <c r="E469" s="3"/>
      <c r="F469" s="8"/>
      <c r="G469" s="8"/>
      <c r="H469" s="8"/>
    </row>
    <row r="470" spans="1:8" ht="15" customHeight="1" x14ac:dyDescent="0.2">
      <c r="A470" s="24"/>
      <c r="B470" s="3"/>
      <c r="C470" s="3"/>
      <c r="D470" s="5"/>
      <c r="E470" s="3"/>
      <c r="F470" s="8"/>
      <c r="G470" s="8"/>
      <c r="H470" s="8"/>
    </row>
    <row r="471" spans="1:8" ht="15" customHeight="1" x14ac:dyDescent="0.2">
      <c r="A471" s="24"/>
      <c r="B471" s="3"/>
      <c r="C471" s="3"/>
      <c r="D471" s="5"/>
      <c r="E471" s="3"/>
      <c r="F471" s="8"/>
      <c r="G471" s="8"/>
      <c r="H471" s="8"/>
    </row>
    <row r="472" spans="1:8" ht="15" customHeight="1" x14ac:dyDescent="0.2">
      <c r="A472" s="24"/>
      <c r="B472" s="3"/>
      <c r="C472" s="3"/>
      <c r="D472" s="5"/>
      <c r="E472" s="3"/>
      <c r="F472" s="8"/>
      <c r="G472" s="8"/>
      <c r="H472" s="8"/>
    </row>
    <row r="473" spans="1:8" ht="15" customHeight="1" x14ac:dyDescent="0.2">
      <c r="A473" s="24"/>
      <c r="B473" s="3"/>
      <c r="C473" s="3"/>
      <c r="D473" s="5"/>
      <c r="E473" s="3"/>
      <c r="F473" s="8"/>
      <c r="G473" s="8"/>
      <c r="H473" s="8"/>
    </row>
    <row r="474" spans="1:8" ht="15" customHeight="1" x14ac:dyDescent="0.2">
      <c r="A474" s="24"/>
      <c r="B474" s="3"/>
      <c r="C474" s="3"/>
      <c r="D474" s="5"/>
      <c r="E474" s="3"/>
      <c r="F474" s="8"/>
      <c r="G474" s="8"/>
      <c r="H474" s="8"/>
    </row>
    <row r="475" spans="1:8" ht="15" customHeight="1" x14ac:dyDescent="0.2">
      <c r="A475" s="24"/>
      <c r="B475" s="3"/>
      <c r="C475" s="3"/>
      <c r="D475" s="5"/>
      <c r="E475" s="3"/>
      <c r="F475" s="8"/>
      <c r="G475" s="8"/>
      <c r="H475" s="8"/>
    </row>
    <row r="476" spans="1:8" ht="15" customHeight="1" x14ac:dyDescent="0.2">
      <c r="A476" s="24"/>
      <c r="B476" s="3"/>
      <c r="C476" s="3"/>
      <c r="D476" s="5"/>
      <c r="E476" s="3"/>
      <c r="F476" s="8"/>
      <c r="G476" s="8"/>
      <c r="H476" s="8"/>
    </row>
    <row r="477" spans="1:8" ht="15" customHeight="1" x14ac:dyDescent="0.2">
      <c r="A477" s="24"/>
      <c r="B477" s="3"/>
      <c r="C477" s="3"/>
      <c r="D477" s="5"/>
      <c r="E477" s="3"/>
      <c r="F477" s="8"/>
      <c r="G477" s="8"/>
      <c r="H477" s="8"/>
    </row>
    <row r="478" spans="1:8" ht="15" customHeight="1" x14ac:dyDescent="0.2">
      <c r="A478" s="24"/>
      <c r="B478" s="3"/>
      <c r="C478" s="3"/>
      <c r="D478" s="5"/>
      <c r="E478" s="3"/>
      <c r="F478" s="8"/>
      <c r="G478" s="8"/>
      <c r="H478" s="8"/>
    </row>
    <row r="479" spans="1:8" ht="15" customHeight="1" x14ac:dyDescent="0.2">
      <c r="A479" s="24"/>
      <c r="B479" s="3"/>
      <c r="C479" s="3"/>
      <c r="D479" s="5"/>
      <c r="E479" s="3"/>
      <c r="F479" s="8"/>
      <c r="G479" s="8"/>
      <c r="H479" s="8"/>
    </row>
    <row r="480" spans="1:8" ht="15" customHeight="1" x14ac:dyDescent="0.2">
      <c r="A480" s="24"/>
      <c r="B480" s="3"/>
      <c r="C480" s="3"/>
      <c r="D480" s="5"/>
      <c r="E480" s="3"/>
      <c r="F480" s="8"/>
      <c r="G480" s="8"/>
      <c r="H480" s="8"/>
    </row>
    <row r="481" spans="1:8" ht="15" customHeight="1" x14ac:dyDescent="0.2">
      <c r="A481" s="24"/>
      <c r="B481" s="3"/>
      <c r="C481" s="3"/>
      <c r="D481" s="5"/>
      <c r="E481" s="3"/>
      <c r="F481" s="8"/>
      <c r="G481" s="8"/>
      <c r="H481" s="8"/>
    </row>
    <row r="482" spans="1:8" ht="15" customHeight="1" x14ac:dyDescent="0.2">
      <c r="A482" s="24"/>
      <c r="B482" s="3"/>
      <c r="C482" s="3"/>
      <c r="D482" s="5"/>
      <c r="E482" s="3"/>
      <c r="F482" s="8"/>
      <c r="G482" s="8"/>
      <c r="H482" s="8"/>
    </row>
    <row r="483" spans="1:8" ht="15" customHeight="1" x14ac:dyDescent="0.2">
      <c r="A483" s="24"/>
      <c r="B483" s="3"/>
      <c r="C483" s="3"/>
      <c r="D483" s="5"/>
      <c r="E483" s="3"/>
      <c r="F483" s="8"/>
      <c r="G483" s="8"/>
      <c r="H483" s="8"/>
    </row>
    <row r="484" spans="1:8" ht="15" customHeight="1" x14ac:dyDescent="0.2">
      <c r="A484" s="24"/>
      <c r="B484" s="3"/>
      <c r="C484" s="3"/>
      <c r="D484" s="5"/>
      <c r="E484" s="3"/>
      <c r="F484" s="8"/>
      <c r="G484" s="8"/>
      <c r="H484" s="8"/>
    </row>
    <row r="485" spans="1:8" ht="15" customHeight="1" x14ac:dyDescent="0.2">
      <c r="A485" s="24"/>
      <c r="B485" s="3"/>
      <c r="C485" s="3"/>
      <c r="D485" s="5"/>
      <c r="E485" s="3"/>
      <c r="F485" s="8"/>
      <c r="G485" s="8"/>
      <c r="H485" s="8"/>
    </row>
    <row r="486" spans="1:8" ht="15" customHeight="1" x14ac:dyDescent="0.2">
      <c r="A486" s="24"/>
      <c r="B486" s="3"/>
      <c r="C486" s="3"/>
      <c r="D486" s="5"/>
      <c r="E486" s="3"/>
      <c r="F486" s="8"/>
      <c r="G486" s="8"/>
      <c r="H486" s="8"/>
    </row>
    <row r="487" spans="1:8" ht="15" customHeight="1" x14ac:dyDescent="0.2">
      <c r="A487" s="24"/>
      <c r="B487" s="3"/>
      <c r="C487" s="3"/>
      <c r="D487" s="5"/>
      <c r="E487" s="3"/>
      <c r="F487" s="8"/>
      <c r="G487" s="8"/>
      <c r="H487" s="8"/>
    </row>
    <row r="488" spans="1:8" ht="15" customHeight="1" x14ac:dyDescent="0.2">
      <c r="A488" s="24"/>
      <c r="B488" s="3"/>
      <c r="C488" s="3"/>
      <c r="D488" s="5"/>
      <c r="E488" s="3"/>
      <c r="F488" s="8"/>
      <c r="G488" s="8"/>
      <c r="H488" s="8"/>
    </row>
    <row r="489" spans="1:8" ht="15" customHeight="1" x14ac:dyDescent="0.2">
      <c r="A489" s="24"/>
      <c r="B489" s="3"/>
      <c r="C489" s="3"/>
      <c r="D489" s="5"/>
      <c r="E489" s="3"/>
      <c r="F489" s="8"/>
      <c r="G489" s="8"/>
      <c r="H489" s="8"/>
    </row>
    <row r="490" spans="1:8" ht="15" customHeight="1" x14ac:dyDescent="0.2">
      <c r="A490" s="24"/>
      <c r="B490" s="3"/>
      <c r="C490" s="3"/>
      <c r="D490" s="5"/>
      <c r="E490" s="3"/>
      <c r="F490" s="8"/>
      <c r="G490" s="8"/>
      <c r="H490" s="8"/>
    </row>
    <row r="491" spans="1:8" ht="15" customHeight="1" x14ac:dyDescent="0.2">
      <c r="A491" s="24"/>
      <c r="B491" s="3"/>
      <c r="C491" s="3"/>
      <c r="D491" s="5"/>
      <c r="E491" s="3"/>
      <c r="F491" s="8"/>
      <c r="G491" s="8"/>
      <c r="H491" s="8"/>
    </row>
    <row r="492" spans="1:8" ht="15" customHeight="1" x14ac:dyDescent="0.2">
      <c r="A492" s="24"/>
      <c r="B492" s="3"/>
      <c r="C492" s="3"/>
      <c r="D492" s="5"/>
      <c r="E492" s="3"/>
      <c r="F492" s="8"/>
      <c r="G492" s="8"/>
      <c r="H492" s="8"/>
    </row>
    <row r="493" spans="1:8" ht="15" customHeight="1" x14ac:dyDescent="0.2">
      <c r="A493" s="24"/>
      <c r="B493" s="3"/>
      <c r="C493" s="3"/>
      <c r="D493" s="5"/>
      <c r="E493" s="3"/>
      <c r="F493" s="8"/>
      <c r="G493" s="8"/>
      <c r="H493" s="8"/>
    </row>
    <row r="494" spans="1:8" ht="15" customHeight="1" x14ac:dyDescent="0.2">
      <c r="A494" s="24"/>
      <c r="B494" s="3"/>
      <c r="C494" s="3"/>
      <c r="D494" s="5"/>
      <c r="E494" s="3"/>
      <c r="F494" s="8"/>
      <c r="G494" s="8"/>
      <c r="H494" s="8"/>
    </row>
    <row r="495" spans="1:8" ht="15" customHeight="1" x14ac:dyDescent="0.2">
      <c r="A495" s="24"/>
      <c r="B495" s="3"/>
      <c r="C495" s="3"/>
      <c r="D495" s="5"/>
      <c r="E495" s="3"/>
      <c r="F495" s="8"/>
      <c r="G495" s="8"/>
      <c r="H495" s="8"/>
    </row>
    <row r="496" spans="1:8" ht="15" customHeight="1" x14ac:dyDescent="0.2">
      <c r="A496" s="24"/>
      <c r="B496" s="3"/>
      <c r="C496" s="3"/>
      <c r="D496" s="5"/>
      <c r="E496" s="3"/>
      <c r="F496" s="8"/>
      <c r="G496" s="8"/>
      <c r="H496" s="8"/>
    </row>
    <row r="497" spans="1:8" ht="15" customHeight="1" x14ac:dyDescent="0.2">
      <c r="A497" s="24"/>
      <c r="B497" s="3"/>
      <c r="C497" s="3"/>
      <c r="D497" s="5"/>
      <c r="E497" s="3"/>
      <c r="F497" s="8"/>
      <c r="G497" s="8"/>
      <c r="H497" s="8"/>
    </row>
    <row r="498" spans="1:8" ht="15" customHeight="1" x14ac:dyDescent="0.2">
      <c r="A498" s="24"/>
      <c r="B498" s="3"/>
      <c r="C498" s="3"/>
      <c r="D498" s="5"/>
      <c r="E498" s="3"/>
      <c r="F498" s="8"/>
      <c r="G498" s="8"/>
      <c r="H498" s="8"/>
    </row>
    <row r="499" spans="1:8" ht="15" customHeight="1" x14ac:dyDescent="0.2">
      <c r="A499" s="24"/>
      <c r="B499" s="3"/>
      <c r="C499" s="3"/>
      <c r="D499" s="5"/>
      <c r="E499" s="3"/>
      <c r="F499" s="8"/>
      <c r="G499" s="8"/>
      <c r="H499" s="8"/>
    </row>
    <row r="500" spans="1:8" ht="15" customHeight="1" x14ac:dyDescent="0.2">
      <c r="A500" s="24"/>
      <c r="B500" s="3"/>
      <c r="C500" s="3"/>
      <c r="D500" s="5"/>
      <c r="E500" s="3"/>
      <c r="F500" s="8"/>
      <c r="G500" s="8"/>
      <c r="H500" s="8"/>
    </row>
    <row r="501" spans="1:8" ht="15" customHeight="1" x14ac:dyDescent="0.2">
      <c r="A501" s="24"/>
      <c r="B501" s="3"/>
      <c r="C501" s="3"/>
      <c r="D501" s="5"/>
      <c r="E501" s="3"/>
      <c r="F501" s="8"/>
      <c r="G501" s="8"/>
      <c r="H501" s="8"/>
    </row>
    <row r="502" spans="1:8" ht="15" customHeight="1" x14ac:dyDescent="0.2">
      <c r="A502" s="24"/>
      <c r="B502" s="3"/>
      <c r="C502" s="3"/>
      <c r="D502" s="5"/>
      <c r="E502" s="3"/>
      <c r="F502" s="8"/>
      <c r="G502" s="8"/>
      <c r="H502" s="8"/>
    </row>
    <row r="503" spans="1:8" ht="15" customHeight="1" x14ac:dyDescent="0.2">
      <c r="A503" s="24"/>
      <c r="B503" s="3"/>
      <c r="C503" s="3"/>
      <c r="D503" s="5"/>
      <c r="E503" s="3"/>
      <c r="F503" s="8"/>
      <c r="G503" s="8"/>
      <c r="H503" s="8"/>
    </row>
    <row r="504" spans="1:8" ht="15" customHeight="1" x14ac:dyDescent="0.2">
      <c r="A504" s="24"/>
      <c r="B504" s="3"/>
      <c r="C504" s="3"/>
      <c r="D504" s="5"/>
      <c r="E504" s="3"/>
      <c r="F504" s="8"/>
      <c r="G504" s="8"/>
      <c r="H504" s="8"/>
    </row>
    <row r="505" spans="1:8" ht="15" customHeight="1" x14ac:dyDescent="0.2">
      <c r="A505" s="24"/>
      <c r="B505" s="3"/>
      <c r="C505" s="3"/>
      <c r="D505" s="5"/>
      <c r="E505" s="3"/>
      <c r="F505" s="8"/>
      <c r="G505" s="8"/>
      <c r="H505" s="8"/>
    </row>
    <row r="506" spans="1:8" ht="15" customHeight="1" x14ac:dyDescent="0.2">
      <c r="A506" s="24"/>
      <c r="B506" s="3"/>
      <c r="C506" s="3"/>
      <c r="D506" s="5"/>
      <c r="E506" s="3"/>
      <c r="F506" s="8"/>
      <c r="G506" s="8"/>
      <c r="H506" s="8"/>
    </row>
    <row r="507" spans="1:8" ht="15" customHeight="1" x14ac:dyDescent="0.2">
      <c r="A507" s="24"/>
      <c r="B507" s="3"/>
      <c r="C507" s="3"/>
      <c r="D507" s="5"/>
      <c r="E507" s="3"/>
      <c r="F507" s="8"/>
      <c r="G507" s="8"/>
      <c r="H507" s="8"/>
    </row>
    <row r="508" spans="1:8" ht="15" customHeight="1" x14ac:dyDescent="0.2">
      <c r="A508" s="24"/>
      <c r="B508" s="3"/>
      <c r="C508" s="3"/>
      <c r="D508" s="5"/>
      <c r="E508" s="3"/>
      <c r="F508" s="8"/>
      <c r="G508" s="8"/>
      <c r="H508" s="8"/>
    </row>
    <row r="509" spans="1:8" ht="15" customHeight="1" x14ac:dyDescent="0.2">
      <c r="A509" s="24"/>
      <c r="B509" s="3"/>
      <c r="C509" s="3"/>
      <c r="D509" s="5"/>
      <c r="E509" s="3"/>
      <c r="F509" s="8"/>
      <c r="G509" s="8"/>
      <c r="H509" s="8"/>
    </row>
    <row r="510" spans="1:8" ht="15" customHeight="1" x14ac:dyDescent="0.2">
      <c r="A510" s="24"/>
      <c r="B510" s="3"/>
      <c r="C510" s="3"/>
      <c r="D510" s="5"/>
      <c r="E510" s="3"/>
      <c r="F510" s="8"/>
      <c r="G510" s="8"/>
      <c r="H510" s="8"/>
    </row>
    <row r="511" spans="1:8" ht="15" customHeight="1" x14ac:dyDescent="0.2">
      <c r="A511" s="24"/>
      <c r="B511" s="3"/>
      <c r="C511" s="3"/>
      <c r="D511" s="5"/>
      <c r="E511" s="3"/>
      <c r="F511" s="8"/>
      <c r="G511" s="8"/>
      <c r="H511" s="8"/>
    </row>
    <row r="512" spans="1:8" ht="15" customHeight="1" x14ac:dyDescent="0.2">
      <c r="A512" s="24"/>
      <c r="B512" s="3"/>
      <c r="C512" s="3"/>
      <c r="D512" s="5"/>
      <c r="E512" s="3"/>
      <c r="F512" s="8"/>
      <c r="G512" s="8"/>
      <c r="H512" s="8"/>
    </row>
    <row r="513" spans="1:8" ht="15" customHeight="1" x14ac:dyDescent="0.2">
      <c r="A513" s="24"/>
      <c r="B513" s="3"/>
      <c r="C513" s="3"/>
      <c r="D513" s="5"/>
      <c r="E513" s="3"/>
      <c r="F513" s="8"/>
      <c r="G513" s="8"/>
      <c r="H513" s="8"/>
    </row>
    <row r="514" spans="1:8" ht="15" customHeight="1" x14ac:dyDescent="0.2">
      <c r="A514" s="24"/>
      <c r="B514" s="3"/>
      <c r="C514" s="3"/>
      <c r="D514" s="5"/>
      <c r="E514" s="3"/>
      <c r="F514" s="8"/>
      <c r="G514" s="8"/>
      <c r="H514" s="8"/>
    </row>
    <row r="515" spans="1:8" ht="15" customHeight="1" x14ac:dyDescent="0.2">
      <c r="A515" s="24"/>
      <c r="B515" s="3"/>
      <c r="C515" s="3"/>
      <c r="D515" s="5"/>
      <c r="E515" s="3"/>
      <c r="F515" s="8"/>
      <c r="G515" s="8"/>
      <c r="H515" s="8"/>
    </row>
    <row r="516" spans="1:8" ht="15" customHeight="1" x14ac:dyDescent="0.2">
      <c r="A516" s="24"/>
      <c r="B516" s="3"/>
      <c r="C516" s="3"/>
      <c r="D516" s="5"/>
      <c r="E516" s="3"/>
      <c r="F516" s="8"/>
      <c r="G516" s="8"/>
      <c r="H516" s="8"/>
    </row>
    <row r="517" spans="1:8" ht="15" customHeight="1" x14ac:dyDescent="0.2">
      <c r="A517" s="24"/>
      <c r="B517" s="3"/>
      <c r="C517" s="3"/>
      <c r="D517" s="5"/>
      <c r="E517" s="3"/>
      <c r="F517" s="8"/>
      <c r="G517" s="8"/>
      <c r="H517" s="8"/>
    </row>
    <row r="518" spans="1:8" ht="15" customHeight="1" x14ac:dyDescent="0.2">
      <c r="A518" s="24"/>
      <c r="B518" s="3"/>
      <c r="C518" s="3"/>
      <c r="D518" s="5"/>
      <c r="E518" s="3"/>
      <c r="F518" s="8"/>
      <c r="G518" s="8"/>
      <c r="H518" s="8"/>
    </row>
    <row r="519" spans="1:8" ht="15" customHeight="1" x14ac:dyDescent="0.2">
      <c r="A519" s="24"/>
      <c r="B519" s="3"/>
      <c r="C519" s="3"/>
      <c r="D519" s="5"/>
      <c r="E519" s="3"/>
      <c r="F519" s="8"/>
      <c r="G519" s="8"/>
      <c r="H519" s="8"/>
    </row>
    <row r="520" spans="1:8" ht="15" customHeight="1" x14ac:dyDescent="0.2">
      <c r="A520" s="24"/>
      <c r="B520" s="3"/>
      <c r="C520" s="3"/>
      <c r="D520" s="5"/>
      <c r="E520" s="3"/>
      <c r="F520" s="8"/>
      <c r="G520" s="8"/>
      <c r="H520" s="8"/>
    </row>
    <row r="521" spans="1:8" ht="15" customHeight="1" x14ac:dyDescent="0.2">
      <c r="A521" s="24"/>
      <c r="B521" s="3"/>
      <c r="C521" s="3"/>
      <c r="D521" s="5"/>
      <c r="E521" s="3"/>
      <c r="F521" s="8"/>
      <c r="G521" s="8"/>
      <c r="H521" s="8"/>
    </row>
    <row r="522" spans="1:8" ht="15" customHeight="1" x14ac:dyDescent="0.2">
      <c r="A522" s="24"/>
      <c r="B522" s="3"/>
      <c r="C522" s="3"/>
      <c r="D522" s="5"/>
      <c r="E522" s="3"/>
      <c r="F522" s="8"/>
      <c r="G522" s="8"/>
      <c r="H522" s="8"/>
    </row>
    <row r="523" spans="1:8" ht="15" customHeight="1" x14ac:dyDescent="0.2">
      <c r="A523" s="24"/>
      <c r="B523" s="3"/>
      <c r="C523" s="3"/>
      <c r="D523" s="5"/>
      <c r="E523" s="3"/>
      <c r="F523" s="8"/>
      <c r="G523" s="8"/>
      <c r="H523" s="8"/>
    </row>
    <row r="524" spans="1:8" ht="15" customHeight="1" x14ac:dyDescent="0.2">
      <c r="A524" s="24"/>
      <c r="B524" s="3"/>
      <c r="C524" s="3"/>
      <c r="D524" s="5"/>
      <c r="E524" s="3"/>
      <c r="F524" s="8"/>
      <c r="G524" s="8"/>
      <c r="H524" s="8"/>
    </row>
    <row r="525" spans="1:8" ht="15" customHeight="1" x14ac:dyDescent="0.2">
      <c r="A525" s="24"/>
      <c r="B525" s="3"/>
      <c r="C525" s="3"/>
      <c r="D525" s="5"/>
      <c r="E525" s="3"/>
      <c r="F525" s="8"/>
      <c r="G525" s="8"/>
      <c r="H525" s="8"/>
    </row>
    <row r="526" spans="1:8" ht="15" customHeight="1" x14ac:dyDescent="0.2">
      <c r="A526" s="24"/>
      <c r="B526" s="3"/>
      <c r="C526" s="3"/>
      <c r="D526" s="5"/>
      <c r="E526" s="3"/>
      <c r="F526" s="8"/>
      <c r="G526" s="8"/>
      <c r="H526" s="8"/>
    </row>
    <row r="527" spans="1:8" ht="15" customHeight="1" x14ac:dyDescent="0.2">
      <c r="A527" s="24"/>
      <c r="B527" s="3"/>
      <c r="C527" s="3"/>
      <c r="D527" s="5"/>
      <c r="E527" s="3"/>
      <c r="F527" s="8"/>
      <c r="G527" s="8"/>
      <c r="H527" s="8"/>
    </row>
    <row r="528" spans="1:8" ht="15" customHeight="1" x14ac:dyDescent="0.2">
      <c r="A528" s="24"/>
      <c r="B528" s="3"/>
      <c r="C528" s="3"/>
      <c r="D528" s="5"/>
      <c r="E528" s="3"/>
      <c r="F528" s="8"/>
      <c r="G528" s="8"/>
      <c r="H528" s="8"/>
    </row>
    <row r="529" spans="1:8" ht="15" customHeight="1" x14ac:dyDescent="0.2">
      <c r="A529" s="24"/>
      <c r="B529" s="3"/>
      <c r="C529" s="3"/>
      <c r="D529" s="5"/>
      <c r="E529" s="3"/>
      <c r="F529" s="8"/>
      <c r="G529" s="8"/>
      <c r="H529" s="8"/>
    </row>
    <row r="530" spans="1:8" ht="15" customHeight="1" x14ac:dyDescent="0.2">
      <c r="A530" s="24"/>
      <c r="B530" s="3"/>
      <c r="C530" s="3"/>
      <c r="D530" s="5"/>
      <c r="E530" s="3"/>
      <c r="F530" s="8"/>
      <c r="G530" s="8"/>
      <c r="H530" s="8"/>
    </row>
    <row r="531" spans="1:8" ht="15" customHeight="1" x14ac:dyDescent="0.2">
      <c r="A531" s="24"/>
      <c r="B531" s="3"/>
      <c r="C531" s="3"/>
      <c r="D531" s="5"/>
      <c r="E531" s="3"/>
      <c r="F531" s="8"/>
      <c r="G531" s="8"/>
      <c r="H531" s="8"/>
    </row>
    <row r="532" spans="1:8" ht="15" customHeight="1" x14ac:dyDescent="0.2">
      <c r="A532" s="24"/>
      <c r="B532" s="3"/>
      <c r="C532" s="3"/>
      <c r="D532" s="5"/>
      <c r="E532" s="3"/>
      <c r="F532" s="8"/>
      <c r="G532" s="8"/>
      <c r="H532" s="8"/>
    </row>
    <row r="533" spans="1:8" ht="15" customHeight="1" x14ac:dyDescent="0.2">
      <c r="A533" s="24"/>
      <c r="B533" s="3"/>
      <c r="C533" s="3"/>
      <c r="D533" s="5"/>
      <c r="E533" s="3"/>
      <c r="F533" s="8"/>
      <c r="G533" s="8"/>
      <c r="H533" s="8"/>
    </row>
    <row r="534" spans="1:8" ht="15" customHeight="1" x14ac:dyDescent="0.2">
      <c r="A534" s="24"/>
      <c r="B534" s="3"/>
      <c r="C534" s="3"/>
      <c r="D534" s="5"/>
      <c r="E534" s="3"/>
      <c r="F534" s="8"/>
      <c r="G534" s="8"/>
      <c r="H534" s="8"/>
    </row>
    <row r="535" spans="1:8" ht="15" customHeight="1" x14ac:dyDescent="0.2">
      <c r="A535" s="24"/>
      <c r="B535" s="3"/>
      <c r="C535" s="3"/>
      <c r="D535" s="5"/>
      <c r="E535" s="3"/>
      <c r="F535" s="8"/>
      <c r="G535" s="8"/>
      <c r="H535" s="8"/>
    </row>
    <row r="536" spans="1:8" ht="15" customHeight="1" x14ac:dyDescent="0.2">
      <c r="A536" s="24"/>
      <c r="B536" s="3"/>
      <c r="C536" s="3"/>
      <c r="D536" s="5"/>
      <c r="E536" s="3"/>
      <c r="F536" s="8"/>
      <c r="G536" s="8"/>
      <c r="H536" s="8"/>
    </row>
    <row r="537" spans="1:8" ht="15" customHeight="1" x14ac:dyDescent="0.2">
      <c r="A537" s="24"/>
      <c r="B537" s="3"/>
      <c r="C537" s="3"/>
      <c r="D537" s="5"/>
      <c r="E537" s="3"/>
      <c r="F537" s="8"/>
      <c r="G537" s="8"/>
      <c r="H537" s="8"/>
    </row>
    <row r="538" spans="1:8" ht="15" customHeight="1" x14ac:dyDescent="0.2">
      <c r="A538" s="24"/>
      <c r="B538" s="3"/>
      <c r="C538" s="3"/>
      <c r="D538" s="5"/>
      <c r="E538" s="3"/>
      <c r="F538" s="8"/>
      <c r="G538" s="8"/>
      <c r="H538" s="8"/>
    </row>
    <row r="539" spans="1:8" ht="15" customHeight="1" x14ac:dyDescent="0.2">
      <c r="A539" s="24"/>
      <c r="B539" s="3"/>
      <c r="C539" s="3"/>
      <c r="D539" s="5"/>
      <c r="E539" s="3"/>
      <c r="F539" s="8"/>
      <c r="G539" s="8"/>
      <c r="H539" s="8"/>
    </row>
    <row r="540" spans="1:8" ht="15" customHeight="1" x14ac:dyDescent="0.2">
      <c r="A540" s="24"/>
      <c r="B540" s="3"/>
      <c r="C540" s="3"/>
      <c r="D540" s="5"/>
      <c r="E540" s="3"/>
      <c r="F540" s="8"/>
      <c r="G540" s="8"/>
      <c r="H540" s="8"/>
    </row>
    <row r="541" spans="1:8" ht="15" customHeight="1" x14ac:dyDescent="0.2">
      <c r="A541" s="24"/>
      <c r="B541" s="3"/>
      <c r="C541" s="3"/>
      <c r="D541" s="5"/>
      <c r="E541" s="3"/>
      <c r="F541" s="8"/>
      <c r="G541" s="8"/>
      <c r="H541" s="8"/>
    </row>
    <row r="542" spans="1:8" ht="15" customHeight="1" x14ac:dyDescent="0.2">
      <c r="A542" s="24"/>
      <c r="B542" s="3"/>
      <c r="C542" s="3"/>
      <c r="D542" s="5"/>
      <c r="E542" s="3"/>
      <c r="F542" s="8"/>
      <c r="G542" s="8"/>
      <c r="H542" s="8"/>
    </row>
    <row r="543" spans="1:8" ht="15" customHeight="1" x14ac:dyDescent="0.2">
      <c r="A543" s="24"/>
      <c r="B543" s="3"/>
      <c r="C543" s="3"/>
      <c r="D543" s="5"/>
      <c r="E543" s="3"/>
      <c r="F543" s="8"/>
      <c r="G543" s="8"/>
      <c r="H543" s="8"/>
    </row>
    <row r="544" spans="1:8" ht="15" customHeight="1" x14ac:dyDescent="0.2">
      <c r="A544" s="24"/>
      <c r="B544" s="3"/>
      <c r="C544" s="3"/>
      <c r="D544" s="5"/>
      <c r="E544" s="3"/>
      <c r="F544" s="8"/>
      <c r="G544" s="8"/>
      <c r="H544" s="8"/>
    </row>
    <row r="545" spans="1:8" ht="15" customHeight="1" x14ac:dyDescent="0.2">
      <c r="A545" s="24"/>
      <c r="B545" s="3"/>
      <c r="C545" s="3"/>
      <c r="D545" s="5"/>
      <c r="E545" s="3"/>
      <c r="F545" s="8"/>
      <c r="G545" s="8"/>
      <c r="H545" s="8"/>
    </row>
    <row r="546" spans="1:8" ht="15" customHeight="1" x14ac:dyDescent="0.2">
      <c r="A546" s="24"/>
      <c r="B546" s="3"/>
      <c r="C546" s="3"/>
      <c r="D546" s="5"/>
      <c r="E546" s="3"/>
      <c r="F546" s="8"/>
      <c r="G546" s="8"/>
      <c r="H546" s="8"/>
    </row>
    <row r="547" spans="1:8" ht="15" customHeight="1" x14ac:dyDescent="0.2">
      <c r="A547" s="24"/>
      <c r="B547" s="3"/>
      <c r="C547" s="3"/>
      <c r="D547" s="5"/>
      <c r="E547" s="3"/>
      <c r="F547" s="8"/>
      <c r="G547" s="8"/>
      <c r="H547" s="8"/>
    </row>
    <row r="548" spans="1:8" ht="15" customHeight="1" x14ac:dyDescent="0.2">
      <c r="A548" s="24"/>
      <c r="B548" s="3"/>
      <c r="C548" s="3"/>
      <c r="D548" s="5"/>
      <c r="E548" s="3"/>
      <c r="F548" s="8"/>
      <c r="G548" s="8"/>
      <c r="H548" s="8"/>
    </row>
    <row r="549" spans="1:8" ht="15" customHeight="1" x14ac:dyDescent="0.2">
      <c r="A549" s="24"/>
      <c r="B549" s="3"/>
      <c r="C549" s="3"/>
      <c r="D549" s="5"/>
      <c r="E549" s="3"/>
      <c r="F549" s="8"/>
      <c r="G549" s="8"/>
      <c r="H549" s="8"/>
    </row>
    <row r="550" spans="1:8" ht="15" customHeight="1" x14ac:dyDescent="0.2">
      <c r="A550" s="24"/>
      <c r="B550" s="3"/>
      <c r="C550" s="3"/>
      <c r="D550" s="5"/>
      <c r="E550" s="3"/>
      <c r="F550" s="8"/>
      <c r="G550" s="8"/>
      <c r="H550" s="8"/>
    </row>
    <row r="551" spans="1:8" ht="15" customHeight="1" x14ac:dyDescent="0.2">
      <c r="A551" s="24"/>
      <c r="B551" s="3"/>
      <c r="C551" s="3"/>
      <c r="D551" s="5"/>
      <c r="E551" s="3"/>
      <c r="F551" s="8"/>
      <c r="G551" s="8"/>
      <c r="H551" s="8"/>
    </row>
    <row r="552" spans="1:8" ht="15" customHeight="1" x14ac:dyDescent="0.2">
      <c r="A552" s="24"/>
      <c r="B552" s="3"/>
      <c r="C552" s="3"/>
      <c r="D552" s="5"/>
      <c r="E552" s="3"/>
      <c r="F552" s="8"/>
      <c r="G552" s="8"/>
      <c r="H552" s="8"/>
    </row>
    <row r="553" spans="1:8" ht="15" customHeight="1" x14ac:dyDescent="0.2">
      <c r="A553" s="24"/>
      <c r="B553" s="3"/>
      <c r="C553" s="3"/>
      <c r="D553" s="5"/>
      <c r="E553" s="3"/>
      <c r="F553" s="8"/>
      <c r="G553" s="8"/>
      <c r="H553" s="8"/>
    </row>
    <row r="554" spans="1:8" ht="15" customHeight="1" x14ac:dyDescent="0.2">
      <c r="A554" s="24"/>
      <c r="B554" s="3"/>
      <c r="C554" s="3"/>
      <c r="D554" s="5"/>
      <c r="E554" s="3"/>
      <c r="F554" s="8"/>
      <c r="G554" s="8"/>
      <c r="H554" s="8"/>
    </row>
    <row r="555" spans="1:8" ht="15" customHeight="1" x14ac:dyDescent="0.2">
      <c r="A555" s="24"/>
      <c r="B555" s="3"/>
      <c r="C555" s="3"/>
      <c r="D555" s="5"/>
      <c r="E555" s="3"/>
      <c r="F555" s="8"/>
      <c r="G555" s="8"/>
      <c r="H555" s="8"/>
    </row>
    <row r="556" spans="1:8" ht="15" customHeight="1" x14ac:dyDescent="0.2">
      <c r="A556" s="24"/>
      <c r="B556" s="3"/>
      <c r="C556" s="3"/>
      <c r="D556" s="5"/>
      <c r="E556" s="3"/>
      <c r="F556" s="8"/>
      <c r="G556" s="8"/>
      <c r="H556" s="8"/>
    </row>
    <row r="557" spans="1:8" ht="15" customHeight="1" x14ac:dyDescent="0.2">
      <c r="A557" s="24"/>
      <c r="B557" s="3"/>
      <c r="C557" s="3"/>
      <c r="D557" s="5"/>
      <c r="E557" s="3"/>
      <c r="F557" s="8"/>
      <c r="G557" s="8"/>
      <c r="H557" s="8"/>
    </row>
    <row r="558" spans="1:8" ht="15" customHeight="1" x14ac:dyDescent="0.2">
      <c r="A558" s="24"/>
      <c r="B558" s="3"/>
      <c r="C558" s="3"/>
      <c r="D558" s="5"/>
      <c r="E558" s="3"/>
      <c r="F558" s="8"/>
      <c r="G558" s="8"/>
      <c r="H558" s="8"/>
    </row>
    <row r="559" spans="1:8" ht="15" customHeight="1" x14ac:dyDescent="0.2">
      <c r="A559" s="24"/>
      <c r="B559" s="3"/>
      <c r="C559" s="3"/>
      <c r="D559" s="5"/>
      <c r="E559" s="3"/>
      <c r="F559" s="8"/>
      <c r="G559" s="8"/>
      <c r="H559" s="8"/>
    </row>
    <row r="560" spans="1:8" ht="15" customHeight="1" x14ac:dyDescent="0.2">
      <c r="A560" s="24"/>
      <c r="B560" s="3"/>
      <c r="C560" s="3"/>
      <c r="D560" s="5"/>
      <c r="E560" s="3"/>
      <c r="F560" s="8"/>
      <c r="G560" s="8"/>
      <c r="H560" s="8"/>
    </row>
    <row r="561" spans="1:8" ht="15" customHeight="1" x14ac:dyDescent="0.2">
      <c r="A561" s="24"/>
      <c r="B561" s="3"/>
      <c r="C561" s="3"/>
      <c r="D561" s="5"/>
      <c r="E561" s="3"/>
      <c r="F561" s="8"/>
      <c r="G561" s="8"/>
      <c r="H561" s="8"/>
    </row>
    <row r="562" spans="1:8" ht="15" customHeight="1" x14ac:dyDescent="0.2">
      <c r="A562" s="24"/>
      <c r="B562" s="3"/>
      <c r="C562" s="3"/>
      <c r="D562" s="5"/>
      <c r="E562" s="3"/>
      <c r="F562" s="8"/>
      <c r="G562" s="8"/>
      <c r="H562" s="8"/>
    </row>
    <row r="563" spans="1:8" ht="15" customHeight="1" x14ac:dyDescent="0.2">
      <c r="A563" s="24"/>
      <c r="B563" s="3"/>
      <c r="C563" s="3"/>
      <c r="D563" s="5"/>
      <c r="E563" s="3"/>
      <c r="F563" s="8"/>
      <c r="G563" s="8"/>
      <c r="H563" s="8"/>
    </row>
    <row r="564" spans="1:8" ht="15" customHeight="1" x14ac:dyDescent="0.2">
      <c r="A564" s="24"/>
      <c r="B564" s="3"/>
      <c r="C564" s="3"/>
      <c r="D564" s="5"/>
      <c r="E564" s="3"/>
      <c r="F564" s="8"/>
      <c r="G564" s="8"/>
      <c r="H564" s="8"/>
    </row>
    <row r="565" spans="1:8" ht="15" customHeight="1" x14ac:dyDescent="0.2">
      <c r="A565" s="24"/>
      <c r="B565" s="3"/>
      <c r="C565" s="3"/>
      <c r="D565" s="5"/>
      <c r="E565" s="3"/>
      <c r="F565" s="8"/>
      <c r="G565" s="8"/>
      <c r="H565" s="8"/>
    </row>
    <row r="566" spans="1:8" ht="15" customHeight="1" x14ac:dyDescent="0.2">
      <c r="A566" s="24"/>
      <c r="B566" s="3"/>
      <c r="C566" s="3"/>
      <c r="D566" s="5"/>
      <c r="E566" s="3"/>
      <c r="F566" s="8"/>
      <c r="G566" s="8"/>
      <c r="H566" s="8"/>
    </row>
    <row r="567" spans="1:8" ht="15" customHeight="1" x14ac:dyDescent="0.2">
      <c r="A567" s="24"/>
      <c r="B567" s="3"/>
      <c r="C567" s="3"/>
      <c r="D567" s="5"/>
      <c r="E567" s="3"/>
      <c r="F567" s="8"/>
      <c r="G567" s="8"/>
      <c r="H567" s="8"/>
    </row>
    <row r="568" spans="1:8" ht="15" customHeight="1" x14ac:dyDescent="0.2">
      <c r="A568" s="24"/>
      <c r="B568" s="3"/>
      <c r="C568" s="3"/>
      <c r="D568" s="5"/>
      <c r="E568" s="3"/>
      <c r="F568" s="8"/>
      <c r="G568" s="8"/>
      <c r="H568" s="8"/>
    </row>
    <row r="569" spans="1:8" ht="15" customHeight="1" x14ac:dyDescent="0.2">
      <c r="A569" s="24"/>
      <c r="B569" s="3"/>
      <c r="C569" s="3"/>
      <c r="D569" s="5"/>
      <c r="E569" s="3"/>
      <c r="F569" s="8"/>
      <c r="G569" s="8"/>
      <c r="H569" s="8"/>
    </row>
    <row r="570" spans="1:8" ht="15" customHeight="1" x14ac:dyDescent="0.2">
      <c r="A570" s="24"/>
      <c r="B570" s="3"/>
      <c r="C570" s="3"/>
      <c r="D570" s="5"/>
      <c r="E570" s="3"/>
      <c r="F570" s="8"/>
      <c r="G570" s="8"/>
      <c r="H570" s="8"/>
    </row>
    <row r="571" spans="1:8" ht="15" customHeight="1" x14ac:dyDescent="0.2">
      <c r="A571" s="24"/>
      <c r="B571" s="3"/>
      <c r="C571" s="3"/>
      <c r="D571" s="5"/>
      <c r="E571" s="3"/>
      <c r="F571" s="8"/>
      <c r="G571" s="8"/>
      <c r="H571" s="8"/>
    </row>
    <row r="572" spans="1:8" ht="15" customHeight="1" x14ac:dyDescent="0.2">
      <c r="A572" s="24"/>
      <c r="B572" s="3"/>
      <c r="C572" s="3"/>
      <c r="D572" s="5"/>
      <c r="E572" s="3"/>
      <c r="F572" s="8"/>
      <c r="G572" s="8"/>
      <c r="H572" s="8"/>
    </row>
    <row r="573" spans="1:8" ht="15" customHeight="1" x14ac:dyDescent="0.2">
      <c r="A573" s="24"/>
      <c r="B573" s="3"/>
      <c r="C573" s="3"/>
      <c r="D573" s="5"/>
      <c r="E573" s="3"/>
      <c r="F573" s="8"/>
      <c r="G573" s="8"/>
      <c r="H573" s="8"/>
    </row>
    <row r="574" spans="1:8" ht="15" customHeight="1" x14ac:dyDescent="0.2">
      <c r="A574" s="24"/>
      <c r="B574" s="3"/>
      <c r="C574" s="3"/>
      <c r="D574" s="5"/>
      <c r="E574" s="3"/>
      <c r="F574" s="8"/>
      <c r="G574" s="8"/>
      <c r="H574" s="8"/>
    </row>
    <row r="575" spans="1:8" ht="15" customHeight="1" x14ac:dyDescent="0.2">
      <c r="A575" s="24"/>
      <c r="B575" s="3"/>
      <c r="C575" s="3"/>
      <c r="D575" s="5"/>
      <c r="E575" s="3"/>
      <c r="F575" s="8"/>
      <c r="G575" s="8"/>
      <c r="H575" s="8"/>
    </row>
    <row r="576" spans="1:8" ht="15" customHeight="1" x14ac:dyDescent="0.2">
      <c r="A576" s="24"/>
      <c r="B576" s="3"/>
      <c r="C576" s="3"/>
      <c r="D576" s="5"/>
      <c r="E576" s="3"/>
      <c r="F576" s="8"/>
      <c r="G576" s="8"/>
      <c r="H576" s="8"/>
    </row>
    <row r="577" spans="1:8" ht="15" customHeight="1" x14ac:dyDescent="0.2">
      <c r="A577" s="24"/>
      <c r="B577" s="3"/>
      <c r="C577" s="3"/>
      <c r="D577" s="5"/>
      <c r="E577" s="3"/>
      <c r="F577" s="8"/>
      <c r="G577" s="8"/>
      <c r="H577" s="8"/>
    </row>
    <row r="578" spans="1:8" ht="15" customHeight="1" x14ac:dyDescent="0.2">
      <c r="A578" s="24"/>
      <c r="B578" s="3"/>
      <c r="C578" s="3"/>
      <c r="D578" s="5"/>
      <c r="E578" s="3"/>
      <c r="F578" s="8"/>
      <c r="G578" s="8"/>
      <c r="H578" s="8"/>
    </row>
    <row r="579" spans="1:8" ht="15" customHeight="1" x14ac:dyDescent="0.2">
      <c r="A579" s="24"/>
      <c r="B579" s="3"/>
      <c r="C579" s="3"/>
      <c r="D579" s="5"/>
      <c r="E579" s="3"/>
      <c r="F579" s="8"/>
      <c r="G579" s="8"/>
      <c r="H579" s="8"/>
    </row>
    <row r="580" spans="1:8" ht="15" customHeight="1" x14ac:dyDescent="0.2">
      <c r="A580" s="24"/>
      <c r="B580" s="3"/>
      <c r="C580" s="3"/>
      <c r="D580" s="5"/>
      <c r="E580" s="3"/>
      <c r="F580" s="8"/>
      <c r="G580" s="8"/>
      <c r="H580" s="8"/>
    </row>
    <row r="581" spans="1:8" ht="15" customHeight="1" x14ac:dyDescent="0.2">
      <c r="A581" s="24"/>
      <c r="B581" s="3"/>
      <c r="C581" s="3"/>
      <c r="D581" s="5"/>
      <c r="E581" s="3"/>
      <c r="F581" s="8"/>
      <c r="G581" s="8"/>
      <c r="H581" s="8"/>
    </row>
    <row r="582" spans="1:8" ht="15" customHeight="1" x14ac:dyDescent="0.2">
      <c r="A582" s="24"/>
      <c r="B582" s="3"/>
      <c r="C582" s="3"/>
      <c r="D582" s="5"/>
      <c r="E582" s="3"/>
      <c r="F582" s="8"/>
      <c r="G582" s="8"/>
      <c r="H582" s="8"/>
    </row>
    <row r="583" spans="1:8" ht="15" customHeight="1" x14ac:dyDescent="0.2">
      <c r="A583" s="24"/>
      <c r="B583" s="3"/>
      <c r="C583" s="3"/>
      <c r="D583" s="5"/>
      <c r="E583" s="3"/>
      <c r="F583" s="8"/>
      <c r="G583" s="8"/>
      <c r="H583" s="8"/>
    </row>
    <row r="584" spans="1:8" ht="15" customHeight="1" x14ac:dyDescent="0.2">
      <c r="A584" s="24"/>
      <c r="B584" s="3"/>
      <c r="C584" s="3"/>
      <c r="D584" s="5"/>
      <c r="E584" s="3"/>
      <c r="F584" s="8"/>
      <c r="G584" s="8"/>
      <c r="H584" s="8"/>
    </row>
    <row r="585" spans="1:8" ht="15" customHeight="1" x14ac:dyDescent="0.2">
      <c r="A585" s="24"/>
      <c r="B585" s="3"/>
      <c r="C585" s="3"/>
      <c r="D585" s="5"/>
      <c r="E585" s="3"/>
      <c r="F585" s="8"/>
      <c r="G585" s="8"/>
      <c r="H585" s="8"/>
    </row>
    <row r="586" spans="1:8" ht="15" customHeight="1" x14ac:dyDescent="0.2">
      <c r="A586" s="24"/>
      <c r="B586" s="3"/>
      <c r="C586" s="3"/>
      <c r="D586" s="5"/>
      <c r="E586" s="3"/>
      <c r="F586" s="8"/>
      <c r="G586" s="8"/>
      <c r="H586" s="8"/>
    </row>
    <row r="587" spans="1:8" ht="15" customHeight="1" x14ac:dyDescent="0.2">
      <c r="A587" s="24"/>
      <c r="B587" s="3"/>
      <c r="C587" s="3"/>
      <c r="D587" s="5"/>
      <c r="E587" s="3"/>
      <c r="F587" s="8"/>
      <c r="G587" s="8"/>
      <c r="H587" s="8"/>
    </row>
    <row r="588" spans="1:8" ht="15" customHeight="1" x14ac:dyDescent="0.2">
      <c r="A588" s="24"/>
      <c r="B588" s="3"/>
      <c r="C588" s="3"/>
      <c r="D588" s="5"/>
      <c r="E588" s="3"/>
      <c r="F588" s="8"/>
      <c r="G588" s="8"/>
      <c r="H588" s="8"/>
    </row>
    <row r="589" spans="1:8" ht="15" customHeight="1" x14ac:dyDescent="0.2">
      <c r="A589" s="24"/>
      <c r="B589" s="3"/>
      <c r="C589" s="3"/>
      <c r="D589" s="5"/>
      <c r="E589" s="3"/>
      <c r="F589" s="8"/>
      <c r="G589" s="8"/>
      <c r="H589" s="8"/>
    </row>
    <row r="590" spans="1:8" ht="15" customHeight="1" x14ac:dyDescent="0.2">
      <c r="A590" s="24"/>
      <c r="B590" s="3"/>
      <c r="C590" s="3"/>
      <c r="D590" s="5"/>
      <c r="E590" s="3"/>
      <c r="F590" s="8"/>
      <c r="G590" s="8"/>
      <c r="H590" s="8"/>
    </row>
    <row r="591" spans="1:8" ht="15" customHeight="1" x14ac:dyDescent="0.2">
      <c r="A591" s="24"/>
      <c r="B591" s="3"/>
      <c r="C591" s="3"/>
      <c r="D591" s="5"/>
      <c r="E591" s="3"/>
      <c r="F591" s="8"/>
      <c r="G591" s="8"/>
      <c r="H591" s="8"/>
    </row>
    <row r="592" spans="1:8" ht="15" customHeight="1" x14ac:dyDescent="0.2">
      <c r="A592" s="24"/>
      <c r="B592" s="3"/>
      <c r="C592" s="3"/>
      <c r="D592" s="5"/>
      <c r="E592" s="3"/>
      <c r="F592" s="8"/>
      <c r="G592" s="8"/>
      <c r="H592" s="8"/>
    </row>
    <row r="593" spans="1:8" ht="15" customHeight="1" x14ac:dyDescent="0.2">
      <c r="A593" s="24"/>
      <c r="B593" s="3"/>
      <c r="C593" s="3"/>
      <c r="D593" s="5"/>
      <c r="E593" s="3"/>
      <c r="F593" s="8"/>
      <c r="G593" s="8"/>
      <c r="H593" s="8"/>
    </row>
    <row r="594" spans="1:8" ht="15" customHeight="1" x14ac:dyDescent="0.2">
      <c r="A594" s="24"/>
      <c r="B594" s="3"/>
      <c r="C594" s="3"/>
      <c r="D594" s="5"/>
      <c r="E594" s="3"/>
      <c r="F594" s="8"/>
      <c r="G594" s="8"/>
      <c r="H594" s="8"/>
    </row>
    <row r="595" spans="1:8" ht="15" customHeight="1" x14ac:dyDescent="0.2">
      <c r="A595" s="24"/>
      <c r="B595" s="3"/>
      <c r="C595" s="3"/>
      <c r="D595" s="5"/>
      <c r="E595" s="3"/>
      <c r="F595" s="8"/>
      <c r="G595" s="8"/>
      <c r="H595" s="8"/>
    </row>
    <row r="596" spans="1:8" ht="15" customHeight="1" x14ac:dyDescent="0.2">
      <c r="A596" s="24"/>
      <c r="B596" s="3"/>
      <c r="C596" s="3"/>
      <c r="D596" s="5"/>
      <c r="E596" s="3"/>
      <c r="F596" s="8"/>
      <c r="G596" s="8"/>
      <c r="H596" s="8"/>
    </row>
    <row r="597" spans="1:8" ht="15" customHeight="1" x14ac:dyDescent="0.2">
      <c r="A597" s="24"/>
      <c r="B597" s="3"/>
      <c r="C597" s="3"/>
      <c r="D597" s="5"/>
      <c r="E597" s="3"/>
      <c r="F597" s="8"/>
      <c r="G597" s="8"/>
      <c r="H597" s="8"/>
    </row>
    <row r="598" spans="1:8" ht="15" customHeight="1" x14ac:dyDescent="0.2">
      <c r="A598" s="24"/>
      <c r="B598" s="3"/>
      <c r="C598" s="3"/>
      <c r="D598" s="5"/>
      <c r="E598" s="3"/>
      <c r="F598" s="8"/>
      <c r="G598" s="8"/>
      <c r="H598" s="8"/>
    </row>
    <row r="599" spans="1:8" ht="15" customHeight="1" x14ac:dyDescent="0.2">
      <c r="A599" s="24"/>
      <c r="B599" s="3"/>
      <c r="C599" s="3"/>
      <c r="D599" s="5"/>
      <c r="E599" s="3"/>
      <c r="F599" s="8"/>
      <c r="G599" s="8"/>
      <c r="H599" s="8"/>
    </row>
    <row r="600" spans="1:8" ht="15" customHeight="1" x14ac:dyDescent="0.2">
      <c r="A600" s="24"/>
      <c r="B600" s="3"/>
      <c r="C600" s="3"/>
      <c r="D600" s="5"/>
      <c r="E600" s="3"/>
      <c r="F600" s="8"/>
      <c r="G600" s="8"/>
      <c r="H600" s="8"/>
    </row>
    <row r="601" spans="1:8" ht="15" customHeight="1" x14ac:dyDescent="0.2">
      <c r="A601" s="24"/>
      <c r="B601" s="3"/>
      <c r="C601" s="3"/>
      <c r="D601" s="5"/>
      <c r="E601" s="3"/>
      <c r="F601" s="8"/>
      <c r="G601" s="8"/>
      <c r="H601" s="8"/>
    </row>
    <row r="602" spans="1:8" ht="15" customHeight="1" x14ac:dyDescent="0.2">
      <c r="A602" s="24"/>
      <c r="B602" s="3"/>
      <c r="C602" s="3"/>
      <c r="D602" s="5"/>
      <c r="E602" s="3"/>
      <c r="F602" s="8"/>
      <c r="G602" s="8"/>
      <c r="H602" s="8"/>
    </row>
    <row r="603" spans="1:8" ht="15" customHeight="1" x14ac:dyDescent="0.2">
      <c r="A603" s="24"/>
      <c r="B603" s="3"/>
      <c r="C603" s="3"/>
      <c r="D603" s="5"/>
      <c r="E603" s="3"/>
      <c r="F603" s="8"/>
      <c r="G603" s="8"/>
      <c r="H603" s="8"/>
    </row>
    <row r="604" spans="1:8" ht="15" customHeight="1" x14ac:dyDescent="0.2">
      <c r="A604" s="24"/>
      <c r="B604" s="3"/>
      <c r="C604" s="3"/>
      <c r="D604" s="5"/>
      <c r="E604" s="3"/>
      <c r="F604" s="8"/>
      <c r="G604" s="8"/>
      <c r="H604" s="8"/>
    </row>
    <row r="605" spans="1:8" ht="15" customHeight="1" x14ac:dyDescent="0.2">
      <c r="A605" s="24"/>
      <c r="B605" s="3"/>
      <c r="C605" s="3"/>
      <c r="D605" s="5"/>
      <c r="E605" s="3"/>
      <c r="F605" s="8"/>
      <c r="G605" s="8"/>
      <c r="H605" s="8"/>
    </row>
    <row r="606" spans="1:8" ht="15" customHeight="1" x14ac:dyDescent="0.2">
      <c r="A606" s="24"/>
      <c r="B606" s="3"/>
      <c r="C606" s="3"/>
      <c r="D606" s="5"/>
      <c r="E606" s="3"/>
      <c r="F606" s="8"/>
      <c r="G606" s="8"/>
      <c r="H606" s="8"/>
    </row>
    <row r="607" spans="1:8" ht="15" customHeight="1" x14ac:dyDescent="0.2">
      <c r="A607" s="24"/>
      <c r="B607" s="3"/>
      <c r="C607" s="3"/>
      <c r="D607" s="5"/>
      <c r="E607" s="3"/>
      <c r="F607" s="8"/>
      <c r="G607" s="8"/>
      <c r="H607" s="8"/>
    </row>
    <row r="608" spans="1:8" ht="15" customHeight="1" x14ac:dyDescent="0.2">
      <c r="A608" s="24"/>
      <c r="B608" s="3"/>
      <c r="C608" s="3"/>
      <c r="D608" s="5"/>
      <c r="E608" s="3"/>
      <c r="F608" s="8"/>
      <c r="G608" s="8"/>
      <c r="H608" s="8"/>
    </row>
    <row r="609" spans="1:8" ht="15" customHeight="1" x14ac:dyDescent="0.2">
      <c r="A609" s="24"/>
      <c r="B609" s="3"/>
      <c r="C609" s="3"/>
      <c r="D609" s="5"/>
      <c r="E609" s="3"/>
      <c r="F609" s="8"/>
      <c r="G609" s="8"/>
      <c r="H609" s="8"/>
    </row>
    <row r="610" spans="1:8" ht="15" customHeight="1" x14ac:dyDescent="0.2">
      <c r="A610" s="24"/>
      <c r="B610" s="3"/>
      <c r="C610" s="3"/>
      <c r="D610" s="5"/>
      <c r="E610" s="3"/>
      <c r="F610" s="8"/>
      <c r="G610" s="8"/>
      <c r="H610" s="8"/>
    </row>
    <row r="611" spans="1:8" ht="15" customHeight="1" x14ac:dyDescent="0.2">
      <c r="A611" s="24"/>
      <c r="B611" s="3"/>
      <c r="C611" s="3"/>
      <c r="D611" s="5"/>
      <c r="E611" s="3"/>
      <c r="F611" s="8"/>
      <c r="G611" s="8"/>
      <c r="H611" s="8"/>
    </row>
    <row r="612" spans="1:8" ht="15" customHeight="1" x14ac:dyDescent="0.2">
      <c r="A612" s="24"/>
      <c r="B612" s="3"/>
      <c r="C612" s="3"/>
      <c r="D612" s="5"/>
      <c r="E612" s="3"/>
      <c r="F612" s="8"/>
      <c r="G612" s="8"/>
      <c r="H612" s="8"/>
    </row>
    <row r="613" spans="1:8" ht="15" customHeight="1" x14ac:dyDescent="0.2">
      <c r="A613" s="24"/>
      <c r="B613" s="3"/>
      <c r="C613" s="3"/>
      <c r="D613" s="5"/>
      <c r="E613" s="3"/>
      <c r="F613" s="8"/>
      <c r="G613" s="8"/>
      <c r="H613" s="8"/>
    </row>
    <row r="614" spans="1:8" ht="15" customHeight="1" x14ac:dyDescent="0.2">
      <c r="A614" s="24"/>
      <c r="B614" s="3"/>
      <c r="C614" s="3"/>
      <c r="D614" s="5"/>
      <c r="E614" s="3"/>
      <c r="F614" s="8"/>
      <c r="G614" s="8"/>
      <c r="H614" s="8"/>
    </row>
    <row r="615" spans="1:8" ht="15" customHeight="1" x14ac:dyDescent="0.2">
      <c r="A615" s="24"/>
      <c r="B615" s="3"/>
      <c r="C615" s="3"/>
      <c r="D615" s="5"/>
      <c r="E615" s="3"/>
      <c r="F615" s="8"/>
      <c r="G615" s="8"/>
      <c r="H615" s="8"/>
    </row>
    <row r="616" spans="1:8" ht="15" customHeight="1" x14ac:dyDescent="0.2">
      <c r="A616" s="24"/>
      <c r="B616" s="3"/>
      <c r="C616" s="3"/>
      <c r="D616" s="5"/>
      <c r="E616" s="3"/>
      <c r="F616" s="8"/>
      <c r="G616" s="8"/>
      <c r="H616" s="8"/>
    </row>
    <row r="617" spans="1:8" ht="15" customHeight="1" x14ac:dyDescent="0.2">
      <c r="A617" s="24"/>
      <c r="B617" s="3"/>
      <c r="C617" s="3"/>
      <c r="D617" s="5"/>
      <c r="E617" s="3"/>
      <c r="F617" s="8"/>
      <c r="G617" s="8"/>
      <c r="H617" s="8"/>
    </row>
    <row r="618" spans="1:8" ht="15" customHeight="1" x14ac:dyDescent="0.2">
      <c r="A618" s="24"/>
      <c r="B618" s="3"/>
      <c r="C618" s="3"/>
      <c r="D618" s="5"/>
      <c r="E618" s="3"/>
      <c r="F618" s="8"/>
      <c r="G618" s="8"/>
      <c r="H618" s="8"/>
    </row>
    <row r="619" spans="1:8" ht="15" customHeight="1" x14ac:dyDescent="0.2">
      <c r="A619" s="24"/>
      <c r="B619" s="3"/>
      <c r="C619" s="3"/>
      <c r="D619" s="5"/>
      <c r="E619" s="3"/>
      <c r="F619" s="8"/>
      <c r="G619" s="8"/>
      <c r="H619" s="8"/>
    </row>
    <row r="620" spans="1:8" ht="15" customHeight="1" x14ac:dyDescent="0.2">
      <c r="A620" s="24"/>
      <c r="B620" s="3"/>
      <c r="C620" s="3"/>
      <c r="D620" s="5"/>
      <c r="E620" s="3"/>
      <c r="F620" s="8"/>
      <c r="G620" s="8"/>
      <c r="H620" s="8"/>
    </row>
    <row r="621" spans="1:8" ht="15" customHeight="1" x14ac:dyDescent="0.2">
      <c r="A621" s="24"/>
      <c r="B621" s="3"/>
      <c r="C621" s="3"/>
      <c r="D621" s="5"/>
      <c r="E621" s="3"/>
      <c r="F621" s="8"/>
      <c r="G621" s="8"/>
      <c r="H621" s="8"/>
    </row>
    <row r="622" spans="1:8" ht="15" customHeight="1" x14ac:dyDescent="0.2">
      <c r="A622" s="24"/>
      <c r="B622" s="3"/>
      <c r="C622" s="3"/>
      <c r="D622" s="5"/>
      <c r="E622" s="3"/>
      <c r="F622" s="8"/>
      <c r="G622" s="8"/>
      <c r="H622" s="8"/>
    </row>
    <row r="623" spans="1:8" ht="15" customHeight="1" x14ac:dyDescent="0.2">
      <c r="A623" s="24"/>
      <c r="B623" s="3"/>
      <c r="C623" s="3"/>
      <c r="D623" s="5"/>
      <c r="E623" s="3"/>
      <c r="F623" s="8"/>
      <c r="G623" s="8"/>
      <c r="H623" s="8"/>
    </row>
    <row r="624" spans="1:8" ht="15" customHeight="1" x14ac:dyDescent="0.2">
      <c r="A624" s="24"/>
      <c r="B624" s="3"/>
      <c r="C624" s="3"/>
      <c r="D624" s="5"/>
      <c r="E624" s="3"/>
      <c r="F624" s="8"/>
      <c r="G624" s="8"/>
      <c r="H624" s="8"/>
    </row>
    <row r="625" spans="1:8" ht="15" customHeight="1" x14ac:dyDescent="0.2">
      <c r="A625" s="24"/>
      <c r="B625" s="3"/>
      <c r="C625" s="3"/>
      <c r="D625" s="5"/>
      <c r="E625" s="3"/>
      <c r="F625" s="8"/>
      <c r="G625" s="8"/>
      <c r="H625" s="8"/>
    </row>
    <row r="626" spans="1:8" ht="15" customHeight="1" x14ac:dyDescent="0.2">
      <c r="A626" s="24"/>
      <c r="B626" s="3"/>
      <c r="C626" s="3"/>
      <c r="D626" s="5"/>
      <c r="E626" s="3"/>
      <c r="F626" s="8"/>
      <c r="G626" s="8"/>
      <c r="H626" s="8"/>
    </row>
    <row r="627" spans="1:8" ht="15" customHeight="1" x14ac:dyDescent="0.2">
      <c r="A627" s="24"/>
      <c r="B627" s="3"/>
      <c r="C627" s="3"/>
      <c r="D627" s="5"/>
      <c r="E627" s="3"/>
      <c r="F627" s="8"/>
      <c r="G627" s="8"/>
      <c r="H627" s="8"/>
    </row>
    <row r="628" spans="1:8" ht="15" customHeight="1" x14ac:dyDescent="0.2">
      <c r="A628" s="24"/>
      <c r="B628" s="3"/>
      <c r="C628" s="3"/>
      <c r="D628" s="5"/>
      <c r="E628" s="3"/>
      <c r="F628" s="8"/>
      <c r="G628" s="8"/>
      <c r="H628" s="8"/>
    </row>
    <row r="629" spans="1:8" ht="15" customHeight="1" x14ac:dyDescent="0.2">
      <c r="A629" s="24"/>
      <c r="B629" s="3"/>
      <c r="C629" s="3"/>
      <c r="D629" s="5"/>
      <c r="E629" s="3"/>
      <c r="F629" s="8"/>
      <c r="G629" s="8"/>
      <c r="H629" s="8"/>
    </row>
    <row r="630" spans="1:8" ht="15" customHeight="1" x14ac:dyDescent="0.2">
      <c r="A630" s="24"/>
      <c r="B630" s="3"/>
      <c r="C630" s="3"/>
      <c r="D630" s="5"/>
      <c r="E630" s="3"/>
      <c r="F630" s="8"/>
      <c r="G630" s="8"/>
      <c r="H630" s="8"/>
    </row>
    <row r="631" spans="1:8" ht="15" customHeight="1" x14ac:dyDescent="0.2">
      <c r="A631" s="24"/>
      <c r="B631" s="3"/>
      <c r="C631" s="3"/>
      <c r="D631" s="5"/>
      <c r="E631" s="3"/>
      <c r="F631" s="8"/>
      <c r="G631" s="8"/>
      <c r="H631" s="8"/>
    </row>
    <row r="632" spans="1:8" ht="15" customHeight="1" x14ac:dyDescent="0.2">
      <c r="A632" s="24"/>
      <c r="B632" s="3"/>
      <c r="C632" s="3"/>
      <c r="D632" s="5"/>
      <c r="E632" s="3"/>
      <c r="F632" s="8"/>
      <c r="G632" s="8"/>
      <c r="H632" s="8"/>
    </row>
    <row r="633" spans="1:8" ht="15" customHeight="1" x14ac:dyDescent="0.2">
      <c r="A633" s="24"/>
      <c r="B633" s="3"/>
      <c r="C633" s="3"/>
      <c r="D633" s="5"/>
      <c r="E633" s="3"/>
      <c r="F633" s="8"/>
      <c r="G633" s="8"/>
      <c r="H633" s="8"/>
    </row>
    <row r="634" spans="1:8" ht="15" customHeight="1" x14ac:dyDescent="0.2">
      <c r="A634" s="24"/>
      <c r="B634" s="3"/>
      <c r="C634" s="3"/>
      <c r="D634" s="5"/>
      <c r="E634" s="3"/>
      <c r="F634" s="8"/>
      <c r="G634" s="8"/>
      <c r="H634" s="8"/>
    </row>
    <row r="635" spans="1:8" ht="15" customHeight="1" x14ac:dyDescent="0.2">
      <c r="A635" s="24"/>
      <c r="B635" s="3"/>
      <c r="C635" s="3"/>
      <c r="D635" s="5"/>
      <c r="E635" s="3"/>
      <c r="F635" s="8"/>
      <c r="G635" s="8"/>
      <c r="H635" s="8"/>
    </row>
    <row r="636" spans="1:8" ht="15" customHeight="1" x14ac:dyDescent="0.2">
      <c r="A636" s="24"/>
      <c r="B636" s="3"/>
      <c r="C636" s="3"/>
      <c r="D636" s="5"/>
      <c r="E636" s="3"/>
      <c r="F636" s="8"/>
      <c r="G636" s="8"/>
      <c r="H636" s="8"/>
    </row>
    <row r="637" spans="1:8" ht="15" customHeight="1" x14ac:dyDescent="0.2">
      <c r="A637" s="24"/>
      <c r="B637" s="3"/>
      <c r="C637" s="3"/>
      <c r="D637" s="5"/>
      <c r="E637" s="3"/>
      <c r="F637" s="8"/>
      <c r="G637" s="8"/>
      <c r="H637" s="8"/>
    </row>
    <row r="638" spans="1:8" ht="15" customHeight="1" x14ac:dyDescent="0.2">
      <c r="A638" s="24"/>
      <c r="B638" s="3"/>
      <c r="C638" s="3"/>
      <c r="D638" s="5"/>
      <c r="E638" s="3"/>
      <c r="F638" s="8"/>
      <c r="G638" s="8"/>
      <c r="H638" s="8"/>
    </row>
    <row r="639" spans="1:8" ht="15" customHeight="1" x14ac:dyDescent="0.2">
      <c r="A639" s="24"/>
      <c r="B639" s="3"/>
      <c r="C639" s="3"/>
      <c r="D639" s="5"/>
      <c r="E639" s="3"/>
      <c r="F639" s="8"/>
      <c r="G639" s="8"/>
      <c r="H639" s="8"/>
    </row>
    <row r="640" spans="1:8" ht="15" customHeight="1" x14ac:dyDescent="0.2">
      <c r="A640" s="24"/>
      <c r="B640" s="3"/>
      <c r="C640" s="3"/>
      <c r="D640" s="5"/>
      <c r="E640" s="3"/>
      <c r="F640" s="8"/>
      <c r="G640" s="8"/>
      <c r="H640" s="8"/>
    </row>
    <row r="641" spans="1:8" ht="15" customHeight="1" x14ac:dyDescent="0.2">
      <c r="A641" s="24"/>
      <c r="B641" s="3"/>
      <c r="C641" s="3"/>
      <c r="D641" s="5"/>
      <c r="E641" s="3"/>
      <c r="F641" s="8"/>
      <c r="G641" s="8"/>
      <c r="H641" s="8"/>
    </row>
    <row r="642" spans="1:8" ht="15" customHeight="1" x14ac:dyDescent="0.2">
      <c r="A642" s="24"/>
      <c r="B642" s="3"/>
      <c r="C642" s="3"/>
      <c r="D642" s="5"/>
      <c r="E642" s="3"/>
      <c r="F642" s="8"/>
      <c r="G642" s="8"/>
      <c r="H642" s="8"/>
    </row>
    <row r="643" spans="1:8" ht="15" customHeight="1" x14ac:dyDescent="0.2">
      <c r="A643" s="24"/>
      <c r="B643" s="3"/>
      <c r="C643" s="3"/>
      <c r="D643" s="5"/>
      <c r="E643" s="3"/>
      <c r="F643" s="8"/>
      <c r="G643" s="8"/>
      <c r="H643" s="8"/>
    </row>
    <row r="644" spans="1:8" ht="15" customHeight="1" x14ac:dyDescent="0.2">
      <c r="A644" s="24"/>
      <c r="B644" s="3"/>
      <c r="C644" s="3"/>
      <c r="D644" s="5"/>
      <c r="E644" s="3"/>
      <c r="F644" s="8"/>
      <c r="G644" s="8"/>
      <c r="H644" s="8"/>
    </row>
    <row r="645" spans="1:8" ht="15" customHeight="1" x14ac:dyDescent="0.2">
      <c r="A645" s="24"/>
      <c r="B645" s="3"/>
      <c r="C645" s="3"/>
      <c r="D645" s="5"/>
      <c r="E645" s="3"/>
      <c r="F645" s="8"/>
      <c r="G645" s="8"/>
      <c r="H645" s="8"/>
    </row>
    <row r="646" spans="1:8" ht="15" customHeight="1" x14ac:dyDescent="0.2">
      <c r="A646" s="24"/>
      <c r="B646" s="3"/>
      <c r="C646" s="3"/>
      <c r="D646" s="5"/>
      <c r="E646" s="3"/>
      <c r="F646" s="8"/>
      <c r="G646" s="8"/>
      <c r="H646" s="8"/>
    </row>
    <row r="647" spans="1:8" ht="15" customHeight="1" x14ac:dyDescent="0.2">
      <c r="A647" s="24"/>
      <c r="B647" s="3"/>
      <c r="C647" s="3"/>
      <c r="D647" s="5"/>
      <c r="E647" s="3"/>
      <c r="F647" s="8"/>
      <c r="G647" s="8"/>
      <c r="H647" s="8"/>
    </row>
    <row r="648" spans="1:8" ht="15" customHeight="1" x14ac:dyDescent="0.2">
      <c r="A648" s="24"/>
      <c r="B648" s="3"/>
      <c r="C648" s="3"/>
      <c r="D648" s="5"/>
      <c r="E648" s="3"/>
      <c r="F648" s="8"/>
      <c r="G648" s="8"/>
      <c r="H648" s="8"/>
    </row>
    <row r="649" spans="1:8" ht="15" customHeight="1" x14ac:dyDescent="0.2">
      <c r="A649" s="24"/>
      <c r="B649" s="3"/>
      <c r="C649" s="3"/>
      <c r="D649" s="5"/>
      <c r="E649" s="3"/>
      <c r="F649" s="8"/>
      <c r="G649" s="8"/>
      <c r="H649" s="8"/>
    </row>
    <row r="650" spans="1:8" ht="15" customHeight="1" x14ac:dyDescent="0.2">
      <c r="A650" s="24"/>
      <c r="B650" s="3"/>
      <c r="C650" s="3"/>
      <c r="D650" s="5"/>
      <c r="E650" s="3"/>
      <c r="F650" s="8"/>
      <c r="G650" s="8"/>
      <c r="H650" s="8"/>
    </row>
    <row r="651" spans="1:8" ht="15" customHeight="1" x14ac:dyDescent="0.2">
      <c r="A651" s="24"/>
      <c r="B651" s="3"/>
      <c r="C651" s="3"/>
      <c r="D651" s="5"/>
      <c r="E651" s="3"/>
      <c r="F651" s="8"/>
      <c r="G651" s="8"/>
      <c r="H651" s="8"/>
    </row>
    <row r="652" spans="1:8" ht="15" customHeight="1" x14ac:dyDescent="0.2">
      <c r="A652" s="24"/>
      <c r="B652" s="3"/>
      <c r="C652" s="3"/>
      <c r="D652" s="5"/>
      <c r="E652" s="3"/>
      <c r="F652" s="8"/>
      <c r="G652" s="8"/>
      <c r="H652" s="8"/>
    </row>
    <row r="653" spans="1:8" ht="15" customHeight="1" x14ac:dyDescent="0.2">
      <c r="A653" s="24"/>
      <c r="B653" s="3"/>
      <c r="C653" s="3"/>
      <c r="D653" s="5"/>
      <c r="E653" s="3"/>
      <c r="F653" s="8"/>
      <c r="G653" s="8"/>
      <c r="H653" s="8"/>
    </row>
    <row r="654" spans="1:8" ht="15" customHeight="1" x14ac:dyDescent="0.2">
      <c r="A654" s="24"/>
      <c r="B654" s="3"/>
      <c r="C654" s="3"/>
      <c r="D654" s="5"/>
      <c r="E654" s="3"/>
      <c r="F654" s="8"/>
      <c r="G654" s="8"/>
      <c r="H654" s="8"/>
    </row>
    <row r="655" spans="1:8" ht="15" customHeight="1" x14ac:dyDescent="0.2">
      <c r="A655" s="24"/>
      <c r="B655" s="3"/>
      <c r="C655" s="3"/>
      <c r="D655" s="5"/>
      <c r="E655" s="3"/>
      <c r="F655" s="8"/>
      <c r="G655" s="8"/>
      <c r="H655" s="8"/>
    </row>
    <row r="656" spans="1:8" ht="15" customHeight="1" x14ac:dyDescent="0.2">
      <c r="A656" s="24"/>
      <c r="B656" s="3"/>
      <c r="C656" s="3"/>
      <c r="D656" s="5"/>
      <c r="E656" s="3"/>
      <c r="F656" s="8"/>
      <c r="G656" s="8"/>
      <c r="H656" s="8"/>
    </row>
    <row r="657" spans="1:8" ht="15" customHeight="1" x14ac:dyDescent="0.2">
      <c r="A657" s="24"/>
      <c r="B657" s="3"/>
      <c r="C657" s="3"/>
      <c r="D657" s="5"/>
      <c r="E657" s="3"/>
      <c r="F657" s="8"/>
      <c r="G657" s="8"/>
      <c r="H657" s="8"/>
    </row>
    <row r="658" spans="1:8" ht="15" customHeight="1" x14ac:dyDescent="0.2">
      <c r="A658" s="24"/>
      <c r="B658" s="3"/>
      <c r="C658" s="3"/>
      <c r="D658" s="5"/>
      <c r="E658" s="3"/>
      <c r="F658" s="8"/>
      <c r="G658" s="8"/>
      <c r="H658" s="8"/>
    </row>
    <row r="659" spans="1:8" ht="15" customHeight="1" x14ac:dyDescent="0.2">
      <c r="A659" s="24"/>
      <c r="B659" s="3"/>
      <c r="C659" s="3"/>
      <c r="D659" s="5"/>
      <c r="E659" s="3"/>
      <c r="F659" s="8"/>
      <c r="G659" s="8"/>
      <c r="H659" s="8"/>
    </row>
    <row r="660" spans="1:8" ht="15" customHeight="1" x14ac:dyDescent="0.2">
      <c r="A660" s="24"/>
      <c r="B660" s="3"/>
      <c r="C660" s="3"/>
      <c r="D660" s="5"/>
      <c r="E660" s="3"/>
      <c r="F660" s="8"/>
      <c r="G660" s="8"/>
      <c r="H660" s="8"/>
    </row>
    <row r="661" spans="1:8" ht="15" customHeight="1" x14ac:dyDescent="0.2">
      <c r="A661" s="24"/>
      <c r="B661" s="3"/>
      <c r="C661" s="3"/>
      <c r="D661" s="5"/>
      <c r="E661" s="3"/>
      <c r="F661" s="8"/>
      <c r="G661" s="8"/>
      <c r="H661" s="8"/>
    </row>
    <row r="662" spans="1:8" ht="15" customHeight="1" x14ac:dyDescent="0.2">
      <c r="A662" s="24"/>
      <c r="B662" s="3"/>
      <c r="C662" s="3"/>
      <c r="D662" s="5"/>
      <c r="E662" s="3"/>
      <c r="F662" s="8"/>
      <c r="G662" s="8"/>
      <c r="H662" s="8"/>
    </row>
    <row r="663" spans="1:8" ht="15" customHeight="1" x14ac:dyDescent="0.2">
      <c r="A663" s="24"/>
      <c r="B663" s="3"/>
      <c r="C663" s="3"/>
      <c r="D663" s="5"/>
      <c r="E663" s="3"/>
      <c r="F663" s="8"/>
      <c r="G663" s="8"/>
      <c r="H663" s="8"/>
    </row>
    <row r="664" spans="1:8" ht="15" customHeight="1" x14ac:dyDescent="0.2">
      <c r="A664" s="24"/>
      <c r="B664" s="3"/>
      <c r="C664" s="3"/>
      <c r="D664" s="5"/>
      <c r="E664" s="3"/>
      <c r="F664" s="8"/>
      <c r="G664" s="8"/>
      <c r="H664" s="8"/>
    </row>
    <row r="665" spans="1:8" ht="15" customHeight="1" x14ac:dyDescent="0.2">
      <c r="A665" s="24"/>
      <c r="B665" s="3"/>
      <c r="C665" s="3"/>
      <c r="D665" s="5"/>
      <c r="E665" s="3"/>
      <c r="F665" s="8"/>
      <c r="G665" s="8"/>
      <c r="H665" s="8"/>
    </row>
    <row r="666" spans="1:8" ht="15" customHeight="1" x14ac:dyDescent="0.2">
      <c r="A666" s="24"/>
      <c r="B666" s="3"/>
      <c r="C666" s="3"/>
      <c r="D666" s="5"/>
      <c r="E666" s="3"/>
      <c r="F666" s="8"/>
      <c r="G666" s="8"/>
      <c r="H666" s="8"/>
    </row>
    <row r="667" spans="1:8" ht="15" customHeight="1" x14ac:dyDescent="0.2">
      <c r="A667" s="24"/>
      <c r="B667" s="3"/>
      <c r="C667" s="3"/>
      <c r="D667" s="5"/>
      <c r="E667" s="3"/>
      <c r="F667" s="8"/>
      <c r="G667" s="8"/>
      <c r="H667" s="8"/>
    </row>
    <row r="668" spans="1:8" ht="15" customHeight="1" x14ac:dyDescent="0.2">
      <c r="A668" s="24"/>
      <c r="B668" s="3"/>
      <c r="C668" s="3"/>
      <c r="D668" s="5"/>
      <c r="E668" s="3"/>
      <c r="F668" s="8"/>
      <c r="G668" s="8"/>
      <c r="H668" s="8"/>
    </row>
    <row r="669" spans="1:8" ht="15" customHeight="1" x14ac:dyDescent="0.2">
      <c r="A669" s="24"/>
      <c r="B669" s="3"/>
      <c r="C669" s="3"/>
      <c r="D669" s="5"/>
      <c r="E669" s="3"/>
      <c r="F669" s="8"/>
      <c r="G669" s="8"/>
      <c r="H669" s="8"/>
    </row>
    <row r="670" spans="1:8" ht="15" customHeight="1" x14ac:dyDescent="0.2">
      <c r="A670" s="24"/>
      <c r="B670" s="3"/>
      <c r="C670" s="3"/>
      <c r="D670" s="5"/>
      <c r="E670" s="3"/>
      <c r="F670" s="8"/>
      <c r="G670" s="8"/>
      <c r="H670" s="8"/>
    </row>
    <row r="671" spans="1:8" ht="15" customHeight="1" x14ac:dyDescent="0.2">
      <c r="A671" s="24"/>
      <c r="B671" s="3"/>
      <c r="C671" s="3"/>
      <c r="D671" s="5"/>
      <c r="E671" s="3"/>
      <c r="F671" s="8"/>
      <c r="G671" s="8"/>
      <c r="H671" s="8"/>
    </row>
    <row r="672" spans="1:8" ht="15" customHeight="1" x14ac:dyDescent="0.2">
      <c r="A672" s="24"/>
      <c r="B672" s="3"/>
      <c r="C672" s="3"/>
      <c r="D672" s="5"/>
      <c r="E672" s="3"/>
      <c r="F672" s="8"/>
      <c r="G672" s="8"/>
      <c r="H672" s="8"/>
    </row>
    <row r="673" spans="1:8" ht="15" customHeight="1" x14ac:dyDescent="0.2">
      <c r="A673" s="24"/>
      <c r="B673" s="3"/>
      <c r="C673" s="3"/>
      <c r="D673" s="5"/>
      <c r="E673" s="3"/>
      <c r="F673" s="8"/>
      <c r="G673" s="8"/>
      <c r="H673" s="8"/>
    </row>
    <row r="674" spans="1:8" ht="15" customHeight="1" x14ac:dyDescent="0.2">
      <c r="A674" s="24"/>
      <c r="B674" s="3"/>
      <c r="C674" s="3"/>
      <c r="D674" s="5"/>
      <c r="E674" s="3"/>
      <c r="F674" s="8"/>
      <c r="G674" s="8"/>
      <c r="H674" s="8"/>
    </row>
    <row r="675" spans="1:8" ht="15" customHeight="1" x14ac:dyDescent="0.2">
      <c r="A675" s="24"/>
      <c r="B675" s="3"/>
      <c r="C675" s="3"/>
      <c r="D675" s="5"/>
      <c r="E675" s="3"/>
      <c r="F675" s="8"/>
      <c r="G675" s="8"/>
      <c r="H675" s="8"/>
    </row>
    <row r="676" spans="1:8" ht="15" customHeight="1" x14ac:dyDescent="0.2">
      <c r="A676" s="24"/>
      <c r="B676" s="3"/>
      <c r="C676" s="3"/>
      <c r="D676" s="5"/>
      <c r="E676" s="3"/>
      <c r="F676" s="8"/>
      <c r="G676" s="8"/>
      <c r="H676" s="8"/>
    </row>
    <row r="677" spans="1:8" ht="15" customHeight="1" x14ac:dyDescent="0.2">
      <c r="A677" s="24"/>
      <c r="B677" s="3"/>
      <c r="C677" s="3"/>
      <c r="D677" s="5"/>
      <c r="E677" s="3"/>
      <c r="F677" s="8"/>
      <c r="G677" s="8"/>
      <c r="H677" s="8"/>
    </row>
    <row r="678" spans="1:8" ht="15" customHeight="1" x14ac:dyDescent="0.2">
      <c r="A678" s="24"/>
      <c r="B678" s="3"/>
      <c r="C678" s="3"/>
      <c r="D678" s="5"/>
      <c r="E678" s="3"/>
      <c r="F678" s="8"/>
      <c r="G678" s="8"/>
      <c r="H678" s="8"/>
    </row>
    <row r="679" spans="1:8" ht="15" customHeight="1" x14ac:dyDescent="0.2">
      <c r="A679" s="24"/>
      <c r="B679" s="3"/>
      <c r="C679" s="3"/>
      <c r="D679" s="5"/>
      <c r="E679" s="3"/>
      <c r="F679" s="8"/>
      <c r="G679" s="8"/>
      <c r="H679" s="8"/>
    </row>
    <row r="680" spans="1:8" ht="15" customHeight="1" x14ac:dyDescent="0.2">
      <c r="A680" s="24"/>
      <c r="B680" s="3"/>
      <c r="C680" s="3"/>
      <c r="D680" s="5"/>
      <c r="E680" s="3"/>
      <c r="F680" s="8"/>
      <c r="G680" s="8"/>
      <c r="H680" s="8"/>
    </row>
    <row r="681" spans="1:8" ht="15" customHeight="1" x14ac:dyDescent="0.2">
      <c r="A681" s="24"/>
      <c r="B681" s="3"/>
      <c r="C681" s="3"/>
      <c r="D681" s="5"/>
      <c r="E681" s="3"/>
      <c r="F681" s="8"/>
      <c r="G681" s="8"/>
      <c r="H681" s="8"/>
    </row>
    <row r="682" spans="1:8" ht="15" customHeight="1" x14ac:dyDescent="0.2">
      <c r="A682" s="24"/>
      <c r="B682" s="3"/>
      <c r="C682" s="3"/>
      <c r="D682" s="5"/>
      <c r="E682" s="3"/>
      <c r="F682" s="8"/>
      <c r="G682" s="8"/>
      <c r="H682" s="8"/>
    </row>
    <row r="683" spans="1:8" ht="15" customHeight="1" x14ac:dyDescent="0.2">
      <c r="A683" s="24"/>
      <c r="B683" s="3"/>
      <c r="C683" s="3"/>
      <c r="D683" s="5"/>
      <c r="E683" s="3"/>
      <c r="F683" s="8"/>
      <c r="G683" s="8"/>
      <c r="H683" s="8"/>
    </row>
    <row r="684" spans="1:8" ht="15" customHeight="1" x14ac:dyDescent="0.2">
      <c r="A684" s="24"/>
      <c r="B684" s="3"/>
      <c r="C684" s="3"/>
      <c r="D684" s="5"/>
      <c r="E684" s="3"/>
      <c r="F684" s="8"/>
      <c r="G684" s="8"/>
      <c r="H684" s="8"/>
    </row>
    <row r="685" spans="1:8" ht="15" customHeight="1" x14ac:dyDescent="0.2">
      <c r="A685" s="24"/>
      <c r="B685" s="3"/>
      <c r="C685" s="3"/>
      <c r="D685" s="5"/>
      <c r="E685" s="3"/>
      <c r="F685" s="8"/>
      <c r="G685" s="8"/>
      <c r="H685" s="8"/>
    </row>
    <row r="686" spans="1:8" ht="15" customHeight="1" x14ac:dyDescent="0.2">
      <c r="A686" s="24"/>
      <c r="B686" s="3"/>
      <c r="C686" s="3"/>
      <c r="D686" s="5"/>
      <c r="E686" s="3"/>
      <c r="F686" s="8"/>
      <c r="G686" s="8"/>
      <c r="H686" s="8"/>
    </row>
    <row r="687" spans="1:8" ht="15" customHeight="1" x14ac:dyDescent="0.2">
      <c r="A687" s="24"/>
      <c r="B687" s="3"/>
      <c r="C687" s="3"/>
      <c r="D687" s="5"/>
      <c r="E687" s="3"/>
      <c r="F687" s="8"/>
      <c r="G687" s="8"/>
      <c r="H687" s="8"/>
    </row>
    <row r="688" spans="1:8" ht="15" customHeight="1" x14ac:dyDescent="0.2">
      <c r="A688" s="24"/>
      <c r="B688" s="3"/>
      <c r="C688" s="3"/>
      <c r="D688" s="5"/>
      <c r="E688" s="3"/>
      <c r="F688" s="8"/>
      <c r="G688" s="8"/>
      <c r="H688" s="8"/>
    </row>
    <row r="689" spans="1:8" ht="15" customHeight="1" x14ac:dyDescent="0.2">
      <c r="A689" s="24"/>
      <c r="B689" s="3"/>
      <c r="C689" s="3"/>
      <c r="D689" s="5"/>
      <c r="E689" s="3"/>
      <c r="F689" s="8"/>
      <c r="G689" s="8"/>
      <c r="H689" s="8"/>
    </row>
    <row r="690" spans="1:8" ht="15" customHeight="1" x14ac:dyDescent="0.2">
      <c r="A690" s="24"/>
      <c r="B690" s="3"/>
      <c r="C690" s="3"/>
      <c r="D690" s="5"/>
      <c r="E690" s="3"/>
      <c r="F690" s="8"/>
      <c r="G690" s="8"/>
      <c r="H690" s="8"/>
    </row>
    <row r="691" spans="1:8" ht="15" customHeight="1" x14ac:dyDescent="0.2">
      <c r="A691" s="24"/>
      <c r="B691" s="3"/>
      <c r="C691" s="3"/>
      <c r="D691" s="5"/>
      <c r="E691" s="3"/>
      <c r="F691" s="8"/>
      <c r="G691" s="8"/>
      <c r="H691" s="8"/>
    </row>
    <row r="692" spans="1:8" ht="15" customHeight="1" x14ac:dyDescent="0.2">
      <c r="A692" s="24"/>
      <c r="B692" s="3"/>
      <c r="C692" s="3"/>
      <c r="D692" s="5"/>
      <c r="E692" s="3"/>
      <c r="F692" s="8"/>
      <c r="G692" s="8"/>
      <c r="H692" s="8"/>
    </row>
    <row r="693" spans="1:8" ht="15" customHeight="1" x14ac:dyDescent="0.2">
      <c r="A693" s="24"/>
      <c r="B693" s="3"/>
      <c r="C693" s="3"/>
      <c r="D693" s="5"/>
      <c r="E693" s="3"/>
      <c r="F693" s="8"/>
      <c r="G693" s="8"/>
      <c r="H693" s="8"/>
    </row>
    <row r="694" spans="1:8" ht="15" customHeight="1" x14ac:dyDescent="0.2">
      <c r="A694" s="24"/>
      <c r="B694" s="3"/>
      <c r="C694" s="3"/>
      <c r="D694" s="5"/>
      <c r="E694" s="3"/>
      <c r="F694" s="8"/>
      <c r="G694" s="8"/>
      <c r="H694" s="8"/>
    </row>
    <row r="695" spans="1:8" ht="15" customHeight="1" x14ac:dyDescent="0.2">
      <c r="A695" s="24"/>
      <c r="B695" s="3"/>
      <c r="C695" s="3"/>
      <c r="D695" s="5"/>
      <c r="E695" s="3"/>
      <c r="F695" s="8"/>
      <c r="G695" s="8"/>
      <c r="H695" s="8"/>
    </row>
    <row r="696" spans="1:8" ht="15" customHeight="1" x14ac:dyDescent="0.2">
      <c r="A696" s="24"/>
      <c r="B696" s="3"/>
      <c r="C696" s="3"/>
      <c r="D696" s="5"/>
      <c r="E696" s="3"/>
      <c r="F696" s="8"/>
      <c r="G696" s="8"/>
      <c r="H696" s="8"/>
    </row>
    <row r="697" spans="1:8" ht="15" customHeight="1" x14ac:dyDescent="0.2">
      <c r="A697" s="24"/>
      <c r="B697" s="3"/>
      <c r="C697" s="3"/>
      <c r="D697" s="5"/>
      <c r="E697" s="3"/>
      <c r="F697" s="8"/>
      <c r="G697" s="8"/>
      <c r="H697" s="8"/>
    </row>
    <row r="698" spans="1:8" ht="15" customHeight="1" x14ac:dyDescent="0.2">
      <c r="A698" s="24"/>
      <c r="B698" s="3"/>
      <c r="C698" s="3"/>
      <c r="D698" s="5"/>
      <c r="E698" s="3"/>
      <c r="F698" s="8"/>
      <c r="G698" s="8"/>
      <c r="H698" s="8"/>
    </row>
    <row r="699" spans="1:8" ht="15" customHeight="1" x14ac:dyDescent="0.2">
      <c r="A699" s="24"/>
      <c r="B699" s="3"/>
      <c r="C699" s="3"/>
      <c r="D699" s="5"/>
      <c r="E699" s="3"/>
      <c r="F699" s="8"/>
      <c r="G699" s="8"/>
      <c r="H699" s="8"/>
    </row>
    <row r="700" spans="1:8" ht="15" customHeight="1" x14ac:dyDescent="0.2">
      <c r="A700" s="24"/>
      <c r="B700" s="3"/>
      <c r="C700" s="3"/>
      <c r="D700" s="5"/>
      <c r="E700" s="3"/>
      <c r="F700" s="8"/>
      <c r="G700" s="8"/>
      <c r="H700" s="8"/>
    </row>
    <row r="701" spans="1:8" ht="15" customHeight="1" x14ac:dyDescent="0.2">
      <c r="A701" s="24"/>
      <c r="B701" s="3"/>
      <c r="C701" s="3"/>
      <c r="D701" s="5"/>
      <c r="E701" s="3"/>
      <c r="F701" s="8"/>
      <c r="G701" s="8"/>
      <c r="H701" s="8"/>
    </row>
    <row r="702" spans="1:8" ht="15" customHeight="1" x14ac:dyDescent="0.2">
      <c r="A702" s="24"/>
      <c r="B702" s="3"/>
      <c r="C702" s="3"/>
      <c r="D702" s="5"/>
      <c r="E702" s="3"/>
      <c r="F702" s="8"/>
      <c r="G702" s="8"/>
      <c r="H702" s="8"/>
    </row>
    <row r="703" spans="1:8" ht="15" customHeight="1" x14ac:dyDescent="0.2">
      <c r="A703" s="24"/>
      <c r="B703" s="3"/>
      <c r="C703" s="3"/>
      <c r="D703" s="5"/>
      <c r="E703" s="3"/>
      <c r="F703" s="8"/>
      <c r="G703" s="8"/>
      <c r="H703" s="8"/>
    </row>
    <row r="704" spans="1:8" ht="15" customHeight="1" x14ac:dyDescent="0.2">
      <c r="A704" s="24"/>
      <c r="B704" s="3"/>
      <c r="C704" s="3"/>
      <c r="D704" s="5"/>
      <c r="E704" s="3"/>
      <c r="F704" s="8"/>
      <c r="G704" s="8"/>
      <c r="H704" s="8"/>
    </row>
    <row r="705" spans="1:8" ht="15" customHeight="1" x14ac:dyDescent="0.2">
      <c r="A705" s="24"/>
      <c r="B705" s="3"/>
      <c r="C705" s="3"/>
      <c r="D705" s="5"/>
      <c r="E705" s="3"/>
      <c r="F705" s="8"/>
      <c r="G705" s="8"/>
      <c r="H705" s="8"/>
    </row>
    <row r="706" spans="1:8" ht="15" customHeight="1" x14ac:dyDescent="0.2">
      <c r="A706" s="24"/>
      <c r="B706" s="3"/>
      <c r="C706" s="3"/>
      <c r="D706" s="5"/>
      <c r="E706" s="3"/>
      <c r="F706" s="8"/>
      <c r="G706" s="8"/>
      <c r="H706" s="8"/>
    </row>
    <row r="707" spans="1:8" ht="15" customHeight="1" x14ac:dyDescent="0.2">
      <c r="A707" s="24"/>
      <c r="B707" s="3"/>
      <c r="C707" s="3"/>
      <c r="D707" s="5"/>
      <c r="E707" s="3"/>
      <c r="F707" s="8"/>
      <c r="G707" s="8"/>
      <c r="H707" s="8"/>
    </row>
  </sheetData>
  <mergeCells count="41">
    <mergeCell ref="A1:H3"/>
    <mergeCell ref="A4:H4"/>
    <mergeCell ref="A5:H5"/>
    <mergeCell ref="A6:A7"/>
    <mergeCell ref="B6:E7"/>
    <mergeCell ref="F6:F7"/>
    <mergeCell ref="G6:G7"/>
    <mergeCell ref="H6:H7"/>
    <mergeCell ref="C52:H52"/>
    <mergeCell ref="A8:H8"/>
    <mergeCell ref="C10:H10"/>
    <mergeCell ref="A12:G12"/>
    <mergeCell ref="C13:H13"/>
    <mergeCell ref="A16:G16"/>
    <mergeCell ref="C17:H17"/>
    <mergeCell ref="A29:G29"/>
    <mergeCell ref="C30:H30"/>
    <mergeCell ref="A44:G44"/>
    <mergeCell ref="C45:H45"/>
    <mergeCell ref="A51:G51"/>
    <mergeCell ref="A95:G95"/>
    <mergeCell ref="A57:G57"/>
    <mergeCell ref="C58:H58"/>
    <mergeCell ref="A62:G62"/>
    <mergeCell ref="C63:H63"/>
    <mergeCell ref="A68:G68"/>
    <mergeCell ref="C69:H69"/>
    <mergeCell ref="A75:G75"/>
    <mergeCell ref="C76:H76"/>
    <mergeCell ref="A87:G87"/>
    <mergeCell ref="C88:H88"/>
    <mergeCell ref="A94:G94"/>
    <mergeCell ref="A105:H105"/>
    <mergeCell ref="A106:H107"/>
    <mergeCell ref="A108:H110"/>
    <mergeCell ref="A96:H96"/>
    <mergeCell ref="A97:H97"/>
    <mergeCell ref="A98:H99"/>
    <mergeCell ref="A100:H100"/>
    <mergeCell ref="A101:H102"/>
    <mergeCell ref="A103:H10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0" orientation="landscape" r:id="rId1"/>
  <rowBreaks count="3" manualBreakCount="3">
    <brk id="29" max="7" man="1"/>
    <brk id="57" max="7" man="1"/>
    <brk id="8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7"/>
  <sheetViews>
    <sheetView view="pageBreakPreview" topLeftCell="A16" zoomScale="110" zoomScaleNormal="110" zoomScaleSheetLayoutView="110" workbookViewId="0">
      <selection activeCell="C22" sqref="C22"/>
    </sheetView>
  </sheetViews>
  <sheetFormatPr defaultRowHeight="15" customHeight="1" x14ac:dyDescent="0.2"/>
  <cols>
    <col min="1" max="1" width="7.85546875" style="15" customWidth="1"/>
    <col min="2" max="2" width="15.140625" style="1" customWidth="1"/>
    <col min="3" max="3" width="100" style="1" customWidth="1"/>
    <col min="4" max="4" width="10" style="6" customWidth="1"/>
    <col min="5" max="5" width="12.85546875" style="1" customWidth="1"/>
    <col min="6" max="8" width="15" style="9" customWidth="1"/>
    <col min="9" max="9" width="13.5703125" style="1" bestFit="1" customWidth="1"/>
    <col min="10" max="10" width="9.140625" style="113"/>
    <col min="11" max="16384" width="9.140625" style="1"/>
  </cols>
  <sheetData>
    <row r="1" spans="1:10" ht="15" customHeight="1" x14ac:dyDescent="0.2">
      <c r="A1" s="228" t="s">
        <v>0</v>
      </c>
      <c r="B1" s="228"/>
      <c r="C1" s="228"/>
      <c r="D1" s="228"/>
      <c r="E1" s="228"/>
      <c r="F1" s="228"/>
      <c r="G1" s="228"/>
      <c r="H1" s="228"/>
    </row>
    <row r="2" spans="1:10" ht="15" customHeight="1" x14ac:dyDescent="0.2">
      <c r="A2" s="228"/>
      <c r="B2" s="228"/>
      <c r="C2" s="228"/>
      <c r="D2" s="228"/>
      <c r="E2" s="228"/>
      <c r="F2" s="228"/>
      <c r="G2" s="228"/>
      <c r="H2" s="228"/>
    </row>
    <row r="3" spans="1:10" ht="15" customHeight="1" x14ac:dyDescent="0.2">
      <c r="A3" s="228"/>
      <c r="B3" s="228"/>
      <c r="C3" s="228"/>
      <c r="D3" s="228"/>
      <c r="E3" s="228"/>
      <c r="F3" s="228"/>
      <c r="G3" s="228"/>
      <c r="H3" s="228"/>
    </row>
    <row r="4" spans="1:10" ht="18.75" customHeight="1" x14ac:dyDescent="0.2">
      <c r="A4" s="229" t="s">
        <v>1</v>
      </c>
      <c r="B4" s="229"/>
      <c r="C4" s="229"/>
      <c r="D4" s="229"/>
      <c r="E4" s="229"/>
      <c r="F4" s="229"/>
      <c r="G4" s="229"/>
      <c r="H4" s="229"/>
    </row>
    <row r="5" spans="1:10" ht="18.75" customHeight="1" x14ac:dyDescent="0.2">
      <c r="A5" s="230" t="s">
        <v>269</v>
      </c>
      <c r="B5" s="230"/>
      <c r="C5" s="230"/>
      <c r="D5" s="230"/>
      <c r="E5" s="230"/>
      <c r="F5" s="230"/>
      <c r="G5" s="230"/>
      <c r="H5" s="230"/>
    </row>
    <row r="6" spans="1:10" ht="15" customHeight="1" x14ac:dyDescent="0.2">
      <c r="A6" s="230" t="s">
        <v>2</v>
      </c>
      <c r="B6" s="230" t="s">
        <v>3</v>
      </c>
      <c r="C6" s="230"/>
      <c r="D6" s="230"/>
      <c r="E6" s="230"/>
      <c r="F6" s="231" t="s">
        <v>4</v>
      </c>
      <c r="G6" s="232">
        <v>0.31409999999999999</v>
      </c>
      <c r="H6" s="233">
        <v>43714</v>
      </c>
    </row>
    <row r="7" spans="1:10" ht="15" customHeight="1" x14ac:dyDescent="0.2">
      <c r="A7" s="230"/>
      <c r="B7" s="230"/>
      <c r="C7" s="230"/>
      <c r="D7" s="230"/>
      <c r="E7" s="230"/>
      <c r="F7" s="231"/>
      <c r="G7" s="232"/>
      <c r="H7" s="233"/>
      <c r="I7" s="9"/>
    </row>
    <row r="8" spans="1:10" ht="18.75" customHeight="1" x14ac:dyDescent="0.2">
      <c r="A8" s="227" t="s">
        <v>529</v>
      </c>
      <c r="B8" s="227"/>
      <c r="C8" s="227"/>
      <c r="D8" s="227"/>
      <c r="E8" s="227"/>
      <c r="F8" s="227"/>
      <c r="G8" s="227"/>
      <c r="H8" s="227"/>
    </row>
    <row r="9" spans="1:10" ht="33.75" customHeight="1" x14ac:dyDescent="0.2">
      <c r="A9" s="90" t="s">
        <v>5</v>
      </c>
      <c r="B9" s="91" t="s">
        <v>6</v>
      </c>
      <c r="C9" s="90" t="s">
        <v>7</v>
      </c>
      <c r="D9" s="92" t="s">
        <v>8</v>
      </c>
      <c r="E9" s="90" t="s">
        <v>65</v>
      </c>
      <c r="F9" s="93" t="s">
        <v>9</v>
      </c>
      <c r="G9" s="93" t="s">
        <v>10</v>
      </c>
      <c r="H9" s="94" t="s">
        <v>11</v>
      </c>
      <c r="J9" s="114"/>
    </row>
    <row r="10" spans="1:10" ht="16.5" customHeight="1" x14ac:dyDescent="0.2">
      <c r="A10" s="38">
        <v>1</v>
      </c>
      <c r="B10" s="38"/>
      <c r="C10" s="216" t="s">
        <v>12</v>
      </c>
      <c r="D10" s="217"/>
      <c r="E10" s="217"/>
      <c r="F10" s="217"/>
      <c r="G10" s="217"/>
      <c r="H10" s="218"/>
    </row>
    <row r="11" spans="1:10" ht="16.5" customHeight="1" x14ac:dyDescent="0.2">
      <c r="A11" s="37" t="s">
        <v>410</v>
      </c>
      <c r="B11" s="119" t="s">
        <v>15</v>
      </c>
      <c r="C11" s="32" t="s">
        <v>298</v>
      </c>
      <c r="D11" s="36">
        <v>1</v>
      </c>
      <c r="E11" s="79" t="s">
        <v>13</v>
      </c>
      <c r="F11" s="29">
        <f>'Memória de Cálculo'!H13</f>
        <v>697.9911376797603</v>
      </c>
      <c r="G11" s="29">
        <f>(F11+(F11*G6))</f>
        <v>917.23015402497299</v>
      </c>
      <c r="H11" s="29">
        <f>G11*D11</f>
        <v>917.23015402497299</v>
      </c>
    </row>
    <row r="12" spans="1:10" ht="16.5" customHeight="1" x14ac:dyDescent="0.2">
      <c r="A12" s="226" t="s">
        <v>32</v>
      </c>
      <c r="B12" s="226"/>
      <c r="C12" s="226"/>
      <c r="D12" s="226"/>
      <c r="E12" s="226"/>
      <c r="F12" s="226"/>
      <c r="G12" s="226"/>
      <c r="H12" s="11">
        <f>SUM(H11)</f>
        <v>917.23015402497299</v>
      </c>
    </row>
    <row r="13" spans="1:10" ht="16.5" customHeight="1" x14ac:dyDescent="0.2">
      <c r="A13" s="38" t="s">
        <v>16</v>
      </c>
      <c r="B13" s="38"/>
      <c r="C13" s="216" t="s">
        <v>17</v>
      </c>
      <c r="D13" s="217"/>
      <c r="E13" s="217"/>
      <c r="F13" s="217"/>
      <c r="G13" s="217"/>
      <c r="H13" s="218"/>
    </row>
    <row r="14" spans="1:10" ht="16.5" customHeight="1" x14ac:dyDescent="0.2">
      <c r="A14" s="37" t="s">
        <v>411</v>
      </c>
      <c r="B14" s="120" t="s">
        <v>112</v>
      </c>
      <c r="C14" s="12" t="s">
        <v>113</v>
      </c>
      <c r="D14" s="36">
        <f>'Memória de Cálculo'!J18</f>
        <v>3</v>
      </c>
      <c r="E14" s="79" t="s">
        <v>111</v>
      </c>
      <c r="F14" s="82">
        <v>515</v>
      </c>
      <c r="G14" s="28">
        <f>(F14+(F14*G6))</f>
        <v>676.76149999999996</v>
      </c>
      <c r="H14" s="28">
        <f>G14*D14</f>
        <v>2030.2844999999998</v>
      </c>
    </row>
    <row r="15" spans="1:10" ht="16.5" customHeight="1" x14ac:dyDescent="0.2">
      <c r="A15" s="84" t="s">
        <v>412</v>
      </c>
      <c r="B15" s="121" t="s">
        <v>489</v>
      </c>
      <c r="C15" s="12" t="s">
        <v>319</v>
      </c>
      <c r="D15" s="36">
        <f>'Memória de Cálculo'!J22</f>
        <v>4.5</v>
      </c>
      <c r="E15" s="79" t="s">
        <v>173</v>
      </c>
      <c r="F15" s="82">
        <v>301.27</v>
      </c>
      <c r="G15" s="28">
        <f>(F15+(F15*G6))</f>
        <v>395.89890700000001</v>
      </c>
      <c r="H15" s="28">
        <f>G15*D15</f>
        <v>1781.5450814999999</v>
      </c>
    </row>
    <row r="16" spans="1:10" ht="16.5" customHeight="1" x14ac:dyDescent="0.2">
      <c r="A16" s="226" t="s">
        <v>32</v>
      </c>
      <c r="B16" s="226"/>
      <c r="C16" s="226"/>
      <c r="D16" s="226"/>
      <c r="E16" s="226"/>
      <c r="F16" s="226"/>
      <c r="G16" s="226"/>
      <c r="H16" s="11">
        <f>SUM(H14:H15)</f>
        <v>3811.8295814999997</v>
      </c>
    </row>
    <row r="17" spans="1:10" ht="16.5" customHeight="1" x14ac:dyDescent="0.2">
      <c r="A17" s="38" t="s">
        <v>18</v>
      </c>
      <c r="B17" s="38"/>
      <c r="C17" s="216" t="s">
        <v>99</v>
      </c>
      <c r="D17" s="217"/>
      <c r="E17" s="217"/>
      <c r="F17" s="217"/>
      <c r="G17" s="217"/>
      <c r="H17" s="218"/>
    </row>
    <row r="18" spans="1:10" ht="16.5" customHeight="1" x14ac:dyDescent="0.2">
      <c r="A18" s="131" t="s">
        <v>413</v>
      </c>
      <c r="B18" s="120" t="s">
        <v>266</v>
      </c>
      <c r="C18" s="13" t="s">
        <v>320</v>
      </c>
      <c r="D18" s="137">
        <f>'Memória de Cálculo'!J28</f>
        <v>0.33579999999999999</v>
      </c>
      <c r="E18" s="130" t="s">
        <v>174</v>
      </c>
      <c r="F18" s="82">
        <v>57.71</v>
      </c>
      <c r="G18" s="88">
        <f>(F18+(F18*G6))</f>
        <v>75.836711000000008</v>
      </c>
      <c r="H18" s="88">
        <f>G18*D18</f>
        <v>25.465967553800002</v>
      </c>
    </row>
    <row r="19" spans="1:10" ht="16.5" customHeight="1" x14ac:dyDescent="0.2">
      <c r="A19" s="130" t="s">
        <v>414</v>
      </c>
      <c r="B19" s="120" t="s">
        <v>265</v>
      </c>
      <c r="C19" s="135" t="s">
        <v>321</v>
      </c>
      <c r="D19" s="81">
        <f>'Memória de Cálculo'!J34</f>
        <v>8.3925800000000006</v>
      </c>
      <c r="E19" s="130" t="s">
        <v>174</v>
      </c>
      <c r="F19" s="82">
        <v>34.049999999999997</v>
      </c>
      <c r="G19" s="82">
        <f>(F19+(F19*G6))</f>
        <v>44.745104999999995</v>
      </c>
      <c r="H19" s="82">
        <f t="shared" ref="H19:H28" si="0">G19*D19</f>
        <v>375.52687332089999</v>
      </c>
    </row>
    <row r="20" spans="1:10" ht="16.5" customHeight="1" x14ac:dyDescent="0.2">
      <c r="A20" s="131" t="s">
        <v>415</v>
      </c>
      <c r="B20" s="120" t="s">
        <v>114</v>
      </c>
      <c r="C20" s="12" t="s">
        <v>115</v>
      </c>
      <c r="D20" s="137">
        <f>'Memória de Cálculo'!J39</f>
        <v>0.98517999999999994</v>
      </c>
      <c r="E20" s="130" t="s">
        <v>173</v>
      </c>
      <c r="F20" s="82">
        <v>10.71</v>
      </c>
      <c r="G20" s="88">
        <f>(F20+(F20*G6))</f>
        <v>14.074011</v>
      </c>
      <c r="H20" s="88">
        <f t="shared" si="0"/>
        <v>13.865434156979999</v>
      </c>
    </row>
    <row r="21" spans="1:10" ht="16.5" customHeight="1" x14ac:dyDescent="0.2">
      <c r="A21" s="131" t="s">
        <v>416</v>
      </c>
      <c r="B21" s="120" t="s">
        <v>27</v>
      </c>
      <c r="C21" s="12" t="s">
        <v>28</v>
      </c>
      <c r="D21" s="137">
        <f>'Memória de Cálculo'!J45</f>
        <v>3.8855</v>
      </c>
      <c r="E21" s="130" t="s">
        <v>173</v>
      </c>
      <c r="F21" s="82">
        <v>10.56</v>
      </c>
      <c r="G21" s="88">
        <f>(F21+(F21*G6))</f>
        <v>13.876896</v>
      </c>
      <c r="H21" s="88">
        <f t="shared" si="0"/>
        <v>53.918679408000003</v>
      </c>
    </row>
    <row r="22" spans="1:10" ht="16.5" customHeight="1" x14ac:dyDescent="0.2">
      <c r="A22" s="131" t="s">
        <v>417</v>
      </c>
      <c r="B22" s="120" t="s">
        <v>48</v>
      </c>
      <c r="C22" s="12" t="s">
        <v>47</v>
      </c>
      <c r="D22" s="137">
        <f>'Memória de Cálculo'!J49</f>
        <v>0.96240000000000014</v>
      </c>
      <c r="E22" s="130" t="s">
        <v>173</v>
      </c>
      <c r="F22" s="82">
        <v>12.06</v>
      </c>
      <c r="G22" s="88">
        <f>(F22+(F22*G6))</f>
        <v>15.848046</v>
      </c>
      <c r="H22" s="88">
        <f t="shared" si="0"/>
        <v>15.252159470400002</v>
      </c>
    </row>
    <row r="23" spans="1:10" ht="16.5" customHeight="1" x14ac:dyDescent="0.2">
      <c r="A23" s="131" t="s">
        <v>418</v>
      </c>
      <c r="B23" s="120" t="s">
        <v>146</v>
      </c>
      <c r="C23" s="13" t="s">
        <v>147</v>
      </c>
      <c r="D23" s="137">
        <f>'Memória de Cálculo'!J55</f>
        <v>22.321100000000001</v>
      </c>
      <c r="E23" s="130" t="s">
        <v>131</v>
      </c>
      <c r="F23" s="82">
        <v>1.81</v>
      </c>
      <c r="G23" s="88">
        <f>(F23+(F23*G6))</f>
        <v>2.3785210000000001</v>
      </c>
      <c r="H23" s="88">
        <f t="shared" si="0"/>
        <v>53.091205093100008</v>
      </c>
    </row>
    <row r="24" spans="1:10" ht="16.5" customHeight="1" x14ac:dyDescent="0.2">
      <c r="A24" s="131" t="s">
        <v>419</v>
      </c>
      <c r="B24" s="120" t="s">
        <v>256</v>
      </c>
      <c r="C24" s="13" t="s">
        <v>281</v>
      </c>
      <c r="D24" s="137">
        <f>'Memória de Cálculo'!J60</f>
        <v>56.129405000000006</v>
      </c>
      <c r="E24" s="130" t="s">
        <v>173</v>
      </c>
      <c r="F24" s="82">
        <v>12.06</v>
      </c>
      <c r="G24" s="88">
        <f>(F24+(F24*G6))</f>
        <v>15.848046</v>
      </c>
      <c r="H24" s="88">
        <f t="shared" si="0"/>
        <v>889.54139239263009</v>
      </c>
    </row>
    <row r="25" spans="1:10" ht="16.5" customHeight="1" x14ac:dyDescent="0.2">
      <c r="A25" s="131" t="s">
        <v>420</v>
      </c>
      <c r="B25" s="120" t="s">
        <v>30</v>
      </c>
      <c r="C25" s="135" t="s">
        <v>33</v>
      </c>
      <c r="D25" s="137">
        <f>'Memória de Cálculo'!J64</f>
        <v>7.3216999999999999</v>
      </c>
      <c r="E25" s="130" t="s">
        <v>173</v>
      </c>
      <c r="F25" s="82">
        <v>15.09</v>
      </c>
      <c r="G25" s="88">
        <f>(F25+(F25*G6))</f>
        <v>19.829768999999999</v>
      </c>
      <c r="H25" s="88">
        <f t="shared" si="0"/>
        <v>145.18761968729999</v>
      </c>
    </row>
    <row r="26" spans="1:10" ht="16.5" customHeight="1" x14ac:dyDescent="0.2">
      <c r="A26" s="131" t="s">
        <v>421</v>
      </c>
      <c r="B26" s="120" t="s">
        <v>165</v>
      </c>
      <c r="C26" s="13" t="s">
        <v>166</v>
      </c>
      <c r="D26" s="137">
        <f>'Memória de Cálculo'!J69</f>
        <v>2</v>
      </c>
      <c r="E26" s="130" t="s">
        <v>120</v>
      </c>
      <c r="F26" s="82">
        <v>50.53</v>
      </c>
      <c r="G26" s="88">
        <f>(F26+(F26*G6))</f>
        <v>66.401472999999996</v>
      </c>
      <c r="H26" s="88">
        <f t="shared" si="0"/>
        <v>132.80294599999999</v>
      </c>
    </row>
    <row r="27" spans="1:10" ht="16.5" customHeight="1" x14ac:dyDescent="0.2">
      <c r="A27" s="131" t="s">
        <v>422</v>
      </c>
      <c r="B27" s="120" t="s">
        <v>213</v>
      </c>
      <c r="C27" s="13" t="s">
        <v>214</v>
      </c>
      <c r="D27" s="137">
        <f>'Memória de Cálculo'!J73</f>
        <v>1</v>
      </c>
      <c r="E27" s="130" t="s">
        <v>120</v>
      </c>
      <c r="F27" s="82">
        <v>11.78</v>
      </c>
      <c r="G27" s="88">
        <f>(F27+(F27*G6))</f>
        <v>15.480097999999998</v>
      </c>
      <c r="H27" s="88">
        <f t="shared" si="0"/>
        <v>15.480097999999998</v>
      </c>
    </row>
    <row r="28" spans="1:10" ht="16.5" customHeight="1" x14ac:dyDescent="0.2">
      <c r="A28" s="131" t="s">
        <v>423</v>
      </c>
      <c r="B28" s="120" t="s">
        <v>215</v>
      </c>
      <c r="C28" s="13" t="s">
        <v>216</v>
      </c>
      <c r="D28" s="137">
        <f>'Memória de Cálculo'!J77</f>
        <v>1</v>
      </c>
      <c r="E28" s="130" t="s">
        <v>120</v>
      </c>
      <c r="F28" s="82">
        <v>12.37</v>
      </c>
      <c r="G28" s="88">
        <f>(F28+(F28*G6))</f>
        <v>16.255416999999998</v>
      </c>
      <c r="H28" s="88">
        <f t="shared" si="0"/>
        <v>16.255416999999998</v>
      </c>
    </row>
    <row r="29" spans="1:10" ht="16.5" customHeight="1" x14ac:dyDescent="0.2">
      <c r="A29" s="226" t="s">
        <v>32</v>
      </c>
      <c r="B29" s="226"/>
      <c r="C29" s="226"/>
      <c r="D29" s="226"/>
      <c r="E29" s="226"/>
      <c r="F29" s="226"/>
      <c r="G29" s="226"/>
      <c r="H29" s="134">
        <f>SUM(H18:H28)</f>
        <v>1736.3877920831101</v>
      </c>
      <c r="I29" s="10"/>
    </row>
    <row r="30" spans="1:10" s="10" customFormat="1" ht="16.5" customHeight="1" x14ac:dyDescent="0.2">
      <c r="A30" s="38" t="s">
        <v>34</v>
      </c>
      <c r="B30" s="38"/>
      <c r="C30" s="216" t="s">
        <v>177</v>
      </c>
      <c r="D30" s="217"/>
      <c r="E30" s="217"/>
      <c r="F30" s="217"/>
      <c r="G30" s="217"/>
      <c r="H30" s="218"/>
      <c r="J30" s="115"/>
    </row>
    <row r="31" spans="1:10" s="10" customFormat="1" ht="25.5" x14ac:dyDescent="0.2">
      <c r="A31" s="89" t="s">
        <v>424</v>
      </c>
      <c r="B31" s="83" t="s">
        <v>355</v>
      </c>
      <c r="C31" s="31" t="s">
        <v>329</v>
      </c>
      <c r="D31" s="86">
        <f>'Memória de Cálculo'!J82</f>
        <v>1</v>
      </c>
      <c r="E31" s="87" t="s">
        <v>120</v>
      </c>
      <c r="F31" s="107">
        <f>Cotações!H11</f>
        <v>1116.6666666666667</v>
      </c>
      <c r="G31" s="85">
        <f>(F31+(F31*G6))</f>
        <v>1467.4116666666669</v>
      </c>
      <c r="H31" s="85">
        <f>G31*D31</f>
        <v>1467.4116666666669</v>
      </c>
      <c r="I31" s="1"/>
      <c r="J31" s="115"/>
    </row>
    <row r="32" spans="1:10" ht="25.5" x14ac:dyDescent="0.2">
      <c r="A32" s="122" t="s">
        <v>425</v>
      </c>
      <c r="B32" s="119" t="s">
        <v>480</v>
      </c>
      <c r="C32" s="125" t="s">
        <v>335</v>
      </c>
      <c r="D32" s="126">
        <f>'Memória de Cálculo'!J89</f>
        <v>3.3683999999999994</v>
      </c>
      <c r="E32" s="122" t="s">
        <v>173</v>
      </c>
      <c r="F32" s="127">
        <v>309.07</v>
      </c>
      <c r="G32" s="127">
        <f>(F32+(F32*G6))</f>
        <v>406.148887</v>
      </c>
      <c r="H32" s="127">
        <f>G32*D32</f>
        <v>1368.0719109707998</v>
      </c>
    </row>
    <row r="33" spans="1:10" ht="25.5" x14ac:dyDescent="0.2">
      <c r="A33" s="122" t="s">
        <v>426</v>
      </c>
      <c r="B33" s="119" t="s">
        <v>163</v>
      </c>
      <c r="C33" s="125" t="s">
        <v>332</v>
      </c>
      <c r="D33" s="126">
        <f>'Memória de Cálculo'!J93</f>
        <v>1</v>
      </c>
      <c r="E33" s="122" t="s">
        <v>120</v>
      </c>
      <c r="F33" s="127">
        <f>Composição!H13</f>
        <v>1115.5669033333334</v>
      </c>
      <c r="G33" s="127">
        <f>(F33+(F33*G6))</f>
        <v>1465.9664676703333</v>
      </c>
      <c r="H33" s="127">
        <f t="shared" ref="H33:H39" si="1">G33*D33</f>
        <v>1465.9664676703333</v>
      </c>
    </row>
    <row r="34" spans="1:10" ht="25.5" x14ac:dyDescent="0.2">
      <c r="A34" s="122" t="s">
        <v>427</v>
      </c>
      <c r="B34" s="119" t="s">
        <v>163</v>
      </c>
      <c r="C34" s="125" t="s">
        <v>336</v>
      </c>
      <c r="D34" s="126">
        <f>'Memória de Cálculo'!J97</f>
        <v>1</v>
      </c>
      <c r="E34" s="122" t="s">
        <v>120</v>
      </c>
      <c r="F34" s="127">
        <f>Composição!H65</f>
        <v>703.96389799999997</v>
      </c>
      <c r="G34" s="127">
        <f>(F34+(F34*G5))</f>
        <v>703.96389799999997</v>
      </c>
      <c r="H34" s="127">
        <f t="shared" si="1"/>
        <v>703.96389799999997</v>
      </c>
    </row>
    <row r="35" spans="1:10" ht="16.5" customHeight="1" x14ac:dyDescent="0.2">
      <c r="A35" s="122" t="s">
        <v>428</v>
      </c>
      <c r="B35" s="119" t="s">
        <v>286</v>
      </c>
      <c r="C35" s="125" t="s">
        <v>285</v>
      </c>
      <c r="D35" s="126">
        <f>'Memória de Cálculo'!J101</f>
        <v>72.000000000000014</v>
      </c>
      <c r="E35" s="122" t="s">
        <v>227</v>
      </c>
      <c r="F35" s="82">
        <v>7.3</v>
      </c>
      <c r="G35" s="127">
        <f>(F35+(F35*G6))</f>
        <v>9.5929299999999991</v>
      </c>
      <c r="H35" s="127">
        <f>G35*D35</f>
        <v>690.69096000000002</v>
      </c>
    </row>
    <row r="36" spans="1:10" ht="25.5" x14ac:dyDescent="0.2">
      <c r="A36" s="122" t="s">
        <v>429</v>
      </c>
      <c r="B36" s="119" t="s">
        <v>283</v>
      </c>
      <c r="C36" s="125" t="s">
        <v>282</v>
      </c>
      <c r="D36" s="126">
        <f>'Memória de Cálculo'!J109</f>
        <v>15.369350000000001</v>
      </c>
      <c r="E36" s="122" t="s">
        <v>173</v>
      </c>
      <c r="F36" s="127">
        <v>38.840000000000003</v>
      </c>
      <c r="G36" s="127">
        <f>(F36+(F36*G6))</f>
        <v>51.039644000000003</v>
      </c>
      <c r="H36" s="127">
        <f t="shared" si="1"/>
        <v>784.4461525114001</v>
      </c>
    </row>
    <row r="37" spans="1:10" ht="25.5" x14ac:dyDescent="0.2">
      <c r="A37" s="122" t="s">
        <v>430</v>
      </c>
      <c r="B37" s="119" t="s">
        <v>284</v>
      </c>
      <c r="C37" s="128" t="s">
        <v>280</v>
      </c>
      <c r="D37" s="126">
        <f>'Memória de Cálculo'!J116</f>
        <v>2.4094136500000003</v>
      </c>
      <c r="E37" s="122" t="s">
        <v>174</v>
      </c>
      <c r="F37" s="127">
        <v>420.33</v>
      </c>
      <c r="G37" s="127">
        <f>(F37+(F37*G6))</f>
        <v>552.35565299999996</v>
      </c>
      <c r="H37" s="127">
        <f t="shared" si="1"/>
        <v>1330.8532499928635</v>
      </c>
    </row>
    <row r="38" spans="1:10" ht="16.5" customHeight="1" x14ac:dyDescent="0.2">
      <c r="A38" s="122" t="s">
        <v>431</v>
      </c>
      <c r="B38" s="120" t="s">
        <v>192</v>
      </c>
      <c r="C38" s="30" t="s">
        <v>193</v>
      </c>
      <c r="D38" s="81">
        <f>'Memória de Cálculo'!J120</f>
        <v>1</v>
      </c>
      <c r="E38" s="79" t="s">
        <v>120</v>
      </c>
      <c r="F38" s="82">
        <v>184.99</v>
      </c>
      <c r="G38" s="82">
        <f>(F38+(F38*G6))</f>
        <v>243.095359</v>
      </c>
      <c r="H38" s="82">
        <f>G38*D38</f>
        <v>243.095359</v>
      </c>
      <c r="I38" s="33"/>
    </row>
    <row r="39" spans="1:10" s="33" customFormat="1" ht="25.5" x14ac:dyDescent="0.2">
      <c r="A39" s="122" t="s">
        <v>432</v>
      </c>
      <c r="B39" s="119" t="s">
        <v>163</v>
      </c>
      <c r="C39" s="30" t="s">
        <v>164</v>
      </c>
      <c r="D39" s="81">
        <f>'Memória de Cálculo'!J124</f>
        <v>17.143999999999998</v>
      </c>
      <c r="E39" s="79" t="s">
        <v>131</v>
      </c>
      <c r="F39" s="127">
        <f>Composição!H68</f>
        <v>34.959800000000001</v>
      </c>
      <c r="G39" s="127">
        <f>(F39+(F39*G6))</f>
        <v>45.940673180000005</v>
      </c>
      <c r="H39" s="127">
        <f t="shared" si="1"/>
        <v>787.60690099791998</v>
      </c>
      <c r="I39" s="1"/>
      <c r="J39" s="113"/>
    </row>
    <row r="40" spans="1:10" s="33" customFormat="1" ht="16.5" customHeight="1" x14ac:dyDescent="0.2">
      <c r="A40" s="122" t="s">
        <v>433</v>
      </c>
      <c r="B40" s="120" t="s">
        <v>86</v>
      </c>
      <c r="C40" s="30" t="s">
        <v>345</v>
      </c>
      <c r="D40" s="81">
        <f>'Memória de Cálculo'!J128</f>
        <v>0.192</v>
      </c>
      <c r="E40" s="79" t="s">
        <v>173</v>
      </c>
      <c r="F40" s="82">
        <v>199.17</v>
      </c>
      <c r="G40" s="82">
        <f>(F40+(F40*G6))</f>
        <v>261.72929699999997</v>
      </c>
      <c r="H40" s="82">
        <f>G40*D40</f>
        <v>50.252025023999998</v>
      </c>
      <c r="I40" s="1"/>
      <c r="J40" s="113"/>
    </row>
    <row r="41" spans="1:10" ht="16.5" customHeight="1" x14ac:dyDescent="0.2">
      <c r="A41" s="122" t="s">
        <v>434</v>
      </c>
      <c r="B41" s="120" t="s">
        <v>184</v>
      </c>
      <c r="C41" s="30" t="s">
        <v>482</v>
      </c>
      <c r="D41" s="81">
        <f>'Memória de Cálculo'!J135</f>
        <v>8.6910000000000007</v>
      </c>
      <c r="E41" s="79" t="s">
        <v>131</v>
      </c>
      <c r="F41" s="82">
        <v>22.64</v>
      </c>
      <c r="G41" s="82">
        <f>(F41+(F41*G6))</f>
        <v>29.751224000000001</v>
      </c>
      <c r="H41" s="82">
        <f>G41*D41</f>
        <v>258.56788778400005</v>
      </c>
    </row>
    <row r="42" spans="1:10" ht="16.5" customHeight="1" x14ac:dyDescent="0.2">
      <c r="A42" s="122" t="s">
        <v>435</v>
      </c>
      <c r="B42" s="120" t="s">
        <v>270</v>
      </c>
      <c r="C42" s="30" t="s">
        <v>481</v>
      </c>
      <c r="D42" s="81">
        <f>'Memória de Cálculo'!J142</f>
        <v>9.0500000000000007</v>
      </c>
      <c r="E42" s="79" t="s">
        <v>131</v>
      </c>
      <c r="F42" s="82">
        <v>10.09</v>
      </c>
      <c r="G42" s="82">
        <f>(F42+(F42*G6))</f>
        <v>13.259269</v>
      </c>
      <c r="H42" s="82">
        <f>G42*D42</f>
        <v>119.99638445000001</v>
      </c>
    </row>
    <row r="43" spans="1:10" ht="16.5" customHeight="1" x14ac:dyDescent="0.2">
      <c r="A43" s="122" t="s">
        <v>436</v>
      </c>
      <c r="B43" s="120" t="s">
        <v>307</v>
      </c>
      <c r="C43" s="30" t="s">
        <v>316</v>
      </c>
      <c r="D43" s="81">
        <f>'Memória de Cálculo'!J151</f>
        <v>13.293626519999998</v>
      </c>
      <c r="E43" s="79" t="s">
        <v>174</v>
      </c>
      <c r="F43" s="82">
        <v>20</v>
      </c>
      <c r="G43" s="82">
        <f>(F43+(F43*G6))</f>
        <v>26.282</v>
      </c>
      <c r="H43" s="82">
        <f>G43*D43</f>
        <v>349.38309219863993</v>
      </c>
    </row>
    <row r="44" spans="1:10" ht="16.5" customHeight="1" x14ac:dyDescent="0.2">
      <c r="A44" s="226" t="s">
        <v>32</v>
      </c>
      <c r="B44" s="226"/>
      <c r="C44" s="226"/>
      <c r="D44" s="226"/>
      <c r="E44" s="226"/>
      <c r="F44" s="226"/>
      <c r="G44" s="226"/>
      <c r="H44" s="11">
        <f>SUM(H31:H43)</f>
        <v>9620.3059552666218</v>
      </c>
    </row>
    <row r="45" spans="1:10" ht="16.5" customHeight="1" x14ac:dyDescent="0.2">
      <c r="A45" s="38" t="s">
        <v>38</v>
      </c>
      <c r="B45" s="38"/>
      <c r="C45" s="216" t="s">
        <v>347</v>
      </c>
      <c r="D45" s="217"/>
      <c r="E45" s="217"/>
      <c r="F45" s="217"/>
      <c r="G45" s="217"/>
      <c r="H45" s="218"/>
    </row>
    <row r="46" spans="1:10" ht="16.5" customHeight="1" x14ac:dyDescent="0.2">
      <c r="A46" s="130" t="s">
        <v>437</v>
      </c>
      <c r="B46" s="120" t="s">
        <v>123</v>
      </c>
      <c r="C46" s="135" t="s">
        <v>129</v>
      </c>
      <c r="D46" s="81">
        <f>'Memória de Cálculo'!J158</f>
        <v>21.358108999999999</v>
      </c>
      <c r="E46" s="130" t="s">
        <v>173</v>
      </c>
      <c r="F46" s="82">
        <v>45.71</v>
      </c>
      <c r="G46" s="82">
        <f>(F46+(F46*G6))</f>
        <v>60.067511000000003</v>
      </c>
      <c r="H46" s="82">
        <f>G46*D46</f>
        <v>1282.928447296699</v>
      </c>
    </row>
    <row r="47" spans="1:10" ht="25.5" x14ac:dyDescent="0.2">
      <c r="A47" s="130" t="s">
        <v>438</v>
      </c>
      <c r="B47" s="119" t="s">
        <v>118</v>
      </c>
      <c r="C47" s="128" t="s">
        <v>253</v>
      </c>
      <c r="D47" s="126">
        <f>'Memória de Cálculo'!J167</f>
        <v>30.960498999999999</v>
      </c>
      <c r="E47" s="122" t="s">
        <v>173</v>
      </c>
      <c r="F47" s="127">
        <v>2.91</v>
      </c>
      <c r="G47" s="127">
        <f>(F47+(F47*G6))</f>
        <v>3.8240310000000002</v>
      </c>
      <c r="H47" s="127">
        <f>G47*D47</f>
        <v>118.393907951469</v>
      </c>
    </row>
    <row r="48" spans="1:10" ht="25.5" x14ac:dyDescent="0.2">
      <c r="A48" s="130" t="s">
        <v>439</v>
      </c>
      <c r="B48" s="119" t="s">
        <v>119</v>
      </c>
      <c r="C48" s="80" t="s">
        <v>349</v>
      </c>
      <c r="D48" s="81">
        <f>'Memória de Cálculo'!J177</f>
        <v>37.686468599999998</v>
      </c>
      <c r="E48" s="130" t="s">
        <v>173</v>
      </c>
      <c r="F48" s="127">
        <v>24.39</v>
      </c>
      <c r="G48" s="127">
        <f>(F48+(F48*G6))</f>
        <v>32.050899000000001</v>
      </c>
      <c r="H48" s="127">
        <f>G48*D48</f>
        <v>1207.8851987652713</v>
      </c>
    </row>
    <row r="49" spans="1:10" ht="51" x14ac:dyDescent="0.2">
      <c r="A49" s="130" t="s">
        <v>440</v>
      </c>
      <c r="B49" s="119" t="s">
        <v>35</v>
      </c>
      <c r="C49" s="80" t="s">
        <v>348</v>
      </c>
      <c r="D49" s="81">
        <f>'Memória de Cálculo'!J183</f>
        <v>75.848615800000005</v>
      </c>
      <c r="E49" s="130" t="s">
        <v>173</v>
      </c>
      <c r="F49" s="127">
        <v>40.81</v>
      </c>
      <c r="G49" s="127">
        <f>(F49+(F49*G6))</f>
        <v>53.628421000000003</v>
      </c>
      <c r="H49" s="127">
        <f>G49*D49</f>
        <v>4067.6415003896523</v>
      </c>
    </row>
    <row r="50" spans="1:10" ht="25.5" x14ac:dyDescent="0.2">
      <c r="A50" s="130" t="s">
        <v>441</v>
      </c>
      <c r="B50" s="119" t="s">
        <v>197</v>
      </c>
      <c r="C50" s="128" t="s">
        <v>198</v>
      </c>
      <c r="D50" s="126">
        <f>'Memória de Cálculo'!J189</f>
        <v>26.582000000000001</v>
      </c>
      <c r="E50" s="122" t="s">
        <v>131</v>
      </c>
      <c r="F50" s="127">
        <v>9.02</v>
      </c>
      <c r="G50" s="127">
        <f>(F50+(F50*G6))</f>
        <v>11.853182</v>
      </c>
      <c r="H50" s="127">
        <f>G50*D50</f>
        <v>315.08128392399999</v>
      </c>
    </row>
    <row r="51" spans="1:10" ht="16.5" customHeight="1" x14ac:dyDescent="0.2">
      <c r="A51" s="225" t="s">
        <v>32</v>
      </c>
      <c r="B51" s="225"/>
      <c r="C51" s="225"/>
      <c r="D51" s="225"/>
      <c r="E51" s="225"/>
      <c r="F51" s="225"/>
      <c r="G51" s="225"/>
      <c r="H51" s="145">
        <f>SUM(H46:H50)</f>
        <v>6991.9303383270917</v>
      </c>
    </row>
    <row r="52" spans="1:10" ht="16.5" customHeight="1" x14ac:dyDescent="0.2">
      <c r="A52" s="38" t="s">
        <v>39</v>
      </c>
      <c r="B52" s="38"/>
      <c r="C52" s="216" t="s">
        <v>44</v>
      </c>
      <c r="D52" s="217"/>
      <c r="E52" s="217"/>
      <c r="F52" s="217"/>
      <c r="G52" s="217"/>
      <c r="H52" s="218"/>
      <c r="I52" s="33"/>
    </row>
    <row r="53" spans="1:10" s="33" customFormat="1" ht="16.5" customHeight="1" x14ac:dyDescent="0.2">
      <c r="A53" s="130" t="s">
        <v>442</v>
      </c>
      <c r="B53" s="120" t="s">
        <v>293</v>
      </c>
      <c r="C53" s="80" t="s">
        <v>351</v>
      </c>
      <c r="D53" s="81">
        <f>'Memória de Cálculo'!J195</f>
        <v>11.9985</v>
      </c>
      <c r="E53" s="130" t="s">
        <v>131</v>
      </c>
      <c r="F53" s="82">
        <v>23.33</v>
      </c>
      <c r="G53" s="82">
        <f>(F53+(F53*G6))</f>
        <v>30.657952999999999</v>
      </c>
      <c r="H53" s="82">
        <f>G53*D53</f>
        <v>367.84944907049999</v>
      </c>
      <c r="J53" s="113"/>
    </row>
    <row r="54" spans="1:10" s="33" customFormat="1" ht="16.5" customHeight="1" x14ac:dyDescent="0.2">
      <c r="A54" s="130" t="s">
        <v>443</v>
      </c>
      <c r="B54" s="120" t="s">
        <v>476</v>
      </c>
      <c r="C54" s="80" t="s">
        <v>477</v>
      </c>
      <c r="D54" s="81"/>
      <c r="E54" s="130" t="s">
        <v>173</v>
      </c>
      <c r="F54" s="82">
        <v>119.78</v>
      </c>
      <c r="G54" s="82">
        <f>(F54+(F54*G6))</f>
        <v>157.40289799999999</v>
      </c>
      <c r="H54" s="82">
        <f>G54*D54</f>
        <v>0</v>
      </c>
      <c r="J54" s="113"/>
    </row>
    <row r="55" spans="1:10" s="33" customFormat="1" ht="16.5" customHeight="1" x14ac:dyDescent="0.2">
      <c r="A55" s="130" t="s">
        <v>444</v>
      </c>
      <c r="B55" s="120" t="s">
        <v>296</v>
      </c>
      <c r="C55" s="80" t="s">
        <v>305</v>
      </c>
      <c r="D55" s="81">
        <f>'Memória de Cálculo'!J204</f>
        <v>48.473799999999997</v>
      </c>
      <c r="E55" s="130" t="s">
        <v>131</v>
      </c>
      <c r="F55" s="82">
        <v>5.3</v>
      </c>
      <c r="G55" s="82">
        <f>(F55+(F55*G6))</f>
        <v>6.9647299999999994</v>
      </c>
      <c r="H55" s="82">
        <f>G55*D55</f>
        <v>337.60692907399994</v>
      </c>
      <c r="J55" s="113"/>
    </row>
    <row r="56" spans="1:10" s="33" customFormat="1" ht="25.5" x14ac:dyDescent="0.2">
      <c r="A56" s="130" t="s">
        <v>475</v>
      </c>
      <c r="B56" s="120" t="s">
        <v>163</v>
      </c>
      <c r="C56" s="80" t="s">
        <v>350</v>
      </c>
      <c r="D56" s="81">
        <f>'Memória de Cálculo'!J209</f>
        <v>87.465900000000005</v>
      </c>
      <c r="E56" s="130" t="s">
        <v>173</v>
      </c>
      <c r="F56" s="82">
        <f>Composição!H79</f>
        <v>9.2319163210270503</v>
      </c>
      <c r="G56" s="82">
        <f>(F56+(F56*G6))</f>
        <v>12.131661237461646</v>
      </c>
      <c r="H56" s="82">
        <f>G56*D56</f>
        <v>1061.1066686296967</v>
      </c>
      <c r="J56" s="113"/>
    </row>
    <row r="57" spans="1:10" ht="16.5" customHeight="1" x14ac:dyDescent="0.2">
      <c r="A57" s="213" t="s">
        <v>32</v>
      </c>
      <c r="B57" s="214"/>
      <c r="C57" s="214"/>
      <c r="D57" s="214"/>
      <c r="E57" s="214"/>
      <c r="F57" s="214"/>
      <c r="G57" s="215"/>
      <c r="H57" s="145">
        <f>SUM(H53:H56)</f>
        <v>1766.5630467741967</v>
      </c>
    </row>
    <row r="58" spans="1:10" ht="16.5" customHeight="1" x14ac:dyDescent="0.2">
      <c r="A58" s="38" t="s">
        <v>40</v>
      </c>
      <c r="B58" s="38"/>
      <c r="C58" s="216" t="s">
        <v>100</v>
      </c>
      <c r="D58" s="217"/>
      <c r="E58" s="217"/>
      <c r="F58" s="217"/>
      <c r="G58" s="217"/>
      <c r="H58" s="218"/>
    </row>
    <row r="59" spans="1:10" ht="16.5" customHeight="1" x14ac:dyDescent="0.2">
      <c r="A59" s="130" t="s">
        <v>445</v>
      </c>
      <c r="B59" s="120" t="s">
        <v>133</v>
      </c>
      <c r="C59" s="135" t="s">
        <v>134</v>
      </c>
      <c r="D59" s="81">
        <f>'Memória de Cálculo'!J214</f>
        <v>6.4923900000000003</v>
      </c>
      <c r="E59" s="130" t="s">
        <v>174</v>
      </c>
      <c r="F59" s="82">
        <v>28.32</v>
      </c>
      <c r="G59" s="82">
        <f>(F59+(F59*G6))</f>
        <v>37.215311999999997</v>
      </c>
      <c r="H59" s="82">
        <f>G59*D59</f>
        <v>241.61631947568</v>
      </c>
    </row>
    <row r="60" spans="1:10" ht="16.5" customHeight="1" x14ac:dyDescent="0.2">
      <c r="A60" s="130" t="s">
        <v>446</v>
      </c>
      <c r="B60" s="120" t="s">
        <v>94</v>
      </c>
      <c r="C60" s="80" t="s">
        <v>218</v>
      </c>
      <c r="D60" s="81">
        <f>'Memória de Cálculo'!J219</f>
        <v>0.58806000000000014</v>
      </c>
      <c r="E60" s="130" t="s">
        <v>174</v>
      </c>
      <c r="F60" s="82">
        <v>45.08</v>
      </c>
      <c r="G60" s="82">
        <f>(F60+(F60*G6))</f>
        <v>59.239627999999996</v>
      </c>
      <c r="H60" s="82">
        <f>G60*D60</f>
        <v>34.836455641680004</v>
      </c>
    </row>
    <row r="61" spans="1:10" ht="16.5" customHeight="1" x14ac:dyDescent="0.2">
      <c r="A61" s="130" t="s">
        <v>447</v>
      </c>
      <c r="B61" s="120" t="s">
        <v>92</v>
      </c>
      <c r="C61" s="80" t="s">
        <v>249</v>
      </c>
      <c r="D61" s="81">
        <f>'Memória de Cálculo'!J224</f>
        <v>66.728000000000009</v>
      </c>
      <c r="E61" s="130" t="s">
        <v>173</v>
      </c>
      <c r="F61" s="82">
        <v>36.71</v>
      </c>
      <c r="G61" s="82">
        <f>(F61+(F61*G6))</f>
        <v>48.240611000000001</v>
      </c>
      <c r="H61" s="82">
        <f>G61*D61</f>
        <v>3218.9994908080007</v>
      </c>
    </row>
    <row r="62" spans="1:10" ht="16.5" customHeight="1" x14ac:dyDescent="0.2">
      <c r="A62" s="225" t="s">
        <v>32</v>
      </c>
      <c r="B62" s="225"/>
      <c r="C62" s="225"/>
      <c r="D62" s="225"/>
      <c r="E62" s="225"/>
      <c r="F62" s="225"/>
      <c r="G62" s="225"/>
      <c r="H62" s="145">
        <f>SUM(H59:H61)</f>
        <v>3495.4522659253607</v>
      </c>
    </row>
    <row r="63" spans="1:10" ht="16.5" customHeight="1" x14ac:dyDescent="0.2">
      <c r="A63" s="38" t="s">
        <v>41</v>
      </c>
      <c r="B63" s="38"/>
      <c r="C63" s="216" t="s">
        <v>260</v>
      </c>
      <c r="D63" s="217"/>
      <c r="E63" s="217"/>
      <c r="F63" s="217"/>
      <c r="G63" s="217"/>
      <c r="H63" s="218"/>
    </row>
    <row r="64" spans="1:10" ht="16.5" customHeight="1" x14ac:dyDescent="0.2">
      <c r="A64" s="130" t="s">
        <v>275</v>
      </c>
      <c r="B64" s="120" t="s">
        <v>127</v>
      </c>
      <c r="C64" s="80" t="s">
        <v>128</v>
      </c>
      <c r="D64" s="81">
        <f>'Memória de Cálculo'!J231</f>
        <v>4.2337999999999996</v>
      </c>
      <c r="E64" s="130" t="s">
        <v>173</v>
      </c>
      <c r="F64" s="82">
        <v>246.35</v>
      </c>
      <c r="G64" s="82">
        <f>(F64+(F64*G6))</f>
        <v>323.72853499999997</v>
      </c>
      <c r="H64" s="82">
        <f>G64*D64</f>
        <v>1370.6018714829997</v>
      </c>
    </row>
    <row r="65" spans="1:8" ht="25.5" x14ac:dyDescent="0.2">
      <c r="A65" s="130" t="s">
        <v>448</v>
      </c>
      <c r="B65" s="119" t="s">
        <v>355</v>
      </c>
      <c r="C65" s="128" t="s">
        <v>261</v>
      </c>
      <c r="D65" s="126">
        <f>'Memória de Cálculo'!J239</f>
        <v>105.742</v>
      </c>
      <c r="E65" s="122" t="s">
        <v>173</v>
      </c>
      <c r="F65" s="127">
        <f>Cotações!H28</f>
        <v>170.88337860396683</v>
      </c>
      <c r="G65" s="127">
        <f>(F65+(F65*G6))</f>
        <v>224.5578478234728</v>
      </c>
      <c r="H65" s="127">
        <f>G65*D65</f>
        <v>23745.195944549661</v>
      </c>
    </row>
    <row r="66" spans="1:8" ht="25.5" x14ac:dyDescent="0.2">
      <c r="A66" s="130" t="s">
        <v>449</v>
      </c>
      <c r="B66" s="119" t="s">
        <v>355</v>
      </c>
      <c r="C66" s="80" t="s">
        <v>471</v>
      </c>
      <c r="D66" s="81">
        <f>'Memória de Cálculo'!J244</f>
        <v>0.46560000000000007</v>
      </c>
      <c r="E66" s="130" t="s">
        <v>173</v>
      </c>
      <c r="F66" s="127">
        <f>Cotações!H36</f>
        <v>136.66666666666666</v>
      </c>
      <c r="G66" s="127">
        <f>(F66+(F66*G6))</f>
        <v>179.59366666666665</v>
      </c>
      <c r="H66" s="127">
        <f>G66*D66</f>
        <v>83.61881120000001</v>
      </c>
    </row>
    <row r="67" spans="1:8" ht="25.5" x14ac:dyDescent="0.2">
      <c r="A67" s="130" t="s">
        <v>450</v>
      </c>
      <c r="B67" s="119" t="s">
        <v>163</v>
      </c>
      <c r="C67" s="128" t="s">
        <v>308</v>
      </c>
      <c r="D67" s="126">
        <f>'Memória de Cálculo'!J248</f>
        <v>1</v>
      </c>
      <c r="E67" s="122" t="s">
        <v>120</v>
      </c>
      <c r="F67" s="127">
        <f>Composição!H91</f>
        <v>657.55893333333336</v>
      </c>
      <c r="G67" s="127">
        <f>(F67+(F67*G6))</f>
        <v>864.09819429333334</v>
      </c>
      <c r="H67" s="127">
        <f>G67*D67</f>
        <v>864.09819429333334</v>
      </c>
    </row>
    <row r="68" spans="1:8" ht="16.5" customHeight="1" x14ac:dyDescent="0.2">
      <c r="A68" s="225" t="s">
        <v>32</v>
      </c>
      <c r="B68" s="225"/>
      <c r="C68" s="225"/>
      <c r="D68" s="225"/>
      <c r="E68" s="225"/>
      <c r="F68" s="225"/>
      <c r="G68" s="225"/>
      <c r="H68" s="145">
        <f>SUM(H64:H67)</f>
        <v>26063.514821525994</v>
      </c>
    </row>
    <row r="69" spans="1:8" ht="16.5" customHeight="1" x14ac:dyDescent="0.2">
      <c r="A69" s="38" t="s">
        <v>42</v>
      </c>
      <c r="B69" s="38"/>
      <c r="C69" s="216" t="s">
        <v>172</v>
      </c>
      <c r="D69" s="217"/>
      <c r="E69" s="217"/>
      <c r="F69" s="217"/>
      <c r="G69" s="217"/>
      <c r="H69" s="218"/>
    </row>
    <row r="70" spans="1:8" ht="25.5" x14ac:dyDescent="0.2">
      <c r="A70" s="122" t="s">
        <v>451</v>
      </c>
      <c r="B70" s="119" t="s">
        <v>171</v>
      </c>
      <c r="C70" s="128" t="s">
        <v>169</v>
      </c>
      <c r="D70" s="126">
        <f>'Memória de Cálculo'!J253</f>
        <v>1</v>
      </c>
      <c r="E70" s="122" t="s">
        <v>120</v>
      </c>
      <c r="F70" s="127">
        <v>412.73</v>
      </c>
      <c r="G70" s="127">
        <f>(F70+(F70*G6))</f>
        <v>542.36849300000006</v>
      </c>
      <c r="H70" s="127">
        <f>G70*D70</f>
        <v>542.36849300000006</v>
      </c>
    </row>
    <row r="71" spans="1:8" ht="25.5" x14ac:dyDescent="0.2">
      <c r="A71" s="122" t="s">
        <v>452</v>
      </c>
      <c r="B71" s="119" t="s">
        <v>179</v>
      </c>
      <c r="C71" s="80" t="s">
        <v>180</v>
      </c>
      <c r="D71" s="81">
        <f>'Memória de Cálculo'!J257</f>
        <v>1</v>
      </c>
      <c r="E71" s="130" t="s">
        <v>120</v>
      </c>
      <c r="F71" s="127">
        <v>215.98</v>
      </c>
      <c r="G71" s="127">
        <f>(F71+(F71*G6))</f>
        <v>283.81931799999995</v>
      </c>
      <c r="H71" s="127">
        <f>G71*D71</f>
        <v>283.81931799999995</v>
      </c>
    </row>
    <row r="72" spans="1:8" ht="16.5" customHeight="1" x14ac:dyDescent="0.2">
      <c r="A72" s="122" t="s">
        <v>453</v>
      </c>
      <c r="B72" s="120" t="s">
        <v>87</v>
      </c>
      <c r="C72" s="80" t="s">
        <v>88</v>
      </c>
      <c r="D72" s="81">
        <f>'Memória de Cálculo'!J261</f>
        <v>1</v>
      </c>
      <c r="E72" s="130" t="s">
        <v>120</v>
      </c>
      <c r="F72" s="82">
        <v>82.34</v>
      </c>
      <c r="G72" s="82">
        <f>(F72+(F72*G6))</f>
        <v>108.202994</v>
      </c>
      <c r="H72" s="82">
        <f>G72*D72</f>
        <v>108.202994</v>
      </c>
    </row>
    <row r="73" spans="1:8" ht="16.5" customHeight="1" x14ac:dyDescent="0.2">
      <c r="A73" s="122" t="s">
        <v>454</v>
      </c>
      <c r="B73" s="120" t="s">
        <v>89</v>
      </c>
      <c r="C73" s="30" t="s">
        <v>90</v>
      </c>
      <c r="D73" s="81">
        <f>'Memória de Cálculo'!J265</f>
        <v>1</v>
      </c>
      <c r="E73" s="130" t="s">
        <v>120</v>
      </c>
      <c r="F73" s="82">
        <v>47.62</v>
      </c>
      <c r="G73" s="82">
        <f>(F73+(F73*G6))</f>
        <v>62.577441999999998</v>
      </c>
      <c r="H73" s="82">
        <f>G73*D73</f>
        <v>62.577441999999998</v>
      </c>
    </row>
    <row r="74" spans="1:8" ht="25.5" x14ac:dyDescent="0.2">
      <c r="A74" s="122" t="s">
        <v>455</v>
      </c>
      <c r="B74" s="120" t="s">
        <v>259</v>
      </c>
      <c r="C74" s="80" t="s">
        <v>267</v>
      </c>
      <c r="D74" s="81">
        <f>'Memória de Cálculo'!J269</f>
        <v>1</v>
      </c>
      <c r="E74" s="130" t="s">
        <v>120</v>
      </c>
      <c r="F74" s="82">
        <v>97.85</v>
      </c>
      <c r="G74" s="82">
        <f>(F74+(F74*G6))</f>
        <v>128.58468499999998</v>
      </c>
      <c r="H74" s="82">
        <f>G74*D74</f>
        <v>128.58468499999998</v>
      </c>
    </row>
    <row r="75" spans="1:8" ht="16.5" customHeight="1" x14ac:dyDescent="0.2">
      <c r="A75" s="213" t="s">
        <v>32</v>
      </c>
      <c r="B75" s="214"/>
      <c r="C75" s="214"/>
      <c r="D75" s="214"/>
      <c r="E75" s="214"/>
      <c r="F75" s="214"/>
      <c r="G75" s="215"/>
      <c r="H75" s="145">
        <f>SUM(H70:H74)</f>
        <v>1125.5529320000001</v>
      </c>
    </row>
    <row r="76" spans="1:8" ht="16.5" customHeight="1" x14ac:dyDescent="0.2">
      <c r="A76" s="38" t="s">
        <v>45</v>
      </c>
      <c r="B76" s="38"/>
      <c r="C76" s="216" t="s">
        <v>29</v>
      </c>
      <c r="D76" s="217"/>
      <c r="E76" s="217"/>
      <c r="F76" s="217"/>
      <c r="G76" s="217"/>
      <c r="H76" s="218"/>
    </row>
    <row r="77" spans="1:8" ht="16.5" customHeight="1" x14ac:dyDescent="0.2">
      <c r="A77" s="130" t="s">
        <v>456</v>
      </c>
      <c r="B77" s="120" t="s">
        <v>148</v>
      </c>
      <c r="C77" s="30" t="s">
        <v>149</v>
      </c>
      <c r="D77" s="81">
        <f>'Memória de Cálculo'!J276</f>
        <v>7.05</v>
      </c>
      <c r="E77" s="130" t="s">
        <v>131</v>
      </c>
      <c r="F77" s="82">
        <v>6.79</v>
      </c>
      <c r="G77" s="82">
        <f>(F77+(F77*G6))</f>
        <v>8.922739</v>
      </c>
      <c r="H77" s="82">
        <f t="shared" ref="H77:H86" si="2">G77*D77</f>
        <v>62.905309949999996</v>
      </c>
    </row>
    <row r="78" spans="1:8" ht="16.5" customHeight="1" x14ac:dyDescent="0.2">
      <c r="A78" s="130" t="s">
        <v>457</v>
      </c>
      <c r="B78" s="120" t="s">
        <v>201</v>
      </c>
      <c r="C78" s="30" t="s">
        <v>262</v>
      </c>
      <c r="D78" s="81">
        <f>'Memória de Cálculo'!J281</f>
        <v>2</v>
      </c>
      <c r="E78" s="130" t="s">
        <v>98</v>
      </c>
      <c r="F78" s="82">
        <v>28.06</v>
      </c>
      <c r="G78" s="82">
        <f>(F78+(F78*G6))</f>
        <v>36.873645999999994</v>
      </c>
      <c r="H78" s="82">
        <f t="shared" si="2"/>
        <v>73.747291999999987</v>
      </c>
    </row>
    <row r="79" spans="1:8" ht="16.5" customHeight="1" x14ac:dyDescent="0.2">
      <c r="A79" s="130" t="s">
        <v>458</v>
      </c>
      <c r="B79" s="120" t="s">
        <v>142</v>
      </c>
      <c r="C79" s="30" t="s">
        <v>143</v>
      </c>
      <c r="D79" s="81">
        <f>'Memória de Cálculo'!J285</f>
        <v>23.509999999999998</v>
      </c>
      <c r="E79" s="130" t="s">
        <v>131</v>
      </c>
      <c r="F79" s="82">
        <v>13.64</v>
      </c>
      <c r="G79" s="82">
        <f>(F79+(F79*G6))</f>
        <v>17.924323999999999</v>
      </c>
      <c r="H79" s="82">
        <f t="shared" si="2"/>
        <v>421.40085723999994</v>
      </c>
    </row>
    <row r="80" spans="1:8" ht="25.5" x14ac:dyDescent="0.2">
      <c r="A80" s="130" t="s">
        <v>459</v>
      </c>
      <c r="B80" s="119" t="s">
        <v>163</v>
      </c>
      <c r="C80" s="80" t="s">
        <v>212</v>
      </c>
      <c r="D80" s="81">
        <f>'Memória de Cálculo'!J291</f>
        <v>7</v>
      </c>
      <c r="E80" s="130" t="s">
        <v>120</v>
      </c>
      <c r="F80" s="127">
        <f>Composição!H112</f>
        <v>27.783999999999999</v>
      </c>
      <c r="G80" s="127">
        <f>(F80+(F80*G6))</f>
        <v>36.510954399999996</v>
      </c>
      <c r="H80" s="127">
        <f t="shared" si="2"/>
        <v>255.57668079999996</v>
      </c>
    </row>
    <row r="81" spans="1:8" ht="25.5" x14ac:dyDescent="0.2">
      <c r="A81" s="130" t="s">
        <v>460</v>
      </c>
      <c r="B81" s="119" t="s">
        <v>163</v>
      </c>
      <c r="C81" s="80" t="s">
        <v>254</v>
      </c>
      <c r="D81" s="81">
        <f>'Memória de Cálculo'!J299</f>
        <v>5</v>
      </c>
      <c r="E81" s="130" t="s">
        <v>120</v>
      </c>
      <c r="F81" s="127">
        <f>Composição!H123</f>
        <v>15.367333333333333</v>
      </c>
      <c r="G81" s="127">
        <f>(F81+(F81*$G6))</f>
        <v>20.19421273333333</v>
      </c>
      <c r="H81" s="127">
        <f t="shared" si="2"/>
        <v>100.97106366666665</v>
      </c>
    </row>
    <row r="82" spans="1:8" ht="25.5" x14ac:dyDescent="0.2">
      <c r="A82" s="130" t="s">
        <v>357</v>
      </c>
      <c r="B82" s="119" t="s">
        <v>469</v>
      </c>
      <c r="C82" s="80" t="s">
        <v>470</v>
      </c>
      <c r="D82" s="81">
        <f>'Memória de Cálculo'!J303</f>
        <v>3</v>
      </c>
      <c r="E82" s="130" t="s">
        <v>120</v>
      </c>
      <c r="F82" s="127">
        <v>75.989999999999995</v>
      </c>
      <c r="G82" s="127">
        <f>(F82+(F82*$G6))</f>
        <v>99.858458999999996</v>
      </c>
      <c r="H82" s="127">
        <f t="shared" si="2"/>
        <v>299.575377</v>
      </c>
    </row>
    <row r="83" spans="1:8" ht="16.5" customHeight="1" x14ac:dyDescent="0.2">
      <c r="A83" s="130" t="s">
        <v>358</v>
      </c>
      <c r="B83" s="120" t="s">
        <v>175</v>
      </c>
      <c r="C83" s="30" t="s">
        <v>176</v>
      </c>
      <c r="D83" s="81">
        <f>'Memória de Cálculo'!J310</f>
        <v>5</v>
      </c>
      <c r="E83" s="130" t="s">
        <v>120</v>
      </c>
      <c r="F83" s="82">
        <v>5.22</v>
      </c>
      <c r="G83" s="82">
        <f>(F83+(F83*G6))</f>
        <v>6.8596019999999998</v>
      </c>
      <c r="H83" s="82">
        <f t="shared" si="2"/>
        <v>34.298009999999998</v>
      </c>
    </row>
    <row r="84" spans="1:8" ht="16.5" customHeight="1" x14ac:dyDescent="0.2">
      <c r="A84" s="130" t="s">
        <v>359</v>
      </c>
      <c r="B84" s="120" t="s">
        <v>200</v>
      </c>
      <c r="C84" s="30" t="s">
        <v>361</v>
      </c>
      <c r="D84" s="81">
        <f>'Memória de Cálculo'!J315</f>
        <v>2</v>
      </c>
      <c r="E84" s="130" t="s">
        <v>120</v>
      </c>
      <c r="F84" s="82">
        <v>149.80000000000001</v>
      </c>
      <c r="G84" s="82">
        <f>(F84+(F84*G6))</f>
        <v>196.85218</v>
      </c>
      <c r="H84" s="82">
        <f t="shared" si="2"/>
        <v>393.70436000000001</v>
      </c>
    </row>
    <row r="85" spans="1:8" ht="16.5" customHeight="1" x14ac:dyDescent="0.2">
      <c r="A85" s="130" t="s">
        <v>360</v>
      </c>
      <c r="B85" s="120" t="s">
        <v>203</v>
      </c>
      <c r="C85" s="30" t="s">
        <v>263</v>
      </c>
      <c r="D85" s="81">
        <f>'Memória de Cálculo'!J320</f>
        <v>3</v>
      </c>
      <c r="E85" s="130" t="s">
        <v>120</v>
      </c>
      <c r="F85" s="82">
        <v>21.84</v>
      </c>
      <c r="G85" s="82">
        <f>(F85+(F85*G6))</f>
        <v>28.699943999999999</v>
      </c>
      <c r="H85" s="82">
        <f t="shared" si="2"/>
        <v>86.099831999999992</v>
      </c>
    </row>
    <row r="86" spans="1:8" ht="16.5" customHeight="1" x14ac:dyDescent="0.2">
      <c r="A86" s="130" t="s">
        <v>468</v>
      </c>
      <c r="B86" s="120" t="s">
        <v>219</v>
      </c>
      <c r="C86" s="30" t="s">
        <v>264</v>
      </c>
      <c r="D86" s="81">
        <f>'Memória de Cálculo'!J324</f>
        <v>1</v>
      </c>
      <c r="E86" s="130" t="s">
        <v>120</v>
      </c>
      <c r="F86" s="82">
        <v>21.84</v>
      </c>
      <c r="G86" s="82">
        <f>(F86+(F86*G6))</f>
        <v>28.699943999999999</v>
      </c>
      <c r="H86" s="82">
        <f t="shared" si="2"/>
        <v>28.699943999999999</v>
      </c>
    </row>
    <row r="87" spans="1:8" ht="16.5" customHeight="1" x14ac:dyDescent="0.2">
      <c r="A87" s="213" t="s">
        <v>32</v>
      </c>
      <c r="B87" s="214"/>
      <c r="C87" s="214"/>
      <c r="D87" s="214"/>
      <c r="E87" s="214"/>
      <c r="F87" s="214"/>
      <c r="G87" s="215"/>
      <c r="H87" s="145">
        <f>SUM(H77:H86)</f>
        <v>1756.9787266566664</v>
      </c>
    </row>
    <row r="88" spans="1:8" ht="16.5" customHeight="1" x14ac:dyDescent="0.2">
      <c r="A88" s="38" t="s">
        <v>194</v>
      </c>
      <c r="B88" s="38"/>
      <c r="C88" s="216" t="s">
        <v>36</v>
      </c>
      <c r="D88" s="217"/>
      <c r="E88" s="217"/>
      <c r="F88" s="217"/>
      <c r="G88" s="217"/>
      <c r="H88" s="218"/>
    </row>
    <row r="89" spans="1:8" ht="25.5" x14ac:dyDescent="0.2">
      <c r="A89" s="130" t="s">
        <v>461</v>
      </c>
      <c r="B89" s="119" t="s">
        <v>62</v>
      </c>
      <c r="C89" s="80" t="s">
        <v>61</v>
      </c>
      <c r="D89" s="81">
        <f>'Memória de Cálculo'!J335</f>
        <v>37.778468599999997</v>
      </c>
      <c r="E89" s="130" t="s">
        <v>173</v>
      </c>
      <c r="F89" s="127">
        <v>2.14</v>
      </c>
      <c r="G89" s="127">
        <f>(F89+(F89*G6))</f>
        <v>2.8121740000000002</v>
      </c>
      <c r="H89" s="127">
        <f>G89*D89</f>
        <v>106.23962715673639</v>
      </c>
    </row>
    <row r="90" spans="1:8" ht="25.5" x14ac:dyDescent="0.2">
      <c r="A90" s="130" t="s">
        <v>462</v>
      </c>
      <c r="B90" s="119" t="s">
        <v>49</v>
      </c>
      <c r="C90" s="80" t="s">
        <v>37</v>
      </c>
      <c r="D90" s="81">
        <f>'Memória de Cálculo'!J389</f>
        <v>375.03343180000002</v>
      </c>
      <c r="E90" s="130" t="s">
        <v>173</v>
      </c>
      <c r="F90" s="127">
        <v>14.38</v>
      </c>
      <c r="G90" s="127">
        <f>(F90+(F90*G6))</f>
        <v>18.896758000000002</v>
      </c>
      <c r="H90" s="127">
        <f>G90*D90</f>
        <v>7086.9160026341051</v>
      </c>
    </row>
    <row r="91" spans="1:8" ht="25.5" x14ac:dyDescent="0.2">
      <c r="A91" s="130" t="s">
        <v>463</v>
      </c>
      <c r="B91" s="120" t="s">
        <v>132</v>
      </c>
      <c r="C91" s="80" t="s">
        <v>365</v>
      </c>
      <c r="D91" s="81">
        <f>'Memória de Cálculo'!J398</f>
        <v>30.013095</v>
      </c>
      <c r="E91" s="130" t="s">
        <v>173</v>
      </c>
      <c r="F91" s="82">
        <v>14.07</v>
      </c>
      <c r="G91" s="82">
        <f>(F91+(F91*G6))</f>
        <v>18.489387000000001</v>
      </c>
      <c r="H91" s="82">
        <f>G91*D91</f>
        <v>554.92372852276503</v>
      </c>
    </row>
    <row r="92" spans="1:8" ht="25.5" x14ac:dyDescent="0.2">
      <c r="A92" s="130" t="s">
        <v>464</v>
      </c>
      <c r="B92" s="120" t="s">
        <v>69</v>
      </c>
      <c r="C92" s="80" t="s">
        <v>364</v>
      </c>
      <c r="D92" s="81">
        <f>'Memória de Cálculo'!J403</f>
        <v>8.4756</v>
      </c>
      <c r="E92" s="130" t="s">
        <v>173</v>
      </c>
      <c r="F92" s="82">
        <v>21.75</v>
      </c>
      <c r="G92" s="82">
        <f>(F92+(F92*G6))</f>
        <v>28.581675000000001</v>
      </c>
      <c r="H92" s="82">
        <f>G92*D92</f>
        <v>242.24684463</v>
      </c>
    </row>
    <row r="93" spans="1:8" ht="25.5" x14ac:dyDescent="0.2">
      <c r="A93" s="130" t="s">
        <v>465</v>
      </c>
      <c r="B93" s="119" t="s">
        <v>67</v>
      </c>
      <c r="C93" s="80" t="s">
        <v>68</v>
      </c>
      <c r="D93" s="81">
        <f>'Memória de Cálculo'!J418</f>
        <v>112.93178900000001</v>
      </c>
      <c r="E93" s="130" t="s">
        <v>173</v>
      </c>
      <c r="F93" s="127">
        <v>23.47</v>
      </c>
      <c r="G93" s="127">
        <f>(F93+(F93*G6))</f>
        <v>30.841926999999998</v>
      </c>
      <c r="H93" s="127">
        <f>G93*D93</f>
        <v>3483.0339923174029</v>
      </c>
    </row>
    <row r="94" spans="1:8" ht="16.5" customHeight="1" x14ac:dyDescent="0.2">
      <c r="A94" s="219" t="s">
        <v>32</v>
      </c>
      <c r="B94" s="220"/>
      <c r="C94" s="220"/>
      <c r="D94" s="220"/>
      <c r="E94" s="220"/>
      <c r="F94" s="220"/>
      <c r="G94" s="221"/>
      <c r="H94" s="11">
        <f>SUM(H89:H93)</f>
        <v>11473.36019526101</v>
      </c>
    </row>
    <row r="95" spans="1:8" ht="16.5" customHeight="1" x14ac:dyDescent="0.2">
      <c r="A95" s="222" t="s">
        <v>46</v>
      </c>
      <c r="B95" s="223"/>
      <c r="C95" s="223"/>
      <c r="D95" s="223"/>
      <c r="E95" s="223"/>
      <c r="F95" s="223"/>
      <c r="G95" s="224"/>
      <c r="H95" s="25">
        <f>H12+H16+H29+H44+H51+H57+H62+H68+H75+H87+H94</f>
        <v>68759.105809345012</v>
      </c>
    </row>
    <row r="96" spans="1:8" ht="15" customHeight="1" x14ac:dyDescent="0.2">
      <c r="A96" s="210" t="s">
        <v>102</v>
      </c>
      <c r="B96" s="211"/>
      <c r="C96" s="211"/>
      <c r="D96" s="211"/>
      <c r="E96" s="211"/>
      <c r="F96" s="211"/>
      <c r="G96" s="211"/>
      <c r="H96" s="212"/>
    </row>
    <row r="97" spans="1:8" ht="15" customHeight="1" x14ac:dyDescent="0.2">
      <c r="A97" s="210" t="s">
        <v>103</v>
      </c>
      <c r="B97" s="211"/>
      <c r="C97" s="211"/>
      <c r="D97" s="211"/>
      <c r="E97" s="211"/>
      <c r="F97" s="211"/>
      <c r="G97" s="211"/>
      <c r="H97" s="212"/>
    </row>
    <row r="98" spans="1:8" ht="15" customHeight="1" x14ac:dyDescent="0.2">
      <c r="A98" s="195" t="s">
        <v>104</v>
      </c>
      <c r="B98" s="196"/>
      <c r="C98" s="196"/>
      <c r="D98" s="196"/>
      <c r="E98" s="196"/>
      <c r="F98" s="196"/>
      <c r="G98" s="196"/>
      <c r="H98" s="197"/>
    </row>
    <row r="99" spans="1:8" ht="15" customHeight="1" x14ac:dyDescent="0.2">
      <c r="A99" s="198"/>
      <c r="B99" s="199"/>
      <c r="C99" s="199"/>
      <c r="D99" s="199"/>
      <c r="E99" s="199"/>
      <c r="F99" s="199"/>
      <c r="G99" s="199"/>
      <c r="H99" s="200"/>
    </row>
    <row r="100" spans="1:8" ht="15" customHeight="1" x14ac:dyDescent="0.2">
      <c r="A100" s="192" t="s">
        <v>105</v>
      </c>
      <c r="B100" s="193"/>
      <c r="C100" s="193"/>
      <c r="D100" s="193"/>
      <c r="E100" s="193"/>
      <c r="F100" s="193"/>
      <c r="G100" s="193"/>
      <c r="H100" s="194"/>
    </row>
    <row r="101" spans="1:8" ht="15" customHeight="1" x14ac:dyDescent="0.2">
      <c r="A101" s="195" t="s">
        <v>106</v>
      </c>
      <c r="B101" s="196"/>
      <c r="C101" s="196"/>
      <c r="D101" s="196"/>
      <c r="E101" s="196"/>
      <c r="F101" s="196"/>
      <c r="G101" s="196"/>
      <c r="H101" s="197"/>
    </row>
    <row r="102" spans="1:8" ht="15" customHeight="1" x14ac:dyDescent="0.2">
      <c r="A102" s="198"/>
      <c r="B102" s="199"/>
      <c r="C102" s="199"/>
      <c r="D102" s="199"/>
      <c r="E102" s="199"/>
      <c r="F102" s="199"/>
      <c r="G102" s="199"/>
      <c r="H102" s="200"/>
    </row>
    <row r="103" spans="1:8" ht="15" customHeight="1" x14ac:dyDescent="0.2">
      <c r="A103" s="195" t="s">
        <v>107</v>
      </c>
      <c r="B103" s="196"/>
      <c r="C103" s="196"/>
      <c r="D103" s="196"/>
      <c r="E103" s="196"/>
      <c r="F103" s="196"/>
      <c r="G103" s="196"/>
      <c r="H103" s="197"/>
    </row>
    <row r="104" spans="1:8" ht="15" customHeight="1" x14ac:dyDescent="0.2">
      <c r="A104" s="198"/>
      <c r="B104" s="199"/>
      <c r="C104" s="199"/>
      <c r="D104" s="199"/>
      <c r="E104" s="199"/>
      <c r="F104" s="199"/>
      <c r="G104" s="199"/>
      <c r="H104" s="200"/>
    </row>
    <row r="105" spans="1:8" ht="15" customHeight="1" x14ac:dyDescent="0.2">
      <c r="A105" s="192" t="s">
        <v>108</v>
      </c>
      <c r="B105" s="193"/>
      <c r="C105" s="193"/>
      <c r="D105" s="193"/>
      <c r="E105" s="193"/>
      <c r="F105" s="193"/>
      <c r="G105" s="193"/>
      <c r="H105" s="194"/>
    </row>
    <row r="106" spans="1:8" ht="15" customHeight="1" x14ac:dyDescent="0.2">
      <c r="A106" s="195" t="s">
        <v>109</v>
      </c>
      <c r="B106" s="196"/>
      <c r="C106" s="196"/>
      <c r="D106" s="196"/>
      <c r="E106" s="196"/>
      <c r="F106" s="196"/>
      <c r="G106" s="196"/>
      <c r="H106" s="197"/>
    </row>
    <row r="107" spans="1:8" ht="15" customHeight="1" x14ac:dyDescent="0.2">
      <c r="A107" s="198"/>
      <c r="B107" s="199"/>
      <c r="C107" s="199"/>
      <c r="D107" s="199"/>
      <c r="E107" s="199"/>
      <c r="F107" s="199"/>
      <c r="G107" s="199"/>
      <c r="H107" s="200"/>
    </row>
    <row r="108" spans="1:8" ht="15" customHeight="1" x14ac:dyDescent="0.2">
      <c r="A108" s="201" t="s">
        <v>110</v>
      </c>
      <c r="B108" s="202"/>
      <c r="C108" s="202"/>
      <c r="D108" s="202"/>
      <c r="E108" s="202"/>
      <c r="F108" s="202"/>
      <c r="G108" s="202"/>
      <c r="H108" s="203"/>
    </row>
    <row r="109" spans="1:8" ht="15" customHeight="1" x14ac:dyDescent="0.2">
      <c r="A109" s="204"/>
      <c r="B109" s="205"/>
      <c r="C109" s="205"/>
      <c r="D109" s="205"/>
      <c r="E109" s="205"/>
      <c r="F109" s="205"/>
      <c r="G109" s="205"/>
      <c r="H109" s="206"/>
    </row>
    <row r="110" spans="1:8" ht="15" customHeight="1" x14ac:dyDescent="0.2">
      <c r="A110" s="207"/>
      <c r="B110" s="208"/>
      <c r="C110" s="208"/>
      <c r="D110" s="208"/>
      <c r="E110" s="208"/>
      <c r="F110" s="208"/>
      <c r="G110" s="208"/>
      <c r="H110" s="209"/>
    </row>
    <row r="111" spans="1:8" ht="15" customHeight="1" x14ac:dyDescent="0.2">
      <c r="A111" s="23"/>
      <c r="B111" s="2"/>
      <c r="C111" s="2"/>
      <c r="D111" s="4"/>
      <c r="E111" s="2"/>
      <c r="F111" s="7"/>
      <c r="G111" s="7"/>
      <c r="H111" s="7"/>
    </row>
    <row r="112" spans="1:8" ht="15" customHeight="1" x14ac:dyDescent="0.2">
      <c r="A112" s="23"/>
      <c r="B112" s="2"/>
      <c r="C112" s="2"/>
      <c r="D112" s="4"/>
      <c r="E112" s="2"/>
      <c r="F112" s="7"/>
      <c r="G112" s="7"/>
      <c r="H112" s="7"/>
    </row>
    <row r="113" spans="1:8" ht="15" customHeight="1" x14ac:dyDescent="0.2">
      <c r="A113" s="23"/>
      <c r="B113" s="2"/>
      <c r="C113" s="2"/>
      <c r="D113" s="4"/>
      <c r="E113" s="2"/>
      <c r="F113" s="7"/>
      <c r="G113" s="7"/>
      <c r="H113" s="7"/>
    </row>
    <row r="114" spans="1:8" ht="15" customHeight="1" x14ac:dyDescent="0.2">
      <c r="A114" s="23"/>
      <c r="B114" s="2"/>
      <c r="C114" s="2"/>
      <c r="D114" s="4"/>
      <c r="E114" s="2"/>
      <c r="F114" s="7"/>
      <c r="G114" s="7"/>
      <c r="H114" s="7"/>
    </row>
    <row r="115" spans="1:8" ht="15" customHeight="1" x14ac:dyDescent="0.2">
      <c r="A115" s="23"/>
      <c r="B115" s="2"/>
      <c r="C115" s="2"/>
      <c r="D115" s="4"/>
      <c r="E115" s="2"/>
      <c r="F115" s="7"/>
      <c r="G115" s="7"/>
      <c r="H115" s="7"/>
    </row>
    <row r="116" spans="1:8" ht="15" customHeight="1" x14ac:dyDescent="0.2">
      <c r="A116" s="23"/>
      <c r="B116" s="2"/>
      <c r="C116" s="2"/>
      <c r="D116" s="4"/>
      <c r="E116" s="2"/>
      <c r="F116" s="7"/>
      <c r="G116" s="7"/>
      <c r="H116" s="7"/>
    </row>
    <row r="117" spans="1:8" ht="15" customHeight="1" x14ac:dyDescent="0.2">
      <c r="A117" s="23"/>
      <c r="B117" s="2"/>
      <c r="C117" s="2"/>
      <c r="D117" s="4"/>
      <c r="E117" s="2"/>
      <c r="F117" s="7"/>
      <c r="G117" s="7"/>
      <c r="H117" s="7"/>
    </row>
    <row r="118" spans="1:8" ht="15" customHeight="1" x14ac:dyDescent="0.2">
      <c r="A118" s="23"/>
      <c r="B118" s="2"/>
      <c r="C118" s="2"/>
      <c r="D118" s="4"/>
      <c r="E118" s="2"/>
      <c r="F118" s="7"/>
      <c r="G118" s="7"/>
      <c r="H118" s="7"/>
    </row>
    <row r="119" spans="1:8" ht="15" customHeight="1" x14ac:dyDescent="0.2">
      <c r="A119" s="23"/>
      <c r="B119" s="2"/>
      <c r="C119" s="2"/>
      <c r="D119" s="4"/>
      <c r="E119" s="2"/>
      <c r="F119" s="7"/>
      <c r="G119" s="7"/>
      <c r="H119" s="7"/>
    </row>
    <row r="120" spans="1:8" ht="15" customHeight="1" x14ac:dyDescent="0.2">
      <c r="A120" s="23"/>
      <c r="B120" s="2"/>
      <c r="C120" s="2"/>
      <c r="D120" s="4"/>
      <c r="E120" s="2"/>
      <c r="F120" s="7"/>
      <c r="G120" s="7"/>
      <c r="H120" s="7"/>
    </row>
    <row r="121" spans="1:8" ht="15" customHeight="1" x14ac:dyDescent="0.2">
      <c r="A121" s="23"/>
      <c r="B121" s="2"/>
      <c r="C121" s="2"/>
      <c r="D121" s="4"/>
      <c r="E121" s="2"/>
      <c r="F121" s="7"/>
      <c r="G121" s="7"/>
      <c r="H121" s="7"/>
    </row>
    <row r="122" spans="1:8" ht="15" customHeight="1" x14ac:dyDescent="0.2">
      <c r="A122" s="23"/>
      <c r="B122" s="2"/>
      <c r="C122" s="2"/>
      <c r="D122" s="4"/>
      <c r="E122" s="2"/>
      <c r="F122" s="7"/>
      <c r="G122" s="7"/>
      <c r="H122" s="7"/>
    </row>
    <row r="123" spans="1:8" ht="15" customHeight="1" x14ac:dyDescent="0.2">
      <c r="A123" s="23"/>
      <c r="B123" s="2"/>
      <c r="C123" s="2"/>
      <c r="D123" s="4"/>
      <c r="E123" s="2"/>
      <c r="F123" s="7"/>
      <c r="G123" s="7"/>
      <c r="H123" s="7"/>
    </row>
    <row r="124" spans="1:8" ht="15" customHeight="1" x14ac:dyDescent="0.2">
      <c r="A124" s="23"/>
      <c r="B124" s="2"/>
      <c r="C124" s="2"/>
      <c r="D124" s="4"/>
      <c r="E124" s="2"/>
      <c r="F124" s="7"/>
      <c r="G124" s="7"/>
      <c r="H124" s="7"/>
    </row>
    <row r="125" spans="1:8" ht="15" customHeight="1" x14ac:dyDescent="0.2">
      <c r="A125" s="23"/>
      <c r="B125" s="2"/>
      <c r="C125" s="2"/>
      <c r="D125" s="4"/>
      <c r="E125" s="2"/>
      <c r="F125" s="7"/>
      <c r="G125" s="7"/>
      <c r="H125" s="7"/>
    </row>
    <row r="126" spans="1:8" ht="15" customHeight="1" x14ac:dyDescent="0.2">
      <c r="A126" s="23"/>
      <c r="B126" s="2"/>
      <c r="C126" s="2"/>
      <c r="D126" s="4"/>
      <c r="E126" s="2"/>
      <c r="F126" s="7"/>
      <c r="G126" s="7"/>
      <c r="H126" s="7"/>
    </row>
    <row r="127" spans="1:8" ht="15" customHeight="1" x14ac:dyDescent="0.2">
      <c r="A127" s="23"/>
      <c r="B127" s="2"/>
      <c r="C127" s="2"/>
      <c r="D127" s="4"/>
      <c r="E127" s="2"/>
      <c r="F127" s="7"/>
      <c r="G127" s="7"/>
      <c r="H127" s="7"/>
    </row>
    <row r="128" spans="1:8" ht="15" customHeight="1" x14ac:dyDescent="0.2">
      <c r="A128" s="23"/>
      <c r="B128" s="2"/>
      <c r="C128" s="2"/>
      <c r="D128" s="4"/>
      <c r="E128" s="2"/>
      <c r="F128" s="7"/>
      <c r="G128" s="7"/>
      <c r="H128" s="7"/>
    </row>
    <row r="129" spans="1:8" ht="15" customHeight="1" x14ac:dyDescent="0.2">
      <c r="A129" s="23"/>
      <c r="B129" s="2"/>
      <c r="C129" s="2"/>
      <c r="D129" s="4"/>
      <c r="E129" s="2"/>
      <c r="F129" s="7"/>
      <c r="G129" s="7"/>
      <c r="H129" s="7"/>
    </row>
    <row r="130" spans="1:8" ht="15" customHeight="1" x14ac:dyDescent="0.2">
      <c r="A130" s="23"/>
      <c r="B130" s="2"/>
      <c r="C130" s="2"/>
      <c r="D130" s="4"/>
      <c r="E130" s="2"/>
      <c r="F130" s="7"/>
      <c r="G130" s="7"/>
      <c r="H130" s="7"/>
    </row>
    <row r="131" spans="1:8" ht="15" customHeight="1" x14ac:dyDescent="0.2">
      <c r="A131" s="23"/>
      <c r="B131" s="2"/>
      <c r="C131" s="2"/>
      <c r="D131" s="4"/>
      <c r="E131" s="2"/>
      <c r="F131" s="7"/>
      <c r="G131" s="7"/>
      <c r="H131" s="7"/>
    </row>
    <row r="132" spans="1:8" ht="15" customHeight="1" x14ac:dyDescent="0.2">
      <c r="A132" s="23"/>
      <c r="B132" s="2"/>
      <c r="C132" s="2"/>
      <c r="D132" s="4"/>
      <c r="E132" s="2"/>
      <c r="F132" s="7"/>
      <c r="G132" s="7"/>
      <c r="H132" s="7"/>
    </row>
    <row r="133" spans="1:8" ht="15" customHeight="1" x14ac:dyDescent="0.2">
      <c r="A133" s="23"/>
      <c r="B133" s="2"/>
      <c r="C133" s="2"/>
      <c r="D133" s="4"/>
      <c r="E133" s="2"/>
      <c r="F133" s="7"/>
      <c r="G133" s="7"/>
      <c r="H133" s="7"/>
    </row>
    <row r="134" spans="1:8" ht="15" customHeight="1" x14ac:dyDescent="0.2">
      <c r="A134" s="23"/>
      <c r="B134" s="2"/>
      <c r="C134" s="2"/>
      <c r="D134" s="4"/>
      <c r="E134" s="2"/>
      <c r="F134" s="7"/>
      <c r="G134" s="7"/>
      <c r="H134" s="7"/>
    </row>
    <row r="135" spans="1:8" ht="15" customHeight="1" x14ac:dyDescent="0.2">
      <c r="A135" s="23"/>
      <c r="B135" s="2"/>
      <c r="C135" s="2"/>
      <c r="D135" s="4"/>
      <c r="E135" s="2"/>
      <c r="F135" s="7"/>
      <c r="G135" s="7"/>
      <c r="H135" s="7"/>
    </row>
    <row r="136" spans="1:8" ht="15" customHeight="1" x14ac:dyDescent="0.2">
      <c r="A136" s="23"/>
      <c r="B136" s="2"/>
      <c r="C136" s="2"/>
      <c r="D136" s="4"/>
      <c r="E136" s="2"/>
      <c r="F136" s="7"/>
      <c r="G136" s="7"/>
      <c r="H136" s="7"/>
    </row>
    <row r="137" spans="1:8" ht="15" customHeight="1" x14ac:dyDescent="0.2">
      <c r="A137" s="23"/>
      <c r="B137" s="2"/>
      <c r="C137" s="2"/>
      <c r="D137" s="4"/>
      <c r="E137" s="2"/>
      <c r="F137" s="7"/>
      <c r="G137" s="7"/>
      <c r="H137" s="7"/>
    </row>
    <row r="138" spans="1:8" ht="15" customHeight="1" x14ac:dyDescent="0.2">
      <c r="A138" s="23"/>
      <c r="B138" s="2"/>
      <c r="C138" s="2"/>
      <c r="D138" s="4"/>
      <c r="E138" s="2"/>
      <c r="F138" s="7"/>
      <c r="G138" s="7"/>
      <c r="H138" s="7"/>
    </row>
    <row r="139" spans="1:8" ht="15" customHeight="1" x14ac:dyDescent="0.2">
      <c r="A139" s="23"/>
      <c r="B139" s="2"/>
      <c r="C139" s="2"/>
      <c r="D139" s="4"/>
      <c r="E139" s="2"/>
      <c r="F139" s="7"/>
      <c r="G139" s="7"/>
      <c r="H139" s="7"/>
    </row>
    <row r="140" spans="1:8" ht="15" customHeight="1" x14ac:dyDescent="0.2">
      <c r="A140" s="23"/>
      <c r="B140" s="2"/>
      <c r="C140" s="2"/>
      <c r="D140" s="4"/>
      <c r="E140" s="2"/>
      <c r="F140" s="7"/>
      <c r="G140" s="7"/>
      <c r="H140" s="7"/>
    </row>
    <row r="141" spans="1:8" ht="15" customHeight="1" x14ac:dyDescent="0.2">
      <c r="A141" s="23"/>
      <c r="B141" s="2"/>
      <c r="C141" s="2"/>
      <c r="D141" s="4"/>
      <c r="E141" s="2"/>
      <c r="F141" s="7"/>
      <c r="G141" s="7"/>
      <c r="H141" s="7"/>
    </row>
    <row r="142" spans="1:8" ht="15" customHeight="1" x14ac:dyDescent="0.2">
      <c r="A142" s="23"/>
      <c r="B142" s="2"/>
      <c r="C142" s="2"/>
      <c r="D142" s="4"/>
      <c r="E142" s="2"/>
      <c r="F142" s="7"/>
      <c r="G142" s="7"/>
      <c r="H142" s="7"/>
    </row>
    <row r="143" spans="1:8" ht="15" customHeight="1" x14ac:dyDescent="0.2">
      <c r="A143" s="23"/>
      <c r="B143" s="2"/>
      <c r="C143" s="2"/>
      <c r="D143" s="4"/>
      <c r="E143" s="2"/>
      <c r="F143" s="7"/>
      <c r="G143" s="7"/>
      <c r="H143" s="7"/>
    </row>
    <row r="144" spans="1:8" ht="15" customHeight="1" x14ac:dyDescent="0.2">
      <c r="A144" s="23"/>
      <c r="B144" s="2"/>
      <c r="C144" s="2"/>
      <c r="D144" s="4"/>
      <c r="E144" s="2"/>
      <c r="F144" s="7"/>
      <c r="G144" s="7"/>
      <c r="H144" s="7"/>
    </row>
    <row r="145" spans="1:8" ht="15" customHeight="1" x14ac:dyDescent="0.2">
      <c r="A145" s="23"/>
      <c r="B145" s="2"/>
      <c r="C145" s="2"/>
      <c r="D145" s="4"/>
      <c r="E145" s="2"/>
      <c r="F145" s="7"/>
      <c r="G145" s="7"/>
      <c r="H145" s="7"/>
    </row>
    <row r="146" spans="1:8" ht="15" customHeight="1" x14ac:dyDescent="0.2">
      <c r="A146" s="23"/>
      <c r="B146" s="2"/>
      <c r="C146" s="2"/>
      <c r="D146" s="4"/>
      <c r="E146" s="2"/>
      <c r="F146" s="7"/>
      <c r="G146" s="7"/>
      <c r="H146" s="7"/>
    </row>
    <row r="147" spans="1:8" ht="15" customHeight="1" x14ac:dyDescent="0.2">
      <c r="A147" s="23"/>
      <c r="B147" s="2"/>
      <c r="C147" s="2"/>
      <c r="D147" s="4"/>
      <c r="E147" s="2"/>
      <c r="F147" s="7"/>
      <c r="G147" s="7"/>
      <c r="H147" s="7"/>
    </row>
    <row r="148" spans="1:8" ht="15" customHeight="1" x14ac:dyDescent="0.2">
      <c r="A148" s="23"/>
      <c r="B148" s="2"/>
      <c r="C148" s="2"/>
      <c r="D148" s="4"/>
      <c r="E148" s="2"/>
      <c r="F148" s="7"/>
      <c r="G148" s="7"/>
      <c r="H148" s="7"/>
    </row>
    <row r="149" spans="1:8" ht="15" customHeight="1" x14ac:dyDescent="0.2">
      <c r="A149" s="23"/>
      <c r="B149" s="2"/>
      <c r="C149" s="2"/>
      <c r="D149" s="4"/>
      <c r="E149" s="2"/>
      <c r="F149" s="7"/>
      <c r="G149" s="7"/>
      <c r="H149" s="7"/>
    </row>
    <row r="150" spans="1:8" ht="15" customHeight="1" x14ac:dyDescent="0.2">
      <c r="A150" s="23"/>
      <c r="B150" s="2"/>
      <c r="C150" s="2"/>
      <c r="D150" s="4"/>
      <c r="E150" s="2"/>
      <c r="F150" s="7"/>
      <c r="G150" s="7"/>
      <c r="H150" s="7"/>
    </row>
    <row r="151" spans="1:8" ht="15" customHeight="1" x14ac:dyDescent="0.2">
      <c r="A151" s="23"/>
      <c r="B151" s="2"/>
      <c r="C151" s="2"/>
      <c r="D151" s="4"/>
      <c r="E151" s="2"/>
      <c r="F151" s="7"/>
      <c r="G151" s="7"/>
      <c r="H151" s="7"/>
    </row>
    <row r="152" spans="1:8" ht="15" customHeight="1" x14ac:dyDescent="0.2">
      <c r="A152" s="23"/>
      <c r="B152" s="2"/>
      <c r="C152" s="2"/>
      <c r="D152" s="4"/>
      <c r="E152" s="2"/>
      <c r="F152" s="7"/>
      <c r="G152" s="7"/>
      <c r="H152" s="7"/>
    </row>
    <row r="153" spans="1:8" ht="15" customHeight="1" x14ac:dyDescent="0.2">
      <c r="A153" s="23"/>
      <c r="B153" s="2"/>
      <c r="C153" s="2"/>
      <c r="D153" s="4"/>
      <c r="E153" s="2"/>
      <c r="F153" s="7"/>
      <c r="G153" s="7"/>
      <c r="H153" s="7"/>
    </row>
    <row r="154" spans="1:8" ht="15" customHeight="1" x14ac:dyDescent="0.2">
      <c r="A154" s="23"/>
      <c r="B154" s="2"/>
      <c r="C154" s="2"/>
      <c r="D154" s="4"/>
      <c r="E154" s="2"/>
      <c r="F154" s="7"/>
      <c r="G154" s="7"/>
      <c r="H154" s="7"/>
    </row>
    <row r="155" spans="1:8" ht="15" customHeight="1" x14ac:dyDescent="0.2">
      <c r="A155" s="23"/>
      <c r="B155" s="2"/>
      <c r="C155" s="2"/>
      <c r="D155" s="4"/>
      <c r="E155" s="2"/>
      <c r="F155" s="7"/>
      <c r="G155" s="7"/>
      <c r="H155" s="7"/>
    </row>
    <row r="156" spans="1:8" ht="15" customHeight="1" x14ac:dyDescent="0.2">
      <c r="A156" s="23"/>
      <c r="B156" s="2"/>
      <c r="C156" s="2"/>
      <c r="D156" s="4"/>
      <c r="E156" s="2"/>
      <c r="F156" s="7"/>
      <c r="G156" s="7"/>
      <c r="H156" s="7"/>
    </row>
    <row r="157" spans="1:8" ht="15" customHeight="1" x14ac:dyDescent="0.2">
      <c r="A157" s="23"/>
      <c r="B157" s="2"/>
      <c r="C157" s="2"/>
      <c r="D157" s="4"/>
      <c r="E157" s="2"/>
      <c r="F157" s="7"/>
      <c r="G157" s="7"/>
      <c r="H157" s="7"/>
    </row>
    <row r="158" spans="1:8" ht="15" customHeight="1" x14ac:dyDescent="0.2">
      <c r="A158" s="23"/>
      <c r="B158" s="2"/>
      <c r="C158" s="2"/>
      <c r="D158" s="4"/>
      <c r="E158" s="2"/>
      <c r="F158" s="7"/>
      <c r="G158" s="7"/>
      <c r="H158" s="7"/>
    </row>
    <row r="159" spans="1:8" ht="15" customHeight="1" x14ac:dyDescent="0.2">
      <c r="A159" s="23"/>
      <c r="B159" s="2"/>
      <c r="C159" s="2"/>
      <c r="D159" s="4"/>
      <c r="E159" s="2"/>
      <c r="F159" s="7"/>
      <c r="G159" s="7"/>
      <c r="H159" s="7"/>
    </row>
    <row r="160" spans="1:8" ht="15" customHeight="1" x14ac:dyDescent="0.2">
      <c r="A160" s="23"/>
      <c r="B160" s="2"/>
      <c r="C160" s="2"/>
      <c r="D160" s="4"/>
      <c r="E160" s="2"/>
      <c r="F160" s="7"/>
      <c r="G160" s="7"/>
      <c r="H160" s="7"/>
    </row>
    <row r="161" spans="1:8" ht="15" customHeight="1" x14ac:dyDescent="0.2">
      <c r="A161" s="23"/>
      <c r="B161" s="2"/>
      <c r="C161" s="2"/>
      <c r="D161" s="4"/>
      <c r="E161" s="2"/>
      <c r="F161" s="7"/>
      <c r="G161" s="7"/>
      <c r="H161" s="7"/>
    </row>
    <row r="162" spans="1:8" ht="15" customHeight="1" x14ac:dyDescent="0.2">
      <c r="A162" s="23"/>
      <c r="B162" s="2"/>
      <c r="C162" s="2"/>
      <c r="D162" s="4"/>
      <c r="E162" s="2"/>
      <c r="F162" s="7"/>
      <c r="G162" s="7"/>
      <c r="H162" s="7"/>
    </row>
    <row r="163" spans="1:8" ht="15" customHeight="1" x14ac:dyDescent="0.2">
      <c r="A163" s="23"/>
      <c r="B163" s="2"/>
      <c r="C163" s="2"/>
      <c r="D163" s="4"/>
      <c r="E163" s="2"/>
      <c r="F163" s="7"/>
      <c r="G163" s="7"/>
      <c r="H163" s="7"/>
    </row>
    <row r="164" spans="1:8" ht="15" customHeight="1" x14ac:dyDescent="0.2">
      <c r="A164" s="23"/>
      <c r="B164" s="2"/>
      <c r="C164" s="2"/>
      <c r="D164" s="4"/>
      <c r="E164" s="2"/>
      <c r="F164" s="7"/>
      <c r="G164" s="7"/>
      <c r="H164" s="7"/>
    </row>
    <row r="165" spans="1:8" ht="15" customHeight="1" x14ac:dyDescent="0.2">
      <c r="A165" s="23"/>
      <c r="B165" s="2"/>
      <c r="C165" s="2"/>
      <c r="D165" s="4"/>
      <c r="E165" s="2"/>
      <c r="F165" s="7"/>
      <c r="G165" s="7"/>
      <c r="H165" s="7"/>
    </row>
    <row r="166" spans="1:8" ht="15" customHeight="1" x14ac:dyDescent="0.2">
      <c r="A166" s="23"/>
      <c r="B166" s="2"/>
      <c r="C166" s="2"/>
      <c r="D166" s="4"/>
      <c r="E166" s="2"/>
      <c r="F166" s="7"/>
      <c r="G166" s="7"/>
      <c r="H166" s="7"/>
    </row>
    <row r="167" spans="1:8" ht="15" customHeight="1" x14ac:dyDescent="0.2">
      <c r="A167" s="23"/>
      <c r="B167" s="2"/>
      <c r="C167" s="2"/>
      <c r="D167" s="4"/>
      <c r="E167" s="2"/>
      <c r="F167" s="7"/>
      <c r="G167" s="7"/>
      <c r="H167" s="7"/>
    </row>
    <row r="168" spans="1:8" ht="15" customHeight="1" x14ac:dyDescent="0.2">
      <c r="A168" s="23"/>
      <c r="B168" s="2"/>
      <c r="C168" s="2"/>
      <c r="D168" s="4"/>
      <c r="E168" s="2"/>
      <c r="F168" s="7"/>
      <c r="G168" s="7"/>
      <c r="H168" s="7"/>
    </row>
    <row r="169" spans="1:8" ht="15" customHeight="1" x14ac:dyDescent="0.2">
      <c r="A169" s="23"/>
      <c r="B169" s="2"/>
      <c r="C169" s="2"/>
      <c r="D169" s="4"/>
      <c r="E169" s="2"/>
      <c r="F169" s="7"/>
      <c r="G169" s="7"/>
      <c r="H169" s="7"/>
    </row>
    <row r="170" spans="1:8" ht="15" customHeight="1" x14ac:dyDescent="0.2">
      <c r="A170" s="23"/>
      <c r="B170" s="2"/>
      <c r="C170" s="2"/>
      <c r="D170" s="4"/>
      <c r="E170" s="2"/>
      <c r="F170" s="7"/>
      <c r="G170" s="7"/>
      <c r="H170" s="7"/>
    </row>
    <row r="171" spans="1:8" ht="15" customHeight="1" x14ac:dyDescent="0.2">
      <c r="A171" s="23"/>
      <c r="B171" s="2"/>
      <c r="C171" s="2"/>
      <c r="D171" s="4"/>
      <c r="E171" s="2"/>
      <c r="F171" s="7"/>
      <c r="G171" s="7"/>
      <c r="H171" s="7"/>
    </row>
    <row r="172" spans="1:8" ht="15" customHeight="1" x14ac:dyDescent="0.2">
      <c r="A172" s="23"/>
      <c r="B172" s="2"/>
      <c r="C172" s="2"/>
      <c r="D172" s="4"/>
      <c r="E172" s="2"/>
      <c r="F172" s="7"/>
      <c r="G172" s="7"/>
      <c r="H172" s="7"/>
    </row>
    <row r="173" spans="1:8" ht="15" customHeight="1" x14ac:dyDescent="0.2">
      <c r="A173" s="23"/>
      <c r="B173" s="2"/>
      <c r="C173" s="2"/>
      <c r="D173" s="4"/>
      <c r="E173" s="2"/>
      <c r="F173" s="7"/>
      <c r="G173" s="7"/>
      <c r="H173" s="7"/>
    </row>
    <row r="174" spans="1:8" ht="15" customHeight="1" x14ac:dyDescent="0.2">
      <c r="A174" s="23"/>
      <c r="B174" s="2"/>
      <c r="C174" s="2"/>
      <c r="D174" s="4"/>
      <c r="E174" s="2"/>
      <c r="F174" s="7"/>
      <c r="G174" s="7"/>
      <c r="H174" s="7"/>
    </row>
    <row r="175" spans="1:8" ht="15" customHeight="1" x14ac:dyDescent="0.2">
      <c r="A175" s="23"/>
      <c r="B175" s="2"/>
      <c r="C175" s="2"/>
      <c r="D175" s="4"/>
      <c r="E175" s="2"/>
      <c r="F175" s="7"/>
      <c r="G175" s="7"/>
      <c r="H175" s="7"/>
    </row>
    <row r="176" spans="1:8" ht="15" customHeight="1" x14ac:dyDescent="0.2">
      <c r="A176" s="23"/>
      <c r="B176" s="2"/>
      <c r="C176" s="2"/>
      <c r="D176" s="4"/>
      <c r="E176" s="2"/>
      <c r="F176" s="7"/>
      <c r="G176" s="7"/>
      <c r="H176" s="7"/>
    </row>
    <row r="177" spans="1:8" ht="15" customHeight="1" x14ac:dyDescent="0.2">
      <c r="A177" s="23"/>
      <c r="B177" s="2"/>
      <c r="C177" s="2"/>
      <c r="D177" s="4"/>
      <c r="E177" s="2"/>
      <c r="F177" s="7"/>
      <c r="G177" s="7"/>
      <c r="H177" s="7"/>
    </row>
    <row r="178" spans="1:8" ht="15" customHeight="1" x14ac:dyDescent="0.2">
      <c r="A178" s="23"/>
      <c r="B178" s="2"/>
      <c r="C178" s="2"/>
      <c r="D178" s="4"/>
      <c r="E178" s="2"/>
      <c r="F178" s="7"/>
      <c r="G178" s="7"/>
      <c r="H178" s="7"/>
    </row>
    <row r="179" spans="1:8" ht="15" customHeight="1" x14ac:dyDescent="0.2">
      <c r="A179" s="23"/>
      <c r="B179" s="2"/>
      <c r="C179" s="2"/>
      <c r="D179" s="4"/>
      <c r="E179" s="2"/>
      <c r="F179" s="7"/>
      <c r="G179" s="7"/>
      <c r="H179" s="7"/>
    </row>
    <row r="180" spans="1:8" ht="15" customHeight="1" x14ac:dyDescent="0.2">
      <c r="A180" s="23"/>
      <c r="B180" s="2"/>
      <c r="C180" s="2"/>
      <c r="D180" s="4"/>
      <c r="E180" s="2"/>
      <c r="F180" s="7"/>
      <c r="G180" s="7"/>
      <c r="H180" s="7"/>
    </row>
    <row r="181" spans="1:8" ht="15" customHeight="1" x14ac:dyDescent="0.2">
      <c r="A181" s="23"/>
      <c r="B181" s="2"/>
      <c r="C181" s="2"/>
      <c r="D181" s="4"/>
      <c r="E181" s="2"/>
      <c r="F181" s="7"/>
      <c r="G181" s="7"/>
      <c r="H181" s="7"/>
    </row>
    <row r="182" spans="1:8" ht="15" customHeight="1" x14ac:dyDescent="0.2">
      <c r="A182" s="23"/>
      <c r="B182" s="2"/>
      <c r="C182" s="2"/>
      <c r="D182" s="4"/>
      <c r="E182" s="2"/>
      <c r="F182" s="7"/>
      <c r="G182" s="7"/>
      <c r="H182" s="7"/>
    </row>
    <row r="183" spans="1:8" ht="15" customHeight="1" x14ac:dyDescent="0.2">
      <c r="A183" s="23"/>
      <c r="B183" s="2"/>
      <c r="C183" s="2"/>
      <c r="D183" s="4"/>
      <c r="E183" s="2"/>
      <c r="F183" s="7"/>
      <c r="G183" s="7"/>
      <c r="H183" s="7"/>
    </row>
    <row r="184" spans="1:8" ht="15" customHeight="1" x14ac:dyDescent="0.2">
      <c r="A184" s="23"/>
      <c r="B184" s="2"/>
      <c r="C184" s="2"/>
      <c r="D184" s="4"/>
      <c r="E184" s="2"/>
      <c r="F184" s="7"/>
      <c r="G184" s="7"/>
      <c r="H184" s="7"/>
    </row>
    <row r="185" spans="1:8" ht="15" customHeight="1" x14ac:dyDescent="0.2">
      <c r="A185" s="23"/>
      <c r="B185" s="2"/>
      <c r="C185" s="2"/>
      <c r="D185" s="4"/>
      <c r="E185" s="2"/>
      <c r="F185" s="7"/>
      <c r="G185" s="7"/>
      <c r="H185" s="7"/>
    </row>
    <row r="186" spans="1:8" ht="15" customHeight="1" x14ac:dyDescent="0.2">
      <c r="A186" s="23"/>
      <c r="B186" s="2"/>
      <c r="C186" s="2"/>
      <c r="D186" s="4"/>
      <c r="E186" s="2"/>
      <c r="F186" s="7"/>
      <c r="G186" s="7"/>
      <c r="H186" s="7"/>
    </row>
    <row r="187" spans="1:8" ht="15" customHeight="1" x14ac:dyDescent="0.2">
      <c r="A187" s="23"/>
      <c r="B187" s="2"/>
      <c r="C187" s="2"/>
      <c r="D187" s="4"/>
      <c r="E187" s="2"/>
      <c r="F187" s="7"/>
      <c r="G187" s="7"/>
      <c r="H187" s="7"/>
    </row>
    <row r="188" spans="1:8" ht="15" customHeight="1" x14ac:dyDescent="0.2">
      <c r="A188" s="23"/>
      <c r="B188" s="2"/>
      <c r="C188" s="2"/>
      <c r="D188" s="4"/>
      <c r="E188" s="2"/>
      <c r="F188" s="7"/>
      <c r="G188" s="7"/>
      <c r="H188" s="7"/>
    </row>
    <row r="189" spans="1:8" ht="15" customHeight="1" x14ac:dyDescent="0.2">
      <c r="A189" s="23"/>
      <c r="B189" s="2"/>
      <c r="C189" s="2"/>
      <c r="D189" s="4"/>
      <c r="E189" s="2"/>
      <c r="F189" s="7"/>
      <c r="G189" s="7"/>
      <c r="H189" s="7"/>
    </row>
    <row r="190" spans="1:8" ht="15" customHeight="1" x14ac:dyDescent="0.2">
      <c r="A190" s="23"/>
      <c r="B190" s="2"/>
      <c r="C190" s="2"/>
      <c r="D190" s="4"/>
      <c r="E190" s="2"/>
      <c r="F190" s="7"/>
      <c r="G190" s="7"/>
      <c r="H190" s="7"/>
    </row>
    <row r="191" spans="1:8" ht="15" customHeight="1" x14ac:dyDescent="0.2">
      <c r="A191" s="23"/>
      <c r="B191" s="2"/>
      <c r="C191" s="2"/>
      <c r="D191" s="4"/>
      <c r="E191" s="2"/>
      <c r="F191" s="7"/>
      <c r="G191" s="7"/>
      <c r="H191" s="7"/>
    </row>
    <row r="192" spans="1:8" ht="15" customHeight="1" x14ac:dyDescent="0.2">
      <c r="A192" s="23"/>
      <c r="B192" s="2"/>
      <c r="C192" s="2"/>
      <c r="D192" s="4"/>
      <c r="E192" s="2"/>
      <c r="F192" s="7"/>
      <c r="G192" s="7"/>
      <c r="H192" s="7"/>
    </row>
    <row r="193" spans="1:8" ht="15" customHeight="1" x14ac:dyDescent="0.2">
      <c r="A193" s="23"/>
      <c r="B193" s="2"/>
      <c r="C193" s="2"/>
      <c r="D193" s="4"/>
      <c r="E193" s="2"/>
      <c r="F193" s="7"/>
      <c r="G193" s="7"/>
      <c r="H193" s="7"/>
    </row>
    <row r="194" spans="1:8" ht="15" customHeight="1" x14ac:dyDescent="0.2">
      <c r="A194" s="23"/>
      <c r="B194" s="2"/>
      <c r="C194" s="2"/>
      <c r="D194" s="4"/>
      <c r="E194" s="2"/>
      <c r="F194" s="7"/>
      <c r="G194" s="7"/>
      <c r="H194" s="7"/>
    </row>
    <row r="195" spans="1:8" ht="15" customHeight="1" x14ac:dyDescent="0.2">
      <c r="A195" s="23"/>
      <c r="B195" s="2"/>
      <c r="C195" s="2"/>
      <c r="D195" s="4"/>
      <c r="E195" s="2"/>
      <c r="F195" s="7"/>
      <c r="G195" s="7"/>
      <c r="H195" s="7"/>
    </row>
    <row r="196" spans="1:8" ht="15" customHeight="1" x14ac:dyDescent="0.2">
      <c r="A196" s="23"/>
      <c r="B196" s="2"/>
      <c r="C196" s="2"/>
      <c r="D196" s="4"/>
      <c r="E196" s="2"/>
      <c r="F196" s="7"/>
      <c r="G196" s="7"/>
      <c r="H196" s="7"/>
    </row>
    <row r="197" spans="1:8" ht="15" customHeight="1" x14ac:dyDescent="0.2">
      <c r="A197" s="23"/>
      <c r="B197" s="2"/>
      <c r="C197" s="2"/>
      <c r="D197" s="4"/>
      <c r="E197" s="2"/>
      <c r="F197" s="7"/>
      <c r="G197" s="7"/>
      <c r="H197" s="7"/>
    </row>
    <row r="198" spans="1:8" ht="15" customHeight="1" x14ac:dyDescent="0.2">
      <c r="A198" s="23"/>
      <c r="B198" s="2"/>
      <c r="C198" s="2"/>
      <c r="D198" s="4"/>
      <c r="E198" s="2"/>
      <c r="F198" s="7"/>
      <c r="G198" s="7"/>
      <c r="H198" s="7"/>
    </row>
    <row r="199" spans="1:8" ht="15" customHeight="1" x14ac:dyDescent="0.2">
      <c r="A199" s="23"/>
      <c r="B199" s="2"/>
      <c r="C199" s="2"/>
      <c r="D199" s="4"/>
      <c r="E199" s="2"/>
      <c r="F199" s="7"/>
      <c r="G199" s="7"/>
      <c r="H199" s="7"/>
    </row>
    <row r="200" spans="1:8" ht="15" customHeight="1" x14ac:dyDescent="0.2">
      <c r="A200" s="23"/>
      <c r="B200" s="2"/>
      <c r="C200" s="2"/>
      <c r="D200" s="4"/>
      <c r="E200" s="2"/>
      <c r="F200" s="7"/>
      <c r="G200" s="7"/>
      <c r="H200" s="7"/>
    </row>
    <row r="201" spans="1:8" ht="15" customHeight="1" x14ac:dyDescent="0.2">
      <c r="A201" s="23"/>
      <c r="B201" s="2"/>
      <c r="C201" s="2"/>
      <c r="D201" s="4"/>
      <c r="E201" s="2"/>
      <c r="F201" s="7"/>
      <c r="G201" s="7"/>
      <c r="H201" s="7"/>
    </row>
    <row r="202" spans="1:8" ht="15" customHeight="1" x14ac:dyDescent="0.2">
      <c r="A202" s="23"/>
      <c r="B202" s="2"/>
      <c r="C202" s="2"/>
      <c r="D202" s="4"/>
      <c r="E202" s="2"/>
      <c r="F202" s="7"/>
      <c r="G202" s="7"/>
      <c r="H202" s="7"/>
    </row>
    <row r="203" spans="1:8" ht="15" customHeight="1" x14ac:dyDescent="0.2">
      <c r="A203" s="24"/>
      <c r="B203" s="3"/>
      <c r="C203" s="3"/>
      <c r="D203" s="5"/>
      <c r="E203" s="3"/>
      <c r="F203" s="8"/>
      <c r="G203" s="8"/>
      <c r="H203" s="8"/>
    </row>
    <row r="204" spans="1:8" ht="15" customHeight="1" x14ac:dyDescent="0.2">
      <c r="A204" s="24"/>
      <c r="B204" s="3"/>
      <c r="C204" s="3"/>
      <c r="D204" s="5"/>
      <c r="E204" s="3"/>
      <c r="F204" s="8"/>
      <c r="G204" s="8"/>
      <c r="H204" s="8"/>
    </row>
    <row r="205" spans="1:8" ht="15" customHeight="1" x14ac:dyDescent="0.2">
      <c r="A205" s="24"/>
      <c r="B205" s="3"/>
      <c r="C205" s="3"/>
      <c r="D205" s="5"/>
      <c r="E205" s="3"/>
      <c r="F205" s="8"/>
      <c r="G205" s="8"/>
      <c r="H205" s="8"/>
    </row>
    <row r="206" spans="1:8" ht="15" customHeight="1" x14ac:dyDescent="0.2">
      <c r="A206" s="24"/>
      <c r="B206" s="3"/>
      <c r="C206" s="3"/>
      <c r="D206" s="5"/>
      <c r="E206" s="3"/>
      <c r="F206" s="8"/>
      <c r="G206" s="8"/>
      <c r="H206" s="8"/>
    </row>
    <row r="207" spans="1:8" ht="15" customHeight="1" x14ac:dyDescent="0.2">
      <c r="A207" s="24"/>
      <c r="B207" s="3"/>
      <c r="C207" s="3"/>
      <c r="D207" s="5"/>
      <c r="E207" s="3"/>
      <c r="F207" s="8"/>
      <c r="G207" s="8"/>
      <c r="H207" s="8"/>
    </row>
    <row r="208" spans="1:8" ht="15" customHeight="1" x14ac:dyDescent="0.2">
      <c r="A208" s="24"/>
      <c r="B208" s="3"/>
      <c r="C208" s="3"/>
      <c r="D208" s="5"/>
      <c r="E208" s="3"/>
      <c r="F208" s="8"/>
      <c r="G208" s="8"/>
      <c r="H208" s="8"/>
    </row>
    <row r="209" spans="1:8" ht="15" customHeight="1" x14ac:dyDescent="0.2">
      <c r="A209" s="24"/>
      <c r="B209" s="3"/>
      <c r="C209" s="3"/>
      <c r="D209" s="5"/>
      <c r="E209" s="3"/>
      <c r="F209" s="8"/>
      <c r="G209" s="8"/>
      <c r="H209" s="8"/>
    </row>
    <row r="210" spans="1:8" ht="15" customHeight="1" x14ac:dyDescent="0.2">
      <c r="A210" s="24"/>
      <c r="B210" s="3"/>
      <c r="C210" s="3"/>
      <c r="D210" s="5"/>
      <c r="E210" s="3"/>
      <c r="F210" s="8"/>
      <c r="G210" s="8"/>
      <c r="H210" s="8"/>
    </row>
    <row r="211" spans="1:8" ht="15" customHeight="1" x14ac:dyDescent="0.2">
      <c r="A211" s="24"/>
      <c r="B211" s="3"/>
      <c r="C211" s="3"/>
      <c r="D211" s="5"/>
      <c r="E211" s="3"/>
      <c r="F211" s="8"/>
      <c r="G211" s="8"/>
      <c r="H211" s="8"/>
    </row>
    <row r="212" spans="1:8" ht="15" customHeight="1" x14ac:dyDescent="0.2">
      <c r="A212" s="24"/>
      <c r="B212" s="3"/>
      <c r="C212" s="3"/>
      <c r="D212" s="5"/>
      <c r="E212" s="3"/>
      <c r="F212" s="8"/>
      <c r="G212" s="8"/>
      <c r="H212" s="8"/>
    </row>
    <row r="213" spans="1:8" ht="15" customHeight="1" x14ac:dyDescent="0.2">
      <c r="A213" s="24"/>
      <c r="B213" s="3"/>
      <c r="C213" s="3"/>
      <c r="D213" s="5"/>
      <c r="E213" s="3"/>
      <c r="F213" s="8"/>
      <c r="G213" s="8"/>
      <c r="H213" s="8"/>
    </row>
    <row r="214" spans="1:8" ht="15" customHeight="1" x14ac:dyDescent="0.2">
      <c r="A214" s="24"/>
      <c r="B214" s="3"/>
      <c r="C214" s="3"/>
      <c r="D214" s="5"/>
      <c r="E214" s="3"/>
      <c r="F214" s="8"/>
      <c r="G214" s="8"/>
      <c r="H214" s="8"/>
    </row>
    <row r="215" spans="1:8" ht="15" customHeight="1" x14ac:dyDescent="0.2">
      <c r="A215" s="24"/>
      <c r="B215" s="3"/>
      <c r="C215" s="3"/>
      <c r="D215" s="5"/>
      <c r="E215" s="3"/>
      <c r="F215" s="8"/>
      <c r="G215" s="8"/>
      <c r="H215" s="8"/>
    </row>
    <row r="216" spans="1:8" ht="15" customHeight="1" x14ac:dyDescent="0.2">
      <c r="A216" s="24"/>
      <c r="B216" s="3"/>
      <c r="C216" s="3"/>
      <c r="D216" s="5"/>
      <c r="E216" s="3"/>
      <c r="F216" s="8"/>
      <c r="G216" s="8"/>
      <c r="H216" s="8"/>
    </row>
    <row r="217" spans="1:8" ht="15" customHeight="1" x14ac:dyDescent="0.2">
      <c r="A217" s="24"/>
      <c r="B217" s="3"/>
      <c r="C217" s="3"/>
      <c r="D217" s="5"/>
      <c r="E217" s="3"/>
      <c r="F217" s="8"/>
      <c r="G217" s="8"/>
      <c r="H217" s="8"/>
    </row>
    <row r="218" spans="1:8" ht="15" customHeight="1" x14ac:dyDescent="0.2">
      <c r="A218" s="24"/>
      <c r="B218" s="3"/>
      <c r="C218" s="3"/>
      <c r="D218" s="5"/>
      <c r="E218" s="3"/>
      <c r="F218" s="8"/>
      <c r="G218" s="8"/>
      <c r="H218" s="8"/>
    </row>
    <row r="219" spans="1:8" ht="15" customHeight="1" x14ac:dyDescent="0.2">
      <c r="A219" s="24"/>
      <c r="B219" s="3"/>
      <c r="C219" s="3"/>
      <c r="D219" s="5"/>
      <c r="E219" s="3"/>
      <c r="F219" s="8"/>
      <c r="G219" s="8"/>
      <c r="H219" s="8"/>
    </row>
    <row r="220" spans="1:8" ht="15" customHeight="1" x14ac:dyDescent="0.2">
      <c r="A220" s="24"/>
      <c r="B220" s="3"/>
      <c r="C220" s="3"/>
      <c r="D220" s="5"/>
      <c r="E220" s="3"/>
      <c r="F220" s="8"/>
      <c r="G220" s="8"/>
      <c r="H220" s="8"/>
    </row>
    <row r="221" spans="1:8" ht="15" customHeight="1" x14ac:dyDescent="0.2">
      <c r="A221" s="24"/>
      <c r="B221" s="3"/>
      <c r="C221" s="3"/>
      <c r="D221" s="5"/>
      <c r="E221" s="3"/>
      <c r="F221" s="8"/>
      <c r="G221" s="8"/>
      <c r="H221" s="8"/>
    </row>
    <row r="222" spans="1:8" ht="15" customHeight="1" x14ac:dyDescent="0.2">
      <c r="A222" s="24"/>
      <c r="B222" s="3"/>
      <c r="C222" s="3"/>
      <c r="D222" s="5"/>
      <c r="E222" s="3"/>
      <c r="F222" s="8"/>
      <c r="G222" s="8"/>
      <c r="H222" s="8"/>
    </row>
    <row r="223" spans="1:8" ht="15" customHeight="1" x14ac:dyDescent="0.2">
      <c r="A223" s="24"/>
      <c r="B223" s="3"/>
      <c r="C223" s="3"/>
      <c r="D223" s="5"/>
      <c r="E223" s="3"/>
      <c r="F223" s="8"/>
      <c r="G223" s="8"/>
      <c r="H223" s="8"/>
    </row>
    <row r="224" spans="1:8" ht="15" customHeight="1" x14ac:dyDescent="0.2">
      <c r="A224" s="24"/>
      <c r="B224" s="3"/>
      <c r="C224" s="3"/>
      <c r="D224" s="5"/>
      <c r="E224" s="3"/>
      <c r="F224" s="8"/>
      <c r="G224" s="8"/>
      <c r="H224" s="8"/>
    </row>
    <row r="225" spans="1:8" ht="15" customHeight="1" x14ac:dyDescent="0.2">
      <c r="A225" s="24"/>
      <c r="B225" s="3"/>
      <c r="C225" s="3"/>
      <c r="D225" s="5"/>
      <c r="E225" s="3"/>
      <c r="F225" s="8"/>
      <c r="G225" s="8"/>
      <c r="H225" s="8"/>
    </row>
    <row r="226" spans="1:8" ht="15" customHeight="1" x14ac:dyDescent="0.2">
      <c r="A226" s="24"/>
      <c r="B226" s="3"/>
      <c r="C226" s="3"/>
      <c r="D226" s="5"/>
      <c r="E226" s="3"/>
      <c r="F226" s="8"/>
      <c r="G226" s="8"/>
      <c r="H226" s="8"/>
    </row>
    <row r="227" spans="1:8" ht="15" customHeight="1" x14ac:dyDescent="0.2">
      <c r="A227" s="24"/>
      <c r="B227" s="3"/>
      <c r="C227" s="3"/>
      <c r="D227" s="5"/>
      <c r="E227" s="3"/>
      <c r="F227" s="8"/>
      <c r="G227" s="8"/>
      <c r="H227" s="8"/>
    </row>
    <row r="228" spans="1:8" ht="15" customHeight="1" x14ac:dyDescent="0.2">
      <c r="A228" s="24"/>
      <c r="B228" s="3"/>
      <c r="C228" s="3"/>
      <c r="D228" s="5"/>
      <c r="E228" s="3"/>
      <c r="F228" s="8"/>
      <c r="G228" s="8"/>
      <c r="H228" s="8"/>
    </row>
    <row r="229" spans="1:8" ht="15" customHeight="1" x14ac:dyDescent="0.2">
      <c r="A229" s="24"/>
      <c r="B229" s="3"/>
      <c r="C229" s="3"/>
      <c r="D229" s="5"/>
      <c r="E229" s="3"/>
      <c r="F229" s="8"/>
      <c r="G229" s="8"/>
      <c r="H229" s="8"/>
    </row>
    <row r="230" spans="1:8" ht="15" customHeight="1" x14ac:dyDescent="0.2">
      <c r="A230" s="24"/>
      <c r="B230" s="3"/>
      <c r="C230" s="3"/>
      <c r="D230" s="5"/>
      <c r="E230" s="3"/>
      <c r="F230" s="8"/>
      <c r="G230" s="8"/>
      <c r="H230" s="8"/>
    </row>
    <row r="231" spans="1:8" ht="15" customHeight="1" x14ac:dyDescent="0.2">
      <c r="A231" s="24"/>
      <c r="B231" s="3"/>
      <c r="C231" s="3"/>
      <c r="D231" s="5"/>
      <c r="E231" s="3"/>
      <c r="F231" s="8"/>
      <c r="G231" s="8"/>
      <c r="H231" s="8"/>
    </row>
    <row r="232" spans="1:8" ht="15" customHeight="1" x14ac:dyDescent="0.2">
      <c r="A232" s="24"/>
      <c r="B232" s="3"/>
      <c r="C232" s="3"/>
      <c r="D232" s="5"/>
      <c r="E232" s="3"/>
      <c r="F232" s="8"/>
      <c r="G232" s="8"/>
      <c r="H232" s="8"/>
    </row>
    <row r="233" spans="1:8" ht="15" customHeight="1" x14ac:dyDescent="0.2">
      <c r="A233" s="24"/>
      <c r="B233" s="3"/>
      <c r="C233" s="3"/>
      <c r="D233" s="5"/>
      <c r="E233" s="3"/>
      <c r="F233" s="8"/>
      <c r="G233" s="8"/>
      <c r="H233" s="8"/>
    </row>
    <row r="234" spans="1:8" ht="15" customHeight="1" x14ac:dyDescent="0.2">
      <c r="A234" s="24"/>
      <c r="B234" s="3"/>
      <c r="C234" s="3"/>
      <c r="D234" s="5"/>
      <c r="E234" s="3"/>
      <c r="F234" s="8"/>
      <c r="G234" s="8"/>
      <c r="H234" s="8"/>
    </row>
    <row r="235" spans="1:8" ht="15" customHeight="1" x14ac:dyDescent="0.2">
      <c r="A235" s="24"/>
      <c r="B235" s="3"/>
      <c r="C235" s="3"/>
      <c r="D235" s="5"/>
      <c r="E235" s="3"/>
      <c r="F235" s="8"/>
      <c r="G235" s="8"/>
      <c r="H235" s="8"/>
    </row>
    <row r="236" spans="1:8" ht="15" customHeight="1" x14ac:dyDescent="0.2">
      <c r="A236" s="24"/>
      <c r="B236" s="3"/>
      <c r="C236" s="3"/>
      <c r="D236" s="5"/>
      <c r="E236" s="3"/>
      <c r="F236" s="8"/>
      <c r="G236" s="8"/>
      <c r="H236" s="8"/>
    </row>
    <row r="237" spans="1:8" ht="15" customHeight="1" x14ac:dyDescent="0.2">
      <c r="A237" s="24"/>
      <c r="B237" s="3"/>
      <c r="C237" s="3"/>
      <c r="D237" s="5"/>
      <c r="E237" s="3"/>
      <c r="F237" s="8"/>
      <c r="G237" s="8"/>
      <c r="H237" s="8"/>
    </row>
    <row r="238" spans="1:8" ht="15" customHeight="1" x14ac:dyDescent="0.2">
      <c r="A238" s="24"/>
      <c r="B238" s="3"/>
      <c r="C238" s="3"/>
      <c r="D238" s="5"/>
      <c r="E238" s="3"/>
      <c r="F238" s="8"/>
      <c r="G238" s="8"/>
      <c r="H238" s="8"/>
    </row>
    <row r="239" spans="1:8" ht="15" customHeight="1" x14ac:dyDescent="0.2">
      <c r="A239" s="24"/>
      <c r="B239" s="3"/>
      <c r="C239" s="3"/>
      <c r="D239" s="5"/>
      <c r="E239" s="3"/>
      <c r="F239" s="8"/>
      <c r="G239" s="8"/>
      <c r="H239" s="8"/>
    </row>
    <row r="240" spans="1:8" ht="15" customHeight="1" x14ac:dyDescent="0.2">
      <c r="A240" s="24"/>
      <c r="B240" s="3"/>
      <c r="C240" s="3"/>
      <c r="D240" s="5"/>
      <c r="E240" s="3"/>
      <c r="F240" s="8"/>
      <c r="G240" s="8"/>
      <c r="H240" s="8"/>
    </row>
    <row r="241" spans="1:8" ht="15" customHeight="1" x14ac:dyDescent="0.2">
      <c r="A241" s="24"/>
      <c r="B241" s="3"/>
      <c r="C241" s="3"/>
      <c r="D241" s="5"/>
      <c r="E241" s="3"/>
      <c r="F241" s="8"/>
      <c r="G241" s="8"/>
      <c r="H241" s="8"/>
    </row>
    <row r="242" spans="1:8" ht="15" customHeight="1" x14ac:dyDescent="0.2">
      <c r="A242" s="24"/>
      <c r="B242" s="3"/>
      <c r="C242" s="3"/>
      <c r="D242" s="5"/>
      <c r="E242" s="3"/>
      <c r="F242" s="8"/>
      <c r="G242" s="8"/>
      <c r="H242" s="8"/>
    </row>
    <row r="243" spans="1:8" ht="15" customHeight="1" x14ac:dyDescent="0.2">
      <c r="A243" s="24"/>
      <c r="B243" s="3"/>
      <c r="C243" s="3"/>
      <c r="D243" s="5"/>
      <c r="E243" s="3"/>
      <c r="F243" s="8"/>
      <c r="G243" s="8"/>
      <c r="H243" s="8"/>
    </row>
    <row r="244" spans="1:8" ht="15" customHeight="1" x14ac:dyDescent="0.2">
      <c r="A244" s="24"/>
      <c r="B244" s="3"/>
      <c r="C244" s="3"/>
      <c r="D244" s="5"/>
      <c r="E244" s="3"/>
      <c r="F244" s="8"/>
      <c r="G244" s="8"/>
      <c r="H244" s="8"/>
    </row>
    <row r="245" spans="1:8" ht="15" customHeight="1" x14ac:dyDescent="0.2">
      <c r="A245" s="24"/>
      <c r="B245" s="3"/>
      <c r="C245" s="3"/>
      <c r="D245" s="5"/>
      <c r="E245" s="3"/>
      <c r="F245" s="8"/>
      <c r="G245" s="8"/>
      <c r="H245" s="8"/>
    </row>
    <row r="246" spans="1:8" ht="15" customHeight="1" x14ac:dyDescent="0.2">
      <c r="A246" s="24"/>
      <c r="B246" s="3"/>
      <c r="C246" s="3"/>
      <c r="D246" s="5"/>
      <c r="E246" s="3"/>
      <c r="F246" s="8"/>
      <c r="G246" s="8"/>
      <c r="H246" s="8"/>
    </row>
    <row r="247" spans="1:8" ht="15" customHeight="1" x14ac:dyDescent="0.2">
      <c r="A247" s="24"/>
      <c r="B247" s="3"/>
      <c r="C247" s="3"/>
      <c r="D247" s="5"/>
      <c r="E247" s="3"/>
      <c r="F247" s="8"/>
      <c r="G247" s="8"/>
      <c r="H247" s="8"/>
    </row>
    <row r="248" spans="1:8" ht="15" customHeight="1" x14ac:dyDescent="0.2">
      <c r="A248" s="24"/>
      <c r="B248" s="3"/>
      <c r="C248" s="3"/>
      <c r="D248" s="5"/>
      <c r="E248" s="3"/>
      <c r="F248" s="8"/>
      <c r="G248" s="8"/>
      <c r="H248" s="8"/>
    </row>
    <row r="249" spans="1:8" ht="15" customHeight="1" x14ac:dyDescent="0.2">
      <c r="A249" s="24"/>
      <c r="B249" s="3"/>
      <c r="C249" s="3"/>
      <c r="D249" s="5"/>
      <c r="E249" s="3"/>
      <c r="F249" s="8"/>
      <c r="G249" s="8"/>
      <c r="H249" s="8"/>
    </row>
    <row r="250" spans="1:8" ht="15" customHeight="1" x14ac:dyDescent="0.2">
      <c r="A250" s="24"/>
      <c r="B250" s="3"/>
      <c r="C250" s="3"/>
      <c r="D250" s="5"/>
      <c r="E250" s="3"/>
      <c r="F250" s="8"/>
      <c r="G250" s="8"/>
      <c r="H250" s="8"/>
    </row>
    <row r="251" spans="1:8" ht="15" customHeight="1" x14ac:dyDescent="0.2">
      <c r="A251" s="24"/>
      <c r="B251" s="3"/>
      <c r="C251" s="3"/>
      <c r="D251" s="5"/>
      <c r="E251" s="3"/>
      <c r="F251" s="8"/>
      <c r="G251" s="8"/>
      <c r="H251" s="8"/>
    </row>
    <row r="252" spans="1:8" ht="15" customHeight="1" x14ac:dyDescent="0.2">
      <c r="A252" s="24"/>
      <c r="B252" s="3"/>
      <c r="C252" s="3"/>
      <c r="D252" s="5"/>
      <c r="E252" s="3"/>
      <c r="F252" s="8"/>
      <c r="G252" s="8"/>
      <c r="H252" s="8"/>
    </row>
    <row r="253" spans="1:8" ht="15" customHeight="1" x14ac:dyDescent="0.2">
      <c r="A253" s="24"/>
      <c r="B253" s="3"/>
      <c r="C253" s="3"/>
      <c r="D253" s="5"/>
      <c r="E253" s="3"/>
      <c r="F253" s="8"/>
      <c r="G253" s="8"/>
      <c r="H253" s="8"/>
    </row>
    <row r="254" spans="1:8" ht="15" customHeight="1" x14ac:dyDescent="0.2">
      <c r="A254" s="24"/>
      <c r="B254" s="3"/>
      <c r="C254" s="3"/>
      <c r="D254" s="5"/>
      <c r="E254" s="3"/>
      <c r="F254" s="8"/>
      <c r="G254" s="8"/>
      <c r="H254" s="8"/>
    </row>
    <row r="255" spans="1:8" ht="15" customHeight="1" x14ac:dyDescent="0.2">
      <c r="A255" s="24"/>
      <c r="B255" s="3"/>
      <c r="C255" s="3"/>
      <c r="D255" s="5"/>
      <c r="E255" s="3"/>
      <c r="F255" s="8"/>
      <c r="G255" s="8"/>
      <c r="H255" s="8"/>
    </row>
    <row r="256" spans="1:8" ht="15" customHeight="1" x14ac:dyDescent="0.2">
      <c r="A256" s="24"/>
      <c r="B256" s="3"/>
      <c r="C256" s="3"/>
      <c r="D256" s="5"/>
      <c r="E256" s="3"/>
      <c r="F256" s="8"/>
      <c r="G256" s="8"/>
      <c r="H256" s="8"/>
    </row>
    <row r="257" spans="1:8" ht="15" customHeight="1" x14ac:dyDescent="0.2">
      <c r="A257" s="24"/>
      <c r="B257" s="3"/>
      <c r="C257" s="3"/>
      <c r="D257" s="5"/>
      <c r="E257" s="3"/>
      <c r="F257" s="8"/>
      <c r="G257" s="8"/>
      <c r="H257" s="8"/>
    </row>
    <row r="258" spans="1:8" ht="15" customHeight="1" x14ac:dyDescent="0.2">
      <c r="A258" s="24"/>
      <c r="B258" s="3"/>
      <c r="C258" s="3"/>
      <c r="D258" s="5"/>
      <c r="E258" s="3"/>
      <c r="F258" s="8"/>
      <c r="G258" s="8"/>
      <c r="H258" s="8"/>
    </row>
    <row r="259" spans="1:8" ht="15" customHeight="1" x14ac:dyDescent="0.2">
      <c r="A259" s="24"/>
      <c r="B259" s="3"/>
      <c r="C259" s="3"/>
      <c r="D259" s="5"/>
      <c r="E259" s="3"/>
      <c r="F259" s="8"/>
      <c r="G259" s="8"/>
      <c r="H259" s="8"/>
    </row>
    <row r="260" spans="1:8" ht="15" customHeight="1" x14ac:dyDescent="0.2">
      <c r="A260" s="24"/>
      <c r="B260" s="3"/>
      <c r="C260" s="3"/>
      <c r="D260" s="5"/>
      <c r="E260" s="3"/>
      <c r="F260" s="8"/>
      <c r="G260" s="8"/>
      <c r="H260" s="8"/>
    </row>
    <row r="261" spans="1:8" ht="15" customHeight="1" x14ac:dyDescent="0.2">
      <c r="A261" s="24"/>
      <c r="B261" s="3"/>
      <c r="C261" s="3"/>
      <c r="D261" s="5"/>
      <c r="E261" s="3"/>
      <c r="F261" s="8"/>
      <c r="G261" s="8"/>
      <c r="H261" s="8"/>
    </row>
    <row r="262" spans="1:8" ht="15" customHeight="1" x14ac:dyDescent="0.2">
      <c r="A262" s="24"/>
      <c r="B262" s="3"/>
      <c r="C262" s="3"/>
      <c r="D262" s="5"/>
      <c r="E262" s="3"/>
      <c r="F262" s="8"/>
      <c r="G262" s="8"/>
      <c r="H262" s="8"/>
    </row>
    <row r="263" spans="1:8" ht="15" customHeight="1" x14ac:dyDescent="0.2">
      <c r="A263" s="24"/>
      <c r="B263" s="3"/>
      <c r="C263" s="3"/>
      <c r="D263" s="5"/>
      <c r="E263" s="3"/>
      <c r="F263" s="8"/>
      <c r="G263" s="8"/>
      <c r="H263" s="8"/>
    </row>
    <row r="264" spans="1:8" ht="15" customHeight="1" x14ac:dyDescent="0.2">
      <c r="A264" s="24"/>
      <c r="B264" s="3"/>
      <c r="C264" s="3"/>
      <c r="D264" s="5"/>
      <c r="E264" s="3"/>
      <c r="F264" s="8"/>
      <c r="G264" s="8"/>
      <c r="H264" s="8"/>
    </row>
    <row r="265" spans="1:8" ht="15" customHeight="1" x14ac:dyDescent="0.2">
      <c r="A265" s="24"/>
      <c r="B265" s="3"/>
      <c r="C265" s="3"/>
      <c r="D265" s="5"/>
      <c r="E265" s="3"/>
      <c r="F265" s="8"/>
      <c r="G265" s="8"/>
      <c r="H265" s="8"/>
    </row>
    <row r="266" spans="1:8" ht="15" customHeight="1" x14ac:dyDescent="0.2">
      <c r="A266" s="24"/>
      <c r="B266" s="3"/>
      <c r="C266" s="3"/>
      <c r="D266" s="5"/>
      <c r="E266" s="3"/>
      <c r="F266" s="8"/>
      <c r="G266" s="8"/>
      <c r="H266" s="8"/>
    </row>
    <row r="267" spans="1:8" ht="15" customHeight="1" x14ac:dyDescent="0.2">
      <c r="A267" s="24"/>
      <c r="B267" s="3"/>
      <c r="C267" s="3"/>
      <c r="D267" s="5"/>
      <c r="E267" s="3"/>
      <c r="F267" s="8"/>
      <c r="G267" s="8"/>
      <c r="H267" s="8"/>
    </row>
    <row r="268" spans="1:8" ht="15" customHeight="1" x14ac:dyDescent="0.2">
      <c r="A268" s="24"/>
      <c r="B268" s="3"/>
      <c r="C268" s="3"/>
      <c r="D268" s="5"/>
      <c r="E268" s="3"/>
      <c r="F268" s="8"/>
      <c r="G268" s="8"/>
      <c r="H268" s="8"/>
    </row>
    <row r="269" spans="1:8" ht="15" customHeight="1" x14ac:dyDescent="0.2">
      <c r="A269" s="24"/>
      <c r="B269" s="3"/>
      <c r="C269" s="3"/>
      <c r="D269" s="5"/>
      <c r="E269" s="3"/>
      <c r="F269" s="8"/>
      <c r="G269" s="8"/>
      <c r="H269" s="8"/>
    </row>
    <row r="270" spans="1:8" ht="15" customHeight="1" x14ac:dyDescent="0.2">
      <c r="A270" s="24"/>
      <c r="B270" s="3"/>
      <c r="C270" s="3"/>
      <c r="D270" s="5"/>
      <c r="E270" s="3"/>
      <c r="F270" s="8"/>
      <c r="G270" s="8"/>
      <c r="H270" s="8"/>
    </row>
    <row r="271" spans="1:8" ht="15" customHeight="1" x14ac:dyDescent="0.2">
      <c r="A271" s="24"/>
      <c r="B271" s="3"/>
      <c r="C271" s="3"/>
      <c r="D271" s="5"/>
      <c r="E271" s="3"/>
      <c r="F271" s="8"/>
      <c r="G271" s="8"/>
      <c r="H271" s="8"/>
    </row>
    <row r="272" spans="1:8" ht="15" customHeight="1" x14ac:dyDescent="0.2">
      <c r="A272" s="24"/>
      <c r="B272" s="3"/>
      <c r="C272" s="3"/>
      <c r="D272" s="5"/>
      <c r="E272" s="3"/>
      <c r="F272" s="8"/>
      <c r="G272" s="8"/>
      <c r="H272" s="8"/>
    </row>
    <row r="273" spans="1:8" ht="15" customHeight="1" x14ac:dyDescent="0.2">
      <c r="A273" s="24"/>
      <c r="B273" s="3"/>
      <c r="C273" s="3"/>
      <c r="D273" s="5"/>
      <c r="E273" s="3"/>
      <c r="F273" s="8"/>
      <c r="G273" s="8"/>
      <c r="H273" s="8"/>
    </row>
    <row r="274" spans="1:8" ht="15" customHeight="1" x14ac:dyDescent="0.2">
      <c r="A274" s="24"/>
      <c r="B274" s="3"/>
      <c r="C274" s="3"/>
      <c r="D274" s="5"/>
      <c r="E274" s="3"/>
      <c r="F274" s="8"/>
      <c r="G274" s="8"/>
      <c r="H274" s="8"/>
    </row>
    <row r="275" spans="1:8" ht="15" customHeight="1" x14ac:dyDescent="0.2">
      <c r="A275" s="24"/>
      <c r="B275" s="3"/>
      <c r="C275" s="3"/>
      <c r="D275" s="5"/>
      <c r="E275" s="3"/>
      <c r="F275" s="8"/>
      <c r="G275" s="8"/>
      <c r="H275" s="8"/>
    </row>
    <row r="276" spans="1:8" ht="15" customHeight="1" x14ac:dyDescent="0.2">
      <c r="A276" s="24"/>
      <c r="B276" s="3"/>
      <c r="C276" s="3"/>
      <c r="D276" s="5"/>
      <c r="E276" s="3"/>
      <c r="F276" s="8"/>
      <c r="G276" s="8"/>
      <c r="H276" s="8"/>
    </row>
    <row r="277" spans="1:8" ht="15" customHeight="1" x14ac:dyDescent="0.2">
      <c r="A277" s="24"/>
      <c r="B277" s="3"/>
      <c r="C277" s="3"/>
      <c r="D277" s="5"/>
      <c r="E277" s="3"/>
      <c r="F277" s="8"/>
      <c r="G277" s="8"/>
      <c r="H277" s="8"/>
    </row>
    <row r="278" spans="1:8" ht="15" customHeight="1" x14ac:dyDescent="0.2">
      <c r="A278" s="24"/>
      <c r="B278" s="3"/>
      <c r="C278" s="3"/>
      <c r="D278" s="5"/>
      <c r="E278" s="3"/>
      <c r="F278" s="8"/>
      <c r="G278" s="8"/>
      <c r="H278" s="8"/>
    </row>
    <row r="279" spans="1:8" ht="15" customHeight="1" x14ac:dyDescent="0.2">
      <c r="A279" s="24"/>
      <c r="B279" s="3"/>
      <c r="C279" s="3"/>
      <c r="D279" s="5"/>
      <c r="E279" s="3"/>
      <c r="F279" s="8"/>
      <c r="G279" s="8"/>
      <c r="H279" s="8"/>
    </row>
    <row r="280" spans="1:8" ht="15" customHeight="1" x14ac:dyDescent="0.2">
      <c r="A280" s="24"/>
      <c r="B280" s="3"/>
      <c r="C280" s="3"/>
      <c r="D280" s="5"/>
      <c r="E280" s="3"/>
      <c r="F280" s="8"/>
      <c r="G280" s="8"/>
      <c r="H280" s="8"/>
    </row>
    <row r="281" spans="1:8" ht="15" customHeight="1" x14ac:dyDescent="0.2">
      <c r="A281" s="24"/>
      <c r="B281" s="3"/>
      <c r="C281" s="3"/>
      <c r="D281" s="5"/>
      <c r="E281" s="3"/>
      <c r="F281" s="8"/>
      <c r="G281" s="8"/>
      <c r="H281" s="8"/>
    </row>
    <row r="282" spans="1:8" ht="15" customHeight="1" x14ac:dyDescent="0.2">
      <c r="A282" s="24"/>
      <c r="B282" s="3"/>
      <c r="C282" s="3"/>
      <c r="D282" s="5"/>
      <c r="E282" s="3"/>
      <c r="F282" s="8"/>
      <c r="G282" s="8"/>
      <c r="H282" s="8"/>
    </row>
    <row r="283" spans="1:8" ht="15" customHeight="1" x14ac:dyDescent="0.2">
      <c r="A283" s="24"/>
      <c r="B283" s="3"/>
      <c r="C283" s="3"/>
      <c r="D283" s="5"/>
      <c r="E283" s="3"/>
      <c r="F283" s="8"/>
      <c r="G283" s="8"/>
      <c r="H283" s="8"/>
    </row>
    <row r="284" spans="1:8" ht="15" customHeight="1" x14ac:dyDescent="0.2">
      <c r="A284" s="24"/>
      <c r="B284" s="3"/>
      <c r="C284" s="3"/>
      <c r="D284" s="5"/>
      <c r="E284" s="3"/>
      <c r="F284" s="8"/>
      <c r="G284" s="8"/>
      <c r="H284" s="8"/>
    </row>
    <row r="285" spans="1:8" ht="15" customHeight="1" x14ac:dyDescent="0.2">
      <c r="A285" s="24"/>
      <c r="B285" s="3"/>
      <c r="C285" s="3"/>
      <c r="D285" s="5"/>
      <c r="E285" s="3"/>
      <c r="F285" s="8"/>
      <c r="G285" s="8"/>
      <c r="H285" s="8"/>
    </row>
    <row r="286" spans="1:8" ht="15" customHeight="1" x14ac:dyDescent="0.2">
      <c r="A286" s="24"/>
      <c r="B286" s="3"/>
      <c r="C286" s="3"/>
      <c r="D286" s="5"/>
      <c r="E286" s="3"/>
      <c r="F286" s="8"/>
      <c r="G286" s="8"/>
      <c r="H286" s="8"/>
    </row>
    <row r="287" spans="1:8" ht="15" customHeight="1" x14ac:dyDescent="0.2">
      <c r="A287" s="24"/>
      <c r="B287" s="3"/>
      <c r="C287" s="3"/>
      <c r="D287" s="5"/>
      <c r="E287" s="3"/>
      <c r="F287" s="8"/>
      <c r="G287" s="8"/>
      <c r="H287" s="8"/>
    </row>
    <row r="288" spans="1:8" ht="15" customHeight="1" x14ac:dyDescent="0.2">
      <c r="A288" s="24"/>
      <c r="B288" s="3"/>
      <c r="C288" s="3"/>
      <c r="D288" s="5"/>
      <c r="E288" s="3"/>
      <c r="F288" s="8"/>
      <c r="G288" s="8"/>
      <c r="H288" s="8"/>
    </row>
    <row r="289" spans="1:8" ht="15" customHeight="1" x14ac:dyDescent="0.2">
      <c r="A289" s="24"/>
      <c r="B289" s="3"/>
      <c r="C289" s="3"/>
      <c r="D289" s="5"/>
      <c r="E289" s="3"/>
      <c r="F289" s="8"/>
      <c r="G289" s="8"/>
      <c r="H289" s="8"/>
    </row>
    <row r="290" spans="1:8" ht="15" customHeight="1" x14ac:dyDescent="0.2">
      <c r="A290" s="24"/>
      <c r="B290" s="3"/>
      <c r="C290" s="3"/>
      <c r="D290" s="5"/>
      <c r="E290" s="3"/>
      <c r="F290" s="8"/>
      <c r="G290" s="8"/>
      <c r="H290" s="8"/>
    </row>
    <row r="291" spans="1:8" ht="15" customHeight="1" x14ac:dyDescent="0.2">
      <c r="A291" s="24"/>
      <c r="B291" s="3"/>
      <c r="C291" s="3"/>
      <c r="D291" s="5"/>
      <c r="E291" s="3"/>
      <c r="F291" s="8"/>
      <c r="G291" s="8"/>
      <c r="H291" s="8"/>
    </row>
    <row r="292" spans="1:8" ht="15" customHeight="1" x14ac:dyDescent="0.2">
      <c r="A292" s="24"/>
      <c r="B292" s="3"/>
      <c r="C292" s="3"/>
      <c r="D292" s="5"/>
      <c r="E292" s="3"/>
      <c r="F292" s="8"/>
      <c r="G292" s="8"/>
      <c r="H292" s="8"/>
    </row>
    <row r="293" spans="1:8" ht="15" customHeight="1" x14ac:dyDescent="0.2">
      <c r="A293" s="24"/>
      <c r="B293" s="3"/>
      <c r="C293" s="3"/>
      <c r="D293" s="5"/>
      <c r="E293" s="3"/>
      <c r="F293" s="8"/>
      <c r="G293" s="8"/>
      <c r="H293" s="8"/>
    </row>
    <row r="294" spans="1:8" ht="15" customHeight="1" x14ac:dyDescent="0.2">
      <c r="A294" s="24"/>
      <c r="B294" s="3"/>
      <c r="C294" s="3"/>
      <c r="D294" s="5"/>
      <c r="E294" s="3"/>
      <c r="F294" s="8"/>
      <c r="G294" s="8"/>
      <c r="H294" s="8"/>
    </row>
    <row r="295" spans="1:8" ht="15" customHeight="1" x14ac:dyDescent="0.2">
      <c r="A295" s="24"/>
      <c r="B295" s="3"/>
      <c r="C295" s="3"/>
      <c r="D295" s="5"/>
      <c r="E295" s="3"/>
      <c r="F295" s="8"/>
      <c r="G295" s="8"/>
      <c r="H295" s="8"/>
    </row>
    <row r="296" spans="1:8" ht="15" customHeight="1" x14ac:dyDescent="0.2">
      <c r="A296" s="24"/>
      <c r="B296" s="3"/>
      <c r="C296" s="3"/>
      <c r="D296" s="5"/>
      <c r="E296" s="3"/>
      <c r="F296" s="8"/>
      <c r="G296" s="8"/>
      <c r="H296" s="8"/>
    </row>
    <row r="297" spans="1:8" ht="15" customHeight="1" x14ac:dyDescent="0.2">
      <c r="A297" s="24"/>
      <c r="B297" s="3"/>
      <c r="C297" s="3"/>
      <c r="D297" s="5"/>
      <c r="E297" s="3"/>
      <c r="F297" s="8"/>
      <c r="G297" s="8"/>
      <c r="H297" s="8"/>
    </row>
    <row r="298" spans="1:8" ht="15" customHeight="1" x14ac:dyDescent="0.2">
      <c r="A298" s="24"/>
      <c r="B298" s="3"/>
      <c r="C298" s="3"/>
      <c r="D298" s="5"/>
      <c r="E298" s="3"/>
      <c r="F298" s="8"/>
      <c r="G298" s="8"/>
      <c r="H298" s="8"/>
    </row>
    <row r="299" spans="1:8" ht="15" customHeight="1" x14ac:dyDescent="0.2">
      <c r="A299" s="24"/>
      <c r="B299" s="3"/>
      <c r="C299" s="3"/>
      <c r="D299" s="5"/>
      <c r="E299" s="3"/>
      <c r="F299" s="8"/>
      <c r="G299" s="8"/>
      <c r="H299" s="8"/>
    </row>
    <row r="300" spans="1:8" ht="15" customHeight="1" x14ac:dyDescent="0.2">
      <c r="A300" s="24"/>
      <c r="B300" s="3"/>
      <c r="C300" s="3"/>
      <c r="D300" s="5"/>
      <c r="E300" s="3"/>
      <c r="F300" s="8"/>
      <c r="G300" s="8"/>
      <c r="H300" s="8"/>
    </row>
    <row r="301" spans="1:8" ht="15" customHeight="1" x14ac:dyDescent="0.2">
      <c r="A301" s="24"/>
      <c r="B301" s="3"/>
      <c r="C301" s="3"/>
      <c r="D301" s="5"/>
      <c r="E301" s="3"/>
      <c r="F301" s="8"/>
      <c r="G301" s="8"/>
      <c r="H301" s="8"/>
    </row>
    <row r="302" spans="1:8" ht="15" customHeight="1" x14ac:dyDescent="0.2">
      <c r="A302" s="24"/>
      <c r="B302" s="3"/>
      <c r="C302" s="3"/>
      <c r="D302" s="5"/>
      <c r="E302" s="3"/>
      <c r="F302" s="8"/>
      <c r="G302" s="8"/>
      <c r="H302" s="8"/>
    </row>
    <row r="303" spans="1:8" ht="15" customHeight="1" x14ac:dyDescent="0.2">
      <c r="A303" s="24"/>
      <c r="B303" s="3"/>
      <c r="C303" s="3"/>
      <c r="D303" s="5"/>
      <c r="E303" s="3"/>
      <c r="F303" s="8"/>
      <c r="G303" s="8"/>
      <c r="H303" s="8"/>
    </row>
    <row r="304" spans="1:8" ht="15" customHeight="1" x14ac:dyDescent="0.2">
      <c r="A304" s="24"/>
      <c r="B304" s="3"/>
      <c r="C304" s="3"/>
      <c r="D304" s="5"/>
      <c r="E304" s="3"/>
      <c r="F304" s="8"/>
      <c r="G304" s="8"/>
      <c r="H304" s="8"/>
    </row>
    <row r="305" spans="1:8" ht="15" customHeight="1" x14ac:dyDescent="0.2">
      <c r="A305" s="24"/>
      <c r="B305" s="3"/>
      <c r="C305" s="3"/>
      <c r="D305" s="5"/>
      <c r="E305" s="3"/>
      <c r="F305" s="8"/>
      <c r="G305" s="8"/>
      <c r="H305" s="8"/>
    </row>
    <row r="306" spans="1:8" ht="15" customHeight="1" x14ac:dyDescent="0.2">
      <c r="A306" s="24"/>
      <c r="B306" s="3"/>
      <c r="C306" s="3"/>
      <c r="D306" s="5"/>
      <c r="E306" s="3"/>
      <c r="F306" s="8"/>
      <c r="G306" s="8"/>
      <c r="H306" s="8"/>
    </row>
    <row r="307" spans="1:8" ht="15" customHeight="1" x14ac:dyDescent="0.2">
      <c r="A307" s="24"/>
      <c r="B307" s="3"/>
      <c r="C307" s="3"/>
      <c r="D307" s="5"/>
      <c r="E307" s="3"/>
      <c r="F307" s="8"/>
      <c r="G307" s="8"/>
      <c r="H307" s="8"/>
    </row>
    <row r="308" spans="1:8" ht="15" customHeight="1" x14ac:dyDescent="0.2">
      <c r="A308" s="24"/>
      <c r="B308" s="3"/>
      <c r="C308" s="3"/>
      <c r="D308" s="5"/>
      <c r="E308" s="3"/>
      <c r="F308" s="8"/>
      <c r="G308" s="8"/>
      <c r="H308" s="8"/>
    </row>
    <row r="309" spans="1:8" ht="15" customHeight="1" x14ac:dyDescent="0.2">
      <c r="A309" s="24"/>
      <c r="B309" s="3"/>
      <c r="C309" s="3"/>
      <c r="D309" s="5"/>
      <c r="E309" s="3"/>
      <c r="F309" s="8"/>
      <c r="G309" s="8"/>
      <c r="H309" s="8"/>
    </row>
    <row r="310" spans="1:8" ht="15" customHeight="1" x14ac:dyDescent="0.2">
      <c r="A310" s="24"/>
      <c r="B310" s="3"/>
      <c r="C310" s="3"/>
      <c r="D310" s="5"/>
      <c r="E310" s="3"/>
      <c r="F310" s="8"/>
      <c r="G310" s="8"/>
      <c r="H310" s="8"/>
    </row>
    <row r="311" spans="1:8" ht="15" customHeight="1" x14ac:dyDescent="0.2">
      <c r="A311" s="24"/>
      <c r="B311" s="3"/>
      <c r="C311" s="3"/>
      <c r="D311" s="5"/>
      <c r="E311" s="3"/>
      <c r="F311" s="8"/>
      <c r="G311" s="8"/>
      <c r="H311" s="8"/>
    </row>
    <row r="312" spans="1:8" ht="15" customHeight="1" x14ac:dyDescent="0.2">
      <c r="A312" s="24"/>
      <c r="B312" s="3"/>
      <c r="C312" s="3"/>
      <c r="D312" s="5"/>
      <c r="E312" s="3"/>
      <c r="F312" s="8"/>
      <c r="G312" s="8"/>
      <c r="H312" s="8"/>
    </row>
    <row r="313" spans="1:8" ht="15" customHeight="1" x14ac:dyDescent="0.2">
      <c r="A313" s="24"/>
      <c r="B313" s="3"/>
      <c r="C313" s="3"/>
      <c r="D313" s="5"/>
      <c r="E313" s="3"/>
      <c r="F313" s="8"/>
      <c r="G313" s="8"/>
      <c r="H313" s="8"/>
    </row>
    <row r="314" spans="1:8" ht="15" customHeight="1" x14ac:dyDescent="0.2">
      <c r="A314" s="24"/>
      <c r="B314" s="3"/>
      <c r="C314" s="3"/>
      <c r="D314" s="5"/>
      <c r="E314" s="3"/>
      <c r="F314" s="8"/>
      <c r="G314" s="8"/>
      <c r="H314" s="8"/>
    </row>
    <row r="315" spans="1:8" ht="15" customHeight="1" x14ac:dyDescent="0.2">
      <c r="A315" s="24"/>
      <c r="B315" s="3"/>
      <c r="C315" s="3"/>
      <c r="D315" s="5"/>
      <c r="E315" s="3"/>
      <c r="F315" s="8"/>
      <c r="G315" s="8"/>
      <c r="H315" s="8"/>
    </row>
    <row r="316" spans="1:8" ht="15" customHeight="1" x14ac:dyDescent="0.2">
      <c r="A316" s="24"/>
      <c r="B316" s="3"/>
      <c r="C316" s="3"/>
      <c r="D316" s="5"/>
      <c r="E316" s="3"/>
      <c r="F316" s="8"/>
      <c r="G316" s="8"/>
      <c r="H316" s="8"/>
    </row>
    <row r="317" spans="1:8" ht="15" customHeight="1" x14ac:dyDescent="0.2">
      <c r="A317" s="24"/>
      <c r="B317" s="3"/>
      <c r="C317" s="3"/>
      <c r="D317" s="5"/>
      <c r="E317" s="3"/>
      <c r="F317" s="8"/>
      <c r="G317" s="8"/>
      <c r="H317" s="8"/>
    </row>
    <row r="318" spans="1:8" ht="15" customHeight="1" x14ac:dyDescent="0.2">
      <c r="A318" s="24"/>
      <c r="B318" s="3"/>
      <c r="C318" s="3"/>
      <c r="D318" s="5"/>
      <c r="E318" s="3"/>
      <c r="F318" s="8"/>
      <c r="G318" s="8"/>
      <c r="H318" s="8"/>
    </row>
    <row r="319" spans="1:8" ht="15" customHeight="1" x14ac:dyDescent="0.2">
      <c r="A319" s="24"/>
      <c r="B319" s="3"/>
      <c r="C319" s="3"/>
      <c r="D319" s="5"/>
      <c r="E319" s="3"/>
      <c r="F319" s="8"/>
      <c r="G319" s="8"/>
      <c r="H319" s="8"/>
    </row>
    <row r="320" spans="1:8" ht="15" customHeight="1" x14ac:dyDescent="0.2">
      <c r="A320" s="24"/>
      <c r="B320" s="3"/>
      <c r="C320" s="3"/>
      <c r="D320" s="5"/>
      <c r="E320" s="3"/>
      <c r="F320" s="8"/>
      <c r="G320" s="8"/>
      <c r="H320" s="8"/>
    </row>
    <row r="321" spans="1:8" ht="15" customHeight="1" x14ac:dyDescent="0.2">
      <c r="A321" s="24"/>
      <c r="B321" s="3"/>
      <c r="C321" s="3"/>
      <c r="D321" s="5"/>
      <c r="E321" s="3"/>
      <c r="F321" s="8"/>
      <c r="G321" s="8"/>
      <c r="H321" s="8"/>
    </row>
    <row r="322" spans="1:8" ht="15" customHeight="1" x14ac:dyDescent="0.2">
      <c r="A322" s="24"/>
      <c r="B322" s="3"/>
      <c r="C322" s="3"/>
      <c r="D322" s="5"/>
      <c r="E322" s="3"/>
      <c r="F322" s="8"/>
      <c r="G322" s="8"/>
      <c r="H322" s="8"/>
    </row>
    <row r="323" spans="1:8" ht="15" customHeight="1" x14ac:dyDescent="0.2">
      <c r="A323" s="24"/>
      <c r="B323" s="3"/>
      <c r="C323" s="3"/>
      <c r="D323" s="5"/>
      <c r="E323" s="3"/>
      <c r="F323" s="8"/>
      <c r="G323" s="8"/>
      <c r="H323" s="8"/>
    </row>
    <row r="324" spans="1:8" ht="15" customHeight="1" x14ac:dyDescent="0.2">
      <c r="A324" s="24"/>
      <c r="B324" s="3"/>
      <c r="C324" s="3"/>
      <c r="D324" s="5"/>
      <c r="E324" s="3"/>
      <c r="F324" s="8"/>
      <c r="G324" s="8"/>
      <c r="H324" s="8"/>
    </row>
    <row r="325" spans="1:8" ht="15" customHeight="1" x14ac:dyDescent="0.2">
      <c r="A325" s="24"/>
      <c r="B325" s="3"/>
      <c r="C325" s="3"/>
      <c r="D325" s="5"/>
      <c r="E325" s="3"/>
      <c r="F325" s="8"/>
      <c r="G325" s="8"/>
      <c r="H325" s="8"/>
    </row>
    <row r="326" spans="1:8" ht="15" customHeight="1" x14ac:dyDescent="0.2">
      <c r="A326" s="24"/>
      <c r="B326" s="3"/>
      <c r="C326" s="3"/>
      <c r="D326" s="5"/>
      <c r="E326" s="3"/>
      <c r="F326" s="8"/>
      <c r="G326" s="8"/>
      <c r="H326" s="8"/>
    </row>
    <row r="327" spans="1:8" ht="15" customHeight="1" x14ac:dyDescent="0.2">
      <c r="A327" s="24"/>
      <c r="B327" s="3"/>
      <c r="C327" s="3"/>
      <c r="D327" s="5"/>
      <c r="E327" s="3"/>
      <c r="F327" s="8"/>
      <c r="G327" s="8"/>
      <c r="H327" s="8"/>
    </row>
    <row r="328" spans="1:8" ht="15" customHeight="1" x14ac:dyDescent="0.2">
      <c r="A328" s="24"/>
      <c r="B328" s="3"/>
      <c r="C328" s="3"/>
      <c r="D328" s="5"/>
      <c r="E328" s="3"/>
      <c r="F328" s="8"/>
      <c r="G328" s="8"/>
      <c r="H328" s="8"/>
    </row>
    <row r="329" spans="1:8" ht="15" customHeight="1" x14ac:dyDescent="0.2">
      <c r="A329" s="24"/>
      <c r="B329" s="3"/>
      <c r="C329" s="3"/>
      <c r="D329" s="5"/>
      <c r="E329" s="3"/>
      <c r="F329" s="8"/>
      <c r="G329" s="8"/>
      <c r="H329" s="8"/>
    </row>
    <row r="330" spans="1:8" ht="15" customHeight="1" x14ac:dyDescent="0.2">
      <c r="A330" s="24"/>
      <c r="B330" s="3"/>
      <c r="C330" s="3"/>
      <c r="D330" s="5"/>
      <c r="E330" s="3"/>
      <c r="F330" s="8"/>
      <c r="G330" s="8"/>
      <c r="H330" s="8"/>
    </row>
    <row r="331" spans="1:8" ht="15" customHeight="1" x14ac:dyDescent="0.2">
      <c r="A331" s="24"/>
      <c r="B331" s="3"/>
      <c r="C331" s="3"/>
      <c r="D331" s="5"/>
      <c r="E331" s="3"/>
      <c r="F331" s="8"/>
      <c r="G331" s="8"/>
      <c r="H331" s="8"/>
    </row>
    <row r="332" spans="1:8" ht="15" customHeight="1" x14ac:dyDescent="0.2">
      <c r="A332" s="24"/>
      <c r="B332" s="3"/>
      <c r="C332" s="3"/>
      <c r="D332" s="5"/>
      <c r="E332" s="3"/>
      <c r="F332" s="8"/>
      <c r="G332" s="8"/>
      <c r="H332" s="8"/>
    </row>
    <row r="333" spans="1:8" ht="15" customHeight="1" x14ac:dyDescent="0.2">
      <c r="A333" s="24"/>
      <c r="B333" s="3"/>
      <c r="C333" s="3"/>
      <c r="D333" s="5"/>
      <c r="E333" s="3"/>
      <c r="F333" s="8"/>
      <c r="G333" s="8"/>
      <c r="H333" s="8"/>
    </row>
    <row r="334" spans="1:8" ht="15" customHeight="1" x14ac:dyDescent="0.2">
      <c r="A334" s="24"/>
      <c r="B334" s="3"/>
      <c r="C334" s="3"/>
      <c r="D334" s="5"/>
      <c r="E334" s="3"/>
      <c r="F334" s="8"/>
      <c r="G334" s="8"/>
      <c r="H334" s="8"/>
    </row>
    <row r="335" spans="1:8" ht="15" customHeight="1" x14ac:dyDescent="0.2">
      <c r="A335" s="24"/>
      <c r="B335" s="3"/>
      <c r="C335" s="3"/>
      <c r="D335" s="5"/>
      <c r="E335" s="3"/>
      <c r="F335" s="8"/>
      <c r="G335" s="8"/>
      <c r="H335" s="8"/>
    </row>
    <row r="336" spans="1:8" ht="15" customHeight="1" x14ac:dyDescent="0.2">
      <c r="A336" s="24"/>
      <c r="B336" s="3"/>
      <c r="C336" s="3"/>
      <c r="D336" s="5"/>
      <c r="E336" s="3"/>
      <c r="F336" s="8"/>
      <c r="G336" s="8"/>
      <c r="H336" s="8"/>
    </row>
    <row r="337" spans="1:8" ht="15" customHeight="1" x14ac:dyDescent="0.2">
      <c r="A337" s="24"/>
      <c r="B337" s="3"/>
      <c r="C337" s="3"/>
      <c r="D337" s="5"/>
      <c r="E337" s="3"/>
      <c r="F337" s="8"/>
      <c r="G337" s="8"/>
      <c r="H337" s="8"/>
    </row>
    <row r="338" spans="1:8" ht="15" customHeight="1" x14ac:dyDescent="0.2">
      <c r="A338" s="24"/>
      <c r="B338" s="3"/>
      <c r="C338" s="3"/>
      <c r="D338" s="5"/>
      <c r="E338" s="3"/>
      <c r="F338" s="8"/>
      <c r="G338" s="8"/>
      <c r="H338" s="8"/>
    </row>
    <row r="339" spans="1:8" ht="15" customHeight="1" x14ac:dyDescent="0.2">
      <c r="A339" s="24"/>
      <c r="B339" s="3"/>
      <c r="C339" s="3"/>
      <c r="D339" s="5"/>
      <c r="E339" s="3"/>
      <c r="F339" s="8"/>
      <c r="G339" s="8"/>
      <c r="H339" s="8"/>
    </row>
    <row r="340" spans="1:8" ht="15" customHeight="1" x14ac:dyDescent="0.2">
      <c r="A340" s="24"/>
      <c r="B340" s="3"/>
      <c r="C340" s="3"/>
      <c r="D340" s="5"/>
      <c r="E340" s="3"/>
      <c r="F340" s="8"/>
      <c r="G340" s="8"/>
      <c r="H340" s="8"/>
    </row>
    <row r="341" spans="1:8" ht="15" customHeight="1" x14ac:dyDescent="0.2">
      <c r="A341" s="24"/>
      <c r="B341" s="3"/>
      <c r="C341" s="3"/>
      <c r="D341" s="5"/>
      <c r="E341" s="3"/>
      <c r="F341" s="8"/>
      <c r="G341" s="8"/>
      <c r="H341" s="8"/>
    </row>
    <row r="342" spans="1:8" ht="15" customHeight="1" x14ac:dyDescent="0.2">
      <c r="A342" s="24"/>
      <c r="B342" s="3"/>
      <c r="C342" s="3"/>
      <c r="D342" s="5"/>
      <c r="E342" s="3"/>
      <c r="F342" s="8"/>
      <c r="G342" s="8"/>
      <c r="H342" s="8"/>
    </row>
    <row r="343" spans="1:8" ht="15" customHeight="1" x14ac:dyDescent="0.2">
      <c r="A343" s="24"/>
      <c r="B343" s="3"/>
      <c r="C343" s="3"/>
      <c r="D343" s="5"/>
      <c r="E343" s="3"/>
      <c r="F343" s="8"/>
      <c r="G343" s="8"/>
      <c r="H343" s="8"/>
    </row>
    <row r="344" spans="1:8" ht="15" customHeight="1" x14ac:dyDescent="0.2">
      <c r="A344" s="24"/>
      <c r="B344" s="3"/>
      <c r="C344" s="3"/>
      <c r="D344" s="5"/>
      <c r="E344" s="3"/>
      <c r="F344" s="8"/>
      <c r="G344" s="8"/>
      <c r="H344" s="8"/>
    </row>
    <row r="345" spans="1:8" ht="15" customHeight="1" x14ac:dyDescent="0.2">
      <c r="A345" s="24"/>
      <c r="B345" s="3"/>
      <c r="C345" s="3"/>
      <c r="D345" s="5"/>
      <c r="E345" s="3"/>
      <c r="F345" s="8"/>
      <c r="G345" s="8"/>
      <c r="H345" s="8"/>
    </row>
    <row r="346" spans="1:8" ht="15" customHeight="1" x14ac:dyDescent="0.2">
      <c r="A346" s="24"/>
      <c r="B346" s="3"/>
      <c r="C346" s="3"/>
      <c r="D346" s="5"/>
      <c r="E346" s="3"/>
      <c r="F346" s="8"/>
      <c r="G346" s="8"/>
      <c r="H346" s="8"/>
    </row>
    <row r="347" spans="1:8" ht="15" customHeight="1" x14ac:dyDescent="0.2">
      <c r="A347" s="24"/>
      <c r="B347" s="3"/>
      <c r="C347" s="3"/>
      <c r="D347" s="5"/>
      <c r="E347" s="3"/>
      <c r="F347" s="8"/>
      <c r="G347" s="8"/>
      <c r="H347" s="8"/>
    </row>
    <row r="348" spans="1:8" ht="15" customHeight="1" x14ac:dyDescent="0.2">
      <c r="A348" s="24"/>
      <c r="B348" s="3"/>
      <c r="C348" s="3"/>
      <c r="D348" s="5"/>
      <c r="E348" s="3"/>
      <c r="F348" s="8"/>
      <c r="G348" s="8"/>
      <c r="H348" s="8"/>
    </row>
    <row r="349" spans="1:8" ht="15" customHeight="1" x14ac:dyDescent="0.2">
      <c r="A349" s="24"/>
      <c r="B349" s="3"/>
      <c r="C349" s="3"/>
      <c r="D349" s="5"/>
      <c r="E349" s="3"/>
      <c r="F349" s="8"/>
      <c r="G349" s="8"/>
      <c r="H349" s="8"/>
    </row>
    <row r="350" spans="1:8" ht="15" customHeight="1" x14ac:dyDescent="0.2">
      <c r="A350" s="24"/>
      <c r="B350" s="3"/>
      <c r="C350" s="3"/>
      <c r="D350" s="5"/>
      <c r="E350" s="3"/>
      <c r="F350" s="8"/>
      <c r="G350" s="8"/>
      <c r="H350" s="8"/>
    </row>
    <row r="351" spans="1:8" ht="15" customHeight="1" x14ac:dyDescent="0.2">
      <c r="A351" s="24"/>
      <c r="B351" s="3"/>
      <c r="C351" s="3"/>
      <c r="D351" s="5"/>
      <c r="E351" s="3"/>
      <c r="F351" s="8"/>
      <c r="G351" s="8"/>
      <c r="H351" s="8"/>
    </row>
    <row r="352" spans="1:8" ht="15" customHeight="1" x14ac:dyDescent="0.2">
      <c r="A352" s="24"/>
      <c r="B352" s="3"/>
      <c r="C352" s="3"/>
      <c r="D352" s="5"/>
      <c r="E352" s="3"/>
      <c r="F352" s="8"/>
      <c r="G352" s="8"/>
      <c r="H352" s="8"/>
    </row>
    <row r="353" spans="1:8" ht="15" customHeight="1" x14ac:dyDescent="0.2">
      <c r="A353" s="24"/>
      <c r="B353" s="3"/>
      <c r="C353" s="3"/>
      <c r="D353" s="5"/>
      <c r="E353" s="3"/>
      <c r="F353" s="8"/>
      <c r="G353" s="8"/>
      <c r="H353" s="8"/>
    </row>
    <row r="354" spans="1:8" ht="15" customHeight="1" x14ac:dyDescent="0.2">
      <c r="A354" s="24"/>
      <c r="B354" s="3"/>
      <c r="C354" s="3"/>
      <c r="D354" s="5"/>
      <c r="E354" s="3"/>
      <c r="F354" s="8"/>
      <c r="G354" s="8"/>
      <c r="H354" s="8"/>
    </row>
    <row r="355" spans="1:8" ht="15" customHeight="1" x14ac:dyDescent="0.2">
      <c r="A355" s="24"/>
      <c r="B355" s="3"/>
      <c r="C355" s="3"/>
      <c r="D355" s="5"/>
      <c r="E355" s="3"/>
      <c r="F355" s="8"/>
      <c r="G355" s="8"/>
      <c r="H355" s="8"/>
    </row>
    <row r="356" spans="1:8" ht="15" customHeight="1" x14ac:dyDescent="0.2">
      <c r="A356" s="24"/>
      <c r="B356" s="3"/>
      <c r="C356" s="3"/>
      <c r="D356" s="5"/>
      <c r="E356" s="3"/>
      <c r="F356" s="8"/>
      <c r="G356" s="8"/>
      <c r="H356" s="8"/>
    </row>
    <row r="357" spans="1:8" ht="15" customHeight="1" x14ac:dyDescent="0.2">
      <c r="A357" s="24"/>
      <c r="B357" s="3"/>
      <c r="C357" s="3"/>
      <c r="D357" s="5"/>
      <c r="E357" s="3"/>
      <c r="F357" s="8"/>
      <c r="G357" s="8"/>
      <c r="H357" s="8"/>
    </row>
    <row r="358" spans="1:8" ht="15" customHeight="1" x14ac:dyDescent="0.2">
      <c r="A358" s="24"/>
      <c r="B358" s="3"/>
      <c r="C358" s="3"/>
      <c r="D358" s="5"/>
      <c r="E358" s="3"/>
      <c r="F358" s="8"/>
      <c r="G358" s="8"/>
      <c r="H358" s="8"/>
    </row>
    <row r="359" spans="1:8" ht="15" customHeight="1" x14ac:dyDescent="0.2">
      <c r="A359" s="24"/>
      <c r="B359" s="3"/>
      <c r="C359" s="3"/>
      <c r="D359" s="5"/>
      <c r="E359" s="3"/>
      <c r="F359" s="8"/>
      <c r="G359" s="8"/>
      <c r="H359" s="8"/>
    </row>
    <row r="360" spans="1:8" ht="15" customHeight="1" x14ac:dyDescent="0.2">
      <c r="A360" s="24"/>
      <c r="B360" s="3"/>
      <c r="C360" s="3"/>
      <c r="D360" s="5"/>
      <c r="E360" s="3"/>
      <c r="F360" s="8"/>
      <c r="G360" s="8"/>
      <c r="H360" s="8"/>
    </row>
    <row r="361" spans="1:8" ht="15" customHeight="1" x14ac:dyDescent="0.2">
      <c r="A361" s="24"/>
      <c r="B361" s="3"/>
      <c r="C361" s="3"/>
      <c r="D361" s="5"/>
      <c r="E361" s="3"/>
      <c r="F361" s="8"/>
      <c r="G361" s="8"/>
      <c r="H361" s="8"/>
    </row>
    <row r="362" spans="1:8" ht="15" customHeight="1" x14ac:dyDescent="0.2">
      <c r="A362" s="24"/>
      <c r="B362" s="3"/>
      <c r="C362" s="3"/>
      <c r="D362" s="5"/>
      <c r="E362" s="3"/>
      <c r="F362" s="8"/>
      <c r="G362" s="8"/>
      <c r="H362" s="8"/>
    </row>
    <row r="363" spans="1:8" ht="15" customHeight="1" x14ac:dyDescent="0.2">
      <c r="A363" s="24"/>
      <c r="B363" s="3"/>
      <c r="C363" s="3"/>
      <c r="D363" s="5"/>
      <c r="E363" s="3"/>
      <c r="F363" s="8"/>
      <c r="G363" s="8"/>
      <c r="H363" s="8"/>
    </row>
    <row r="364" spans="1:8" ht="15" customHeight="1" x14ac:dyDescent="0.2">
      <c r="A364" s="24"/>
      <c r="B364" s="3"/>
      <c r="C364" s="3"/>
      <c r="D364" s="5"/>
      <c r="E364" s="3"/>
      <c r="F364" s="8"/>
      <c r="G364" s="8"/>
      <c r="H364" s="8"/>
    </row>
    <row r="365" spans="1:8" ht="15" customHeight="1" x14ac:dyDescent="0.2">
      <c r="A365" s="24"/>
      <c r="B365" s="3"/>
      <c r="C365" s="3"/>
      <c r="D365" s="5"/>
      <c r="E365" s="3"/>
      <c r="F365" s="8"/>
      <c r="G365" s="8"/>
      <c r="H365" s="8"/>
    </row>
    <row r="366" spans="1:8" ht="15" customHeight="1" x14ac:dyDescent="0.2">
      <c r="A366" s="24"/>
      <c r="B366" s="3"/>
      <c r="C366" s="3"/>
      <c r="D366" s="5"/>
      <c r="E366" s="3"/>
      <c r="F366" s="8"/>
      <c r="G366" s="8"/>
      <c r="H366" s="8"/>
    </row>
    <row r="367" spans="1:8" ht="15" customHeight="1" x14ac:dyDescent="0.2">
      <c r="A367" s="24"/>
      <c r="B367" s="3"/>
      <c r="C367" s="3"/>
      <c r="D367" s="5"/>
      <c r="E367" s="3"/>
      <c r="F367" s="8"/>
      <c r="G367" s="8"/>
      <c r="H367" s="8"/>
    </row>
    <row r="368" spans="1:8" ht="15" customHeight="1" x14ac:dyDescent="0.2">
      <c r="A368" s="24"/>
      <c r="B368" s="3"/>
      <c r="C368" s="3"/>
      <c r="D368" s="5"/>
      <c r="E368" s="3"/>
      <c r="F368" s="8"/>
      <c r="G368" s="8"/>
      <c r="H368" s="8"/>
    </row>
    <row r="369" spans="1:8" ht="15" customHeight="1" x14ac:dyDescent="0.2">
      <c r="A369" s="24"/>
      <c r="B369" s="3"/>
      <c r="C369" s="3"/>
      <c r="D369" s="5"/>
      <c r="E369" s="3"/>
      <c r="F369" s="8"/>
      <c r="G369" s="8"/>
      <c r="H369" s="8"/>
    </row>
    <row r="370" spans="1:8" ht="15" customHeight="1" x14ac:dyDescent="0.2">
      <c r="A370" s="24"/>
      <c r="B370" s="3"/>
      <c r="C370" s="3"/>
      <c r="D370" s="5"/>
      <c r="E370" s="3"/>
      <c r="F370" s="8"/>
      <c r="G370" s="8"/>
      <c r="H370" s="8"/>
    </row>
    <row r="371" spans="1:8" ht="15" customHeight="1" x14ac:dyDescent="0.2">
      <c r="A371" s="24"/>
      <c r="B371" s="3"/>
      <c r="C371" s="3"/>
      <c r="D371" s="5"/>
      <c r="E371" s="3"/>
      <c r="F371" s="8"/>
      <c r="G371" s="8"/>
      <c r="H371" s="8"/>
    </row>
    <row r="372" spans="1:8" ht="15" customHeight="1" x14ac:dyDescent="0.2">
      <c r="A372" s="24"/>
      <c r="B372" s="3"/>
      <c r="C372" s="3"/>
      <c r="D372" s="5"/>
      <c r="E372" s="3"/>
      <c r="F372" s="8"/>
      <c r="G372" s="8"/>
      <c r="H372" s="8"/>
    </row>
    <row r="373" spans="1:8" ht="15" customHeight="1" x14ac:dyDescent="0.2">
      <c r="A373" s="24"/>
      <c r="B373" s="3"/>
      <c r="C373" s="3"/>
      <c r="D373" s="5"/>
      <c r="E373" s="3"/>
      <c r="F373" s="8"/>
      <c r="G373" s="8"/>
      <c r="H373" s="8"/>
    </row>
    <row r="374" spans="1:8" ht="15" customHeight="1" x14ac:dyDescent="0.2">
      <c r="A374" s="24"/>
      <c r="B374" s="3"/>
      <c r="C374" s="3"/>
      <c r="D374" s="5"/>
      <c r="E374" s="3"/>
      <c r="F374" s="8"/>
      <c r="G374" s="8"/>
      <c r="H374" s="8"/>
    </row>
    <row r="375" spans="1:8" ht="15" customHeight="1" x14ac:dyDescent="0.2">
      <c r="A375" s="24"/>
      <c r="B375" s="3"/>
      <c r="C375" s="3"/>
      <c r="D375" s="5"/>
      <c r="E375" s="3"/>
      <c r="F375" s="8"/>
      <c r="G375" s="8"/>
      <c r="H375" s="8"/>
    </row>
    <row r="376" spans="1:8" ht="15" customHeight="1" x14ac:dyDescent="0.2">
      <c r="A376" s="24"/>
      <c r="B376" s="3"/>
      <c r="C376" s="3"/>
      <c r="D376" s="5"/>
      <c r="E376" s="3"/>
      <c r="F376" s="8"/>
      <c r="G376" s="8"/>
      <c r="H376" s="8"/>
    </row>
    <row r="377" spans="1:8" ht="15" customHeight="1" x14ac:dyDescent="0.2">
      <c r="A377" s="24"/>
      <c r="B377" s="3"/>
      <c r="C377" s="3"/>
      <c r="D377" s="5"/>
      <c r="E377" s="3"/>
      <c r="F377" s="8"/>
      <c r="G377" s="8"/>
      <c r="H377" s="8"/>
    </row>
    <row r="378" spans="1:8" ht="15" customHeight="1" x14ac:dyDescent="0.2">
      <c r="A378" s="24"/>
      <c r="B378" s="3"/>
      <c r="C378" s="3"/>
      <c r="D378" s="5"/>
      <c r="E378" s="3"/>
      <c r="F378" s="8"/>
      <c r="G378" s="8"/>
      <c r="H378" s="8"/>
    </row>
    <row r="379" spans="1:8" ht="15" customHeight="1" x14ac:dyDescent="0.2">
      <c r="A379" s="24"/>
      <c r="B379" s="3"/>
      <c r="C379" s="3"/>
      <c r="D379" s="5"/>
      <c r="E379" s="3"/>
      <c r="F379" s="8"/>
      <c r="G379" s="8"/>
      <c r="H379" s="8"/>
    </row>
    <row r="380" spans="1:8" ht="15" customHeight="1" x14ac:dyDescent="0.2">
      <c r="A380" s="24"/>
      <c r="B380" s="3"/>
      <c r="C380" s="3"/>
      <c r="D380" s="5"/>
      <c r="E380" s="3"/>
      <c r="F380" s="8"/>
      <c r="G380" s="8"/>
      <c r="H380" s="8"/>
    </row>
    <row r="381" spans="1:8" ht="15" customHeight="1" x14ac:dyDescent="0.2">
      <c r="A381" s="24"/>
      <c r="B381" s="3"/>
      <c r="C381" s="3"/>
      <c r="D381" s="5"/>
      <c r="E381" s="3"/>
      <c r="F381" s="8"/>
      <c r="G381" s="8"/>
      <c r="H381" s="8"/>
    </row>
    <row r="382" spans="1:8" ht="15" customHeight="1" x14ac:dyDescent="0.2">
      <c r="A382" s="24"/>
      <c r="B382" s="3"/>
      <c r="C382" s="3"/>
      <c r="D382" s="5"/>
      <c r="E382" s="3"/>
      <c r="F382" s="8"/>
      <c r="G382" s="8"/>
      <c r="H382" s="8"/>
    </row>
    <row r="383" spans="1:8" ht="15" customHeight="1" x14ac:dyDescent="0.2">
      <c r="A383" s="24"/>
      <c r="B383" s="3"/>
      <c r="C383" s="3"/>
      <c r="D383" s="5"/>
      <c r="E383" s="3"/>
      <c r="F383" s="8"/>
      <c r="G383" s="8"/>
      <c r="H383" s="8"/>
    </row>
    <row r="384" spans="1:8" ht="15" customHeight="1" x14ac:dyDescent="0.2">
      <c r="A384" s="24"/>
      <c r="B384" s="3"/>
      <c r="C384" s="3"/>
      <c r="D384" s="5"/>
      <c r="E384" s="3"/>
      <c r="F384" s="8"/>
      <c r="G384" s="8"/>
      <c r="H384" s="8"/>
    </row>
    <row r="385" spans="1:8" ht="15" customHeight="1" x14ac:dyDescent="0.2">
      <c r="A385" s="24"/>
      <c r="B385" s="3"/>
      <c r="C385" s="3"/>
      <c r="D385" s="5"/>
      <c r="E385" s="3"/>
      <c r="F385" s="8"/>
      <c r="G385" s="8"/>
      <c r="H385" s="8"/>
    </row>
    <row r="386" spans="1:8" ht="15" customHeight="1" x14ac:dyDescent="0.2">
      <c r="A386" s="24"/>
      <c r="B386" s="3"/>
      <c r="C386" s="3"/>
      <c r="D386" s="5"/>
      <c r="E386" s="3"/>
      <c r="F386" s="8"/>
      <c r="G386" s="8"/>
      <c r="H386" s="8"/>
    </row>
    <row r="387" spans="1:8" ht="15" customHeight="1" x14ac:dyDescent="0.2">
      <c r="A387" s="24"/>
      <c r="B387" s="3"/>
      <c r="C387" s="3"/>
      <c r="D387" s="5"/>
      <c r="E387" s="3"/>
      <c r="F387" s="8"/>
      <c r="G387" s="8"/>
      <c r="H387" s="8"/>
    </row>
    <row r="388" spans="1:8" ht="15" customHeight="1" x14ac:dyDescent="0.2">
      <c r="A388" s="24"/>
      <c r="B388" s="3"/>
      <c r="C388" s="3"/>
      <c r="D388" s="5"/>
      <c r="E388" s="3"/>
      <c r="F388" s="8"/>
      <c r="G388" s="8"/>
      <c r="H388" s="8"/>
    </row>
    <row r="389" spans="1:8" ht="15" customHeight="1" x14ac:dyDescent="0.2">
      <c r="A389" s="24"/>
      <c r="B389" s="3"/>
      <c r="C389" s="3"/>
      <c r="D389" s="5"/>
      <c r="E389" s="3"/>
      <c r="F389" s="8"/>
      <c r="G389" s="8"/>
      <c r="H389" s="8"/>
    </row>
    <row r="390" spans="1:8" ht="15" customHeight="1" x14ac:dyDescent="0.2">
      <c r="A390" s="24"/>
      <c r="B390" s="3"/>
      <c r="C390" s="3"/>
      <c r="D390" s="5"/>
      <c r="E390" s="3"/>
      <c r="F390" s="8"/>
      <c r="G390" s="8"/>
      <c r="H390" s="8"/>
    </row>
    <row r="391" spans="1:8" ht="15" customHeight="1" x14ac:dyDescent="0.2">
      <c r="A391" s="24"/>
      <c r="B391" s="3"/>
      <c r="C391" s="3"/>
      <c r="D391" s="5"/>
      <c r="E391" s="3"/>
      <c r="F391" s="8"/>
      <c r="G391" s="8"/>
      <c r="H391" s="8"/>
    </row>
    <row r="392" spans="1:8" ht="15" customHeight="1" x14ac:dyDescent="0.2">
      <c r="A392" s="24"/>
      <c r="B392" s="3"/>
      <c r="C392" s="3"/>
      <c r="D392" s="5"/>
      <c r="E392" s="3"/>
      <c r="F392" s="8"/>
      <c r="G392" s="8"/>
      <c r="H392" s="8"/>
    </row>
    <row r="393" spans="1:8" ht="15" customHeight="1" x14ac:dyDescent="0.2">
      <c r="A393" s="24"/>
      <c r="B393" s="3"/>
      <c r="C393" s="3"/>
      <c r="D393" s="5"/>
      <c r="E393" s="3"/>
      <c r="F393" s="8"/>
      <c r="G393" s="8"/>
      <c r="H393" s="8"/>
    </row>
    <row r="394" spans="1:8" ht="15" customHeight="1" x14ac:dyDescent="0.2">
      <c r="A394" s="24"/>
      <c r="B394" s="3"/>
      <c r="C394" s="3"/>
      <c r="D394" s="5"/>
      <c r="E394" s="3"/>
      <c r="F394" s="8"/>
      <c r="G394" s="8"/>
      <c r="H394" s="8"/>
    </row>
    <row r="395" spans="1:8" ht="15" customHeight="1" x14ac:dyDescent="0.2">
      <c r="A395" s="24"/>
      <c r="B395" s="3"/>
      <c r="C395" s="3"/>
      <c r="D395" s="5"/>
      <c r="E395" s="3"/>
      <c r="F395" s="8"/>
      <c r="G395" s="8"/>
      <c r="H395" s="8"/>
    </row>
    <row r="396" spans="1:8" ht="15" customHeight="1" x14ac:dyDescent="0.2">
      <c r="A396" s="24"/>
      <c r="B396" s="3"/>
      <c r="C396" s="3"/>
      <c r="D396" s="5"/>
      <c r="E396" s="3"/>
      <c r="F396" s="8"/>
      <c r="G396" s="8"/>
      <c r="H396" s="8"/>
    </row>
    <row r="397" spans="1:8" ht="15" customHeight="1" x14ac:dyDescent="0.2">
      <c r="A397" s="24"/>
      <c r="B397" s="3"/>
      <c r="C397" s="3"/>
      <c r="D397" s="5"/>
      <c r="E397" s="3"/>
      <c r="F397" s="8"/>
      <c r="G397" s="8"/>
      <c r="H397" s="8"/>
    </row>
    <row r="398" spans="1:8" ht="15" customHeight="1" x14ac:dyDescent="0.2">
      <c r="A398" s="24"/>
      <c r="B398" s="3"/>
      <c r="C398" s="3"/>
      <c r="D398" s="5"/>
      <c r="E398" s="3"/>
      <c r="F398" s="8"/>
      <c r="G398" s="8"/>
      <c r="H398" s="8"/>
    </row>
    <row r="399" spans="1:8" ht="15" customHeight="1" x14ac:dyDescent="0.2">
      <c r="A399" s="24"/>
      <c r="B399" s="3"/>
      <c r="C399" s="3"/>
      <c r="D399" s="5"/>
      <c r="E399" s="3"/>
      <c r="F399" s="8"/>
      <c r="G399" s="8"/>
      <c r="H399" s="8"/>
    </row>
    <row r="400" spans="1:8" ht="15" customHeight="1" x14ac:dyDescent="0.2">
      <c r="A400" s="24"/>
      <c r="B400" s="3"/>
      <c r="C400" s="3"/>
      <c r="D400" s="5"/>
      <c r="E400" s="3"/>
      <c r="F400" s="8"/>
      <c r="G400" s="8"/>
      <c r="H400" s="8"/>
    </row>
    <row r="401" spans="1:8" ht="15" customHeight="1" x14ac:dyDescent="0.2">
      <c r="A401" s="24"/>
      <c r="B401" s="3"/>
      <c r="C401" s="3"/>
      <c r="D401" s="5"/>
      <c r="E401" s="3"/>
      <c r="F401" s="8"/>
      <c r="G401" s="8"/>
      <c r="H401" s="8"/>
    </row>
    <row r="402" spans="1:8" ht="15" customHeight="1" x14ac:dyDescent="0.2">
      <c r="A402" s="24"/>
      <c r="B402" s="3"/>
      <c r="C402" s="3"/>
      <c r="D402" s="5"/>
      <c r="E402" s="3"/>
      <c r="F402" s="8"/>
      <c r="G402" s="8"/>
      <c r="H402" s="8"/>
    </row>
    <row r="403" spans="1:8" ht="15" customHeight="1" x14ac:dyDescent="0.2">
      <c r="A403" s="24"/>
      <c r="B403" s="3"/>
      <c r="C403" s="3"/>
      <c r="D403" s="5"/>
      <c r="E403" s="3"/>
      <c r="F403" s="8"/>
      <c r="G403" s="8"/>
      <c r="H403" s="8"/>
    </row>
    <row r="404" spans="1:8" ht="15" customHeight="1" x14ac:dyDescent="0.2">
      <c r="A404" s="24"/>
      <c r="B404" s="3"/>
      <c r="C404" s="3"/>
      <c r="D404" s="5"/>
      <c r="E404" s="3"/>
      <c r="F404" s="8"/>
      <c r="G404" s="8"/>
      <c r="H404" s="8"/>
    </row>
    <row r="405" spans="1:8" ht="15" customHeight="1" x14ac:dyDescent="0.2">
      <c r="A405" s="24"/>
      <c r="B405" s="3"/>
      <c r="C405" s="3"/>
      <c r="D405" s="5"/>
      <c r="E405" s="3"/>
      <c r="F405" s="8"/>
      <c r="G405" s="8"/>
      <c r="H405" s="8"/>
    </row>
    <row r="406" spans="1:8" ht="15" customHeight="1" x14ac:dyDescent="0.2">
      <c r="A406" s="24"/>
      <c r="B406" s="3"/>
      <c r="C406" s="3"/>
      <c r="D406" s="5"/>
      <c r="E406" s="3"/>
      <c r="F406" s="8"/>
      <c r="G406" s="8"/>
      <c r="H406" s="8"/>
    </row>
    <row r="407" spans="1:8" ht="15" customHeight="1" x14ac:dyDescent="0.2">
      <c r="A407" s="24"/>
      <c r="B407" s="3"/>
      <c r="C407" s="3"/>
      <c r="D407" s="5"/>
      <c r="E407" s="3"/>
      <c r="F407" s="8"/>
      <c r="G407" s="8"/>
      <c r="H407" s="8"/>
    </row>
    <row r="408" spans="1:8" ht="15" customHeight="1" x14ac:dyDescent="0.2">
      <c r="A408" s="24"/>
      <c r="B408" s="3"/>
      <c r="C408" s="3"/>
      <c r="D408" s="5"/>
      <c r="E408" s="3"/>
      <c r="F408" s="8"/>
      <c r="G408" s="8"/>
      <c r="H408" s="8"/>
    </row>
    <row r="409" spans="1:8" ht="15" customHeight="1" x14ac:dyDescent="0.2">
      <c r="A409" s="24"/>
      <c r="B409" s="3"/>
      <c r="C409" s="3"/>
      <c r="D409" s="5"/>
      <c r="E409" s="3"/>
      <c r="F409" s="8"/>
      <c r="G409" s="8"/>
      <c r="H409" s="8"/>
    </row>
    <row r="410" spans="1:8" ht="15" customHeight="1" x14ac:dyDescent="0.2">
      <c r="A410" s="24"/>
      <c r="B410" s="3"/>
      <c r="C410" s="3"/>
      <c r="D410" s="5"/>
      <c r="E410" s="3"/>
      <c r="F410" s="8"/>
      <c r="G410" s="8"/>
      <c r="H410" s="8"/>
    </row>
    <row r="411" spans="1:8" ht="15" customHeight="1" x14ac:dyDescent="0.2">
      <c r="A411" s="24"/>
      <c r="B411" s="3"/>
      <c r="C411" s="3"/>
      <c r="D411" s="5"/>
      <c r="E411" s="3"/>
      <c r="F411" s="8"/>
      <c r="G411" s="8"/>
      <c r="H411" s="8"/>
    </row>
    <row r="412" spans="1:8" ht="15" customHeight="1" x14ac:dyDescent="0.2">
      <c r="A412" s="24"/>
      <c r="B412" s="3"/>
      <c r="C412" s="3"/>
      <c r="D412" s="5"/>
      <c r="E412" s="3"/>
      <c r="F412" s="8"/>
      <c r="G412" s="8"/>
      <c r="H412" s="8"/>
    </row>
    <row r="413" spans="1:8" ht="15" customHeight="1" x14ac:dyDescent="0.2">
      <c r="A413" s="24"/>
      <c r="B413" s="3"/>
      <c r="C413" s="3"/>
      <c r="D413" s="5"/>
      <c r="E413" s="3"/>
      <c r="F413" s="8"/>
      <c r="G413" s="8"/>
      <c r="H413" s="8"/>
    </row>
    <row r="414" spans="1:8" ht="15" customHeight="1" x14ac:dyDescent="0.2">
      <c r="A414" s="24"/>
      <c r="B414" s="3"/>
      <c r="C414" s="3"/>
      <c r="D414" s="5"/>
      <c r="E414" s="3"/>
      <c r="F414" s="8"/>
      <c r="G414" s="8"/>
      <c r="H414" s="8"/>
    </row>
    <row r="415" spans="1:8" ht="15" customHeight="1" x14ac:dyDescent="0.2">
      <c r="A415" s="24"/>
      <c r="B415" s="3"/>
      <c r="C415" s="3"/>
      <c r="D415" s="5"/>
      <c r="E415" s="3"/>
      <c r="F415" s="8"/>
      <c r="G415" s="8"/>
      <c r="H415" s="8"/>
    </row>
    <row r="416" spans="1:8" ht="15" customHeight="1" x14ac:dyDescent="0.2">
      <c r="A416" s="24"/>
      <c r="B416" s="3"/>
      <c r="C416" s="3"/>
      <c r="D416" s="5"/>
      <c r="E416" s="3"/>
      <c r="F416" s="8"/>
      <c r="G416" s="8"/>
      <c r="H416" s="8"/>
    </row>
    <row r="417" spans="1:8" ht="15" customHeight="1" x14ac:dyDescent="0.2">
      <c r="A417" s="24"/>
      <c r="B417" s="3"/>
      <c r="C417" s="3"/>
      <c r="D417" s="5"/>
      <c r="E417" s="3"/>
      <c r="F417" s="8"/>
      <c r="G417" s="8"/>
      <c r="H417" s="8"/>
    </row>
    <row r="418" spans="1:8" ht="15" customHeight="1" x14ac:dyDescent="0.2">
      <c r="A418" s="24"/>
      <c r="B418" s="3"/>
      <c r="C418" s="3"/>
      <c r="D418" s="5"/>
      <c r="E418" s="3"/>
      <c r="F418" s="8"/>
      <c r="G418" s="8"/>
      <c r="H418" s="8"/>
    </row>
    <row r="419" spans="1:8" ht="15" customHeight="1" x14ac:dyDescent="0.2">
      <c r="A419" s="24"/>
      <c r="B419" s="3"/>
      <c r="C419" s="3"/>
      <c r="D419" s="5"/>
      <c r="E419" s="3"/>
      <c r="F419" s="8"/>
      <c r="G419" s="8"/>
      <c r="H419" s="8"/>
    </row>
    <row r="420" spans="1:8" ht="15" customHeight="1" x14ac:dyDescent="0.2">
      <c r="A420" s="24"/>
      <c r="B420" s="3"/>
      <c r="C420" s="3"/>
      <c r="D420" s="5"/>
      <c r="E420" s="3"/>
      <c r="F420" s="8"/>
      <c r="G420" s="8"/>
      <c r="H420" s="8"/>
    </row>
    <row r="421" spans="1:8" ht="15" customHeight="1" x14ac:dyDescent="0.2">
      <c r="A421" s="24"/>
      <c r="B421" s="3"/>
      <c r="C421" s="3"/>
      <c r="D421" s="5"/>
      <c r="E421" s="3"/>
      <c r="F421" s="8"/>
      <c r="G421" s="8"/>
      <c r="H421" s="8"/>
    </row>
    <row r="422" spans="1:8" ht="15" customHeight="1" x14ac:dyDescent="0.2">
      <c r="A422" s="24"/>
      <c r="B422" s="3"/>
      <c r="C422" s="3"/>
      <c r="D422" s="5"/>
      <c r="E422" s="3"/>
      <c r="F422" s="8"/>
      <c r="G422" s="8"/>
      <c r="H422" s="8"/>
    </row>
    <row r="423" spans="1:8" ht="15" customHeight="1" x14ac:dyDescent="0.2">
      <c r="A423" s="24"/>
      <c r="B423" s="3"/>
      <c r="C423" s="3"/>
      <c r="D423" s="5"/>
      <c r="E423" s="3"/>
      <c r="F423" s="8"/>
      <c r="G423" s="8"/>
      <c r="H423" s="8"/>
    </row>
    <row r="424" spans="1:8" ht="15" customHeight="1" x14ac:dyDescent="0.2">
      <c r="A424" s="24"/>
      <c r="B424" s="3"/>
      <c r="C424" s="3"/>
      <c r="D424" s="5"/>
      <c r="E424" s="3"/>
      <c r="F424" s="8"/>
      <c r="G424" s="8"/>
      <c r="H424" s="8"/>
    </row>
    <row r="425" spans="1:8" ht="15" customHeight="1" x14ac:dyDescent="0.2">
      <c r="A425" s="24"/>
      <c r="B425" s="3"/>
      <c r="C425" s="3"/>
      <c r="D425" s="5"/>
      <c r="E425" s="3"/>
      <c r="F425" s="8"/>
      <c r="G425" s="8"/>
      <c r="H425" s="8"/>
    </row>
    <row r="426" spans="1:8" ht="15" customHeight="1" x14ac:dyDescent="0.2">
      <c r="A426" s="24"/>
      <c r="B426" s="3"/>
      <c r="C426" s="3"/>
      <c r="D426" s="5"/>
      <c r="E426" s="3"/>
      <c r="F426" s="8"/>
      <c r="G426" s="8"/>
      <c r="H426" s="8"/>
    </row>
    <row r="427" spans="1:8" ht="15" customHeight="1" x14ac:dyDescent="0.2">
      <c r="A427" s="24"/>
      <c r="B427" s="3"/>
      <c r="C427" s="3"/>
      <c r="D427" s="5"/>
      <c r="E427" s="3"/>
      <c r="F427" s="8"/>
      <c r="G427" s="8"/>
      <c r="H427" s="8"/>
    </row>
    <row r="428" spans="1:8" ht="15" customHeight="1" x14ac:dyDescent="0.2">
      <c r="A428" s="24"/>
      <c r="B428" s="3"/>
      <c r="C428" s="3"/>
      <c r="D428" s="5"/>
      <c r="E428" s="3"/>
      <c r="F428" s="8"/>
      <c r="G428" s="8"/>
      <c r="H428" s="8"/>
    </row>
    <row r="429" spans="1:8" ht="15" customHeight="1" x14ac:dyDescent="0.2">
      <c r="A429" s="24"/>
      <c r="B429" s="3"/>
      <c r="C429" s="3"/>
      <c r="D429" s="5"/>
      <c r="E429" s="3"/>
      <c r="F429" s="8"/>
      <c r="G429" s="8"/>
      <c r="H429" s="8"/>
    </row>
    <row r="430" spans="1:8" ht="15" customHeight="1" x14ac:dyDescent="0.2">
      <c r="A430" s="24"/>
      <c r="B430" s="3"/>
      <c r="C430" s="3"/>
      <c r="D430" s="5"/>
      <c r="E430" s="3"/>
      <c r="F430" s="8"/>
      <c r="G430" s="8"/>
      <c r="H430" s="8"/>
    </row>
    <row r="431" spans="1:8" ht="15" customHeight="1" x14ac:dyDescent="0.2">
      <c r="A431" s="24"/>
      <c r="B431" s="3"/>
      <c r="C431" s="3"/>
      <c r="D431" s="5"/>
      <c r="E431" s="3"/>
      <c r="F431" s="8"/>
      <c r="G431" s="8"/>
      <c r="H431" s="8"/>
    </row>
    <row r="432" spans="1:8" ht="15" customHeight="1" x14ac:dyDescent="0.2">
      <c r="A432" s="24"/>
      <c r="B432" s="3"/>
      <c r="C432" s="3"/>
      <c r="D432" s="5"/>
      <c r="E432" s="3"/>
      <c r="F432" s="8"/>
      <c r="G432" s="8"/>
      <c r="H432" s="8"/>
    </row>
    <row r="433" spans="1:8" ht="15" customHeight="1" x14ac:dyDescent="0.2">
      <c r="A433" s="24"/>
      <c r="B433" s="3"/>
      <c r="C433" s="3"/>
      <c r="D433" s="5"/>
      <c r="E433" s="3"/>
      <c r="F433" s="8"/>
      <c r="G433" s="8"/>
      <c r="H433" s="8"/>
    </row>
    <row r="434" spans="1:8" ht="15" customHeight="1" x14ac:dyDescent="0.2">
      <c r="A434" s="24"/>
      <c r="B434" s="3"/>
      <c r="C434" s="3"/>
      <c r="D434" s="5"/>
      <c r="E434" s="3"/>
      <c r="F434" s="8"/>
      <c r="G434" s="8"/>
      <c r="H434" s="8"/>
    </row>
    <row r="435" spans="1:8" ht="15" customHeight="1" x14ac:dyDescent="0.2">
      <c r="A435" s="24"/>
      <c r="B435" s="3"/>
      <c r="C435" s="3"/>
      <c r="D435" s="5"/>
      <c r="E435" s="3"/>
      <c r="F435" s="8"/>
      <c r="G435" s="8"/>
      <c r="H435" s="8"/>
    </row>
    <row r="436" spans="1:8" ht="15" customHeight="1" x14ac:dyDescent="0.2">
      <c r="A436" s="24"/>
      <c r="B436" s="3"/>
      <c r="C436" s="3"/>
      <c r="D436" s="5"/>
      <c r="E436" s="3"/>
      <c r="F436" s="8"/>
      <c r="G436" s="8"/>
      <c r="H436" s="8"/>
    </row>
    <row r="437" spans="1:8" ht="15" customHeight="1" x14ac:dyDescent="0.2">
      <c r="A437" s="24"/>
      <c r="B437" s="3"/>
      <c r="C437" s="3"/>
      <c r="D437" s="5"/>
      <c r="E437" s="3"/>
      <c r="F437" s="8"/>
      <c r="G437" s="8"/>
      <c r="H437" s="8"/>
    </row>
    <row r="438" spans="1:8" ht="15" customHeight="1" x14ac:dyDescent="0.2">
      <c r="A438" s="24"/>
      <c r="B438" s="3"/>
      <c r="C438" s="3"/>
      <c r="D438" s="5"/>
      <c r="E438" s="3"/>
      <c r="F438" s="8"/>
      <c r="G438" s="8"/>
      <c r="H438" s="8"/>
    </row>
    <row r="439" spans="1:8" ht="15" customHeight="1" x14ac:dyDescent="0.2">
      <c r="A439" s="24"/>
      <c r="B439" s="3"/>
      <c r="C439" s="3"/>
      <c r="D439" s="5"/>
      <c r="E439" s="3"/>
      <c r="F439" s="8"/>
      <c r="G439" s="8"/>
      <c r="H439" s="8"/>
    </row>
    <row r="440" spans="1:8" ht="15" customHeight="1" x14ac:dyDescent="0.2">
      <c r="A440" s="24"/>
      <c r="B440" s="3"/>
      <c r="C440" s="3"/>
      <c r="D440" s="5"/>
      <c r="E440" s="3"/>
      <c r="F440" s="8"/>
      <c r="G440" s="8"/>
      <c r="H440" s="8"/>
    </row>
    <row r="441" spans="1:8" ht="15" customHeight="1" x14ac:dyDescent="0.2">
      <c r="A441" s="24"/>
      <c r="B441" s="3"/>
      <c r="C441" s="3"/>
      <c r="D441" s="5"/>
      <c r="E441" s="3"/>
      <c r="F441" s="8"/>
      <c r="G441" s="8"/>
      <c r="H441" s="8"/>
    </row>
    <row r="442" spans="1:8" ht="15" customHeight="1" x14ac:dyDescent="0.2">
      <c r="A442" s="24"/>
      <c r="B442" s="3"/>
      <c r="C442" s="3"/>
      <c r="D442" s="5"/>
      <c r="E442" s="3"/>
      <c r="F442" s="8"/>
      <c r="G442" s="8"/>
      <c r="H442" s="8"/>
    </row>
    <row r="443" spans="1:8" ht="15" customHeight="1" x14ac:dyDescent="0.2">
      <c r="A443" s="24"/>
      <c r="B443" s="3"/>
      <c r="C443" s="3"/>
      <c r="D443" s="5"/>
      <c r="E443" s="3"/>
      <c r="F443" s="8"/>
      <c r="G443" s="8"/>
      <c r="H443" s="8"/>
    </row>
    <row r="444" spans="1:8" ht="15" customHeight="1" x14ac:dyDescent="0.2">
      <c r="A444" s="24"/>
      <c r="B444" s="3"/>
      <c r="C444" s="3"/>
      <c r="D444" s="5"/>
      <c r="E444" s="3"/>
      <c r="F444" s="8"/>
      <c r="G444" s="8"/>
      <c r="H444" s="8"/>
    </row>
    <row r="445" spans="1:8" ht="15" customHeight="1" x14ac:dyDescent="0.2">
      <c r="A445" s="24"/>
      <c r="B445" s="3"/>
      <c r="C445" s="3"/>
      <c r="D445" s="5"/>
      <c r="E445" s="3"/>
      <c r="F445" s="8"/>
      <c r="G445" s="8"/>
      <c r="H445" s="8"/>
    </row>
    <row r="446" spans="1:8" ht="15" customHeight="1" x14ac:dyDescent="0.2">
      <c r="A446" s="24"/>
      <c r="B446" s="3"/>
      <c r="C446" s="3"/>
      <c r="D446" s="5"/>
      <c r="E446" s="3"/>
      <c r="F446" s="8"/>
      <c r="G446" s="8"/>
      <c r="H446" s="8"/>
    </row>
    <row r="447" spans="1:8" ht="15" customHeight="1" x14ac:dyDescent="0.2">
      <c r="A447" s="24"/>
      <c r="B447" s="3"/>
      <c r="C447" s="3"/>
      <c r="D447" s="5"/>
      <c r="E447" s="3"/>
      <c r="F447" s="8"/>
      <c r="G447" s="8"/>
      <c r="H447" s="8"/>
    </row>
    <row r="448" spans="1:8" ht="15" customHeight="1" x14ac:dyDescent="0.2">
      <c r="A448" s="24"/>
      <c r="B448" s="3"/>
      <c r="C448" s="3"/>
      <c r="D448" s="5"/>
      <c r="E448" s="3"/>
      <c r="F448" s="8"/>
      <c r="G448" s="8"/>
      <c r="H448" s="8"/>
    </row>
    <row r="449" spans="1:8" ht="15" customHeight="1" x14ac:dyDescent="0.2">
      <c r="A449" s="24"/>
      <c r="B449" s="3"/>
      <c r="C449" s="3"/>
      <c r="D449" s="5"/>
      <c r="E449" s="3"/>
      <c r="F449" s="8"/>
      <c r="G449" s="8"/>
      <c r="H449" s="8"/>
    </row>
    <row r="450" spans="1:8" ht="15" customHeight="1" x14ac:dyDescent="0.2">
      <c r="A450" s="24"/>
      <c r="B450" s="3"/>
      <c r="C450" s="3"/>
      <c r="D450" s="5"/>
      <c r="E450" s="3"/>
      <c r="F450" s="8"/>
      <c r="G450" s="8"/>
      <c r="H450" s="8"/>
    </row>
    <row r="451" spans="1:8" ht="15" customHeight="1" x14ac:dyDescent="0.2">
      <c r="A451" s="24"/>
      <c r="B451" s="3"/>
      <c r="C451" s="3"/>
      <c r="D451" s="5"/>
      <c r="E451" s="3"/>
      <c r="F451" s="8"/>
      <c r="G451" s="8"/>
      <c r="H451" s="8"/>
    </row>
    <row r="452" spans="1:8" ht="15" customHeight="1" x14ac:dyDescent="0.2">
      <c r="A452" s="24"/>
      <c r="B452" s="3"/>
      <c r="C452" s="3"/>
      <c r="D452" s="5"/>
      <c r="E452" s="3"/>
      <c r="F452" s="8"/>
      <c r="G452" s="8"/>
      <c r="H452" s="8"/>
    </row>
    <row r="453" spans="1:8" ht="15" customHeight="1" x14ac:dyDescent="0.2">
      <c r="A453" s="24"/>
      <c r="B453" s="3"/>
      <c r="C453" s="3"/>
      <c r="D453" s="5"/>
      <c r="E453" s="3"/>
      <c r="F453" s="8"/>
      <c r="G453" s="8"/>
      <c r="H453" s="8"/>
    </row>
    <row r="454" spans="1:8" ht="15" customHeight="1" x14ac:dyDescent="0.2">
      <c r="A454" s="24"/>
      <c r="B454" s="3"/>
      <c r="C454" s="3"/>
      <c r="D454" s="5"/>
      <c r="E454" s="3"/>
      <c r="F454" s="8"/>
      <c r="G454" s="8"/>
      <c r="H454" s="8"/>
    </row>
    <row r="455" spans="1:8" ht="15" customHeight="1" x14ac:dyDescent="0.2">
      <c r="A455" s="24"/>
      <c r="B455" s="3"/>
      <c r="C455" s="3"/>
      <c r="D455" s="5"/>
      <c r="E455" s="3"/>
      <c r="F455" s="8"/>
      <c r="G455" s="8"/>
      <c r="H455" s="8"/>
    </row>
    <row r="456" spans="1:8" ht="15" customHeight="1" x14ac:dyDescent="0.2">
      <c r="A456" s="24"/>
      <c r="B456" s="3"/>
      <c r="C456" s="3"/>
      <c r="D456" s="5"/>
      <c r="E456" s="3"/>
      <c r="F456" s="8"/>
      <c r="G456" s="8"/>
      <c r="H456" s="8"/>
    </row>
    <row r="457" spans="1:8" ht="15" customHeight="1" x14ac:dyDescent="0.2">
      <c r="A457" s="24"/>
      <c r="B457" s="3"/>
      <c r="C457" s="3"/>
      <c r="D457" s="5"/>
      <c r="E457" s="3"/>
      <c r="F457" s="8"/>
      <c r="G457" s="8"/>
      <c r="H457" s="8"/>
    </row>
    <row r="458" spans="1:8" ht="15" customHeight="1" x14ac:dyDescent="0.2">
      <c r="A458" s="24"/>
      <c r="B458" s="3"/>
      <c r="C458" s="3"/>
      <c r="D458" s="5"/>
      <c r="E458" s="3"/>
      <c r="F458" s="8"/>
      <c r="G458" s="8"/>
      <c r="H458" s="8"/>
    </row>
    <row r="459" spans="1:8" ht="15" customHeight="1" x14ac:dyDescent="0.2">
      <c r="A459" s="24"/>
      <c r="B459" s="3"/>
      <c r="C459" s="3"/>
      <c r="D459" s="5"/>
      <c r="E459" s="3"/>
      <c r="F459" s="8"/>
      <c r="G459" s="8"/>
      <c r="H459" s="8"/>
    </row>
    <row r="460" spans="1:8" ht="15" customHeight="1" x14ac:dyDescent="0.2">
      <c r="A460" s="24"/>
      <c r="B460" s="3"/>
      <c r="C460" s="3"/>
      <c r="D460" s="5"/>
      <c r="E460" s="3"/>
      <c r="F460" s="8"/>
      <c r="G460" s="8"/>
      <c r="H460" s="8"/>
    </row>
    <row r="461" spans="1:8" ht="15" customHeight="1" x14ac:dyDescent="0.2">
      <c r="A461" s="24"/>
      <c r="B461" s="3"/>
      <c r="C461" s="3"/>
      <c r="D461" s="5"/>
      <c r="E461" s="3"/>
      <c r="F461" s="8"/>
      <c r="G461" s="8"/>
      <c r="H461" s="8"/>
    </row>
    <row r="462" spans="1:8" ht="15" customHeight="1" x14ac:dyDescent="0.2">
      <c r="A462" s="24"/>
      <c r="B462" s="3"/>
      <c r="C462" s="3"/>
      <c r="D462" s="5"/>
      <c r="E462" s="3"/>
      <c r="F462" s="8"/>
      <c r="G462" s="8"/>
      <c r="H462" s="8"/>
    </row>
    <row r="463" spans="1:8" ht="15" customHeight="1" x14ac:dyDescent="0.2">
      <c r="A463" s="24"/>
      <c r="B463" s="3"/>
      <c r="C463" s="3"/>
      <c r="D463" s="5"/>
      <c r="E463" s="3"/>
      <c r="F463" s="8"/>
      <c r="G463" s="8"/>
      <c r="H463" s="8"/>
    </row>
    <row r="464" spans="1:8" ht="15" customHeight="1" x14ac:dyDescent="0.2">
      <c r="A464" s="24"/>
      <c r="B464" s="3"/>
      <c r="C464" s="3"/>
      <c r="D464" s="5"/>
      <c r="E464" s="3"/>
      <c r="F464" s="8"/>
      <c r="G464" s="8"/>
      <c r="H464" s="8"/>
    </row>
    <row r="465" spans="1:8" ht="15" customHeight="1" x14ac:dyDescent="0.2">
      <c r="A465" s="24"/>
      <c r="B465" s="3"/>
      <c r="C465" s="3"/>
      <c r="D465" s="5"/>
      <c r="E465" s="3"/>
      <c r="F465" s="8"/>
      <c r="G465" s="8"/>
      <c r="H465" s="8"/>
    </row>
    <row r="466" spans="1:8" ht="15" customHeight="1" x14ac:dyDescent="0.2">
      <c r="A466" s="24"/>
      <c r="B466" s="3"/>
      <c r="C466" s="3"/>
      <c r="D466" s="5"/>
      <c r="E466" s="3"/>
      <c r="F466" s="8"/>
      <c r="G466" s="8"/>
      <c r="H466" s="8"/>
    </row>
    <row r="467" spans="1:8" ht="15" customHeight="1" x14ac:dyDescent="0.2">
      <c r="A467" s="24"/>
      <c r="B467" s="3"/>
      <c r="C467" s="3"/>
      <c r="D467" s="5"/>
      <c r="E467" s="3"/>
      <c r="F467" s="8"/>
      <c r="G467" s="8"/>
      <c r="H467" s="8"/>
    </row>
    <row r="468" spans="1:8" ht="15" customHeight="1" x14ac:dyDescent="0.2">
      <c r="A468" s="24"/>
      <c r="B468" s="3"/>
      <c r="C468" s="3"/>
      <c r="D468" s="5"/>
      <c r="E468" s="3"/>
      <c r="F468" s="8"/>
      <c r="G468" s="8"/>
      <c r="H468" s="8"/>
    </row>
    <row r="469" spans="1:8" ht="15" customHeight="1" x14ac:dyDescent="0.2">
      <c r="A469" s="24"/>
      <c r="B469" s="3"/>
      <c r="C469" s="3"/>
      <c r="D469" s="5"/>
      <c r="E469" s="3"/>
      <c r="F469" s="8"/>
      <c r="G469" s="8"/>
      <c r="H469" s="8"/>
    </row>
    <row r="470" spans="1:8" ht="15" customHeight="1" x14ac:dyDescent="0.2">
      <c r="A470" s="24"/>
      <c r="B470" s="3"/>
      <c r="C470" s="3"/>
      <c r="D470" s="5"/>
      <c r="E470" s="3"/>
      <c r="F470" s="8"/>
      <c r="G470" s="8"/>
      <c r="H470" s="8"/>
    </row>
    <row r="471" spans="1:8" ht="15" customHeight="1" x14ac:dyDescent="0.2">
      <c r="A471" s="24"/>
      <c r="B471" s="3"/>
      <c r="C471" s="3"/>
      <c r="D471" s="5"/>
      <c r="E471" s="3"/>
      <c r="F471" s="8"/>
      <c r="G471" s="8"/>
      <c r="H471" s="8"/>
    </row>
    <row r="472" spans="1:8" ht="15" customHeight="1" x14ac:dyDescent="0.2">
      <c r="A472" s="24"/>
      <c r="B472" s="3"/>
      <c r="C472" s="3"/>
      <c r="D472" s="5"/>
      <c r="E472" s="3"/>
      <c r="F472" s="8"/>
      <c r="G472" s="8"/>
      <c r="H472" s="8"/>
    </row>
    <row r="473" spans="1:8" ht="15" customHeight="1" x14ac:dyDescent="0.2">
      <c r="A473" s="24"/>
      <c r="B473" s="3"/>
      <c r="C473" s="3"/>
      <c r="D473" s="5"/>
      <c r="E473" s="3"/>
      <c r="F473" s="8"/>
      <c r="G473" s="8"/>
      <c r="H473" s="8"/>
    </row>
    <row r="474" spans="1:8" ht="15" customHeight="1" x14ac:dyDescent="0.2">
      <c r="A474" s="24"/>
      <c r="B474" s="3"/>
      <c r="C474" s="3"/>
      <c r="D474" s="5"/>
      <c r="E474" s="3"/>
      <c r="F474" s="8"/>
      <c r="G474" s="8"/>
      <c r="H474" s="8"/>
    </row>
    <row r="475" spans="1:8" ht="15" customHeight="1" x14ac:dyDescent="0.2">
      <c r="A475" s="24"/>
      <c r="B475" s="3"/>
      <c r="C475" s="3"/>
      <c r="D475" s="5"/>
      <c r="E475" s="3"/>
      <c r="F475" s="8"/>
      <c r="G475" s="8"/>
      <c r="H475" s="8"/>
    </row>
    <row r="476" spans="1:8" ht="15" customHeight="1" x14ac:dyDescent="0.2">
      <c r="A476" s="24"/>
      <c r="B476" s="3"/>
      <c r="C476" s="3"/>
      <c r="D476" s="5"/>
      <c r="E476" s="3"/>
      <c r="F476" s="8"/>
      <c r="G476" s="8"/>
      <c r="H476" s="8"/>
    </row>
    <row r="477" spans="1:8" ht="15" customHeight="1" x14ac:dyDescent="0.2">
      <c r="A477" s="24"/>
      <c r="B477" s="3"/>
      <c r="C477" s="3"/>
      <c r="D477" s="5"/>
      <c r="E477" s="3"/>
      <c r="F477" s="8"/>
      <c r="G477" s="8"/>
      <c r="H477" s="8"/>
    </row>
    <row r="478" spans="1:8" ht="15" customHeight="1" x14ac:dyDescent="0.2">
      <c r="A478" s="24"/>
      <c r="B478" s="3"/>
      <c r="C478" s="3"/>
      <c r="D478" s="5"/>
      <c r="E478" s="3"/>
      <c r="F478" s="8"/>
      <c r="G478" s="8"/>
      <c r="H478" s="8"/>
    </row>
    <row r="479" spans="1:8" ht="15" customHeight="1" x14ac:dyDescent="0.2">
      <c r="A479" s="24"/>
      <c r="B479" s="3"/>
      <c r="C479" s="3"/>
      <c r="D479" s="5"/>
      <c r="E479" s="3"/>
      <c r="F479" s="8"/>
      <c r="G479" s="8"/>
      <c r="H479" s="8"/>
    </row>
    <row r="480" spans="1:8" ht="15" customHeight="1" x14ac:dyDescent="0.2">
      <c r="A480" s="24"/>
      <c r="B480" s="3"/>
      <c r="C480" s="3"/>
      <c r="D480" s="5"/>
      <c r="E480" s="3"/>
      <c r="F480" s="8"/>
      <c r="G480" s="8"/>
      <c r="H480" s="8"/>
    </row>
    <row r="481" spans="1:8" ht="15" customHeight="1" x14ac:dyDescent="0.2">
      <c r="A481" s="24"/>
      <c r="B481" s="3"/>
      <c r="C481" s="3"/>
      <c r="D481" s="5"/>
      <c r="E481" s="3"/>
      <c r="F481" s="8"/>
      <c r="G481" s="8"/>
      <c r="H481" s="8"/>
    </row>
    <row r="482" spans="1:8" ht="15" customHeight="1" x14ac:dyDescent="0.2">
      <c r="A482" s="24"/>
      <c r="B482" s="3"/>
      <c r="C482" s="3"/>
      <c r="D482" s="5"/>
      <c r="E482" s="3"/>
      <c r="F482" s="8"/>
      <c r="G482" s="8"/>
      <c r="H482" s="8"/>
    </row>
    <row r="483" spans="1:8" ht="15" customHeight="1" x14ac:dyDescent="0.2">
      <c r="A483" s="24"/>
      <c r="B483" s="3"/>
      <c r="C483" s="3"/>
      <c r="D483" s="5"/>
      <c r="E483" s="3"/>
      <c r="F483" s="8"/>
      <c r="G483" s="8"/>
      <c r="H483" s="8"/>
    </row>
    <row r="484" spans="1:8" ht="15" customHeight="1" x14ac:dyDescent="0.2">
      <c r="A484" s="24"/>
      <c r="B484" s="3"/>
      <c r="C484" s="3"/>
      <c r="D484" s="5"/>
      <c r="E484" s="3"/>
      <c r="F484" s="8"/>
      <c r="G484" s="8"/>
      <c r="H484" s="8"/>
    </row>
    <row r="485" spans="1:8" ht="15" customHeight="1" x14ac:dyDescent="0.2">
      <c r="A485" s="24"/>
      <c r="B485" s="3"/>
      <c r="C485" s="3"/>
      <c r="D485" s="5"/>
      <c r="E485" s="3"/>
      <c r="F485" s="8"/>
      <c r="G485" s="8"/>
      <c r="H485" s="8"/>
    </row>
    <row r="486" spans="1:8" ht="15" customHeight="1" x14ac:dyDescent="0.2">
      <c r="A486" s="24"/>
      <c r="B486" s="3"/>
      <c r="C486" s="3"/>
      <c r="D486" s="5"/>
      <c r="E486" s="3"/>
      <c r="F486" s="8"/>
      <c r="G486" s="8"/>
      <c r="H486" s="8"/>
    </row>
    <row r="487" spans="1:8" ht="15" customHeight="1" x14ac:dyDescent="0.2">
      <c r="A487" s="24"/>
      <c r="B487" s="3"/>
      <c r="C487" s="3"/>
      <c r="D487" s="5"/>
      <c r="E487" s="3"/>
      <c r="F487" s="8"/>
      <c r="G487" s="8"/>
      <c r="H487" s="8"/>
    </row>
    <row r="488" spans="1:8" ht="15" customHeight="1" x14ac:dyDescent="0.2">
      <c r="A488" s="24"/>
      <c r="B488" s="3"/>
      <c r="C488" s="3"/>
      <c r="D488" s="5"/>
      <c r="E488" s="3"/>
      <c r="F488" s="8"/>
      <c r="G488" s="8"/>
      <c r="H488" s="8"/>
    </row>
    <row r="489" spans="1:8" ht="15" customHeight="1" x14ac:dyDescent="0.2">
      <c r="A489" s="24"/>
      <c r="B489" s="3"/>
      <c r="C489" s="3"/>
      <c r="D489" s="5"/>
      <c r="E489" s="3"/>
      <c r="F489" s="8"/>
      <c r="G489" s="8"/>
      <c r="H489" s="8"/>
    </row>
    <row r="490" spans="1:8" ht="15" customHeight="1" x14ac:dyDescent="0.2">
      <c r="A490" s="24"/>
      <c r="B490" s="3"/>
      <c r="C490" s="3"/>
      <c r="D490" s="5"/>
      <c r="E490" s="3"/>
      <c r="F490" s="8"/>
      <c r="G490" s="8"/>
      <c r="H490" s="8"/>
    </row>
    <row r="491" spans="1:8" ht="15" customHeight="1" x14ac:dyDescent="0.2">
      <c r="A491" s="24"/>
      <c r="B491" s="3"/>
      <c r="C491" s="3"/>
      <c r="D491" s="5"/>
      <c r="E491" s="3"/>
      <c r="F491" s="8"/>
      <c r="G491" s="8"/>
      <c r="H491" s="8"/>
    </row>
    <row r="492" spans="1:8" ht="15" customHeight="1" x14ac:dyDescent="0.2">
      <c r="A492" s="24"/>
      <c r="B492" s="3"/>
      <c r="C492" s="3"/>
      <c r="D492" s="5"/>
      <c r="E492" s="3"/>
      <c r="F492" s="8"/>
      <c r="G492" s="8"/>
      <c r="H492" s="8"/>
    </row>
    <row r="493" spans="1:8" ht="15" customHeight="1" x14ac:dyDescent="0.2">
      <c r="A493" s="24"/>
      <c r="B493" s="3"/>
      <c r="C493" s="3"/>
      <c r="D493" s="5"/>
      <c r="E493" s="3"/>
      <c r="F493" s="8"/>
      <c r="G493" s="8"/>
      <c r="H493" s="8"/>
    </row>
    <row r="494" spans="1:8" ht="15" customHeight="1" x14ac:dyDescent="0.2">
      <c r="A494" s="24"/>
      <c r="B494" s="3"/>
      <c r="C494" s="3"/>
      <c r="D494" s="5"/>
      <c r="E494" s="3"/>
      <c r="F494" s="8"/>
      <c r="G494" s="8"/>
      <c r="H494" s="8"/>
    </row>
    <row r="495" spans="1:8" ht="15" customHeight="1" x14ac:dyDescent="0.2">
      <c r="A495" s="24"/>
      <c r="B495" s="3"/>
      <c r="C495" s="3"/>
      <c r="D495" s="5"/>
      <c r="E495" s="3"/>
      <c r="F495" s="8"/>
      <c r="G495" s="8"/>
      <c r="H495" s="8"/>
    </row>
    <row r="496" spans="1:8" ht="15" customHeight="1" x14ac:dyDescent="0.2">
      <c r="A496" s="24"/>
      <c r="B496" s="3"/>
      <c r="C496" s="3"/>
      <c r="D496" s="5"/>
      <c r="E496" s="3"/>
      <c r="F496" s="8"/>
      <c r="G496" s="8"/>
      <c r="H496" s="8"/>
    </row>
    <row r="497" spans="1:8" ht="15" customHeight="1" x14ac:dyDescent="0.2">
      <c r="A497" s="24"/>
      <c r="B497" s="3"/>
      <c r="C497" s="3"/>
      <c r="D497" s="5"/>
      <c r="E497" s="3"/>
      <c r="F497" s="8"/>
      <c r="G497" s="8"/>
      <c r="H497" s="8"/>
    </row>
    <row r="498" spans="1:8" ht="15" customHeight="1" x14ac:dyDescent="0.2">
      <c r="A498" s="24"/>
      <c r="B498" s="3"/>
      <c r="C498" s="3"/>
      <c r="D498" s="5"/>
      <c r="E498" s="3"/>
      <c r="F498" s="8"/>
      <c r="G498" s="8"/>
      <c r="H498" s="8"/>
    </row>
    <row r="499" spans="1:8" ht="15" customHeight="1" x14ac:dyDescent="0.2">
      <c r="A499" s="24"/>
      <c r="B499" s="3"/>
      <c r="C499" s="3"/>
      <c r="D499" s="5"/>
      <c r="E499" s="3"/>
      <c r="F499" s="8"/>
      <c r="G499" s="8"/>
      <c r="H499" s="8"/>
    </row>
    <row r="500" spans="1:8" ht="15" customHeight="1" x14ac:dyDescent="0.2">
      <c r="A500" s="24"/>
      <c r="B500" s="3"/>
      <c r="C500" s="3"/>
      <c r="D500" s="5"/>
      <c r="E500" s="3"/>
      <c r="F500" s="8"/>
      <c r="G500" s="8"/>
      <c r="H500" s="8"/>
    </row>
    <row r="501" spans="1:8" ht="15" customHeight="1" x14ac:dyDescent="0.2">
      <c r="A501" s="24"/>
      <c r="B501" s="3"/>
      <c r="C501" s="3"/>
      <c r="D501" s="5"/>
      <c r="E501" s="3"/>
      <c r="F501" s="8"/>
      <c r="G501" s="8"/>
      <c r="H501" s="8"/>
    </row>
    <row r="502" spans="1:8" ht="15" customHeight="1" x14ac:dyDescent="0.2">
      <c r="A502" s="24"/>
      <c r="B502" s="3"/>
      <c r="C502" s="3"/>
      <c r="D502" s="5"/>
      <c r="E502" s="3"/>
      <c r="F502" s="8"/>
      <c r="G502" s="8"/>
      <c r="H502" s="8"/>
    </row>
    <row r="503" spans="1:8" ht="15" customHeight="1" x14ac:dyDescent="0.2">
      <c r="A503" s="24"/>
      <c r="B503" s="3"/>
      <c r="C503" s="3"/>
      <c r="D503" s="5"/>
      <c r="E503" s="3"/>
      <c r="F503" s="8"/>
      <c r="G503" s="8"/>
      <c r="H503" s="8"/>
    </row>
    <row r="504" spans="1:8" ht="15" customHeight="1" x14ac:dyDescent="0.2">
      <c r="A504" s="24"/>
      <c r="B504" s="3"/>
      <c r="C504" s="3"/>
      <c r="D504" s="5"/>
      <c r="E504" s="3"/>
      <c r="F504" s="8"/>
      <c r="G504" s="8"/>
      <c r="H504" s="8"/>
    </row>
    <row r="505" spans="1:8" ht="15" customHeight="1" x14ac:dyDescent="0.2">
      <c r="A505" s="24"/>
      <c r="B505" s="3"/>
      <c r="C505" s="3"/>
      <c r="D505" s="5"/>
      <c r="E505" s="3"/>
      <c r="F505" s="8"/>
      <c r="G505" s="8"/>
      <c r="H505" s="8"/>
    </row>
    <row r="506" spans="1:8" ht="15" customHeight="1" x14ac:dyDescent="0.2">
      <c r="A506" s="24"/>
      <c r="B506" s="3"/>
      <c r="C506" s="3"/>
      <c r="D506" s="5"/>
      <c r="E506" s="3"/>
      <c r="F506" s="8"/>
      <c r="G506" s="8"/>
      <c r="H506" s="8"/>
    </row>
    <row r="507" spans="1:8" ht="15" customHeight="1" x14ac:dyDescent="0.2">
      <c r="A507" s="24"/>
      <c r="B507" s="3"/>
      <c r="C507" s="3"/>
      <c r="D507" s="5"/>
      <c r="E507" s="3"/>
      <c r="F507" s="8"/>
      <c r="G507" s="8"/>
      <c r="H507" s="8"/>
    </row>
    <row r="508" spans="1:8" ht="15" customHeight="1" x14ac:dyDescent="0.2">
      <c r="A508" s="24"/>
      <c r="B508" s="3"/>
      <c r="C508" s="3"/>
      <c r="D508" s="5"/>
      <c r="E508" s="3"/>
      <c r="F508" s="8"/>
      <c r="G508" s="8"/>
      <c r="H508" s="8"/>
    </row>
    <row r="509" spans="1:8" ht="15" customHeight="1" x14ac:dyDescent="0.2">
      <c r="A509" s="24"/>
      <c r="B509" s="3"/>
      <c r="C509" s="3"/>
      <c r="D509" s="5"/>
      <c r="E509" s="3"/>
      <c r="F509" s="8"/>
      <c r="G509" s="8"/>
      <c r="H509" s="8"/>
    </row>
    <row r="510" spans="1:8" ht="15" customHeight="1" x14ac:dyDescent="0.2">
      <c r="A510" s="24"/>
      <c r="B510" s="3"/>
      <c r="C510" s="3"/>
      <c r="D510" s="5"/>
      <c r="E510" s="3"/>
      <c r="F510" s="8"/>
      <c r="G510" s="8"/>
      <c r="H510" s="8"/>
    </row>
    <row r="511" spans="1:8" ht="15" customHeight="1" x14ac:dyDescent="0.2">
      <c r="A511" s="24"/>
      <c r="B511" s="3"/>
      <c r="C511" s="3"/>
      <c r="D511" s="5"/>
      <c r="E511" s="3"/>
      <c r="F511" s="8"/>
      <c r="G511" s="8"/>
      <c r="H511" s="8"/>
    </row>
    <row r="512" spans="1:8" ht="15" customHeight="1" x14ac:dyDescent="0.2">
      <c r="A512" s="24"/>
      <c r="B512" s="3"/>
      <c r="C512" s="3"/>
      <c r="D512" s="5"/>
      <c r="E512" s="3"/>
      <c r="F512" s="8"/>
      <c r="G512" s="8"/>
      <c r="H512" s="8"/>
    </row>
    <row r="513" spans="1:8" ht="15" customHeight="1" x14ac:dyDescent="0.2">
      <c r="A513" s="24"/>
      <c r="B513" s="3"/>
      <c r="C513" s="3"/>
      <c r="D513" s="5"/>
      <c r="E513" s="3"/>
      <c r="F513" s="8"/>
      <c r="G513" s="8"/>
      <c r="H513" s="8"/>
    </row>
    <row r="514" spans="1:8" ht="15" customHeight="1" x14ac:dyDescent="0.2">
      <c r="A514" s="24"/>
      <c r="B514" s="3"/>
      <c r="C514" s="3"/>
      <c r="D514" s="5"/>
      <c r="E514" s="3"/>
      <c r="F514" s="8"/>
      <c r="G514" s="8"/>
      <c r="H514" s="8"/>
    </row>
    <row r="515" spans="1:8" ht="15" customHeight="1" x14ac:dyDescent="0.2">
      <c r="A515" s="24"/>
      <c r="B515" s="3"/>
      <c r="C515" s="3"/>
      <c r="D515" s="5"/>
      <c r="E515" s="3"/>
      <c r="F515" s="8"/>
      <c r="G515" s="8"/>
      <c r="H515" s="8"/>
    </row>
    <row r="516" spans="1:8" ht="15" customHeight="1" x14ac:dyDescent="0.2">
      <c r="A516" s="24"/>
      <c r="B516" s="3"/>
      <c r="C516" s="3"/>
      <c r="D516" s="5"/>
      <c r="E516" s="3"/>
      <c r="F516" s="8"/>
      <c r="G516" s="8"/>
      <c r="H516" s="8"/>
    </row>
    <row r="517" spans="1:8" ht="15" customHeight="1" x14ac:dyDescent="0.2">
      <c r="A517" s="24"/>
      <c r="B517" s="3"/>
      <c r="C517" s="3"/>
      <c r="D517" s="5"/>
      <c r="E517" s="3"/>
      <c r="F517" s="8"/>
      <c r="G517" s="8"/>
      <c r="H517" s="8"/>
    </row>
    <row r="518" spans="1:8" ht="15" customHeight="1" x14ac:dyDescent="0.2">
      <c r="A518" s="24"/>
      <c r="B518" s="3"/>
      <c r="C518" s="3"/>
      <c r="D518" s="5"/>
      <c r="E518" s="3"/>
      <c r="F518" s="8"/>
      <c r="G518" s="8"/>
      <c r="H518" s="8"/>
    </row>
    <row r="519" spans="1:8" ht="15" customHeight="1" x14ac:dyDescent="0.2">
      <c r="A519" s="24"/>
      <c r="B519" s="3"/>
      <c r="C519" s="3"/>
      <c r="D519" s="5"/>
      <c r="E519" s="3"/>
      <c r="F519" s="8"/>
      <c r="G519" s="8"/>
      <c r="H519" s="8"/>
    </row>
    <row r="520" spans="1:8" ht="15" customHeight="1" x14ac:dyDescent="0.2">
      <c r="A520" s="24"/>
      <c r="B520" s="3"/>
      <c r="C520" s="3"/>
      <c r="D520" s="5"/>
      <c r="E520" s="3"/>
      <c r="F520" s="8"/>
      <c r="G520" s="8"/>
      <c r="H520" s="8"/>
    </row>
    <row r="521" spans="1:8" ht="15" customHeight="1" x14ac:dyDescent="0.2">
      <c r="A521" s="24"/>
      <c r="B521" s="3"/>
      <c r="C521" s="3"/>
      <c r="D521" s="5"/>
      <c r="E521" s="3"/>
      <c r="F521" s="8"/>
      <c r="G521" s="8"/>
      <c r="H521" s="8"/>
    </row>
    <row r="522" spans="1:8" ht="15" customHeight="1" x14ac:dyDescent="0.2">
      <c r="A522" s="24"/>
      <c r="B522" s="3"/>
      <c r="C522" s="3"/>
      <c r="D522" s="5"/>
      <c r="E522" s="3"/>
      <c r="F522" s="8"/>
      <c r="G522" s="8"/>
      <c r="H522" s="8"/>
    </row>
    <row r="523" spans="1:8" ht="15" customHeight="1" x14ac:dyDescent="0.2">
      <c r="A523" s="24"/>
      <c r="B523" s="3"/>
      <c r="C523" s="3"/>
      <c r="D523" s="5"/>
      <c r="E523" s="3"/>
      <c r="F523" s="8"/>
      <c r="G523" s="8"/>
      <c r="H523" s="8"/>
    </row>
    <row r="524" spans="1:8" ht="15" customHeight="1" x14ac:dyDescent="0.2">
      <c r="A524" s="24"/>
      <c r="B524" s="3"/>
      <c r="C524" s="3"/>
      <c r="D524" s="5"/>
      <c r="E524" s="3"/>
      <c r="F524" s="8"/>
      <c r="G524" s="8"/>
      <c r="H524" s="8"/>
    </row>
    <row r="525" spans="1:8" ht="15" customHeight="1" x14ac:dyDescent="0.2">
      <c r="A525" s="24"/>
      <c r="B525" s="3"/>
      <c r="C525" s="3"/>
      <c r="D525" s="5"/>
      <c r="E525" s="3"/>
      <c r="F525" s="8"/>
      <c r="G525" s="8"/>
      <c r="H525" s="8"/>
    </row>
    <row r="526" spans="1:8" ht="15" customHeight="1" x14ac:dyDescent="0.2">
      <c r="A526" s="24"/>
      <c r="B526" s="3"/>
      <c r="C526" s="3"/>
      <c r="D526" s="5"/>
      <c r="E526" s="3"/>
      <c r="F526" s="8"/>
      <c r="G526" s="8"/>
      <c r="H526" s="8"/>
    </row>
    <row r="527" spans="1:8" ht="15" customHeight="1" x14ac:dyDescent="0.2">
      <c r="A527" s="24"/>
      <c r="B527" s="3"/>
      <c r="C527" s="3"/>
      <c r="D527" s="5"/>
      <c r="E527" s="3"/>
      <c r="F527" s="8"/>
      <c r="G527" s="8"/>
      <c r="H527" s="8"/>
    </row>
    <row r="528" spans="1:8" ht="15" customHeight="1" x14ac:dyDescent="0.2">
      <c r="A528" s="24"/>
      <c r="B528" s="3"/>
      <c r="C528" s="3"/>
      <c r="D528" s="5"/>
      <c r="E528" s="3"/>
      <c r="F528" s="8"/>
      <c r="G528" s="8"/>
      <c r="H528" s="8"/>
    </row>
    <row r="529" spans="1:8" ht="15" customHeight="1" x14ac:dyDescent="0.2">
      <c r="A529" s="24"/>
      <c r="B529" s="3"/>
      <c r="C529" s="3"/>
      <c r="D529" s="5"/>
      <c r="E529" s="3"/>
      <c r="F529" s="8"/>
      <c r="G529" s="8"/>
      <c r="H529" s="8"/>
    </row>
    <row r="530" spans="1:8" ht="15" customHeight="1" x14ac:dyDescent="0.2">
      <c r="A530" s="24"/>
      <c r="B530" s="3"/>
      <c r="C530" s="3"/>
      <c r="D530" s="5"/>
      <c r="E530" s="3"/>
      <c r="F530" s="8"/>
      <c r="G530" s="8"/>
      <c r="H530" s="8"/>
    </row>
    <row r="531" spans="1:8" ht="15" customHeight="1" x14ac:dyDescent="0.2">
      <c r="A531" s="24"/>
      <c r="B531" s="3"/>
      <c r="C531" s="3"/>
      <c r="D531" s="5"/>
      <c r="E531" s="3"/>
      <c r="F531" s="8"/>
      <c r="G531" s="8"/>
      <c r="H531" s="8"/>
    </row>
    <row r="532" spans="1:8" ht="15" customHeight="1" x14ac:dyDescent="0.2">
      <c r="A532" s="24"/>
      <c r="B532" s="3"/>
      <c r="C532" s="3"/>
      <c r="D532" s="5"/>
      <c r="E532" s="3"/>
      <c r="F532" s="8"/>
      <c r="G532" s="8"/>
      <c r="H532" s="8"/>
    </row>
    <row r="533" spans="1:8" ht="15" customHeight="1" x14ac:dyDescent="0.2">
      <c r="A533" s="24"/>
      <c r="B533" s="3"/>
      <c r="C533" s="3"/>
      <c r="D533" s="5"/>
      <c r="E533" s="3"/>
      <c r="F533" s="8"/>
      <c r="G533" s="8"/>
      <c r="H533" s="8"/>
    </row>
    <row r="534" spans="1:8" ht="15" customHeight="1" x14ac:dyDescent="0.2">
      <c r="A534" s="24"/>
      <c r="B534" s="3"/>
      <c r="C534" s="3"/>
      <c r="D534" s="5"/>
      <c r="E534" s="3"/>
      <c r="F534" s="8"/>
      <c r="G534" s="8"/>
      <c r="H534" s="8"/>
    </row>
    <row r="535" spans="1:8" ht="15" customHeight="1" x14ac:dyDescent="0.2">
      <c r="A535" s="24"/>
      <c r="B535" s="3"/>
      <c r="C535" s="3"/>
      <c r="D535" s="5"/>
      <c r="E535" s="3"/>
      <c r="F535" s="8"/>
      <c r="G535" s="8"/>
      <c r="H535" s="8"/>
    </row>
    <row r="536" spans="1:8" ht="15" customHeight="1" x14ac:dyDescent="0.2">
      <c r="A536" s="24"/>
      <c r="B536" s="3"/>
      <c r="C536" s="3"/>
      <c r="D536" s="5"/>
      <c r="E536" s="3"/>
      <c r="F536" s="8"/>
      <c r="G536" s="8"/>
      <c r="H536" s="8"/>
    </row>
    <row r="537" spans="1:8" ht="15" customHeight="1" x14ac:dyDescent="0.2">
      <c r="A537" s="24"/>
      <c r="B537" s="3"/>
      <c r="C537" s="3"/>
      <c r="D537" s="5"/>
      <c r="E537" s="3"/>
      <c r="F537" s="8"/>
      <c r="G537" s="8"/>
      <c r="H537" s="8"/>
    </row>
    <row r="538" spans="1:8" ht="15" customHeight="1" x14ac:dyDescent="0.2">
      <c r="A538" s="24"/>
      <c r="B538" s="3"/>
      <c r="C538" s="3"/>
      <c r="D538" s="5"/>
      <c r="E538" s="3"/>
      <c r="F538" s="8"/>
      <c r="G538" s="8"/>
      <c r="H538" s="8"/>
    </row>
    <row r="539" spans="1:8" ht="15" customHeight="1" x14ac:dyDescent="0.2">
      <c r="A539" s="24"/>
      <c r="B539" s="3"/>
      <c r="C539" s="3"/>
      <c r="D539" s="5"/>
      <c r="E539" s="3"/>
      <c r="F539" s="8"/>
      <c r="G539" s="8"/>
      <c r="H539" s="8"/>
    </row>
    <row r="540" spans="1:8" ht="15" customHeight="1" x14ac:dyDescent="0.2">
      <c r="A540" s="24"/>
      <c r="B540" s="3"/>
      <c r="C540" s="3"/>
      <c r="D540" s="5"/>
      <c r="E540" s="3"/>
      <c r="F540" s="8"/>
      <c r="G540" s="8"/>
      <c r="H540" s="8"/>
    </row>
    <row r="541" spans="1:8" ht="15" customHeight="1" x14ac:dyDescent="0.2">
      <c r="A541" s="24"/>
      <c r="B541" s="3"/>
      <c r="C541" s="3"/>
      <c r="D541" s="5"/>
      <c r="E541" s="3"/>
      <c r="F541" s="8"/>
      <c r="G541" s="8"/>
      <c r="H541" s="8"/>
    </row>
    <row r="542" spans="1:8" ht="15" customHeight="1" x14ac:dyDescent="0.2">
      <c r="A542" s="24"/>
      <c r="B542" s="3"/>
      <c r="C542" s="3"/>
      <c r="D542" s="5"/>
      <c r="E542" s="3"/>
      <c r="F542" s="8"/>
      <c r="G542" s="8"/>
      <c r="H542" s="8"/>
    </row>
    <row r="543" spans="1:8" ht="15" customHeight="1" x14ac:dyDescent="0.2">
      <c r="A543" s="24"/>
      <c r="B543" s="3"/>
      <c r="C543" s="3"/>
      <c r="D543" s="5"/>
      <c r="E543" s="3"/>
      <c r="F543" s="8"/>
      <c r="G543" s="8"/>
      <c r="H543" s="8"/>
    </row>
    <row r="544" spans="1:8" ht="15" customHeight="1" x14ac:dyDescent="0.2">
      <c r="A544" s="24"/>
      <c r="B544" s="3"/>
      <c r="C544" s="3"/>
      <c r="D544" s="5"/>
      <c r="E544" s="3"/>
      <c r="F544" s="8"/>
      <c r="G544" s="8"/>
      <c r="H544" s="8"/>
    </row>
    <row r="545" spans="1:8" ht="15" customHeight="1" x14ac:dyDescent="0.2">
      <c r="A545" s="24"/>
      <c r="B545" s="3"/>
      <c r="C545" s="3"/>
      <c r="D545" s="5"/>
      <c r="E545" s="3"/>
      <c r="F545" s="8"/>
      <c r="G545" s="8"/>
      <c r="H545" s="8"/>
    </row>
    <row r="546" spans="1:8" ht="15" customHeight="1" x14ac:dyDescent="0.2">
      <c r="A546" s="24"/>
      <c r="B546" s="3"/>
      <c r="C546" s="3"/>
      <c r="D546" s="5"/>
      <c r="E546" s="3"/>
      <c r="F546" s="8"/>
      <c r="G546" s="8"/>
      <c r="H546" s="8"/>
    </row>
    <row r="547" spans="1:8" ht="15" customHeight="1" x14ac:dyDescent="0.2">
      <c r="A547" s="24"/>
      <c r="B547" s="3"/>
      <c r="C547" s="3"/>
      <c r="D547" s="5"/>
      <c r="E547" s="3"/>
      <c r="F547" s="8"/>
      <c r="G547" s="8"/>
      <c r="H547" s="8"/>
    </row>
    <row r="548" spans="1:8" ht="15" customHeight="1" x14ac:dyDescent="0.2">
      <c r="A548" s="24"/>
      <c r="B548" s="3"/>
      <c r="C548" s="3"/>
      <c r="D548" s="5"/>
      <c r="E548" s="3"/>
      <c r="F548" s="8"/>
      <c r="G548" s="8"/>
      <c r="H548" s="8"/>
    </row>
    <row r="549" spans="1:8" ht="15" customHeight="1" x14ac:dyDescent="0.2">
      <c r="A549" s="24"/>
      <c r="B549" s="3"/>
      <c r="C549" s="3"/>
      <c r="D549" s="5"/>
      <c r="E549" s="3"/>
      <c r="F549" s="8"/>
      <c r="G549" s="8"/>
      <c r="H549" s="8"/>
    </row>
    <row r="550" spans="1:8" ht="15" customHeight="1" x14ac:dyDescent="0.2">
      <c r="A550" s="24"/>
      <c r="B550" s="3"/>
      <c r="C550" s="3"/>
      <c r="D550" s="5"/>
      <c r="E550" s="3"/>
      <c r="F550" s="8"/>
      <c r="G550" s="8"/>
      <c r="H550" s="8"/>
    </row>
    <row r="551" spans="1:8" ht="15" customHeight="1" x14ac:dyDescent="0.2">
      <c r="A551" s="24"/>
      <c r="B551" s="3"/>
      <c r="C551" s="3"/>
      <c r="D551" s="5"/>
      <c r="E551" s="3"/>
      <c r="F551" s="8"/>
      <c r="G551" s="8"/>
      <c r="H551" s="8"/>
    </row>
    <row r="552" spans="1:8" ht="15" customHeight="1" x14ac:dyDescent="0.2">
      <c r="A552" s="24"/>
      <c r="B552" s="3"/>
      <c r="C552" s="3"/>
      <c r="D552" s="5"/>
      <c r="E552" s="3"/>
      <c r="F552" s="8"/>
      <c r="G552" s="8"/>
      <c r="H552" s="8"/>
    </row>
    <row r="553" spans="1:8" ht="15" customHeight="1" x14ac:dyDescent="0.2">
      <c r="A553" s="24"/>
      <c r="B553" s="3"/>
      <c r="C553" s="3"/>
      <c r="D553" s="5"/>
      <c r="E553" s="3"/>
      <c r="F553" s="8"/>
      <c r="G553" s="8"/>
      <c r="H553" s="8"/>
    </row>
    <row r="554" spans="1:8" ht="15" customHeight="1" x14ac:dyDescent="0.2">
      <c r="A554" s="24"/>
      <c r="B554" s="3"/>
      <c r="C554" s="3"/>
      <c r="D554" s="5"/>
      <c r="E554" s="3"/>
      <c r="F554" s="8"/>
      <c r="G554" s="8"/>
      <c r="H554" s="8"/>
    </row>
    <row r="555" spans="1:8" ht="15" customHeight="1" x14ac:dyDescent="0.2">
      <c r="A555" s="24"/>
      <c r="B555" s="3"/>
      <c r="C555" s="3"/>
      <c r="D555" s="5"/>
      <c r="E555" s="3"/>
      <c r="F555" s="8"/>
      <c r="G555" s="8"/>
      <c r="H555" s="8"/>
    </row>
    <row r="556" spans="1:8" ht="15" customHeight="1" x14ac:dyDescent="0.2">
      <c r="A556" s="24"/>
      <c r="B556" s="3"/>
      <c r="C556" s="3"/>
      <c r="D556" s="5"/>
      <c r="E556" s="3"/>
      <c r="F556" s="8"/>
      <c r="G556" s="8"/>
      <c r="H556" s="8"/>
    </row>
    <row r="557" spans="1:8" ht="15" customHeight="1" x14ac:dyDescent="0.2">
      <c r="A557" s="24"/>
      <c r="B557" s="3"/>
      <c r="C557" s="3"/>
      <c r="D557" s="5"/>
      <c r="E557" s="3"/>
      <c r="F557" s="8"/>
      <c r="G557" s="8"/>
      <c r="H557" s="8"/>
    </row>
    <row r="558" spans="1:8" ht="15" customHeight="1" x14ac:dyDescent="0.2">
      <c r="A558" s="24"/>
      <c r="B558" s="3"/>
      <c r="C558" s="3"/>
      <c r="D558" s="5"/>
      <c r="E558" s="3"/>
      <c r="F558" s="8"/>
      <c r="G558" s="8"/>
      <c r="H558" s="8"/>
    </row>
    <row r="559" spans="1:8" ht="15" customHeight="1" x14ac:dyDescent="0.2">
      <c r="A559" s="24"/>
      <c r="B559" s="3"/>
      <c r="C559" s="3"/>
      <c r="D559" s="5"/>
      <c r="E559" s="3"/>
      <c r="F559" s="8"/>
      <c r="G559" s="8"/>
      <c r="H559" s="8"/>
    </row>
    <row r="560" spans="1:8" ht="15" customHeight="1" x14ac:dyDescent="0.2">
      <c r="A560" s="24"/>
      <c r="B560" s="3"/>
      <c r="C560" s="3"/>
      <c r="D560" s="5"/>
      <c r="E560" s="3"/>
      <c r="F560" s="8"/>
      <c r="G560" s="8"/>
      <c r="H560" s="8"/>
    </row>
    <row r="561" spans="1:8" ht="15" customHeight="1" x14ac:dyDescent="0.2">
      <c r="A561" s="24"/>
      <c r="B561" s="3"/>
      <c r="C561" s="3"/>
      <c r="D561" s="5"/>
      <c r="E561" s="3"/>
      <c r="F561" s="8"/>
      <c r="G561" s="8"/>
      <c r="H561" s="8"/>
    </row>
    <row r="562" spans="1:8" ht="15" customHeight="1" x14ac:dyDescent="0.2">
      <c r="A562" s="24"/>
      <c r="B562" s="3"/>
      <c r="C562" s="3"/>
      <c r="D562" s="5"/>
      <c r="E562" s="3"/>
      <c r="F562" s="8"/>
      <c r="G562" s="8"/>
      <c r="H562" s="8"/>
    </row>
    <row r="563" spans="1:8" ht="15" customHeight="1" x14ac:dyDescent="0.2">
      <c r="A563" s="24"/>
      <c r="B563" s="3"/>
      <c r="C563" s="3"/>
      <c r="D563" s="5"/>
      <c r="E563" s="3"/>
      <c r="F563" s="8"/>
      <c r="G563" s="8"/>
      <c r="H563" s="8"/>
    </row>
    <row r="564" spans="1:8" ht="15" customHeight="1" x14ac:dyDescent="0.2">
      <c r="A564" s="24"/>
      <c r="B564" s="3"/>
      <c r="C564" s="3"/>
      <c r="D564" s="5"/>
      <c r="E564" s="3"/>
      <c r="F564" s="8"/>
      <c r="G564" s="8"/>
      <c r="H564" s="8"/>
    </row>
    <row r="565" spans="1:8" ht="15" customHeight="1" x14ac:dyDescent="0.2">
      <c r="A565" s="24"/>
      <c r="B565" s="3"/>
      <c r="C565" s="3"/>
      <c r="D565" s="5"/>
      <c r="E565" s="3"/>
      <c r="F565" s="8"/>
      <c r="G565" s="8"/>
      <c r="H565" s="8"/>
    </row>
    <row r="566" spans="1:8" ht="15" customHeight="1" x14ac:dyDescent="0.2">
      <c r="A566" s="24"/>
      <c r="B566" s="3"/>
      <c r="C566" s="3"/>
      <c r="D566" s="5"/>
      <c r="E566" s="3"/>
      <c r="F566" s="8"/>
      <c r="G566" s="8"/>
      <c r="H566" s="8"/>
    </row>
    <row r="567" spans="1:8" ht="15" customHeight="1" x14ac:dyDescent="0.2">
      <c r="A567" s="24"/>
      <c r="B567" s="3"/>
      <c r="C567" s="3"/>
      <c r="D567" s="5"/>
      <c r="E567" s="3"/>
      <c r="F567" s="8"/>
      <c r="G567" s="8"/>
      <c r="H567" s="8"/>
    </row>
    <row r="568" spans="1:8" ht="15" customHeight="1" x14ac:dyDescent="0.2">
      <c r="A568" s="24"/>
      <c r="B568" s="3"/>
      <c r="C568" s="3"/>
      <c r="D568" s="5"/>
      <c r="E568" s="3"/>
      <c r="F568" s="8"/>
      <c r="G568" s="8"/>
      <c r="H568" s="8"/>
    </row>
    <row r="569" spans="1:8" ht="15" customHeight="1" x14ac:dyDescent="0.2">
      <c r="A569" s="24"/>
      <c r="B569" s="3"/>
      <c r="C569" s="3"/>
      <c r="D569" s="5"/>
      <c r="E569" s="3"/>
      <c r="F569" s="8"/>
      <c r="G569" s="8"/>
      <c r="H569" s="8"/>
    </row>
    <row r="570" spans="1:8" ht="15" customHeight="1" x14ac:dyDescent="0.2">
      <c r="A570" s="24"/>
      <c r="B570" s="3"/>
      <c r="C570" s="3"/>
      <c r="D570" s="5"/>
      <c r="E570" s="3"/>
      <c r="F570" s="8"/>
      <c r="G570" s="8"/>
      <c r="H570" s="8"/>
    </row>
    <row r="571" spans="1:8" ht="15" customHeight="1" x14ac:dyDescent="0.2">
      <c r="A571" s="24"/>
      <c r="B571" s="3"/>
      <c r="C571" s="3"/>
      <c r="D571" s="5"/>
      <c r="E571" s="3"/>
      <c r="F571" s="8"/>
      <c r="G571" s="8"/>
      <c r="H571" s="8"/>
    </row>
    <row r="572" spans="1:8" ht="15" customHeight="1" x14ac:dyDescent="0.2">
      <c r="A572" s="24"/>
      <c r="B572" s="3"/>
      <c r="C572" s="3"/>
      <c r="D572" s="5"/>
      <c r="E572" s="3"/>
      <c r="F572" s="8"/>
      <c r="G572" s="8"/>
      <c r="H572" s="8"/>
    </row>
    <row r="573" spans="1:8" ht="15" customHeight="1" x14ac:dyDescent="0.2">
      <c r="A573" s="24"/>
      <c r="B573" s="3"/>
      <c r="C573" s="3"/>
      <c r="D573" s="5"/>
      <c r="E573" s="3"/>
      <c r="F573" s="8"/>
      <c r="G573" s="8"/>
      <c r="H573" s="8"/>
    </row>
    <row r="574" spans="1:8" ht="15" customHeight="1" x14ac:dyDescent="0.2">
      <c r="A574" s="24"/>
      <c r="B574" s="3"/>
      <c r="C574" s="3"/>
      <c r="D574" s="5"/>
      <c r="E574" s="3"/>
      <c r="F574" s="8"/>
      <c r="G574" s="8"/>
      <c r="H574" s="8"/>
    </row>
    <row r="575" spans="1:8" ht="15" customHeight="1" x14ac:dyDescent="0.2">
      <c r="A575" s="24"/>
      <c r="B575" s="3"/>
      <c r="C575" s="3"/>
      <c r="D575" s="5"/>
      <c r="E575" s="3"/>
      <c r="F575" s="8"/>
      <c r="G575" s="8"/>
      <c r="H575" s="8"/>
    </row>
    <row r="576" spans="1:8" ht="15" customHeight="1" x14ac:dyDescent="0.2">
      <c r="A576" s="24"/>
      <c r="B576" s="3"/>
      <c r="C576" s="3"/>
      <c r="D576" s="5"/>
      <c r="E576" s="3"/>
      <c r="F576" s="8"/>
      <c r="G576" s="8"/>
      <c r="H576" s="8"/>
    </row>
    <row r="577" spans="1:8" ht="15" customHeight="1" x14ac:dyDescent="0.2">
      <c r="A577" s="24"/>
      <c r="B577" s="3"/>
      <c r="C577" s="3"/>
      <c r="D577" s="5"/>
      <c r="E577" s="3"/>
      <c r="F577" s="8"/>
      <c r="G577" s="8"/>
      <c r="H577" s="8"/>
    </row>
    <row r="578" spans="1:8" ht="15" customHeight="1" x14ac:dyDescent="0.2">
      <c r="A578" s="24"/>
      <c r="B578" s="3"/>
      <c r="C578" s="3"/>
      <c r="D578" s="5"/>
      <c r="E578" s="3"/>
      <c r="F578" s="8"/>
      <c r="G578" s="8"/>
      <c r="H578" s="8"/>
    </row>
    <row r="579" spans="1:8" ht="15" customHeight="1" x14ac:dyDescent="0.2">
      <c r="A579" s="24"/>
      <c r="B579" s="3"/>
      <c r="C579" s="3"/>
      <c r="D579" s="5"/>
      <c r="E579" s="3"/>
      <c r="F579" s="8"/>
      <c r="G579" s="8"/>
      <c r="H579" s="8"/>
    </row>
    <row r="580" spans="1:8" ht="15" customHeight="1" x14ac:dyDescent="0.2">
      <c r="A580" s="24"/>
      <c r="B580" s="3"/>
      <c r="C580" s="3"/>
      <c r="D580" s="5"/>
      <c r="E580" s="3"/>
      <c r="F580" s="8"/>
      <c r="G580" s="8"/>
      <c r="H580" s="8"/>
    </row>
    <row r="581" spans="1:8" ht="15" customHeight="1" x14ac:dyDescent="0.2">
      <c r="A581" s="24"/>
      <c r="B581" s="3"/>
      <c r="C581" s="3"/>
      <c r="D581" s="5"/>
      <c r="E581" s="3"/>
      <c r="F581" s="8"/>
      <c r="G581" s="8"/>
      <c r="H581" s="8"/>
    </row>
    <row r="582" spans="1:8" ht="15" customHeight="1" x14ac:dyDescent="0.2">
      <c r="A582" s="24"/>
      <c r="B582" s="3"/>
      <c r="C582" s="3"/>
      <c r="D582" s="5"/>
      <c r="E582" s="3"/>
      <c r="F582" s="8"/>
      <c r="G582" s="8"/>
      <c r="H582" s="8"/>
    </row>
    <row r="583" spans="1:8" ht="15" customHeight="1" x14ac:dyDescent="0.2">
      <c r="A583" s="24"/>
      <c r="B583" s="3"/>
      <c r="C583" s="3"/>
      <c r="D583" s="5"/>
      <c r="E583" s="3"/>
      <c r="F583" s="8"/>
      <c r="G583" s="8"/>
      <c r="H583" s="8"/>
    </row>
    <row r="584" spans="1:8" ht="15" customHeight="1" x14ac:dyDescent="0.2">
      <c r="A584" s="24"/>
      <c r="B584" s="3"/>
      <c r="C584" s="3"/>
      <c r="D584" s="5"/>
      <c r="E584" s="3"/>
      <c r="F584" s="8"/>
      <c r="G584" s="8"/>
      <c r="H584" s="8"/>
    </row>
    <row r="585" spans="1:8" ht="15" customHeight="1" x14ac:dyDescent="0.2">
      <c r="A585" s="24"/>
      <c r="B585" s="3"/>
      <c r="C585" s="3"/>
      <c r="D585" s="5"/>
      <c r="E585" s="3"/>
      <c r="F585" s="8"/>
      <c r="G585" s="8"/>
      <c r="H585" s="8"/>
    </row>
    <row r="586" spans="1:8" ht="15" customHeight="1" x14ac:dyDescent="0.2">
      <c r="A586" s="24"/>
      <c r="B586" s="3"/>
      <c r="C586" s="3"/>
      <c r="D586" s="5"/>
      <c r="E586" s="3"/>
      <c r="F586" s="8"/>
      <c r="G586" s="8"/>
      <c r="H586" s="8"/>
    </row>
    <row r="587" spans="1:8" ht="15" customHeight="1" x14ac:dyDescent="0.2">
      <c r="A587" s="24"/>
      <c r="B587" s="3"/>
      <c r="C587" s="3"/>
      <c r="D587" s="5"/>
      <c r="E587" s="3"/>
      <c r="F587" s="8"/>
      <c r="G587" s="8"/>
      <c r="H587" s="8"/>
    </row>
    <row r="588" spans="1:8" ht="15" customHeight="1" x14ac:dyDescent="0.2">
      <c r="A588" s="24"/>
      <c r="B588" s="3"/>
      <c r="C588" s="3"/>
      <c r="D588" s="5"/>
      <c r="E588" s="3"/>
      <c r="F588" s="8"/>
      <c r="G588" s="8"/>
      <c r="H588" s="8"/>
    </row>
    <row r="589" spans="1:8" ht="15" customHeight="1" x14ac:dyDescent="0.2">
      <c r="A589" s="24"/>
      <c r="B589" s="3"/>
      <c r="C589" s="3"/>
      <c r="D589" s="5"/>
      <c r="E589" s="3"/>
      <c r="F589" s="8"/>
      <c r="G589" s="8"/>
      <c r="H589" s="8"/>
    </row>
    <row r="590" spans="1:8" ht="15" customHeight="1" x14ac:dyDescent="0.2">
      <c r="A590" s="24"/>
      <c r="B590" s="3"/>
      <c r="C590" s="3"/>
      <c r="D590" s="5"/>
      <c r="E590" s="3"/>
      <c r="F590" s="8"/>
      <c r="G590" s="8"/>
      <c r="H590" s="8"/>
    </row>
    <row r="591" spans="1:8" ht="15" customHeight="1" x14ac:dyDescent="0.2">
      <c r="A591" s="24"/>
      <c r="B591" s="3"/>
      <c r="C591" s="3"/>
      <c r="D591" s="5"/>
      <c r="E591" s="3"/>
      <c r="F591" s="8"/>
      <c r="G591" s="8"/>
      <c r="H591" s="8"/>
    </row>
    <row r="592" spans="1:8" ht="15" customHeight="1" x14ac:dyDescent="0.2">
      <c r="A592" s="24"/>
      <c r="B592" s="3"/>
      <c r="C592" s="3"/>
      <c r="D592" s="5"/>
      <c r="E592" s="3"/>
      <c r="F592" s="8"/>
      <c r="G592" s="8"/>
      <c r="H592" s="8"/>
    </row>
    <row r="593" spans="1:8" ht="15" customHeight="1" x14ac:dyDescent="0.2">
      <c r="A593" s="24"/>
      <c r="B593" s="3"/>
      <c r="C593" s="3"/>
      <c r="D593" s="5"/>
      <c r="E593" s="3"/>
      <c r="F593" s="8"/>
      <c r="G593" s="8"/>
      <c r="H593" s="8"/>
    </row>
    <row r="594" spans="1:8" ht="15" customHeight="1" x14ac:dyDescent="0.2">
      <c r="A594" s="24"/>
      <c r="B594" s="3"/>
      <c r="C594" s="3"/>
      <c r="D594" s="5"/>
      <c r="E594" s="3"/>
      <c r="F594" s="8"/>
      <c r="G594" s="8"/>
      <c r="H594" s="8"/>
    </row>
    <row r="595" spans="1:8" ht="15" customHeight="1" x14ac:dyDescent="0.2">
      <c r="A595" s="24"/>
      <c r="B595" s="3"/>
      <c r="C595" s="3"/>
      <c r="D595" s="5"/>
      <c r="E595" s="3"/>
      <c r="F595" s="8"/>
      <c r="G595" s="8"/>
      <c r="H595" s="8"/>
    </row>
    <row r="596" spans="1:8" ht="15" customHeight="1" x14ac:dyDescent="0.2">
      <c r="A596" s="24"/>
      <c r="B596" s="3"/>
      <c r="C596" s="3"/>
      <c r="D596" s="5"/>
      <c r="E596" s="3"/>
      <c r="F596" s="8"/>
      <c r="G596" s="8"/>
      <c r="H596" s="8"/>
    </row>
    <row r="597" spans="1:8" ht="15" customHeight="1" x14ac:dyDescent="0.2">
      <c r="A597" s="24"/>
      <c r="B597" s="3"/>
      <c r="C597" s="3"/>
      <c r="D597" s="5"/>
      <c r="E597" s="3"/>
      <c r="F597" s="8"/>
      <c r="G597" s="8"/>
      <c r="H597" s="8"/>
    </row>
    <row r="598" spans="1:8" ht="15" customHeight="1" x14ac:dyDescent="0.2">
      <c r="A598" s="24"/>
      <c r="B598" s="3"/>
      <c r="C598" s="3"/>
      <c r="D598" s="5"/>
      <c r="E598" s="3"/>
      <c r="F598" s="8"/>
      <c r="G598" s="8"/>
      <c r="H598" s="8"/>
    </row>
    <row r="599" spans="1:8" ht="15" customHeight="1" x14ac:dyDescent="0.2">
      <c r="A599" s="24"/>
      <c r="B599" s="3"/>
      <c r="C599" s="3"/>
      <c r="D599" s="5"/>
      <c r="E599" s="3"/>
      <c r="F599" s="8"/>
      <c r="G599" s="8"/>
      <c r="H599" s="8"/>
    </row>
    <row r="600" spans="1:8" ht="15" customHeight="1" x14ac:dyDescent="0.2">
      <c r="A600" s="24"/>
      <c r="B600" s="3"/>
      <c r="C600" s="3"/>
      <c r="D600" s="5"/>
      <c r="E600" s="3"/>
      <c r="F600" s="8"/>
      <c r="G600" s="8"/>
      <c r="H600" s="8"/>
    </row>
    <row r="601" spans="1:8" ht="15" customHeight="1" x14ac:dyDescent="0.2">
      <c r="A601" s="24"/>
      <c r="B601" s="3"/>
      <c r="C601" s="3"/>
      <c r="D601" s="5"/>
      <c r="E601" s="3"/>
      <c r="F601" s="8"/>
      <c r="G601" s="8"/>
      <c r="H601" s="8"/>
    </row>
    <row r="602" spans="1:8" ht="15" customHeight="1" x14ac:dyDescent="0.2">
      <c r="A602" s="24"/>
      <c r="B602" s="3"/>
      <c r="C602" s="3"/>
      <c r="D602" s="5"/>
      <c r="E602" s="3"/>
      <c r="F602" s="8"/>
      <c r="G602" s="8"/>
      <c r="H602" s="8"/>
    </row>
    <row r="603" spans="1:8" ht="15" customHeight="1" x14ac:dyDescent="0.2">
      <c r="A603" s="24"/>
      <c r="B603" s="3"/>
      <c r="C603" s="3"/>
      <c r="D603" s="5"/>
      <c r="E603" s="3"/>
      <c r="F603" s="8"/>
      <c r="G603" s="8"/>
      <c r="H603" s="8"/>
    </row>
    <row r="604" spans="1:8" ht="15" customHeight="1" x14ac:dyDescent="0.2">
      <c r="A604" s="24"/>
      <c r="B604" s="3"/>
      <c r="C604" s="3"/>
      <c r="D604" s="5"/>
      <c r="E604" s="3"/>
      <c r="F604" s="8"/>
      <c r="G604" s="8"/>
      <c r="H604" s="8"/>
    </row>
    <row r="605" spans="1:8" ht="15" customHeight="1" x14ac:dyDescent="0.2">
      <c r="A605" s="24"/>
      <c r="B605" s="3"/>
      <c r="C605" s="3"/>
      <c r="D605" s="5"/>
      <c r="E605" s="3"/>
      <c r="F605" s="8"/>
      <c r="G605" s="8"/>
      <c r="H605" s="8"/>
    </row>
    <row r="606" spans="1:8" ht="15" customHeight="1" x14ac:dyDescent="0.2">
      <c r="A606" s="24"/>
      <c r="B606" s="3"/>
      <c r="C606" s="3"/>
      <c r="D606" s="5"/>
      <c r="E606" s="3"/>
      <c r="F606" s="8"/>
      <c r="G606" s="8"/>
      <c r="H606" s="8"/>
    </row>
    <row r="607" spans="1:8" ht="15" customHeight="1" x14ac:dyDescent="0.2">
      <c r="A607" s="24"/>
      <c r="B607" s="3"/>
      <c r="C607" s="3"/>
      <c r="D607" s="5"/>
      <c r="E607" s="3"/>
      <c r="F607" s="8"/>
      <c r="G607" s="8"/>
      <c r="H607" s="8"/>
    </row>
    <row r="608" spans="1:8" ht="15" customHeight="1" x14ac:dyDescent="0.2">
      <c r="A608" s="24"/>
      <c r="B608" s="3"/>
      <c r="C608" s="3"/>
      <c r="D608" s="5"/>
      <c r="E608" s="3"/>
      <c r="F608" s="8"/>
      <c r="G608" s="8"/>
      <c r="H608" s="8"/>
    </row>
    <row r="609" spans="1:8" ht="15" customHeight="1" x14ac:dyDescent="0.2">
      <c r="A609" s="24"/>
      <c r="B609" s="3"/>
      <c r="C609" s="3"/>
      <c r="D609" s="5"/>
      <c r="E609" s="3"/>
      <c r="F609" s="8"/>
      <c r="G609" s="8"/>
      <c r="H609" s="8"/>
    </row>
    <row r="610" spans="1:8" ht="15" customHeight="1" x14ac:dyDescent="0.2">
      <c r="A610" s="24"/>
      <c r="B610" s="3"/>
      <c r="C610" s="3"/>
      <c r="D610" s="5"/>
      <c r="E610" s="3"/>
      <c r="F610" s="8"/>
      <c r="G610" s="8"/>
      <c r="H610" s="8"/>
    </row>
    <row r="611" spans="1:8" ht="15" customHeight="1" x14ac:dyDescent="0.2">
      <c r="A611" s="24"/>
      <c r="B611" s="3"/>
      <c r="C611" s="3"/>
      <c r="D611" s="5"/>
      <c r="E611" s="3"/>
      <c r="F611" s="8"/>
      <c r="G611" s="8"/>
      <c r="H611" s="8"/>
    </row>
    <row r="612" spans="1:8" ht="15" customHeight="1" x14ac:dyDescent="0.2">
      <c r="A612" s="24"/>
      <c r="B612" s="3"/>
      <c r="C612" s="3"/>
      <c r="D612" s="5"/>
      <c r="E612" s="3"/>
      <c r="F612" s="8"/>
      <c r="G612" s="8"/>
      <c r="H612" s="8"/>
    </row>
    <row r="613" spans="1:8" ht="15" customHeight="1" x14ac:dyDescent="0.2">
      <c r="A613" s="24"/>
      <c r="B613" s="3"/>
      <c r="C613" s="3"/>
      <c r="D613" s="5"/>
      <c r="E613" s="3"/>
      <c r="F613" s="8"/>
      <c r="G613" s="8"/>
      <c r="H613" s="8"/>
    </row>
    <row r="614" spans="1:8" ht="15" customHeight="1" x14ac:dyDescent="0.2">
      <c r="A614" s="24"/>
      <c r="B614" s="3"/>
      <c r="C614" s="3"/>
      <c r="D614" s="5"/>
      <c r="E614" s="3"/>
      <c r="F614" s="8"/>
      <c r="G614" s="8"/>
      <c r="H614" s="8"/>
    </row>
    <row r="615" spans="1:8" ht="15" customHeight="1" x14ac:dyDescent="0.2">
      <c r="A615" s="24"/>
      <c r="B615" s="3"/>
      <c r="C615" s="3"/>
      <c r="D615" s="5"/>
      <c r="E615" s="3"/>
      <c r="F615" s="8"/>
      <c r="G615" s="8"/>
      <c r="H615" s="8"/>
    </row>
    <row r="616" spans="1:8" ht="15" customHeight="1" x14ac:dyDescent="0.2">
      <c r="A616" s="24"/>
      <c r="B616" s="3"/>
      <c r="C616" s="3"/>
      <c r="D616" s="5"/>
      <c r="E616" s="3"/>
      <c r="F616" s="8"/>
      <c r="G616" s="8"/>
      <c r="H616" s="8"/>
    </row>
    <row r="617" spans="1:8" ht="15" customHeight="1" x14ac:dyDescent="0.2">
      <c r="A617" s="24"/>
      <c r="B617" s="3"/>
      <c r="C617" s="3"/>
      <c r="D617" s="5"/>
      <c r="E617" s="3"/>
      <c r="F617" s="8"/>
      <c r="G617" s="8"/>
      <c r="H617" s="8"/>
    </row>
    <row r="618" spans="1:8" ht="15" customHeight="1" x14ac:dyDescent="0.2">
      <c r="A618" s="24"/>
      <c r="B618" s="3"/>
      <c r="C618" s="3"/>
      <c r="D618" s="5"/>
      <c r="E618" s="3"/>
      <c r="F618" s="8"/>
      <c r="G618" s="8"/>
      <c r="H618" s="8"/>
    </row>
    <row r="619" spans="1:8" ht="15" customHeight="1" x14ac:dyDescent="0.2">
      <c r="A619" s="24"/>
      <c r="B619" s="3"/>
      <c r="C619" s="3"/>
      <c r="D619" s="5"/>
      <c r="E619" s="3"/>
      <c r="F619" s="8"/>
      <c r="G619" s="8"/>
      <c r="H619" s="8"/>
    </row>
    <row r="620" spans="1:8" ht="15" customHeight="1" x14ac:dyDescent="0.2">
      <c r="A620" s="24"/>
      <c r="B620" s="3"/>
      <c r="C620" s="3"/>
      <c r="D620" s="5"/>
      <c r="E620" s="3"/>
      <c r="F620" s="8"/>
      <c r="G620" s="8"/>
      <c r="H620" s="8"/>
    </row>
    <row r="621" spans="1:8" ht="15" customHeight="1" x14ac:dyDescent="0.2">
      <c r="A621" s="24"/>
      <c r="B621" s="3"/>
      <c r="C621" s="3"/>
      <c r="D621" s="5"/>
      <c r="E621" s="3"/>
      <c r="F621" s="8"/>
      <c r="G621" s="8"/>
      <c r="H621" s="8"/>
    </row>
    <row r="622" spans="1:8" ht="15" customHeight="1" x14ac:dyDescent="0.2">
      <c r="A622" s="24"/>
      <c r="B622" s="3"/>
      <c r="C622" s="3"/>
      <c r="D622" s="5"/>
      <c r="E622" s="3"/>
      <c r="F622" s="8"/>
      <c r="G622" s="8"/>
      <c r="H622" s="8"/>
    </row>
    <row r="623" spans="1:8" ht="15" customHeight="1" x14ac:dyDescent="0.2">
      <c r="A623" s="24"/>
      <c r="B623" s="3"/>
      <c r="C623" s="3"/>
      <c r="D623" s="5"/>
      <c r="E623" s="3"/>
      <c r="F623" s="8"/>
      <c r="G623" s="8"/>
      <c r="H623" s="8"/>
    </row>
    <row r="624" spans="1:8" ht="15" customHeight="1" x14ac:dyDescent="0.2">
      <c r="A624" s="24"/>
      <c r="B624" s="3"/>
      <c r="C624" s="3"/>
      <c r="D624" s="5"/>
      <c r="E624" s="3"/>
      <c r="F624" s="8"/>
      <c r="G624" s="8"/>
      <c r="H624" s="8"/>
    </row>
    <row r="625" spans="1:8" ht="15" customHeight="1" x14ac:dyDescent="0.2">
      <c r="A625" s="24"/>
      <c r="B625" s="3"/>
      <c r="C625" s="3"/>
      <c r="D625" s="5"/>
      <c r="E625" s="3"/>
      <c r="F625" s="8"/>
      <c r="G625" s="8"/>
      <c r="H625" s="8"/>
    </row>
    <row r="626" spans="1:8" ht="15" customHeight="1" x14ac:dyDescent="0.2">
      <c r="A626" s="24"/>
      <c r="B626" s="3"/>
      <c r="C626" s="3"/>
      <c r="D626" s="5"/>
      <c r="E626" s="3"/>
      <c r="F626" s="8"/>
      <c r="G626" s="8"/>
      <c r="H626" s="8"/>
    </row>
    <row r="627" spans="1:8" ht="15" customHeight="1" x14ac:dyDescent="0.2">
      <c r="A627" s="24"/>
      <c r="B627" s="3"/>
      <c r="C627" s="3"/>
      <c r="D627" s="5"/>
      <c r="E627" s="3"/>
      <c r="F627" s="8"/>
      <c r="G627" s="8"/>
      <c r="H627" s="8"/>
    </row>
    <row r="628" spans="1:8" ht="15" customHeight="1" x14ac:dyDescent="0.2">
      <c r="A628" s="24"/>
      <c r="B628" s="3"/>
      <c r="C628" s="3"/>
      <c r="D628" s="5"/>
      <c r="E628" s="3"/>
      <c r="F628" s="8"/>
      <c r="G628" s="8"/>
      <c r="H628" s="8"/>
    </row>
    <row r="629" spans="1:8" ht="15" customHeight="1" x14ac:dyDescent="0.2">
      <c r="A629" s="24"/>
      <c r="B629" s="3"/>
      <c r="C629" s="3"/>
      <c r="D629" s="5"/>
      <c r="E629" s="3"/>
      <c r="F629" s="8"/>
      <c r="G629" s="8"/>
      <c r="H629" s="8"/>
    </row>
    <row r="630" spans="1:8" ht="15" customHeight="1" x14ac:dyDescent="0.2">
      <c r="A630" s="24"/>
      <c r="B630" s="3"/>
      <c r="C630" s="3"/>
      <c r="D630" s="5"/>
      <c r="E630" s="3"/>
      <c r="F630" s="8"/>
      <c r="G630" s="8"/>
      <c r="H630" s="8"/>
    </row>
    <row r="631" spans="1:8" ht="15" customHeight="1" x14ac:dyDescent="0.2">
      <c r="A631" s="24"/>
      <c r="B631" s="3"/>
      <c r="C631" s="3"/>
      <c r="D631" s="5"/>
      <c r="E631" s="3"/>
      <c r="F631" s="8"/>
      <c r="G631" s="8"/>
      <c r="H631" s="8"/>
    </row>
    <row r="632" spans="1:8" ht="15" customHeight="1" x14ac:dyDescent="0.2">
      <c r="A632" s="24"/>
      <c r="B632" s="3"/>
      <c r="C632" s="3"/>
      <c r="D632" s="5"/>
      <c r="E632" s="3"/>
      <c r="F632" s="8"/>
      <c r="G632" s="8"/>
      <c r="H632" s="8"/>
    </row>
    <row r="633" spans="1:8" ht="15" customHeight="1" x14ac:dyDescent="0.2">
      <c r="A633" s="24"/>
      <c r="B633" s="3"/>
      <c r="C633" s="3"/>
      <c r="D633" s="5"/>
      <c r="E633" s="3"/>
      <c r="F633" s="8"/>
      <c r="G633" s="8"/>
      <c r="H633" s="8"/>
    </row>
    <row r="634" spans="1:8" ht="15" customHeight="1" x14ac:dyDescent="0.2">
      <c r="A634" s="24"/>
      <c r="B634" s="3"/>
      <c r="C634" s="3"/>
      <c r="D634" s="5"/>
      <c r="E634" s="3"/>
      <c r="F634" s="8"/>
      <c r="G634" s="8"/>
      <c r="H634" s="8"/>
    </row>
    <row r="635" spans="1:8" ht="15" customHeight="1" x14ac:dyDescent="0.2">
      <c r="A635" s="24"/>
      <c r="B635" s="3"/>
      <c r="C635" s="3"/>
      <c r="D635" s="5"/>
      <c r="E635" s="3"/>
      <c r="F635" s="8"/>
      <c r="G635" s="8"/>
      <c r="H635" s="8"/>
    </row>
    <row r="636" spans="1:8" ht="15" customHeight="1" x14ac:dyDescent="0.2">
      <c r="A636" s="24"/>
      <c r="B636" s="3"/>
      <c r="C636" s="3"/>
      <c r="D636" s="5"/>
      <c r="E636" s="3"/>
      <c r="F636" s="8"/>
      <c r="G636" s="8"/>
      <c r="H636" s="8"/>
    </row>
    <row r="637" spans="1:8" ht="15" customHeight="1" x14ac:dyDescent="0.2">
      <c r="A637" s="24"/>
      <c r="B637" s="3"/>
      <c r="C637" s="3"/>
      <c r="D637" s="5"/>
      <c r="E637" s="3"/>
      <c r="F637" s="8"/>
      <c r="G637" s="8"/>
      <c r="H637" s="8"/>
    </row>
    <row r="638" spans="1:8" ht="15" customHeight="1" x14ac:dyDescent="0.2">
      <c r="A638" s="24"/>
      <c r="B638" s="3"/>
      <c r="C638" s="3"/>
      <c r="D638" s="5"/>
      <c r="E638" s="3"/>
      <c r="F638" s="8"/>
      <c r="G638" s="8"/>
      <c r="H638" s="8"/>
    </row>
    <row r="639" spans="1:8" ht="15" customHeight="1" x14ac:dyDescent="0.2">
      <c r="A639" s="24"/>
      <c r="B639" s="3"/>
      <c r="C639" s="3"/>
      <c r="D639" s="5"/>
      <c r="E639" s="3"/>
      <c r="F639" s="8"/>
      <c r="G639" s="8"/>
      <c r="H639" s="8"/>
    </row>
    <row r="640" spans="1:8" ht="15" customHeight="1" x14ac:dyDescent="0.2">
      <c r="A640" s="24"/>
      <c r="B640" s="3"/>
      <c r="C640" s="3"/>
      <c r="D640" s="5"/>
      <c r="E640" s="3"/>
      <c r="F640" s="8"/>
      <c r="G640" s="8"/>
      <c r="H640" s="8"/>
    </row>
    <row r="641" spans="1:8" ht="15" customHeight="1" x14ac:dyDescent="0.2">
      <c r="A641" s="24"/>
      <c r="B641" s="3"/>
      <c r="C641" s="3"/>
      <c r="D641" s="5"/>
      <c r="E641" s="3"/>
      <c r="F641" s="8"/>
      <c r="G641" s="8"/>
      <c r="H641" s="8"/>
    </row>
    <row r="642" spans="1:8" ht="15" customHeight="1" x14ac:dyDescent="0.2">
      <c r="A642" s="24"/>
      <c r="B642" s="3"/>
      <c r="C642" s="3"/>
      <c r="D642" s="5"/>
      <c r="E642" s="3"/>
      <c r="F642" s="8"/>
      <c r="G642" s="8"/>
      <c r="H642" s="8"/>
    </row>
    <row r="643" spans="1:8" ht="15" customHeight="1" x14ac:dyDescent="0.2">
      <c r="A643" s="24"/>
      <c r="B643" s="3"/>
      <c r="C643" s="3"/>
      <c r="D643" s="5"/>
      <c r="E643" s="3"/>
      <c r="F643" s="8"/>
      <c r="G643" s="8"/>
      <c r="H643" s="8"/>
    </row>
    <row r="644" spans="1:8" ht="15" customHeight="1" x14ac:dyDescent="0.2">
      <c r="A644" s="24"/>
      <c r="B644" s="3"/>
      <c r="C644" s="3"/>
      <c r="D644" s="5"/>
      <c r="E644" s="3"/>
      <c r="F644" s="8"/>
      <c r="G644" s="8"/>
      <c r="H644" s="8"/>
    </row>
    <row r="645" spans="1:8" ht="15" customHeight="1" x14ac:dyDescent="0.2">
      <c r="A645" s="24"/>
      <c r="B645" s="3"/>
      <c r="C645" s="3"/>
      <c r="D645" s="5"/>
      <c r="E645" s="3"/>
      <c r="F645" s="8"/>
      <c r="G645" s="8"/>
      <c r="H645" s="8"/>
    </row>
    <row r="646" spans="1:8" ht="15" customHeight="1" x14ac:dyDescent="0.2">
      <c r="A646" s="24"/>
      <c r="B646" s="3"/>
      <c r="C646" s="3"/>
      <c r="D646" s="5"/>
      <c r="E646" s="3"/>
      <c r="F646" s="8"/>
      <c r="G646" s="8"/>
      <c r="H646" s="8"/>
    </row>
    <row r="647" spans="1:8" ht="15" customHeight="1" x14ac:dyDescent="0.2">
      <c r="A647" s="24"/>
      <c r="B647" s="3"/>
      <c r="C647" s="3"/>
      <c r="D647" s="5"/>
      <c r="E647" s="3"/>
      <c r="F647" s="8"/>
      <c r="G647" s="8"/>
      <c r="H647" s="8"/>
    </row>
    <row r="648" spans="1:8" ht="15" customHeight="1" x14ac:dyDescent="0.2">
      <c r="A648" s="24"/>
      <c r="B648" s="3"/>
      <c r="C648" s="3"/>
      <c r="D648" s="5"/>
      <c r="E648" s="3"/>
      <c r="F648" s="8"/>
      <c r="G648" s="8"/>
      <c r="H648" s="8"/>
    </row>
    <row r="649" spans="1:8" ht="15" customHeight="1" x14ac:dyDescent="0.2">
      <c r="A649" s="24"/>
      <c r="B649" s="3"/>
      <c r="C649" s="3"/>
      <c r="D649" s="5"/>
      <c r="E649" s="3"/>
      <c r="F649" s="8"/>
      <c r="G649" s="8"/>
      <c r="H649" s="8"/>
    </row>
    <row r="650" spans="1:8" ht="15" customHeight="1" x14ac:dyDescent="0.2">
      <c r="A650" s="24"/>
      <c r="B650" s="3"/>
      <c r="C650" s="3"/>
      <c r="D650" s="5"/>
      <c r="E650" s="3"/>
      <c r="F650" s="8"/>
      <c r="G650" s="8"/>
      <c r="H650" s="8"/>
    </row>
    <row r="651" spans="1:8" ht="15" customHeight="1" x14ac:dyDescent="0.2">
      <c r="A651" s="24"/>
      <c r="B651" s="3"/>
      <c r="C651" s="3"/>
      <c r="D651" s="5"/>
      <c r="E651" s="3"/>
      <c r="F651" s="8"/>
      <c r="G651" s="8"/>
      <c r="H651" s="8"/>
    </row>
    <row r="652" spans="1:8" ht="15" customHeight="1" x14ac:dyDescent="0.2">
      <c r="A652" s="24"/>
      <c r="B652" s="3"/>
      <c r="C652" s="3"/>
      <c r="D652" s="5"/>
      <c r="E652" s="3"/>
      <c r="F652" s="8"/>
      <c r="G652" s="8"/>
      <c r="H652" s="8"/>
    </row>
    <row r="653" spans="1:8" ht="15" customHeight="1" x14ac:dyDescent="0.2">
      <c r="A653" s="24"/>
      <c r="B653" s="3"/>
      <c r="C653" s="3"/>
      <c r="D653" s="5"/>
      <c r="E653" s="3"/>
      <c r="F653" s="8"/>
      <c r="G653" s="8"/>
      <c r="H653" s="8"/>
    </row>
    <row r="654" spans="1:8" ht="15" customHeight="1" x14ac:dyDescent="0.2">
      <c r="A654" s="24"/>
      <c r="B654" s="3"/>
      <c r="C654" s="3"/>
      <c r="D654" s="5"/>
      <c r="E654" s="3"/>
      <c r="F654" s="8"/>
      <c r="G654" s="8"/>
      <c r="H654" s="8"/>
    </row>
    <row r="655" spans="1:8" ht="15" customHeight="1" x14ac:dyDescent="0.2">
      <c r="A655" s="24"/>
      <c r="B655" s="3"/>
      <c r="C655" s="3"/>
      <c r="D655" s="5"/>
      <c r="E655" s="3"/>
      <c r="F655" s="8"/>
      <c r="G655" s="8"/>
      <c r="H655" s="8"/>
    </row>
    <row r="656" spans="1:8" ht="15" customHeight="1" x14ac:dyDescent="0.2">
      <c r="A656" s="24"/>
      <c r="B656" s="3"/>
      <c r="C656" s="3"/>
      <c r="D656" s="5"/>
      <c r="E656" s="3"/>
      <c r="F656" s="8"/>
      <c r="G656" s="8"/>
      <c r="H656" s="8"/>
    </row>
    <row r="657" spans="1:8" ht="15" customHeight="1" x14ac:dyDescent="0.2">
      <c r="A657" s="24"/>
      <c r="B657" s="3"/>
      <c r="C657" s="3"/>
      <c r="D657" s="5"/>
      <c r="E657" s="3"/>
      <c r="F657" s="8"/>
      <c r="G657" s="8"/>
      <c r="H657" s="8"/>
    </row>
    <row r="658" spans="1:8" ht="15" customHeight="1" x14ac:dyDescent="0.2">
      <c r="A658" s="24"/>
      <c r="B658" s="3"/>
      <c r="C658" s="3"/>
      <c r="D658" s="5"/>
      <c r="E658" s="3"/>
      <c r="F658" s="8"/>
      <c r="G658" s="8"/>
      <c r="H658" s="8"/>
    </row>
    <row r="659" spans="1:8" ht="15" customHeight="1" x14ac:dyDescent="0.2">
      <c r="A659" s="24"/>
      <c r="B659" s="3"/>
      <c r="C659" s="3"/>
      <c r="D659" s="5"/>
      <c r="E659" s="3"/>
      <c r="F659" s="8"/>
      <c r="G659" s="8"/>
      <c r="H659" s="8"/>
    </row>
    <row r="660" spans="1:8" ht="15" customHeight="1" x14ac:dyDescent="0.2">
      <c r="A660" s="24"/>
      <c r="B660" s="3"/>
      <c r="C660" s="3"/>
      <c r="D660" s="5"/>
      <c r="E660" s="3"/>
      <c r="F660" s="8"/>
      <c r="G660" s="8"/>
      <c r="H660" s="8"/>
    </row>
    <row r="661" spans="1:8" ht="15" customHeight="1" x14ac:dyDescent="0.2">
      <c r="A661" s="24"/>
      <c r="B661" s="3"/>
      <c r="C661" s="3"/>
      <c r="D661" s="5"/>
      <c r="E661" s="3"/>
      <c r="F661" s="8"/>
      <c r="G661" s="8"/>
      <c r="H661" s="8"/>
    </row>
    <row r="662" spans="1:8" ht="15" customHeight="1" x14ac:dyDescent="0.2">
      <c r="A662" s="24"/>
      <c r="B662" s="3"/>
      <c r="C662" s="3"/>
      <c r="D662" s="5"/>
      <c r="E662" s="3"/>
      <c r="F662" s="8"/>
      <c r="G662" s="8"/>
      <c r="H662" s="8"/>
    </row>
    <row r="663" spans="1:8" ht="15" customHeight="1" x14ac:dyDescent="0.2">
      <c r="A663" s="24"/>
      <c r="B663" s="3"/>
      <c r="C663" s="3"/>
      <c r="D663" s="5"/>
      <c r="E663" s="3"/>
      <c r="F663" s="8"/>
      <c r="G663" s="8"/>
      <c r="H663" s="8"/>
    </row>
    <row r="664" spans="1:8" ht="15" customHeight="1" x14ac:dyDescent="0.2">
      <c r="A664" s="24"/>
      <c r="B664" s="3"/>
      <c r="C664" s="3"/>
      <c r="D664" s="5"/>
      <c r="E664" s="3"/>
      <c r="F664" s="8"/>
      <c r="G664" s="8"/>
      <c r="H664" s="8"/>
    </row>
    <row r="665" spans="1:8" ht="15" customHeight="1" x14ac:dyDescent="0.2">
      <c r="A665" s="24"/>
      <c r="B665" s="3"/>
      <c r="C665" s="3"/>
      <c r="D665" s="5"/>
      <c r="E665" s="3"/>
      <c r="F665" s="8"/>
      <c r="G665" s="8"/>
      <c r="H665" s="8"/>
    </row>
    <row r="666" spans="1:8" ht="15" customHeight="1" x14ac:dyDescent="0.2">
      <c r="A666" s="24"/>
      <c r="B666" s="3"/>
      <c r="C666" s="3"/>
      <c r="D666" s="5"/>
      <c r="E666" s="3"/>
      <c r="F666" s="8"/>
      <c r="G666" s="8"/>
      <c r="H666" s="8"/>
    </row>
    <row r="667" spans="1:8" ht="15" customHeight="1" x14ac:dyDescent="0.2">
      <c r="A667" s="24"/>
      <c r="B667" s="3"/>
      <c r="C667" s="3"/>
      <c r="D667" s="5"/>
      <c r="E667" s="3"/>
      <c r="F667" s="8"/>
      <c r="G667" s="8"/>
      <c r="H667" s="8"/>
    </row>
    <row r="668" spans="1:8" ht="15" customHeight="1" x14ac:dyDescent="0.2">
      <c r="A668" s="24"/>
      <c r="B668" s="3"/>
      <c r="C668" s="3"/>
      <c r="D668" s="5"/>
      <c r="E668" s="3"/>
      <c r="F668" s="8"/>
      <c r="G668" s="8"/>
      <c r="H668" s="8"/>
    </row>
    <row r="669" spans="1:8" ht="15" customHeight="1" x14ac:dyDescent="0.2">
      <c r="A669" s="24"/>
      <c r="B669" s="3"/>
      <c r="C669" s="3"/>
      <c r="D669" s="5"/>
      <c r="E669" s="3"/>
      <c r="F669" s="8"/>
      <c r="G669" s="8"/>
      <c r="H669" s="8"/>
    </row>
    <row r="670" spans="1:8" ht="15" customHeight="1" x14ac:dyDescent="0.2">
      <c r="A670" s="24"/>
      <c r="B670" s="3"/>
      <c r="C670" s="3"/>
      <c r="D670" s="5"/>
      <c r="E670" s="3"/>
      <c r="F670" s="8"/>
      <c r="G670" s="8"/>
      <c r="H670" s="8"/>
    </row>
    <row r="671" spans="1:8" ht="15" customHeight="1" x14ac:dyDescent="0.2">
      <c r="A671" s="24"/>
      <c r="B671" s="3"/>
      <c r="C671" s="3"/>
      <c r="D671" s="5"/>
      <c r="E671" s="3"/>
      <c r="F671" s="8"/>
      <c r="G671" s="8"/>
      <c r="H671" s="8"/>
    </row>
    <row r="672" spans="1:8" ht="15" customHeight="1" x14ac:dyDescent="0.2">
      <c r="A672" s="24"/>
      <c r="B672" s="3"/>
      <c r="C672" s="3"/>
      <c r="D672" s="5"/>
      <c r="E672" s="3"/>
      <c r="F672" s="8"/>
      <c r="G672" s="8"/>
      <c r="H672" s="8"/>
    </row>
    <row r="673" spans="1:8" ht="15" customHeight="1" x14ac:dyDescent="0.2">
      <c r="A673" s="24"/>
      <c r="B673" s="3"/>
      <c r="C673" s="3"/>
      <c r="D673" s="5"/>
      <c r="E673" s="3"/>
      <c r="F673" s="8"/>
      <c r="G673" s="8"/>
      <c r="H673" s="8"/>
    </row>
    <row r="674" spans="1:8" ht="15" customHeight="1" x14ac:dyDescent="0.2">
      <c r="A674" s="24"/>
      <c r="B674" s="3"/>
      <c r="C674" s="3"/>
      <c r="D674" s="5"/>
      <c r="E674" s="3"/>
      <c r="F674" s="8"/>
      <c r="G674" s="8"/>
      <c r="H674" s="8"/>
    </row>
    <row r="675" spans="1:8" ht="15" customHeight="1" x14ac:dyDescent="0.2">
      <c r="A675" s="24"/>
      <c r="B675" s="3"/>
      <c r="C675" s="3"/>
      <c r="D675" s="5"/>
      <c r="E675" s="3"/>
      <c r="F675" s="8"/>
      <c r="G675" s="8"/>
      <c r="H675" s="8"/>
    </row>
    <row r="676" spans="1:8" ht="15" customHeight="1" x14ac:dyDescent="0.2">
      <c r="A676" s="24"/>
      <c r="B676" s="3"/>
      <c r="C676" s="3"/>
      <c r="D676" s="5"/>
      <c r="E676" s="3"/>
      <c r="F676" s="8"/>
      <c r="G676" s="8"/>
      <c r="H676" s="8"/>
    </row>
    <row r="677" spans="1:8" ht="15" customHeight="1" x14ac:dyDescent="0.2">
      <c r="A677" s="24"/>
      <c r="B677" s="3"/>
      <c r="C677" s="3"/>
      <c r="D677" s="5"/>
      <c r="E677" s="3"/>
      <c r="F677" s="8"/>
      <c r="G677" s="8"/>
      <c r="H677" s="8"/>
    </row>
    <row r="678" spans="1:8" ht="15" customHeight="1" x14ac:dyDescent="0.2">
      <c r="A678" s="24"/>
      <c r="B678" s="3"/>
      <c r="C678" s="3"/>
      <c r="D678" s="5"/>
      <c r="E678" s="3"/>
      <c r="F678" s="8"/>
      <c r="G678" s="8"/>
      <c r="H678" s="8"/>
    </row>
    <row r="679" spans="1:8" ht="15" customHeight="1" x14ac:dyDescent="0.2">
      <c r="A679" s="24"/>
      <c r="B679" s="3"/>
      <c r="C679" s="3"/>
      <c r="D679" s="5"/>
      <c r="E679" s="3"/>
      <c r="F679" s="8"/>
      <c r="G679" s="8"/>
      <c r="H679" s="8"/>
    </row>
    <row r="680" spans="1:8" ht="15" customHeight="1" x14ac:dyDescent="0.2">
      <c r="A680" s="24"/>
      <c r="B680" s="3"/>
      <c r="C680" s="3"/>
      <c r="D680" s="5"/>
      <c r="E680" s="3"/>
      <c r="F680" s="8"/>
      <c r="G680" s="8"/>
      <c r="H680" s="8"/>
    </row>
    <row r="681" spans="1:8" ht="15" customHeight="1" x14ac:dyDescent="0.2">
      <c r="A681" s="24"/>
      <c r="B681" s="3"/>
      <c r="C681" s="3"/>
      <c r="D681" s="5"/>
      <c r="E681" s="3"/>
      <c r="F681" s="8"/>
      <c r="G681" s="8"/>
      <c r="H681" s="8"/>
    </row>
    <row r="682" spans="1:8" ht="15" customHeight="1" x14ac:dyDescent="0.2">
      <c r="A682" s="24"/>
      <c r="B682" s="3"/>
      <c r="C682" s="3"/>
      <c r="D682" s="5"/>
      <c r="E682" s="3"/>
      <c r="F682" s="8"/>
      <c r="G682" s="8"/>
      <c r="H682" s="8"/>
    </row>
    <row r="683" spans="1:8" ht="15" customHeight="1" x14ac:dyDescent="0.2">
      <c r="A683" s="24"/>
      <c r="B683" s="3"/>
      <c r="C683" s="3"/>
      <c r="D683" s="5"/>
      <c r="E683" s="3"/>
      <c r="F683" s="8"/>
      <c r="G683" s="8"/>
      <c r="H683" s="8"/>
    </row>
    <row r="684" spans="1:8" ht="15" customHeight="1" x14ac:dyDescent="0.2">
      <c r="A684" s="24"/>
      <c r="B684" s="3"/>
      <c r="C684" s="3"/>
      <c r="D684" s="5"/>
      <c r="E684" s="3"/>
      <c r="F684" s="8"/>
      <c r="G684" s="8"/>
      <c r="H684" s="8"/>
    </row>
    <row r="685" spans="1:8" ht="15" customHeight="1" x14ac:dyDescent="0.2">
      <c r="A685" s="24"/>
      <c r="B685" s="3"/>
      <c r="C685" s="3"/>
      <c r="D685" s="5"/>
      <c r="E685" s="3"/>
      <c r="F685" s="8"/>
      <c r="G685" s="8"/>
      <c r="H685" s="8"/>
    </row>
    <row r="686" spans="1:8" ht="15" customHeight="1" x14ac:dyDescent="0.2">
      <c r="A686" s="24"/>
      <c r="B686" s="3"/>
      <c r="C686" s="3"/>
      <c r="D686" s="5"/>
      <c r="E686" s="3"/>
      <c r="F686" s="8"/>
      <c r="G686" s="8"/>
      <c r="H686" s="8"/>
    </row>
    <row r="687" spans="1:8" ht="15" customHeight="1" x14ac:dyDescent="0.2">
      <c r="A687" s="24"/>
      <c r="B687" s="3"/>
      <c r="C687" s="3"/>
      <c r="D687" s="5"/>
      <c r="E687" s="3"/>
      <c r="F687" s="8"/>
      <c r="G687" s="8"/>
      <c r="H687" s="8"/>
    </row>
    <row r="688" spans="1:8" ht="15" customHeight="1" x14ac:dyDescent="0.2">
      <c r="A688" s="24"/>
      <c r="B688" s="3"/>
      <c r="C688" s="3"/>
      <c r="D688" s="5"/>
      <c r="E688" s="3"/>
      <c r="F688" s="8"/>
      <c r="G688" s="8"/>
      <c r="H688" s="8"/>
    </row>
    <row r="689" spans="1:8" ht="15" customHeight="1" x14ac:dyDescent="0.2">
      <c r="A689" s="24"/>
      <c r="B689" s="3"/>
      <c r="C689" s="3"/>
      <c r="D689" s="5"/>
      <c r="E689" s="3"/>
      <c r="F689" s="8"/>
      <c r="G689" s="8"/>
      <c r="H689" s="8"/>
    </row>
    <row r="690" spans="1:8" ht="15" customHeight="1" x14ac:dyDescent="0.2">
      <c r="A690" s="24"/>
      <c r="B690" s="3"/>
      <c r="C690" s="3"/>
      <c r="D690" s="5"/>
      <c r="E690" s="3"/>
      <c r="F690" s="8"/>
      <c r="G690" s="8"/>
      <c r="H690" s="8"/>
    </row>
    <row r="691" spans="1:8" ht="15" customHeight="1" x14ac:dyDescent="0.2">
      <c r="A691" s="24"/>
      <c r="B691" s="3"/>
      <c r="C691" s="3"/>
      <c r="D691" s="5"/>
      <c r="E691" s="3"/>
      <c r="F691" s="8"/>
      <c r="G691" s="8"/>
      <c r="H691" s="8"/>
    </row>
    <row r="692" spans="1:8" ht="15" customHeight="1" x14ac:dyDescent="0.2">
      <c r="A692" s="24"/>
      <c r="B692" s="3"/>
      <c r="C692" s="3"/>
      <c r="D692" s="5"/>
      <c r="E692" s="3"/>
      <c r="F692" s="8"/>
      <c r="G692" s="8"/>
      <c r="H692" s="8"/>
    </row>
    <row r="693" spans="1:8" ht="15" customHeight="1" x14ac:dyDescent="0.2">
      <c r="A693" s="24"/>
      <c r="B693" s="3"/>
      <c r="C693" s="3"/>
      <c r="D693" s="5"/>
      <c r="E693" s="3"/>
      <c r="F693" s="8"/>
      <c r="G693" s="8"/>
      <c r="H693" s="8"/>
    </row>
    <row r="694" spans="1:8" ht="15" customHeight="1" x14ac:dyDescent="0.2">
      <c r="A694" s="24"/>
      <c r="B694" s="3"/>
      <c r="C694" s="3"/>
      <c r="D694" s="5"/>
      <c r="E694" s="3"/>
      <c r="F694" s="8"/>
      <c r="G694" s="8"/>
      <c r="H694" s="8"/>
    </row>
    <row r="695" spans="1:8" ht="15" customHeight="1" x14ac:dyDescent="0.2">
      <c r="A695" s="24"/>
      <c r="B695" s="3"/>
      <c r="C695" s="3"/>
      <c r="D695" s="5"/>
      <c r="E695" s="3"/>
      <c r="F695" s="8"/>
      <c r="G695" s="8"/>
      <c r="H695" s="8"/>
    </row>
    <row r="696" spans="1:8" ht="15" customHeight="1" x14ac:dyDescent="0.2">
      <c r="A696" s="24"/>
      <c r="B696" s="3"/>
      <c r="C696" s="3"/>
      <c r="D696" s="5"/>
      <c r="E696" s="3"/>
      <c r="F696" s="8"/>
      <c r="G696" s="8"/>
      <c r="H696" s="8"/>
    </row>
    <row r="697" spans="1:8" ht="15" customHeight="1" x14ac:dyDescent="0.2">
      <c r="A697" s="24"/>
      <c r="B697" s="3"/>
      <c r="C697" s="3"/>
      <c r="D697" s="5"/>
      <c r="E697" s="3"/>
      <c r="F697" s="8"/>
      <c r="G697" s="8"/>
      <c r="H697" s="8"/>
    </row>
    <row r="698" spans="1:8" ht="15" customHeight="1" x14ac:dyDescent="0.2">
      <c r="A698" s="24"/>
      <c r="B698" s="3"/>
      <c r="C698" s="3"/>
      <c r="D698" s="5"/>
      <c r="E698" s="3"/>
      <c r="F698" s="8"/>
      <c r="G698" s="8"/>
      <c r="H698" s="8"/>
    </row>
    <row r="699" spans="1:8" ht="15" customHeight="1" x14ac:dyDescent="0.2">
      <c r="A699" s="24"/>
      <c r="B699" s="3"/>
      <c r="C699" s="3"/>
      <c r="D699" s="5"/>
      <c r="E699" s="3"/>
      <c r="F699" s="8"/>
      <c r="G699" s="8"/>
      <c r="H699" s="8"/>
    </row>
    <row r="700" spans="1:8" ht="15" customHeight="1" x14ac:dyDescent="0.2">
      <c r="A700" s="24"/>
      <c r="B700" s="3"/>
      <c r="C700" s="3"/>
      <c r="D700" s="5"/>
      <c r="E700" s="3"/>
      <c r="F700" s="8"/>
      <c r="G700" s="8"/>
      <c r="H700" s="8"/>
    </row>
    <row r="701" spans="1:8" ht="15" customHeight="1" x14ac:dyDescent="0.2">
      <c r="A701" s="24"/>
      <c r="B701" s="3"/>
      <c r="C701" s="3"/>
      <c r="D701" s="5"/>
      <c r="E701" s="3"/>
      <c r="F701" s="8"/>
      <c r="G701" s="8"/>
      <c r="H701" s="8"/>
    </row>
    <row r="702" spans="1:8" ht="15" customHeight="1" x14ac:dyDescent="0.2">
      <c r="A702" s="24"/>
      <c r="B702" s="3"/>
      <c r="C702" s="3"/>
      <c r="D702" s="5"/>
      <c r="E702" s="3"/>
      <c r="F702" s="8"/>
      <c r="G702" s="8"/>
      <c r="H702" s="8"/>
    </row>
    <row r="703" spans="1:8" ht="15" customHeight="1" x14ac:dyDescent="0.2">
      <c r="A703" s="24"/>
      <c r="B703" s="3"/>
      <c r="C703" s="3"/>
      <c r="D703" s="5"/>
      <c r="E703" s="3"/>
      <c r="F703" s="8"/>
      <c r="G703" s="8"/>
      <c r="H703" s="8"/>
    </row>
    <row r="704" spans="1:8" ht="15" customHeight="1" x14ac:dyDescent="0.2">
      <c r="A704" s="24"/>
      <c r="B704" s="3"/>
      <c r="C704" s="3"/>
      <c r="D704" s="5"/>
      <c r="E704" s="3"/>
      <c r="F704" s="8"/>
      <c r="G704" s="8"/>
      <c r="H704" s="8"/>
    </row>
    <row r="705" spans="1:8" ht="15" customHeight="1" x14ac:dyDescent="0.2">
      <c r="A705" s="24"/>
      <c r="B705" s="3"/>
      <c r="C705" s="3"/>
      <c r="D705" s="5"/>
      <c r="E705" s="3"/>
      <c r="F705" s="8"/>
      <c r="G705" s="8"/>
      <c r="H705" s="8"/>
    </row>
    <row r="706" spans="1:8" ht="15" customHeight="1" x14ac:dyDescent="0.2">
      <c r="A706" s="24"/>
      <c r="B706" s="3"/>
      <c r="C706" s="3"/>
      <c r="D706" s="5"/>
      <c r="E706" s="3"/>
      <c r="F706" s="8"/>
      <c r="G706" s="8"/>
      <c r="H706" s="8"/>
    </row>
    <row r="707" spans="1:8" ht="15" customHeight="1" x14ac:dyDescent="0.2">
      <c r="A707" s="24"/>
      <c r="B707" s="3"/>
      <c r="C707" s="3"/>
      <c r="D707" s="5"/>
      <c r="E707" s="3"/>
      <c r="F707" s="8"/>
      <c r="G707" s="8"/>
      <c r="H707" s="8"/>
    </row>
  </sheetData>
  <sortState ref="C20:C21">
    <sortCondition ref="C20"/>
  </sortState>
  <mergeCells count="41">
    <mergeCell ref="A101:H102"/>
    <mergeCell ref="A103:H104"/>
    <mergeCell ref="A106:H107"/>
    <mergeCell ref="A108:H110"/>
    <mergeCell ref="A105:H105"/>
    <mergeCell ref="A12:G12"/>
    <mergeCell ref="A16:G16"/>
    <mergeCell ref="C30:H30"/>
    <mergeCell ref="A94:G94"/>
    <mergeCell ref="C88:H88"/>
    <mergeCell ref="C69:H69"/>
    <mergeCell ref="A51:G51"/>
    <mergeCell ref="A96:H96"/>
    <mergeCell ref="A100:H100"/>
    <mergeCell ref="A68:G68"/>
    <mergeCell ref="C45:H45"/>
    <mergeCell ref="A62:G62"/>
    <mergeCell ref="A8:H8"/>
    <mergeCell ref="C10:H10"/>
    <mergeCell ref="A98:H99"/>
    <mergeCell ref="A87:G87"/>
    <mergeCell ref="A95:G95"/>
    <mergeCell ref="A75:G75"/>
    <mergeCell ref="C76:H76"/>
    <mergeCell ref="A97:H97"/>
    <mergeCell ref="C52:H52"/>
    <mergeCell ref="C13:H13"/>
    <mergeCell ref="C63:H63"/>
    <mergeCell ref="A57:G57"/>
    <mergeCell ref="C58:H58"/>
    <mergeCell ref="A44:G44"/>
    <mergeCell ref="C17:H17"/>
    <mergeCell ref="A29:G29"/>
    <mergeCell ref="A1:H3"/>
    <mergeCell ref="A4:H4"/>
    <mergeCell ref="A5:H5"/>
    <mergeCell ref="A6:A7"/>
    <mergeCell ref="F6:F7"/>
    <mergeCell ref="G6:G7"/>
    <mergeCell ref="H6:H7"/>
    <mergeCell ref="B6:E7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0" orientation="landscape" r:id="rId1"/>
  <rowBreaks count="3" manualBreakCount="3">
    <brk id="29" max="7" man="1"/>
    <brk id="57" max="7" man="1"/>
    <brk id="87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974"/>
  <sheetViews>
    <sheetView view="pageBreakPreview" zoomScaleNormal="100" zoomScaleSheetLayoutView="100" workbookViewId="0">
      <selection activeCell="B215" sqref="B215:J215"/>
    </sheetView>
  </sheetViews>
  <sheetFormatPr defaultRowHeight="15" customHeight="1" x14ac:dyDescent="0.2"/>
  <cols>
    <col min="1" max="1" width="7.85546875" style="23" customWidth="1"/>
    <col min="2" max="2" width="31.5703125" style="15" customWidth="1"/>
    <col min="3" max="10" width="14.28515625" style="15" customWidth="1"/>
    <col min="11" max="11" width="9.140625" style="14"/>
    <col min="12" max="12" width="9.140625" style="108"/>
    <col min="13" max="16384" width="9.140625" style="15"/>
  </cols>
  <sheetData>
    <row r="1" spans="1:12" ht="15" customHeight="1" x14ac:dyDescent="0.2">
      <c r="A1" s="289" t="str">
        <f>'Planilha Orçamentária'!A1:H3</f>
        <v>PREFEITURA MUNICIPAL                                                                                                                                                                                                                                         Secretaria de Obras e Serviços Urbanos</v>
      </c>
      <c r="B1" s="290"/>
      <c r="C1" s="290"/>
      <c r="D1" s="290"/>
      <c r="E1" s="290"/>
      <c r="F1" s="290"/>
      <c r="G1" s="290"/>
      <c r="H1" s="290"/>
      <c r="I1" s="290"/>
      <c r="J1" s="291"/>
    </row>
    <row r="2" spans="1:12" ht="15" customHeight="1" x14ac:dyDescent="0.2">
      <c r="A2" s="292"/>
      <c r="B2" s="228"/>
      <c r="C2" s="228"/>
      <c r="D2" s="228"/>
      <c r="E2" s="228"/>
      <c r="F2" s="228"/>
      <c r="G2" s="228"/>
      <c r="H2" s="228"/>
      <c r="I2" s="228"/>
      <c r="J2" s="293"/>
    </row>
    <row r="3" spans="1:12" ht="15" customHeight="1" x14ac:dyDescent="0.2">
      <c r="A3" s="292"/>
      <c r="B3" s="228"/>
      <c r="C3" s="228"/>
      <c r="D3" s="228"/>
      <c r="E3" s="228"/>
      <c r="F3" s="228"/>
      <c r="G3" s="228"/>
      <c r="H3" s="228"/>
      <c r="I3" s="228"/>
      <c r="J3" s="293"/>
    </row>
    <row r="4" spans="1:12" ht="18.75" customHeight="1" x14ac:dyDescent="0.2">
      <c r="A4" s="274" t="str">
        <f>'Planilha Orçamentária'!A4:H4</f>
        <v>OBRA POR EXECUÇÃO INDIRETA</v>
      </c>
      <c r="B4" s="275"/>
      <c r="C4" s="275"/>
      <c r="D4" s="275"/>
      <c r="E4" s="275"/>
      <c r="F4" s="275"/>
      <c r="G4" s="275"/>
      <c r="H4" s="275"/>
      <c r="I4" s="275"/>
      <c r="J4" s="276"/>
    </row>
    <row r="5" spans="1:12" ht="18.75" customHeight="1" x14ac:dyDescent="0.2">
      <c r="A5" s="277" t="str">
        <f>'Planilha Orçamentária'!A5:H5</f>
        <v>Setor requisitante: Secretaria de Desenvolvimento Econômico e Social</v>
      </c>
      <c r="B5" s="230"/>
      <c r="C5" s="230"/>
      <c r="D5" s="230"/>
      <c r="E5" s="230"/>
      <c r="F5" s="230"/>
      <c r="G5" s="230"/>
      <c r="H5" s="230"/>
      <c r="I5" s="230"/>
      <c r="J5" s="278"/>
    </row>
    <row r="6" spans="1:12" ht="15" customHeight="1" x14ac:dyDescent="0.2">
      <c r="A6" s="277" t="str">
        <f>'Planilha Orçamentária'!A6:A7</f>
        <v>Objeto:</v>
      </c>
      <c r="B6" s="230" t="str">
        <f>'Planilha Orçamentária'!B6:E7</f>
        <v>Reforma do Conselho Tutelar dos Direitos da Criança e do Adolescente de Nova Era/MG</v>
      </c>
      <c r="C6" s="230"/>
      <c r="D6" s="230"/>
      <c r="E6" s="230"/>
      <c r="F6" s="230"/>
      <c r="G6" s="230"/>
      <c r="H6" s="275" t="str">
        <f>'Planilha Orçamentária'!F6</f>
        <v>BDI:</v>
      </c>
      <c r="I6" s="232">
        <f>'Planilha Orçamentária'!G6</f>
        <v>0.31409999999999999</v>
      </c>
      <c r="J6" s="298">
        <f>'Planilha Orçamentária'!H6</f>
        <v>43714</v>
      </c>
    </row>
    <row r="7" spans="1:12" ht="15" customHeight="1" x14ac:dyDescent="0.2">
      <c r="A7" s="277"/>
      <c r="B7" s="230"/>
      <c r="C7" s="230"/>
      <c r="D7" s="230"/>
      <c r="E7" s="230"/>
      <c r="F7" s="230"/>
      <c r="G7" s="230"/>
      <c r="H7" s="275"/>
      <c r="I7" s="230"/>
      <c r="J7" s="298"/>
    </row>
    <row r="8" spans="1:12" ht="15" customHeight="1" x14ac:dyDescent="0.2">
      <c r="A8" s="299" t="s">
        <v>14</v>
      </c>
      <c r="B8" s="227"/>
      <c r="C8" s="227"/>
      <c r="D8" s="227"/>
      <c r="E8" s="227"/>
      <c r="F8" s="227"/>
      <c r="G8" s="227"/>
      <c r="H8" s="227"/>
      <c r="I8" s="227"/>
      <c r="J8" s="300"/>
    </row>
    <row r="9" spans="1:12" s="18" customFormat="1" ht="16.5" customHeight="1" x14ac:dyDescent="0.2">
      <c r="A9" s="70"/>
      <c r="B9" s="16"/>
      <c r="C9" s="16"/>
      <c r="D9" s="16"/>
      <c r="E9" s="16"/>
      <c r="F9" s="16"/>
      <c r="G9" s="16"/>
      <c r="H9" s="16"/>
      <c r="I9" s="16"/>
      <c r="J9" s="71"/>
      <c r="K9" s="17"/>
      <c r="L9" s="109"/>
    </row>
    <row r="10" spans="1:12" s="20" customFormat="1" ht="16.5" customHeight="1" x14ac:dyDescent="0.25">
      <c r="A10" s="72">
        <f>'Planilha Orçamentária'!A10</f>
        <v>1</v>
      </c>
      <c r="B10" s="246" t="str">
        <f>'Planilha Orçamentária'!C10</f>
        <v>MOBILIZAÇÃO E DESMOBILIZAÇÃO</v>
      </c>
      <c r="C10" s="246"/>
      <c r="D10" s="246"/>
      <c r="E10" s="246"/>
      <c r="F10" s="246"/>
      <c r="G10" s="246"/>
      <c r="H10" s="246"/>
      <c r="I10" s="246"/>
      <c r="J10" s="247"/>
      <c r="K10" s="19"/>
      <c r="L10" s="110"/>
    </row>
    <row r="11" spans="1:12" s="18" customFormat="1" ht="16.5" customHeight="1" x14ac:dyDescent="0.2">
      <c r="A11" s="118" t="str">
        <f>'Planilha Orçamentária'!A11</f>
        <v>1.1</v>
      </c>
      <c r="B11" s="251" t="str">
        <f>'Planilha Orçamentária'!C11</f>
        <v>Mobilização e desmobilização de obra - para obras até o valor de R$1.000.000,00 - 1,5% do custo direto da obra</v>
      </c>
      <c r="C11" s="251"/>
      <c r="D11" s="251"/>
      <c r="E11" s="251"/>
      <c r="F11" s="251"/>
      <c r="G11" s="251"/>
      <c r="H11" s="251"/>
      <c r="I11" s="251"/>
      <c r="J11" s="252"/>
      <c r="K11" s="17"/>
      <c r="L11" s="109"/>
    </row>
    <row r="12" spans="1:12" s="20" customFormat="1" ht="45" x14ac:dyDescent="0.25">
      <c r="A12" s="279" t="s">
        <v>19</v>
      </c>
      <c r="B12" s="280"/>
      <c r="C12" s="281"/>
      <c r="D12" s="282" t="s">
        <v>116</v>
      </c>
      <c r="E12" s="283"/>
      <c r="F12" s="282" t="s">
        <v>117</v>
      </c>
      <c r="G12" s="283"/>
      <c r="H12" s="282" t="str">
        <f>B11</f>
        <v>Mobilização e desmobilização de obra - para obras até o valor de R$1.000.000,00 - 1,5% do custo direto da obra</v>
      </c>
      <c r="I12" s="284"/>
      <c r="J12" s="285"/>
      <c r="K12" s="19"/>
      <c r="L12" s="116" t="s">
        <v>483</v>
      </c>
    </row>
    <row r="13" spans="1:12" s="20" customFormat="1" ht="16.5" customHeight="1" x14ac:dyDescent="0.25">
      <c r="A13" s="301">
        <v>1.5</v>
      </c>
      <c r="B13" s="302"/>
      <c r="C13" s="302"/>
      <c r="D13" s="294">
        <f>'Planilha Orçamentária'!H16+'Planilha Orçamentária'!H29+'Planilha Orçamentária'!H44+'Planilha Orçamentária'!H51+'Planilha Orçamentária'!H57+'Planilha Orçamentária'!H62+'Planilha Orçamentária'!H68+'Planilha Orçamentária'!H75+'Planilha Orçamentária'!H87+'Planilha Orçamentária'!H94</f>
        <v>67841.875655320036</v>
      </c>
      <c r="E13" s="295"/>
      <c r="F13" s="294">
        <f>D13-((D13*I6))</f>
        <v>46532.742511984019</v>
      </c>
      <c r="G13" s="295"/>
      <c r="H13" s="296">
        <f>(F13*A13)/100</f>
        <v>697.9911376797603</v>
      </c>
      <c r="I13" s="296"/>
      <c r="J13" s="297"/>
      <c r="K13" s="19"/>
      <c r="L13" s="110"/>
    </row>
    <row r="14" spans="1:12" ht="16.5" customHeight="1" x14ac:dyDescent="0.2">
      <c r="A14" s="72" t="str">
        <f>'Planilha Orçamentária'!A13</f>
        <v>2.</v>
      </c>
      <c r="B14" s="246" t="str">
        <f>'Planilha Orçamentária'!C13</f>
        <v>CANTEIRO DE OBRAS</v>
      </c>
      <c r="C14" s="246"/>
      <c r="D14" s="246"/>
      <c r="E14" s="246"/>
      <c r="F14" s="246"/>
      <c r="G14" s="246"/>
      <c r="H14" s="246"/>
      <c r="I14" s="246"/>
      <c r="J14" s="247"/>
    </row>
    <row r="15" spans="1:12" ht="16.5" customHeight="1" x14ac:dyDescent="0.2">
      <c r="A15" s="118" t="str">
        <f>'Planilha Orçamentária'!A14</f>
        <v>2.1</v>
      </c>
      <c r="B15" s="251" t="str">
        <f>'Planilha Orçamentária'!C14</f>
        <v>Banheiro químico 110 X 120 X 230 cm com manutenção</v>
      </c>
      <c r="C15" s="251"/>
      <c r="D15" s="251"/>
      <c r="E15" s="251"/>
      <c r="F15" s="251"/>
      <c r="G15" s="251"/>
      <c r="H15" s="251"/>
      <c r="I15" s="251"/>
      <c r="J15" s="252"/>
    </row>
    <row r="16" spans="1:12" ht="16.5" customHeight="1" x14ac:dyDescent="0.2">
      <c r="A16" s="242" t="s">
        <v>19</v>
      </c>
      <c r="B16" s="243"/>
      <c r="C16" s="243"/>
      <c r="D16" s="132" t="s">
        <v>20</v>
      </c>
      <c r="E16" s="132" t="s">
        <v>21</v>
      </c>
      <c r="F16" s="132" t="s">
        <v>22</v>
      </c>
      <c r="G16" s="132" t="s">
        <v>23</v>
      </c>
      <c r="H16" s="132" t="s">
        <v>24</v>
      </c>
      <c r="I16" s="132" t="s">
        <v>25</v>
      </c>
      <c r="J16" s="146" t="s">
        <v>26</v>
      </c>
    </row>
    <row r="17" spans="1:12" ht="16.5" customHeight="1" x14ac:dyDescent="0.2">
      <c r="A17" s="234" t="s">
        <v>318</v>
      </c>
      <c r="B17" s="235"/>
      <c r="C17" s="235"/>
      <c r="D17" s="81"/>
      <c r="E17" s="81"/>
      <c r="F17" s="81"/>
      <c r="G17" s="81">
        <v>3</v>
      </c>
      <c r="H17" s="81"/>
      <c r="I17" s="81"/>
      <c r="J17" s="123">
        <f>((PRODUCT(D17:H17))+I17)</f>
        <v>3</v>
      </c>
    </row>
    <row r="18" spans="1:12" ht="16.5" customHeight="1" x14ac:dyDescent="0.2">
      <c r="A18" s="242" t="s">
        <v>188</v>
      </c>
      <c r="B18" s="243"/>
      <c r="C18" s="243"/>
      <c r="D18" s="243"/>
      <c r="E18" s="243"/>
      <c r="F18" s="243"/>
      <c r="G18" s="243"/>
      <c r="H18" s="243"/>
      <c r="I18" s="243"/>
      <c r="J18" s="124">
        <f>SUM(J17)</f>
        <v>3</v>
      </c>
    </row>
    <row r="19" spans="1:12" ht="16.5" customHeight="1" x14ac:dyDescent="0.2">
      <c r="A19" s="118" t="str">
        <f>'Planilha Orçamentária'!A15</f>
        <v>2.2</v>
      </c>
      <c r="B19" s="251" t="str">
        <f>'Planilha Orçamentária'!C15</f>
        <v>Placa de obra em chapa de aço galvanizado - 3,00 x 1,50m, conforme modelo da Prefeitura</v>
      </c>
      <c r="C19" s="251"/>
      <c r="D19" s="251"/>
      <c r="E19" s="251"/>
      <c r="F19" s="251"/>
      <c r="G19" s="251"/>
      <c r="H19" s="251"/>
      <c r="I19" s="251"/>
      <c r="J19" s="252"/>
    </row>
    <row r="20" spans="1:12" ht="16.5" customHeight="1" x14ac:dyDescent="0.2">
      <c r="A20" s="242" t="s">
        <v>19</v>
      </c>
      <c r="B20" s="243"/>
      <c r="C20" s="243"/>
      <c r="D20" s="132" t="s">
        <v>20</v>
      </c>
      <c r="E20" s="132" t="s">
        <v>21</v>
      </c>
      <c r="F20" s="132" t="s">
        <v>22</v>
      </c>
      <c r="G20" s="132" t="s">
        <v>23</v>
      </c>
      <c r="H20" s="132" t="s">
        <v>24</v>
      </c>
      <c r="I20" s="132" t="s">
        <v>25</v>
      </c>
      <c r="J20" s="146" t="s">
        <v>26</v>
      </c>
    </row>
    <row r="21" spans="1:12" ht="16.5" customHeight="1" x14ac:dyDescent="0.2">
      <c r="A21" s="234" t="s">
        <v>144</v>
      </c>
      <c r="B21" s="235"/>
      <c r="C21" s="235"/>
      <c r="D21" s="81"/>
      <c r="E21" s="81">
        <v>3</v>
      </c>
      <c r="F21" s="81">
        <v>1.5</v>
      </c>
      <c r="G21" s="81"/>
      <c r="H21" s="81"/>
      <c r="I21" s="81"/>
      <c r="J21" s="123">
        <f>((PRODUCT(D21:H21))+I21)</f>
        <v>4.5</v>
      </c>
    </row>
    <row r="22" spans="1:12" ht="16.5" customHeight="1" x14ac:dyDescent="0.2">
      <c r="A22" s="253" t="s">
        <v>183</v>
      </c>
      <c r="B22" s="254"/>
      <c r="C22" s="254"/>
      <c r="D22" s="254"/>
      <c r="E22" s="254"/>
      <c r="F22" s="254"/>
      <c r="G22" s="254"/>
      <c r="H22" s="254"/>
      <c r="I22" s="255"/>
      <c r="J22" s="124">
        <f>SUM(J21)</f>
        <v>4.5</v>
      </c>
    </row>
    <row r="23" spans="1:12" ht="16.5" customHeight="1" x14ac:dyDescent="0.2">
      <c r="A23" s="72" t="str">
        <f>'Planilha Orçamentária'!A17</f>
        <v>3.</v>
      </c>
      <c r="B23" s="246" t="str">
        <f>'Planilha Orçamentária'!C17</f>
        <v>SERVIÇOS PRELIMINARES</v>
      </c>
      <c r="C23" s="246"/>
      <c r="D23" s="246"/>
      <c r="E23" s="246"/>
      <c r="F23" s="246"/>
      <c r="G23" s="246"/>
      <c r="H23" s="246"/>
      <c r="I23" s="246"/>
      <c r="J23" s="247"/>
    </row>
    <row r="24" spans="1:12" ht="16.5" customHeight="1" x14ac:dyDescent="0.2">
      <c r="A24" s="118" t="str">
        <f>'Planilha Orçamentária'!A18</f>
        <v>3.1</v>
      </c>
      <c r="B24" s="251" t="str">
        <f>'Planilha Orçamentária'!C18</f>
        <v>Demolição de concreto armado, com equipamento elétrico, inclusive afastamento</v>
      </c>
      <c r="C24" s="251"/>
      <c r="D24" s="251"/>
      <c r="E24" s="251"/>
      <c r="F24" s="251"/>
      <c r="G24" s="251"/>
      <c r="H24" s="251"/>
      <c r="I24" s="251"/>
      <c r="J24" s="252"/>
    </row>
    <row r="25" spans="1:12" ht="16.5" customHeight="1" x14ac:dyDescent="0.2">
      <c r="A25" s="242" t="s">
        <v>19</v>
      </c>
      <c r="B25" s="243"/>
      <c r="C25" s="243"/>
      <c r="D25" s="132" t="s">
        <v>20</v>
      </c>
      <c r="E25" s="132" t="s">
        <v>21</v>
      </c>
      <c r="F25" s="132" t="s">
        <v>22</v>
      </c>
      <c r="G25" s="132" t="s">
        <v>23</v>
      </c>
      <c r="H25" s="132" t="s">
        <v>24</v>
      </c>
      <c r="I25" s="132" t="s">
        <v>25</v>
      </c>
      <c r="J25" s="146" t="s">
        <v>26</v>
      </c>
    </row>
    <row r="26" spans="1:12" ht="16.5" customHeight="1" x14ac:dyDescent="0.2">
      <c r="A26" s="234" t="s">
        <v>322</v>
      </c>
      <c r="B26" s="235"/>
      <c r="C26" s="235"/>
      <c r="D26" s="81">
        <v>0.25</v>
      </c>
      <c r="E26" s="81">
        <v>0.25</v>
      </c>
      <c r="F26" s="81">
        <v>1.7</v>
      </c>
      <c r="G26" s="81">
        <v>2</v>
      </c>
      <c r="H26" s="81"/>
      <c r="I26" s="81"/>
      <c r="J26" s="123">
        <f>((PRODUCT(D26:H26))+I26)</f>
        <v>0.21249999999999999</v>
      </c>
    </row>
    <row r="27" spans="1:12" ht="16.5" customHeight="1" x14ac:dyDescent="0.2">
      <c r="A27" s="234" t="s">
        <v>346</v>
      </c>
      <c r="B27" s="235"/>
      <c r="C27" s="235"/>
      <c r="D27" s="81">
        <f>6.33-0.85</f>
        <v>5.48</v>
      </c>
      <c r="E27" s="81">
        <v>0.15</v>
      </c>
      <c r="F27" s="81">
        <v>0.15</v>
      </c>
      <c r="G27" s="81"/>
      <c r="H27" s="81"/>
      <c r="I27" s="81"/>
      <c r="J27" s="123">
        <f>((PRODUCT(D27:H27))+I27)</f>
        <v>0.12330000000000001</v>
      </c>
    </row>
    <row r="28" spans="1:12" ht="16.5" customHeight="1" x14ac:dyDescent="0.2">
      <c r="A28" s="242" t="s">
        <v>189</v>
      </c>
      <c r="B28" s="243"/>
      <c r="C28" s="243"/>
      <c r="D28" s="243"/>
      <c r="E28" s="243"/>
      <c r="F28" s="243"/>
      <c r="G28" s="243"/>
      <c r="H28" s="243"/>
      <c r="I28" s="243"/>
      <c r="J28" s="124">
        <f>SUM(J26:J27)</f>
        <v>0.33579999999999999</v>
      </c>
    </row>
    <row r="29" spans="1:12" ht="16.5" customHeight="1" x14ac:dyDescent="0.2">
      <c r="A29" s="118" t="str">
        <f>'Planilha Orçamentária'!A19</f>
        <v>3.2</v>
      </c>
      <c r="B29" s="251" t="str">
        <f>'Planilha Orçamentária'!C19</f>
        <v>Demolição de concreto simples, com equipamento elétrico, inclusive afastamento</v>
      </c>
      <c r="C29" s="251"/>
      <c r="D29" s="251"/>
      <c r="E29" s="251"/>
      <c r="F29" s="251"/>
      <c r="G29" s="251"/>
      <c r="H29" s="251"/>
      <c r="I29" s="251"/>
      <c r="J29" s="252"/>
    </row>
    <row r="30" spans="1:12" s="20" customFormat="1" ht="16.5" customHeight="1" x14ac:dyDescent="0.25">
      <c r="A30" s="242" t="s">
        <v>19</v>
      </c>
      <c r="B30" s="243"/>
      <c r="C30" s="243"/>
      <c r="D30" s="132" t="s">
        <v>20</v>
      </c>
      <c r="E30" s="132" t="s">
        <v>21</v>
      </c>
      <c r="F30" s="132" t="s">
        <v>22</v>
      </c>
      <c r="G30" s="132" t="s">
        <v>23</v>
      </c>
      <c r="H30" s="132" t="s">
        <v>24</v>
      </c>
      <c r="I30" s="132" t="s">
        <v>25</v>
      </c>
      <c r="J30" s="146" t="s">
        <v>26</v>
      </c>
      <c r="K30" s="19"/>
      <c r="L30" s="110"/>
    </row>
    <row r="31" spans="1:12" ht="16.5" customHeight="1" x14ac:dyDescent="0.2">
      <c r="A31" s="234" t="s">
        <v>130</v>
      </c>
      <c r="B31" s="235"/>
      <c r="C31" s="235"/>
      <c r="D31" s="81">
        <v>6.343</v>
      </c>
      <c r="E31" s="81">
        <v>1</v>
      </c>
      <c r="F31" s="81">
        <v>0.06</v>
      </c>
      <c r="G31" s="81"/>
      <c r="H31" s="81"/>
      <c r="I31" s="81"/>
      <c r="J31" s="123">
        <f>((PRODUCT(D31:H31))+I31)</f>
        <v>0.38057999999999997</v>
      </c>
    </row>
    <row r="32" spans="1:12" ht="16.5" customHeight="1" x14ac:dyDescent="0.2">
      <c r="A32" s="234" t="s">
        <v>130</v>
      </c>
      <c r="B32" s="235"/>
      <c r="C32" s="235"/>
      <c r="D32" s="81">
        <v>0.2</v>
      </c>
      <c r="E32" s="81">
        <v>1</v>
      </c>
      <c r="F32" s="81">
        <v>0.06</v>
      </c>
      <c r="G32" s="81"/>
      <c r="H32" s="81"/>
      <c r="I32" s="81"/>
      <c r="J32" s="123">
        <f>((PRODUCT(D32:H32))+I32)</f>
        <v>1.2E-2</v>
      </c>
    </row>
    <row r="33" spans="1:12" ht="16.5" customHeight="1" x14ac:dyDescent="0.2">
      <c r="A33" s="234" t="s">
        <v>178</v>
      </c>
      <c r="B33" s="235"/>
      <c r="C33" s="235"/>
      <c r="D33" s="81">
        <v>1</v>
      </c>
      <c r="E33" s="81">
        <v>1</v>
      </c>
      <c r="F33" s="81"/>
      <c r="G33" s="81">
        <v>8</v>
      </c>
      <c r="H33" s="81"/>
      <c r="I33" s="81"/>
      <c r="J33" s="123">
        <f>((PRODUCT(D33:H33))+I33)</f>
        <v>8</v>
      </c>
    </row>
    <row r="34" spans="1:12" ht="16.5" customHeight="1" x14ac:dyDescent="0.2">
      <c r="A34" s="242" t="s">
        <v>189</v>
      </c>
      <c r="B34" s="243"/>
      <c r="C34" s="243"/>
      <c r="D34" s="243"/>
      <c r="E34" s="243"/>
      <c r="F34" s="243"/>
      <c r="G34" s="243"/>
      <c r="H34" s="243"/>
      <c r="I34" s="243"/>
      <c r="J34" s="124">
        <f>SUM(J31:J33)</f>
        <v>8.3925800000000006</v>
      </c>
    </row>
    <row r="35" spans="1:12" ht="16.5" customHeight="1" x14ac:dyDescent="0.2">
      <c r="A35" s="118" t="str">
        <f>'Planilha Orçamentária'!A20</f>
        <v>3.3</v>
      </c>
      <c r="B35" s="251" t="str">
        <f>'Planilha Orçamentária'!C20</f>
        <v>Demolição de piso cerâmico ou ladrilho hidráulico, inclusive afastamento</v>
      </c>
      <c r="C35" s="251"/>
      <c r="D35" s="251"/>
      <c r="E35" s="251"/>
      <c r="F35" s="251"/>
      <c r="G35" s="251"/>
      <c r="H35" s="251"/>
      <c r="I35" s="251"/>
      <c r="J35" s="252"/>
    </row>
    <row r="36" spans="1:12" ht="16.5" customHeight="1" x14ac:dyDescent="0.2">
      <c r="A36" s="242" t="s">
        <v>19</v>
      </c>
      <c r="B36" s="243"/>
      <c r="C36" s="243"/>
      <c r="D36" s="132" t="s">
        <v>20</v>
      </c>
      <c r="E36" s="132" t="s">
        <v>21</v>
      </c>
      <c r="F36" s="132" t="s">
        <v>22</v>
      </c>
      <c r="G36" s="132" t="s">
        <v>23</v>
      </c>
      <c r="H36" s="132" t="s">
        <v>24</v>
      </c>
      <c r="I36" s="132" t="s">
        <v>25</v>
      </c>
      <c r="J36" s="146" t="s">
        <v>26</v>
      </c>
    </row>
    <row r="37" spans="1:12" ht="16.5" customHeight="1" x14ac:dyDescent="0.2">
      <c r="A37" s="234" t="s">
        <v>121</v>
      </c>
      <c r="B37" s="235"/>
      <c r="C37" s="235"/>
      <c r="D37" s="81">
        <v>4.5199999999999996</v>
      </c>
      <c r="E37" s="81">
        <v>0.2</v>
      </c>
      <c r="F37" s="81"/>
      <c r="G37" s="81"/>
      <c r="H37" s="81"/>
      <c r="I37" s="81"/>
      <c r="J37" s="123">
        <f>((PRODUCT(D37:H37))+I37)</f>
        <v>0.90399999999999991</v>
      </c>
    </row>
    <row r="38" spans="1:12" s="20" customFormat="1" ht="16.5" customHeight="1" x14ac:dyDescent="0.25">
      <c r="A38" s="236" t="s">
        <v>122</v>
      </c>
      <c r="B38" s="237"/>
      <c r="C38" s="238"/>
      <c r="D38" s="81">
        <v>0.40589999999999998</v>
      </c>
      <c r="E38" s="81">
        <v>0.2</v>
      </c>
      <c r="F38" s="81"/>
      <c r="G38" s="81"/>
      <c r="H38" s="81"/>
      <c r="I38" s="81"/>
      <c r="J38" s="123">
        <f>((PRODUCT(D38:H38))+I38)</f>
        <v>8.1180000000000002E-2</v>
      </c>
      <c r="K38" s="19"/>
      <c r="L38" s="110"/>
    </row>
    <row r="39" spans="1:12" ht="16.5" customHeight="1" x14ac:dyDescent="0.2">
      <c r="A39" s="242" t="s">
        <v>183</v>
      </c>
      <c r="B39" s="243"/>
      <c r="C39" s="243"/>
      <c r="D39" s="243"/>
      <c r="E39" s="243"/>
      <c r="F39" s="243"/>
      <c r="G39" s="243"/>
      <c r="H39" s="243"/>
      <c r="I39" s="243"/>
      <c r="J39" s="124">
        <f>SUM(J37:J38)</f>
        <v>0.98517999999999994</v>
      </c>
    </row>
    <row r="40" spans="1:12" ht="16.5" customHeight="1" x14ac:dyDescent="0.2">
      <c r="A40" s="118" t="str">
        <f>'Planilha Orçamentária'!A21</f>
        <v>3.4</v>
      </c>
      <c r="B40" s="251" t="str">
        <f>'Planilha Orçamentária'!C21</f>
        <v>Demolição de reboco inclusive afastamento</v>
      </c>
      <c r="C40" s="251"/>
      <c r="D40" s="251"/>
      <c r="E40" s="251"/>
      <c r="F40" s="251"/>
      <c r="G40" s="251"/>
      <c r="H40" s="251"/>
      <c r="I40" s="251"/>
      <c r="J40" s="252"/>
    </row>
    <row r="41" spans="1:12" ht="16.5" customHeight="1" x14ac:dyDescent="0.2">
      <c r="A41" s="242" t="s">
        <v>19</v>
      </c>
      <c r="B41" s="243"/>
      <c r="C41" s="243"/>
      <c r="D41" s="132" t="s">
        <v>20</v>
      </c>
      <c r="E41" s="132" t="s">
        <v>21</v>
      </c>
      <c r="F41" s="132" t="s">
        <v>22</v>
      </c>
      <c r="G41" s="132" t="s">
        <v>23</v>
      </c>
      <c r="H41" s="132" t="s">
        <v>24</v>
      </c>
      <c r="I41" s="132" t="s">
        <v>25</v>
      </c>
      <c r="J41" s="146" t="s">
        <v>26</v>
      </c>
    </row>
    <row r="42" spans="1:12" ht="16.5" customHeight="1" x14ac:dyDescent="0.2">
      <c r="A42" s="236" t="s">
        <v>152</v>
      </c>
      <c r="B42" s="237"/>
      <c r="C42" s="238"/>
      <c r="D42" s="81">
        <v>2</v>
      </c>
      <c r="E42" s="81"/>
      <c r="F42" s="81">
        <v>1</v>
      </c>
      <c r="G42" s="81"/>
      <c r="H42" s="81"/>
      <c r="I42" s="81"/>
      <c r="J42" s="123">
        <f>((PRODUCT(D42:H42))+I42)</f>
        <v>2</v>
      </c>
    </row>
    <row r="43" spans="1:12" s="20" customFormat="1" ht="16.5" customHeight="1" x14ac:dyDescent="0.25">
      <c r="A43" s="234" t="s">
        <v>151</v>
      </c>
      <c r="B43" s="235"/>
      <c r="C43" s="235"/>
      <c r="D43" s="81">
        <v>3.5209999999999999</v>
      </c>
      <c r="E43" s="81"/>
      <c r="F43" s="81">
        <v>0.5</v>
      </c>
      <c r="G43" s="81"/>
      <c r="H43" s="81"/>
      <c r="I43" s="81"/>
      <c r="J43" s="123">
        <f>((PRODUCT(D43:H43))+I43)</f>
        <v>1.7605</v>
      </c>
      <c r="K43" s="19"/>
      <c r="L43" s="110"/>
    </row>
    <row r="44" spans="1:12" ht="16.5" customHeight="1" x14ac:dyDescent="0.2">
      <c r="A44" s="236" t="s">
        <v>195</v>
      </c>
      <c r="B44" s="237"/>
      <c r="C44" s="238"/>
      <c r="D44" s="81">
        <v>0.25</v>
      </c>
      <c r="E44" s="81"/>
      <c r="F44" s="81">
        <v>0.25</v>
      </c>
      <c r="G44" s="81">
        <v>2</v>
      </c>
      <c r="H44" s="81"/>
      <c r="I44" s="81"/>
      <c r="J44" s="123">
        <f>((PRODUCT(D44:H44))+I44)</f>
        <v>0.125</v>
      </c>
    </row>
    <row r="45" spans="1:12" ht="16.5" customHeight="1" x14ac:dyDescent="0.2">
      <c r="A45" s="242" t="s">
        <v>183</v>
      </c>
      <c r="B45" s="243"/>
      <c r="C45" s="243"/>
      <c r="D45" s="243"/>
      <c r="E45" s="243"/>
      <c r="F45" s="243"/>
      <c r="G45" s="243"/>
      <c r="H45" s="243"/>
      <c r="I45" s="243"/>
      <c r="J45" s="124">
        <f>SUM(J42:J44)</f>
        <v>3.8855</v>
      </c>
    </row>
    <row r="46" spans="1:12" ht="16.5" customHeight="1" x14ac:dyDescent="0.2">
      <c r="A46" s="118" t="str">
        <f>'Planilha Orçamentária'!A22</f>
        <v>3.5</v>
      </c>
      <c r="B46" s="251" t="str">
        <f>'Planilha Orçamentária'!C22</f>
        <v>Demolição de revestimento cerâmico, azulejo ou ladrilho hidráulico inclusive afastamento</v>
      </c>
      <c r="C46" s="251"/>
      <c r="D46" s="251"/>
      <c r="E46" s="251"/>
      <c r="F46" s="251"/>
      <c r="G46" s="251"/>
      <c r="H46" s="251"/>
      <c r="I46" s="251"/>
      <c r="J46" s="252"/>
    </row>
    <row r="47" spans="1:12" ht="16.5" customHeight="1" x14ac:dyDescent="0.2">
      <c r="A47" s="242" t="s">
        <v>19</v>
      </c>
      <c r="B47" s="243"/>
      <c r="C47" s="243"/>
      <c r="D47" s="132" t="s">
        <v>20</v>
      </c>
      <c r="E47" s="132" t="s">
        <v>21</v>
      </c>
      <c r="F47" s="132" t="s">
        <v>22</v>
      </c>
      <c r="G47" s="132" t="s">
        <v>23</v>
      </c>
      <c r="H47" s="132" t="s">
        <v>24</v>
      </c>
      <c r="I47" s="132" t="s">
        <v>25</v>
      </c>
      <c r="J47" s="146" t="s">
        <v>26</v>
      </c>
    </row>
    <row r="48" spans="1:12" ht="16.5" customHeight="1" x14ac:dyDescent="0.2">
      <c r="A48" s="234" t="s">
        <v>43</v>
      </c>
      <c r="B48" s="235"/>
      <c r="C48" s="235"/>
      <c r="D48" s="81">
        <f>1.798+0.608</f>
        <v>2.4060000000000001</v>
      </c>
      <c r="E48" s="81"/>
      <c r="F48" s="81">
        <v>0.4</v>
      </c>
      <c r="G48" s="81"/>
      <c r="H48" s="81"/>
      <c r="I48" s="81"/>
      <c r="J48" s="123">
        <f>((PRODUCT(D48:H48))+I48)</f>
        <v>0.96240000000000014</v>
      </c>
    </row>
    <row r="49" spans="1:12" s="20" customFormat="1" ht="16.5" customHeight="1" x14ac:dyDescent="0.25">
      <c r="A49" s="242" t="s">
        <v>183</v>
      </c>
      <c r="B49" s="243"/>
      <c r="C49" s="243"/>
      <c r="D49" s="243"/>
      <c r="E49" s="243"/>
      <c r="F49" s="243"/>
      <c r="G49" s="243"/>
      <c r="H49" s="243"/>
      <c r="I49" s="243"/>
      <c r="J49" s="124">
        <f>SUM(J48)</f>
        <v>0.96240000000000014</v>
      </c>
      <c r="K49" s="19"/>
      <c r="L49" s="110"/>
    </row>
    <row r="50" spans="1:12" ht="16.5" customHeight="1" x14ac:dyDescent="0.2">
      <c r="A50" s="118" t="str">
        <f>'Planilha Orçamentária'!A23</f>
        <v>3.6</v>
      </c>
      <c r="B50" s="251" t="str">
        <f>'Planilha Orçamentária'!C23</f>
        <v>Demolição de rodapé em geral, inclusive argamassa de assentamento e afastamento</v>
      </c>
      <c r="C50" s="251"/>
      <c r="D50" s="251"/>
      <c r="E50" s="251"/>
      <c r="F50" s="251"/>
      <c r="G50" s="251"/>
      <c r="H50" s="251"/>
      <c r="I50" s="251"/>
      <c r="J50" s="252"/>
    </row>
    <row r="51" spans="1:12" ht="16.5" customHeight="1" x14ac:dyDescent="0.2">
      <c r="A51" s="242" t="s">
        <v>19</v>
      </c>
      <c r="B51" s="243"/>
      <c r="C51" s="243"/>
      <c r="D51" s="132" t="s">
        <v>20</v>
      </c>
      <c r="E51" s="132" t="s">
        <v>21</v>
      </c>
      <c r="F51" s="132" t="s">
        <v>22</v>
      </c>
      <c r="G51" s="132" t="s">
        <v>23</v>
      </c>
      <c r="H51" s="132" t="s">
        <v>24</v>
      </c>
      <c r="I51" s="132" t="s">
        <v>25</v>
      </c>
      <c r="J51" s="146" t="s">
        <v>26</v>
      </c>
    </row>
    <row r="52" spans="1:12" ht="16.5" customHeight="1" x14ac:dyDescent="0.2">
      <c r="A52" s="234" t="s">
        <v>145</v>
      </c>
      <c r="B52" s="235"/>
      <c r="C52" s="235"/>
      <c r="D52" s="81">
        <f>13.2021-(4*0.7)-(1*0.8)</f>
        <v>9.6021000000000001</v>
      </c>
      <c r="E52" s="81"/>
      <c r="F52" s="81"/>
      <c r="G52" s="81"/>
      <c r="H52" s="81"/>
      <c r="I52" s="81"/>
      <c r="J52" s="123">
        <f>((PRODUCT(D52:H52))+I52)</f>
        <v>9.6021000000000001</v>
      </c>
    </row>
    <row r="53" spans="1:12" ht="16.5" customHeight="1" x14ac:dyDescent="0.2">
      <c r="A53" s="234" t="s">
        <v>54</v>
      </c>
      <c r="B53" s="235"/>
      <c r="C53" s="235"/>
      <c r="D53" s="81">
        <f>11.183-0.8</f>
        <v>10.382999999999999</v>
      </c>
      <c r="E53" s="81"/>
      <c r="F53" s="81"/>
      <c r="G53" s="81"/>
      <c r="H53" s="81"/>
      <c r="I53" s="81"/>
      <c r="J53" s="123">
        <f>((PRODUCT(D53:H53))+I53)</f>
        <v>10.382999999999999</v>
      </c>
    </row>
    <row r="54" spans="1:12" ht="16.5" customHeight="1" x14ac:dyDescent="0.2">
      <c r="A54" s="234" t="s">
        <v>323</v>
      </c>
      <c r="B54" s="235"/>
      <c r="C54" s="235"/>
      <c r="D54" s="81">
        <f>1.798+0.538</f>
        <v>2.3360000000000003</v>
      </c>
      <c r="E54" s="81"/>
      <c r="F54" s="81"/>
      <c r="G54" s="81"/>
      <c r="H54" s="81"/>
      <c r="I54" s="81"/>
      <c r="J54" s="123">
        <f>((PRODUCT(D54:H54))+I54)</f>
        <v>2.3360000000000003</v>
      </c>
    </row>
    <row r="55" spans="1:12" s="22" customFormat="1" ht="16.5" customHeight="1" x14ac:dyDescent="0.2">
      <c r="A55" s="242" t="s">
        <v>190</v>
      </c>
      <c r="B55" s="243"/>
      <c r="C55" s="243"/>
      <c r="D55" s="243"/>
      <c r="E55" s="243"/>
      <c r="F55" s="243"/>
      <c r="G55" s="243"/>
      <c r="H55" s="243"/>
      <c r="I55" s="243"/>
      <c r="J55" s="124">
        <f>SUM(J52:J54)</f>
        <v>22.321100000000001</v>
      </c>
      <c r="K55" s="21"/>
      <c r="L55" s="111"/>
    </row>
    <row r="56" spans="1:12" ht="16.5" customHeight="1" x14ac:dyDescent="0.2">
      <c r="A56" s="118" t="str">
        <f>'Planilha Orçamentária'!A24</f>
        <v>3.7</v>
      </c>
      <c r="B56" s="251" t="str">
        <f>'Planilha Orçamentária'!C24</f>
        <v>Remoção de cerca e portão, inclusive afastamento</v>
      </c>
      <c r="C56" s="251"/>
      <c r="D56" s="251"/>
      <c r="E56" s="251"/>
      <c r="F56" s="251"/>
      <c r="G56" s="251"/>
      <c r="H56" s="251"/>
      <c r="I56" s="251"/>
      <c r="J56" s="252"/>
    </row>
    <row r="57" spans="1:12" ht="16.5" customHeight="1" x14ac:dyDescent="0.2">
      <c r="A57" s="242" t="s">
        <v>19</v>
      </c>
      <c r="B57" s="243"/>
      <c r="C57" s="243"/>
      <c r="D57" s="132" t="s">
        <v>20</v>
      </c>
      <c r="E57" s="132" t="s">
        <v>21</v>
      </c>
      <c r="F57" s="132" t="s">
        <v>22</v>
      </c>
      <c r="G57" s="132" t="s">
        <v>23</v>
      </c>
      <c r="H57" s="132" t="s">
        <v>24</v>
      </c>
      <c r="I57" s="132" t="s">
        <v>25</v>
      </c>
      <c r="J57" s="146" t="s">
        <v>26</v>
      </c>
    </row>
    <row r="58" spans="1:12" ht="16.5" customHeight="1" x14ac:dyDescent="0.2">
      <c r="A58" s="234" t="s">
        <v>257</v>
      </c>
      <c r="B58" s="235"/>
      <c r="C58" s="235"/>
      <c r="D58" s="81">
        <v>15.413</v>
      </c>
      <c r="E58" s="81"/>
      <c r="F58" s="81">
        <v>1.66</v>
      </c>
      <c r="G58" s="81"/>
      <c r="H58" s="81"/>
      <c r="I58" s="81"/>
      <c r="J58" s="123">
        <f>((PRODUCT(D58:H58))+I58)</f>
        <v>25.58558</v>
      </c>
    </row>
    <row r="59" spans="1:12" ht="16.5" customHeight="1" x14ac:dyDescent="0.2">
      <c r="A59" s="234" t="s">
        <v>258</v>
      </c>
      <c r="B59" s="235"/>
      <c r="C59" s="235"/>
      <c r="D59" s="81">
        <v>15.663500000000001</v>
      </c>
      <c r="E59" s="81"/>
      <c r="F59" s="81">
        <v>1.95</v>
      </c>
      <c r="G59" s="81"/>
      <c r="H59" s="81"/>
      <c r="I59" s="81"/>
      <c r="J59" s="123">
        <f>((PRODUCT(D59:H59))+I59)</f>
        <v>30.543825000000002</v>
      </c>
    </row>
    <row r="60" spans="1:12" ht="16.5" customHeight="1" x14ac:dyDescent="0.2">
      <c r="A60" s="242" t="s">
        <v>183</v>
      </c>
      <c r="B60" s="243"/>
      <c r="C60" s="243"/>
      <c r="D60" s="243"/>
      <c r="E60" s="243"/>
      <c r="F60" s="243"/>
      <c r="G60" s="243"/>
      <c r="H60" s="243"/>
      <c r="I60" s="243"/>
      <c r="J60" s="124">
        <f>SUM(J58:J59)</f>
        <v>56.129405000000006</v>
      </c>
    </row>
    <row r="61" spans="1:12" ht="16.5" customHeight="1" x14ac:dyDescent="0.2">
      <c r="A61" s="118" t="str">
        <f>'Planilha Orçamentária'!A25</f>
        <v>3.8</v>
      </c>
      <c r="B61" s="251" t="str">
        <f>'Planilha Orçamentária'!C25</f>
        <v>Remoção de divisória de madeira, inclusive afastamento</v>
      </c>
      <c r="C61" s="251"/>
      <c r="D61" s="251"/>
      <c r="E61" s="251"/>
      <c r="F61" s="251"/>
      <c r="G61" s="251"/>
      <c r="H61" s="251"/>
      <c r="I61" s="251"/>
      <c r="J61" s="252"/>
    </row>
    <row r="62" spans="1:12" ht="16.5" customHeight="1" x14ac:dyDescent="0.2">
      <c r="A62" s="242" t="s">
        <v>19</v>
      </c>
      <c r="B62" s="243"/>
      <c r="C62" s="243"/>
      <c r="D62" s="132" t="s">
        <v>20</v>
      </c>
      <c r="E62" s="132" t="s">
        <v>21</v>
      </c>
      <c r="F62" s="132" t="s">
        <v>22</v>
      </c>
      <c r="G62" s="132" t="s">
        <v>23</v>
      </c>
      <c r="H62" s="132" t="s">
        <v>24</v>
      </c>
      <c r="I62" s="132" t="s">
        <v>25</v>
      </c>
      <c r="J62" s="146" t="s">
        <v>26</v>
      </c>
    </row>
    <row r="63" spans="1:12" ht="16.5" customHeight="1" x14ac:dyDescent="0.2">
      <c r="A63" s="234" t="s">
        <v>31</v>
      </c>
      <c r="B63" s="235"/>
      <c r="C63" s="235"/>
      <c r="D63" s="81">
        <v>3.47</v>
      </c>
      <c r="E63" s="81"/>
      <c r="F63" s="81">
        <v>2.11</v>
      </c>
      <c r="G63" s="81"/>
      <c r="H63" s="81"/>
      <c r="I63" s="81"/>
      <c r="J63" s="123">
        <f>((PRODUCT(D63:H63))+I63)</f>
        <v>7.3216999999999999</v>
      </c>
    </row>
    <row r="64" spans="1:12" ht="16.5" customHeight="1" x14ac:dyDescent="0.2">
      <c r="A64" s="242" t="s">
        <v>183</v>
      </c>
      <c r="B64" s="243"/>
      <c r="C64" s="243"/>
      <c r="D64" s="243"/>
      <c r="E64" s="243"/>
      <c r="F64" s="243"/>
      <c r="G64" s="243"/>
      <c r="H64" s="243"/>
      <c r="I64" s="243"/>
      <c r="J64" s="124">
        <f>SUM(J63)</f>
        <v>7.3216999999999999</v>
      </c>
    </row>
    <row r="65" spans="1:12" s="20" customFormat="1" ht="16.5" customHeight="1" x14ac:dyDescent="0.25">
      <c r="A65" s="118" t="str">
        <f>'Planilha Orçamentária'!A26</f>
        <v>3.9</v>
      </c>
      <c r="B65" s="251" t="str">
        <f>'Planilha Orçamentária'!C26</f>
        <v>Remoção de louças (lavatório, banheira, pia, vaso sanitário, tanque)</v>
      </c>
      <c r="C65" s="251"/>
      <c r="D65" s="251"/>
      <c r="E65" s="251"/>
      <c r="F65" s="251"/>
      <c r="G65" s="251"/>
      <c r="H65" s="251"/>
      <c r="I65" s="251"/>
      <c r="J65" s="252"/>
      <c r="K65" s="19"/>
      <c r="L65" s="110"/>
    </row>
    <row r="66" spans="1:12" ht="16.5" customHeight="1" x14ac:dyDescent="0.2">
      <c r="A66" s="242" t="s">
        <v>19</v>
      </c>
      <c r="B66" s="243"/>
      <c r="C66" s="243"/>
      <c r="D66" s="132" t="s">
        <v>20</v>
      </c>
      <c r="E66" s="132" t="s">
        <v>21</v>
      </c>
      <c r="F66" s="132" t="s">
        <v>22</v>
      </c>
      <c r="G66" s="132" t="s">
        <v>23</v>
      </c>
      <c r="H66" s="132" t="s">
        <v>24</v>
      </c>
      <c r="I66" s="132" t="s">
        <v>25</v>
      </c>
      <c r="J66" s="146" t="s">
        <v>26</v>
      </c>
    </row>
    <row r="67" spans="1:12" ht="16.5" customHeight="1" x14ac:dyDescent="0.2">
      <c r="A67" s="234" t="s">
        <v>167</v>
      </c>
      <c r="B67" s="235"/>
      <c r="C67" s="235"/>
      <c r="D67" s="81"/>
      <c r="E67" s="81"/>
      <c r="F67" s="81"/>
      <c r="G67" s="81">
        <v>1</v>
      </c>
      <c r="H67" s="81"/>
      <c r="I67" s="81"/>
      <c r="J67" s="123">
        <f>((PRODUCT(D67:H67))+I67)</f>
        <v>1</v>
      </c>
    </row>
    <row r="68" spans="1:12" ht="16.5" customHeight="1" x14ac:dyDescent="0.2">
      <c r="A68" s="236" t="s">
        <v>168</v>
      </c>
      <c r="B68" s="237"/>
      <c r="C68" s="238"/>
      <c r="D68" s="81"/>
      <c r="E68" s="81"/>
      <c r="F68" s="81"/>
      <c r="G68" s="81">
        <v>1</v>
      </c>
      <c r="H68" s="81"/>
      <c r="I68" s="81"/>
      <c r="J68" s="123">
        <f>((PRODUCT(D68:H68))+I68)</f>
        <v>1</v>
      </c>
    </row>
    <row r="69" spans="1:12" ht="16.5" customHeight="1" x14ac:dyDescent="0.2">
      <c r="A69" s="242" t="s">
        <v>182</v>
      </c>
      <c r="B69" s="243"/>
      <c r="C69" s="243"/>
      <c r="D69" s="243"/>
      <c r="E69" s="243"/>
      <c r="F69" s="243"/>
      <c r="G69" s="243"/>
      <c r="H69" s="243"/>
      <c r="I69" s="243"/>
      <c r="J69" s="124">
        <f>SUM(J67:J68)</f>
        <v>2</v>
      </c>
    </row>
    <row r="70" spans="1:12" ht="16.5" customHeight="1" x14ac:dyDescent="0.2">
      <c r="A70" s="118" t="str">
        <f>'Planilha Orçamentária'!A27</f>
        <v>3.10</v>
      </c>
      <c r="B70" s="251" t="str">
        <f>'Planilha Orçamentária'!C27</f>
        <v>Remoção de metais comuns (conduíte, sifão, registro, torneiras)</v>
      </c>
      <c r="C70" s="251"/>
      <c r="D70" s="251"/>
      <c r="E70" s="251"/>
      <c r="F70" s="251"/>
      <c r="G70" s="251"/>
      <c r="H70" s="251"/>
      <c r="I70" s="251"/>
      <c r="J70" s="252"/>
    </row>
    <row r="71" spans="1:12" ht="16.5" customHeight="1" x14ac:dyDescent="0.2">
      <c r="A71" s="242" t="s">
        <v>19</v>
      </c>
      <c r="B71" s="243"/>
      <c r="C71" s="243"/>
      <c r="D71" s="132" t="s">
        <v>20</v>
      </c>
      <c r="E71" s="132" t="s">
        <v>21</v>
      </c>
      <c r="F71" s="132" t="s">
        <v>22</v>
      </c>
      <c r="G71" s="132" t="s">
        <v>23</v>
      </c>
      <c r="H71" s="132" t="s">
        <v>24</v>
      </c>
      <c r="I71" s="132" t="s">
        <v>25</v>
      </c>
      <c r="J71" s="146" t="s">
        <v>26</v>
      </c>
    </row>
    <row r="72" spans="1:12" ht="16.5" customHeight="1" x14ac:dyDescent="0.2">
      <c r="A72" s="234" t="s">
        <v>304</v>
      </c>
      <c r="B72" s="235"/>
      <c r="C72" s="235"/>
      <c r="D72" s="81"/>
      <c r="E72" s="81"/>
      <c r="F72" s="81"/>
      <c r="G72" s="81">
        <v>1</v>
      </c>
      <c r="H72" s="81"/>
      <c r="I72" s="81"/>
      <c r="J72" s="123">
        <f>((PRODUCT(D72:H72))+I72)</f>
        <v>1</v>
      </c>
    </row>
    <row r="73" spans="1:12" ht="16.5" customHeight="1" x14ac:dyDescent="0.2">
      <c r="A73" s="242" t="s">
        <v>182</v>
      </c>
      <c r="B73" s="243"/>
      <c r="C73" s="243"/>
      <c r="D73" s="243"/>
      <c r="E73" s="243"/>
      <c r="F73" s="243"/>
      <c r="G73" s="243"/>
      <c r="H73" s="243"/>
      <c r="I73" s="243"/>
      <c r="J73" s="124">
        <f>SUM(J72:J72)</f>
        <v>1</v>
      </c>
    </row>
    <row r="74" spans="1:12" ht="16.5" customHeight="1" x14ac:dyDescent="0.2">
      <c r="A74" s="118" t="str">
        <f>'Planilha Orçamentária'!A28</f>
        <v>3.11</v>
      </c>
      <c r="B74" s="251" t="str">
        <f>'Planilha Orçamentária'!C28</f>
        <v>Remoção de metais especiais (válvula de descarga, caixa silenciosa)</v>
      </c>
      <c r="C74" s="251"/>
      <c r="D74" s="251"/>
      <c r="E74" s="251"/>
      <c r="F74" s="251"/>
      <c r="G74" s="251"/>
      <c r="H74" s="251"/>
      <c r="I74" s="251"/>
      <c r="J74" s="252"/>
    </row>
    <row r="75" spans="1:12" ht="16.5" customHeight="1" x14ac:dyDescent="0.2">
      <c r="A75" s="242" t="s">
        <v>19</v>
      </c>
      <c r="B75" s="243"/>
      <c r="C75" s="243"/>
      <c r="D75" s="132" t="s">
        <v>20</v>
      </c>
      <c r="E75" s="132" t="s">
        <v>21</v>
      </c>
      <c r="F75" s="132" t="s">
        <v>22</v>
      </c>
      <c r="G75" s="132" t="s">
        <v>23</v>
      </c>
      <c r="H75" s="132" t="s">
        <v>24</v>
      </c>
      <c r="I75" s="132" t="s">
        <v>25</v>
      </c>
      <c r="J75" s="146" t="s">
        <v>26</v>
      </c>
    </row>
    <row r="76" spans="1:12" ht="16.5" customHeight="1" x14ac:dyDescent="0.2">
      <c r="A76" s="234" t="s">
        <v>324</v>
      </c>
      <c r="B76" s="235"/>
      <c r="C76" s="235"/>
      <c r="D76" s="81"/>
      <c r="E76" s="81"/>
      <c r="F76" s="81"/>
      <c r="G76" s="81">
        <v>1</v>
      </c>
      <c r="H76" s="81"/>
      <c r="I76" s="81"/>
      <c r="J76" s="123">
        <f>((PRODUCT(D76:H76))+I76)</f>
        <v>1</v>
      </c>
    </row>
    <row r="77" spans="1:12" ht="16.5" customHeight="1" x14ac:dyDescent="0.2">
      <c r="A77" s="242" t="s">
        <v>182</v>
      </c>
      <c r="B77" s="243"/>
      <c r="C77" s="243"/>
      <c r="D77" s="243"/>
      <c r="E77" s="243"/>
      <c r="F77" s="243"/>
      <c r="G77" s="243"/>
      <c r="H77" s="243"/>
      <c r="I77" s="243"/>
      <c r="J77" s="124">
        <f>SUM(J76)</f>
        <v>1</v>
      </c>
    </row>
    <row r="78" spans="1:12" ht="16.5" customHeight="1" x14ac:dyDescent="0.2">
      <c r="A78" s="72" t="str">
        <f>'Planilha Orçamentária'!A30</f>
        <v>4.</v>
      </c>
      <c r="B78" s="246" t="str">
        <f>'Planilha Orçamentária'!C30</f>
        <v>SERVIÇOS DIVERSOS</v>
      </c>
      <c r="C78" s="246"/>
      <c r="D78" s="246"/>
      <c r="E78" s="246"/>
      <c r="F78" s="246"/>
      <c r="G78" s="246"/>
      <c r="H78" s="246"/>
      <c r="I78" s="246"/>
      <c r="J78" s="247"/>
    </row>
    <row r="79" spans="1:12" ht="16.5" customHeight="1" x14ac:dyDescent="0.2">
      <c r="A79" s="118" t="str">
        <f>'Planilha Orçamentária'!A31</f>
        <v>4.1</v>
      </c>
      <c r="B79" s="251" t="str">
        <f>'Planilha Orçamentária'!C31</f>
        <v>Armário em MDF, dimensões de 179,8x53,8x79,4 (extensão x largura x altura), na cor branco, 2 portas de abrir, com 4 gavetas, inclusive fornecimento e assentamento, conforme Projeto Arquitetônico</v>
      </c>
      <c r="C79" s="251"/>
      <c r="D79" s="251"/>
      <c r="E79" s="251"/>
      <c r="F79" s="251"/>
      <c r="G79" s="251"/>
      <c r="H79" s="251"/>
      <c r="I79" s="251"/>
      <c r="J79" s="252"/>
    </row>
    <row r="80" spans="1:12" ht="16.5" customHeight="1" x14ac:dyDescent="0.2">
      <c r="A80" s="242" t="s">
        <v>19</v>
      </c>
      <c r="B80" s="243"/>
      <c r="C80" s="243"/>
      <c r="D80" s="132" t="s">
        <v>20</v>
      </c>
      <c r="E80" s="132" t="s">
        <v>21</v>
      </c>
      <c r="F80" s="132" t="s">
        <v>22</v>
      </c>
      <c r="G80" s="132" t="s">
        <v>23</v>
      </c>
      <c r="H80" s="132" t="s">
        <v>24</v>
      </c>
      <c r="I80" s="132" t="s">
        <v>25</v>
      </c>
      <c r="J80" s="146" t="s">
        <v>26</v>
      </c>
    </row>
    <row r="81" spans="1:12" ht="16.5" customHeight="1" x14ac:dyDescent="0.2">
      <c r="A81" s="234" t="s">
        <v>274</v>
      </c>
      <c r="B81" s="235"/>
      <c r="C81" s="235"/>
      <c r="D81" s="81"/>
      <c r="E81" s="81"/>
      <c r="F81" s="81"/>
      <c r="G81" s="81">
        <v>1</v>
      </c>
      <c r="H81" s="81"/>
      <c r="I81" s="81"/>
      <c r="J81" s="123">
        <f>((PRODUCT(D81:H81))+I81)</f>
        <v>1</v>
      </c>
    </row>
    <row r="82" spans="1:12" ht="16.5" customHeight="1" x14ac:dyDescent="0.2">
      <c r="A82" s="242" t="s">
        <v>183</v>
      </c>
      <c r="B82" s="243"/>
      <c r="C82" s="243"/>
      <c r="D82" s="243"/>
      <c r="E82" s="243"/>
      <c r="F82" s="243"/>
      <c r="G82" s="243"/>
      <c r="H82" s="243"/>
      <c r="I82" s="243"/>
      <c r="J82" s="124">
        <f>SUM(J81)</f>
        <v>1</v>
      </c>
    </row>
    <row r="83" spans="1:12" ht="16.5" customHeight="1" x14ac:dyDescent="0.2">
      <c r="A83" s="118" t="str">
        <f>'Planilha Orçamentária'!A32</f>
        <v>4.2</v>
      </c>
      <c r="B83" s="251" t="str">
        <f>'Planilha Orçamentária'!C32</f>
        <v>Bancada em granito verde Bahia, espessura 3 cm, apoiada em barras de matalon, inclusive fornecimento e assentamento, conforme Projeto Arquitetônico</v>
      </c>
      <c r="C83" s="251"/>
      <c r="D83" s="251"/>
      <c r="E83" s="251"/>
      <c r="F83" s="251"/>
      <c r="G83" s="251"/>
      <c r="H83" s="251"/>
      <c r="I83" s="251"/>
      <c r="J83" s="252"/>
    </row>
    <row r="84" spans="1:12" ht="16.5" customHeight="1" x14ac:dyDescent="0.2">
      <c r="A84" s="242" t="s">
        <v>19</v>
      </c>
      <c r="B84" s="243"/>
      <c r="C84" s="243"/>
      <c r="D84" s="132" t="s">
        <v>20</v>
      </c>
      <c r="E84" s="132" t="s">
        <v>21</v>
      </c>
      <c r="F84" s="132" t="s">
        <v>22</v>
      </c>
      <c r="G84" s="132" t="s">
        <v>23</v>
      </c>
      <c r="H84" s="132" t="s">
        <v>24</v>
      </c>
      <c r="I84" s="132" t="s">
        <v>25</v>
      </c>
      <c r="J84" s="146" t="s">
        <v>26</v>
      </c>
    </row>
    <row r="85" spans="1:12" ht="30" x14ac:dyDescent="0.25">
      <c r="A85" s="268" t="s">
        <v>325</v>
      </c>
      <c r="B85" s="269"/>
      <c r="C85" s="270"/>
      <c r="D85" s="126">
        <v>1.01</v>
      </c>
      <c r="E85" s="126">
        <v>0.46</v>
      </c>
      <c r="F85" s="126"/>
      <c r="G85" s="126"/>
      <c r="H85" s="126"/>
      <c r="I85" s="126"/>
      <c r="J85" s="129">
        <f>((PRODUCT(D85:H85))+I85)</f>
        <v>0.46460000000000001</v>
      </c>
      <c r="L85" s="116" t="s">
        <v>484</v>
      </c>
    </row>
    <row r="86" spans="1:12" ht="30" x14ac:dyDescent="0.25">
      <c r="A86" s="268" t="s">
        <v>326</v>
      </c>
      <c r="B86" s="269"/>
      <c r="C86" s="270"/>
      <c r="D86" s="126"/>
      <c r="E86" s="126"/>
      <c r="F86" s="126"/>
      <c r="G86" s="126"/>
      <c r="H86" s="126"/>
      <c r="I86" s="126">
        <v>0.9556</v>
      </c>
      <c r="J86" s="129">
        <f>((PRODUCT(D86:H86))+I86)</f>
        <v>0.9556</v>
      </c>
      <c r="L86" s="116" t="s">
        <v>484</v>
      </c>
    </row>
    <row r="87" spans="1:12" ht="30" x14ac:dyDescent="0.25">
      <c r="A87" s="268" t="s">
        <v>327</v>
      </c>
      <c r="B87" s="269"/>
      <c r="C87" s="270"/>
      <c r="D87" s="126">
        <v>2.61</v>
      </c>
      <c r="E87" s="126">
        <v>0.51</v>
      </c>
      <c r="F87" s="126"/>
      <c r="G87" s="126"/>
      <c r="H87" s="126"/>
      <c r="I87" s="126"/>
      <c r="J87" s="129">
        <f>((PRODUCT(D87:H87))+I87)</f>
        <v>1.3310999999999999</v>
      </c>
      <c r="L87" s="116" t="s">
        <v>484</v>
      </c>
    </row>
    <row r="88" spans="1:12" ht="30" x14ac:dyDescent="0.25">
      <c r="A88" s="268" t="s">
        <v>328</v>
      </c>
      <c r="B88" s="269"/>
      <c r="C88" s="270"/>
      <c r="D88" s="126">
        <v>1.21</v>
      </c>
      <c r="E88" s="126">
        <v>0.51</v>
      </c>
      <c r="F88" s="126"/>
      <c r="G88" s="126"/>
      <c r="H88" s="126"/>
      <c r="I88" s="126"/>
      <c r="J88" s="129">
        <f>((PRODUCT(D88:H88))+I88)</f>
        <v>0.61709999999999998</v>
      </c>
      <c r="L88" s="116" t="s">
        <v>484</v>
      </c>
    </row>
    <row r="89" spans="1:12" ht="16.5" customHeight="1" x14ac:dyDescent="0.2">
      <c r="A89" s="242" t="s">
        <v>183</v>
      </c>
      <c r="B89" s="243"/>
      <c r="C89" s="243"/>
      <c r="D89" s="243"/>
      <c r="E89" s="243"/>
      <c r="F89" s="243"/>
      <c r="G89" s="243"/>
      <c r="H89" s="243"/>
      <c r="I89" s="243"/>
      <c r="J89" s="124">
        <f>SUM(J85:J88)</f>
        <v>3.3683999999999994</v>
      </c>
    </row>
    <row r="90" spans="1:12" ht="16.5" customHeight="1" x14ac:dyDescent="0.2">
      <c r="A90" s="118" t="str">
        <f>'Planilha Orçamentária'!A33</f>
        <v>4.3</v>
      </c>
      <c r="B90" s="251" t="str">
        <f>'Planilha Orçamentária'!C33</f>
        <v>Banco em alvenaria de blocos de concreto e = 0,19, cheios em concreto Fck ≥ 15 Mpa, dimensões 243 x 42 x 63cm (comprimento x altura x largura), incluindo almofada com espuma densidade 33. (Para sala 01)</v>
      </c>
      <c r="C90" s="251"/>
      <c r="D90" s="251"/>
      <c r="E90" s="251"/>
      <c r="F90" s="251"/>
      <c r="G90" s="251"/>
      <c r="H90" s="251"/>
      <c r="I90" s="251"/>
      <c r="J90" s="252"/>
    </row>
    <row r="91" spans="1:12" ht="16.5" customHeight="1" x14ac:dyDescent="0.2">
      <c r="A91" s="242" t="s">
        <v>19</v>
      </c>
      <c r="B91" s="243"/>
      <c r="C91" s="243"/>
      <c r="D91" s="132" t="s">
        <v>20</v>
      </c>
      <c r="E91" s="132" t="s">
        <v>21</v>
      </c>
      <c r="F91" s="132" t="s">
        <v>22</v>
      </c>
      <c r="G91" s="132" t="s">
        <v>23</v>
      </c>
      <c r="H91" s="132" t="s">
        <v>24</v>
      </c>
      <c r="I91" s="132" t="s">
        <v>25</v>
      </c>
      <c r="J91" s="146" t="s">
        <v>26</v>
      </c>
    </row>
    <row r="92" spans="1:12" ht="16.5" customHeight="1" x14ac:dyDescent="0.2">
      <c r="A92" s="234" t="s">
        <v>58</v>
      </c>
      <c r="B92" s="235"/>
      <c r="C92" s="235"/>
      <c r="D92" s="81"/>
      <c r="E92" s="81"/>
      <c r="F92" s="81"/>
      <c r="G92" s="81">
        <v>1</v>
      </c>
      <c r="H92" s="81"/>
      <c r="I92" s="81"/>
      <c r="J92" s="123">
        <f>((PRODUCT(D92:H92))+I92)</f>
        <v>1</v>
      </c>
    </row>
    <row r="93" spans="1:12" ht="16.5" customHeight="1" x14ac:dyDescent="0.2">
      <c r="A93" s="242" t="s">
        <v>183</v>
      </c>
      <c r="B93" s="243"/>
      <c r="C93" s="243"/>
      <c r="D93" s="243"/>
      <c r="E93" s="243"/>
      <c r="F93" s="243"/>
      <c r="G93" s="243"/>
      <c r="H93" s="243"/>
      <c r="I93" s="243"/>
      <c r="J93" s="124">
        <f>SUM(J92)</f>
        <v>1</v>
      </c>
    </row>
    <row r="94" spans="1:12" ht="16.5" customHeight="1" x14ac:dyDescent="0.2">
      <c r="A94" s="118" t="str">
        <f>'Planilha Orçamentária'!A34</f>
        <v>4.4</v>
      </c>
      <c r="B94" s="251" t="str">
        <f>'Planilha Orçamentária'!C34</f>
        <v>Banco em alvenaria de blocos de concreto e = 0,19, cheios em concreto Fck ≥ 15 Mpa, formato em L, inclusive granito verde Bahia e=3cm (Para sala de espera)</v>
      </c>
      <c r="C94" s="251"/>
      <c r="D94" s="251"/>
      <c r="E94" s="251"/>
      <c r="F94" s="251"/>
      <c r="G94" s="251"/>
      <c r="H94" s="251"/>
      <c r="I94" s="251"/>
      <c r="J94" s="252"/>
    </row>
    <row r="95" spans="1:12" ht="16.5" customHeight="1" x14ac:dyDescent="0.2">
      <c r="A95" s="242" t="s">
        <v>19</v>
      </c>
      <c r="B95" s="243"/>
      <c r="C95" s="243"/>
      <c r="D95" s="132" t="s">
        <v>20</v>
      </c>
      <c r="E95" s="132" t="s">
        <v>21</v>
      </c>
      <c r="F95" s="132" t="s">
        <v>22</v>
      </c>
      <c r="G95" s="132" t="s">
        <v>23</v>
      </c>
      <c r="H95" s="132" t="s">
        <v>24</v>
      </c>
      <c r="I95" s="132" t="s">
        <v>25</v>
      </c>
      <c r="J95" s="146" t="s">
        <v>26</v>
      </c>
    </row>
    <row r="96" spans="1:12" ht="16.5" customHeight="1" x14ac:dyDescent="0.2">
      <c r="A96" s="234" t="s">
        <v>333</v>
      </c>
      <c r="B96" s="235"/>
      <c r="C96" s="235"/>
      <c r="D96" s="81"/>
      <c r="E96" s="81"/>
      <c r="F96" s="81"/>
      <c r="G96" s="81">
        <v>1</v>
      </c>
      <c r="H96" s="81"/>
      <c r="I96" s="81"/>
      <c r="J96" s="123">
        <f>((PRODUCT(D96:H96))+I96)</f>
        <v>1</v>
      </c>
    </row>
    <row r="97" spans="1:10" ht="16.5" customHeight="1" x14ac:dyDescent="0.2">
      <c r="A97" s="242" t="s">
        <v>183</v>
      </c>
      <c r="B97" s="243"/>
      <c r="C97" s="243"/>
      <c r="D97" s="243"/>
      <c r="E97" s="243"/>
      <c r="F97" s="243"/>
      <c r="G97" s="243"/>
      <c r="H97" s="243"/>
      <c r="I97" s="243"/>
      <c r="J97" s="124">
        <f>SUM(J96)</f>
        <v>1</v>
      </c>
    </row>
    <row r="98" spans="1:10" ht="16.5" customHeight="1" x14ac:dyDescent="0.2">
      <c r="A98" s="118" t="str">
        <f>'Planilha Orçamentária'!A35</f>
        <v>4.5</v>
      </c>
      <c r="B98" s="251" t="str">
        <f>'Planilha Orçamentária'!C35</f>
        <v>Corte, dobra e montagem de aço CA-50/60</v>
      </c>
      <c r="C98" s="251"/>
      <c r="D98" s="251"/>
      <c r="E98" s="251"/>
      <c r="F98" s="251"/>
      <c r="G98" s="251"/>
      <c r="H98" s="251"/>
      <c r="I98" s="251"/>
      <c r="J98" s="252"/>
    </row>
    <row r="99" spans="1:10" ht="25.5" x14ac:dyDescent="0.2">
      <c r="A99" s="242" t="s">
        <v>19</v>
      </c>
      <c r="B99" s="243"/>
      <c r="C99" s="243"/>
      <c r="D99" s="132" t="s">
        <v>20</v>
      </c>
      <c r="E99" s="132" t="s">
        <v>21</v>
      </c>
      <c r="F99" s="132" t="s">
        <v>22</v>
      </c>
      <c r="G99" s="150" t="s">
        <v>341</v>
      </c>
      <c r="H99" s="132" t="s">
        <v>342</v>
      </c>
      <c r="I99" s="132" t="s">
        <v>25</v>
      </c>
      <c r="J99" s="146" t="s">
        <v>26</v>
      </c>
    </row>
    <row r="100" spans="1:10" ht="16.5" customHeight="1" x14ac:dyDescent="0.2">
      <c r="A100" s="234" t="s">
        <v>340</v>
      </c>
      <c r="B100" s="235"/>
      <c r="C100" s="235"/>
      <c r="D100" s="81"/>
      <c r="E100" s="81"/>
      <c r="F100" s="81"/>
      <c r="G100" s="81">
        <f>J114</f>
        <v>1.2000000000000002</v>
      </c>
      <c r="H100" s="81">
        <v>60</v>
      </c>
      <c r="I100" s="81"/>
      <c r="J100" s="123">
        <f>((PRODUCT(D100:H100))+I100)</f>
        <v>72.000000000000014</v>
      </c>
    </row>
    <row r="101" spans="1:10" ht="16.5" customHeight="1" x14ac:dyDescent="0.2">
      <c r="A101" s="242" t="s">
        <v>337</v>
      </c>
      <c r="B101" s="243"/>
      <c r="C101" s="243"/>
      <c r="D101" s="243"/>
      <c r="E101" s="243"/>
      <c r="F101" s="243"/>
      <c r="G101" s="243"/>
      <c r="H101" s="243"/>
      <c r="I101" s="243"/>
      <c r="J101" s="124">
        <f>SUM(J100)</f>
        <v>72.000000000000014</v>
      </c>
    </row>
    <row r="102" spans="1:10" ht="16.5" customHeight="1" x14ac:dyDescent="0.2">
      <c r="A102" s="118" t="str">
        <f>'Planilha Orçamentária'!A36</f>
        <v>4.6</v>
      </c>
      <c r="B102" s="251" t="str">
        <f>'Planilha Orçamentária'!C36</f>
        <v>Formas planas de madeira de pínus (execução, incluindo desforma, fornecimento e transporte de todos os materiais), com reaproveitamento 3x</v>
      </c>
      <c r="C102" s="251"/>
      <c r="D102" s="251"/>
      <c r="E102" s="251"/>
      <c r="F102" s="251"/>
      <c r="G102" s="251"/>
      <c r="H102" s="251"/>
      <c r="I102" s="251"/>
      <c r="J102" s="252"/>
    </row>
    <row r="103" spans="1:10" ht="16.5" customHeight="1" x14ac:dyDescent="0.2">
      <c r="A103" s="242" t="s">
        <v>19</v>
      </c>
      <c r="B103" s="243"/>
      <c r="C103" s="243"/>
      <c r="D103" s="132" t="s">
        <v>20</v>
      </c>
      <c r="E103" s="132" t="s">
        <v>21</v>
      </c>
      <c r="F103" s="132" t="s">
        <v>22</v>
      </c>
      <c r="G103" s="132" t="s">
        <v>23</v>
      </c>
      <c r="H103" s="132" t="s">
        <v>24</v>
      </c>
      <c r="I103" s="132" t="s">
        <v>25</v>
      </c>
      <c r="J103" s="146" t="s">
        <v>26</v>
      </c>
    </row>
    <row r="104" spans="1:10" ht="16.5" customHeight="1" x14ac:dyDescent="0.2">
      <c r="A104" s="234" t="s">
        <v>303</v>
      </c>
      <c r="B104" s="235"/>
      <c r="C104" s="235"/>
      <c r="D104" s="81">
        <v>1.798</v>
      </c>
      <c r="E104" s="81"/>
      <c r="F104" s="81">
        <v>0.1</v>
      </c>
      <c r="G104" s="81"/>
      <c r="H104" s="81"/>
      <c r="I104" s="81"/>
      <c r="J104" s="123">
        <f>((PRODUCT(D104:H104))+I104)</f>
        <v>0.17980000000000002</v>
      </c>
    </row>
    <row r="105" spans="1:10" ht="16.5" customHeight="1" x14ac:dyDescent="0.2">
      <c r="A105" s="234" t="s">
        <v>303</v>
      </c>
      <c r="B105" s="235"/>
      <c r="C105" s="235"/>
      <c r="D105" s="81">
        <v>0.53800000000000003</v>
      </c>
      <c r="E105" s="81"/>
      <c r="F105" s="81">
        <v>0.1</v>
      </c>
      <c r="G105" s="81"/>
      <c r="H105" s="81"/>
      <c r="I105" s="81"/>
      <c r="J105" s="123">
        <f>((PRODUCT(D105:H105))+I105)</f>
        <v>5.3800000000000008E-2</v>
      </c>
    </row>
    <row r="106" spans="1:10" ht="16.5" customHeight="1" x14ac:dyDescent="0.2">
      <c r="A106" s="234" t="s">
        <v>338</v>
      </c>
      <c r="B106" s="235"/>
      <c r="C106" s="235"/>
      <c r="D106" s="81">
        <v>15.452500000000001</v>
      </c>
      <c r="E106" s="81"/>
      <c r="F106" s="81">
        <v>0.15</v>
      </c>
      <c r="G106" s="81"/>
      <c r="H106" s="81">
        <v>2</v>
      </c>
      <c r="I106" s="81"/>
      <c r="J106" s="123">
        <f>((PRODUCT(D106:H106))+I106)</f>
        <v>4.6357499999999998</v>
      </c>
    </row>
    <row r="107" spans="1:10" ht="16.5" customHeight="1" x14ac:dyDescent="0.2">
      <c r="A107" s="234" t="s">
        <v>339</v>
      </c>
      <c r="B107" s="235"/>
      <c r="C107" s="235"/>
      <c r="D107" s="81">
        <v>15</v>
      </c>
      <c r="E107" s="81"/>
      <c r="F107" s="81">
        <v>0.15</v>
      </c>
      <c r="G107" s="81"/>
      <c r="H107" s="81">
        <v>2</v>
      </c>
      <c r="I107" s="81"/>
      <c r="J107" s="123">
        <f>((PRODUCT(D107:H107))+I107)</f>
        <v>4.5</v>
      </c>
    </row>
    <row r="108" spans="1:10" ht="16.5" customHeight="1" x14ac:dyDescent="0.2">
      <c r="A108" s="234" t="s">
        <v>340</v>
      </c>
      <c r="B108" s="235"/>
      <c r="C108" s="235"/>
      <c r="D108" s="81">
        <v>1.5</v>
      </c>
      <c r="E108" s="81"/>
      <c r="F108" s="81">
        <v>0.2</v>
      </c>
      <c r="G108" s="81">
        <v>10</v>
      </c>
      <c r="H108" s="81">
        <v>2</v>
      </c>
      <c r="I108" s="81"/>
      <c r="J108" s="123">
        <f>((PRODUCT(D108:H108))+I108)</f>
        <v>6.0000000000000009</v>
      </c>
    </row>
    <row r="109" spans="1:10" ht="16.5" customHeight="1" x14ac:dyDescent="0.2">
      <c r="A109" s="242" t="s">
        <v>190</v>
      </c>
      <c r="B109" s="243"/>
      <c r="C109" s="243"/>
      <c r="D109" s="243"/>
      <c r="E109" s="243"/>
      <c r="F109" s="243"/>
      <c r="G109" s="243"/>
      <c r="H109" s="243"/>
      <c r="I109" s="243"/>
      <c r="J109" s="124">
        <f>SUM(J104:J108)</f>
        <v>15.369350000000001</v>
      </c>
    </row>
    <row r="110" spans="1:10" ht="16.5" customHeight="1" x14ac:dyDescent="0.2">
      <c r="A110" s="118" t="str">
        <f>'Planilha Orçamentária'!A37</f>
        <v>4.7</v>
      </c>
      <c r="B110" s="251" t="str">
        <f>'Planilha Orçamentária'!C37</f>
        <v>Fornecimento de concreto estrutural, preparado em obra, com fck 25 Mpa, inclusive lançamento, adensamento e acabamento</v>
      </c>
      <c r="C110" s="251"/>
      <c r="D110" s="251"/>
      <c r="E110" s="251"/>
      <c r="F110" s="251"/>
      <c r="G110" s="251"/>
      <c r="H110" s="251"/>
      <c r="I110" s="251"/>
      <c r="J110" s="252"/>
    </row>
    <row r="111" spans="1:10" ht="16.5" customHeight="1" x14ac:dyDescent="0.2">
      <c r="A111" s="242" t="s">
        <v>19</v>
      </c>
      <c r="B111" s="243"/>
      <c r="C111" s="243"/>
      <c r="D111" s="132" t="s">
        <v>20</v>
      </c>
      <c r="E111" s="132" t="s">
        <v>21</v>
      </c>
      <c r="F111" s="132" t="s">
        <v>22</v>
      </c>
      <c r="G111" s="132" t="s">
        <v>23</v>
      </c>
      <c r="H111" s="132" t="s">
        <v>24</v>
      </c>
      <c r="I111" s="132" t="s">
        <v>25</v>
      </c>
      <c r="J111" s="146" t="s">
        <v>26</v>
      </c>
    </row>
    <row r="112" spans="1:10" ht="16.5" customHeight="1" x14ac:dyDescent="0.2">
      <c r="A112" s="234" t="s">
        <v>338</v>
      </c>
      <c r="B112" s="235"/>
      <c r="C112" s="235"/>
      <c r="D112" s="81">
        <v>15.452500000000001</v>
      </c>
      <c r="E112" s="81">
        <v>0.15</v>
      </c>
      <c r="F112" s="81">
        <v>0.15</v>
      </c>
      <c r="G112" s="81"/>
      <c r="H112" s="81"/>
      <c r="I112" s="81"/>
      <c r="J112" s="123">
        <f>((PRODUCT(D112:H112))+I112)</f>
        <v>0.34768125</v>
      </c>
    </row>
    <row r="113" spans="1:10" ht="16.5" customHeight="1" x14ac:dyDescent="0.2">
      <c r="A113" s="234" t="s">
        <v>339</v>
      </c>
      <c r="B113" s="235"/>
      <c r="C113" s="235"/>
      <c r="D113" s="81">
        <v>15</v>
      </c>
      <c r="E113" s="81">
        <v>0.17</v>
      </c>
      <c r="F113" s="81">
        <v>0.3</v>
      </c>
      <c r="G113" s="81"/>
      <c r="H113" s="81"/>
      <c r="I113" s="81"/>
      <c r="J113" s="123">
        <f>((PRODUCT(D113:H113))+I113)</f>
        <v>0.76500000000000001</v>
      </c>
    </row>
    <row r="114" spans="1:10" ht="16.5" customHeight="1" x14ac:dyDescent="0.2">
      <c r="A114" s="234" t="s">
        <v>340</v>
      </c>
      <c r="B114" s="235"/>
      <c r="C114" s="235"/>
      <c r="D114" s="81">
        <v>1.5</v>
      </c>
      <c r="E114" s="81">
        <v>0.2</v>
      </c>
      <c r="F114" s="81">
        <v>0.4</v>
      </c>
      <c r="G114" s="81">
        <v>10</v>
      </c>
      <c r="H114" s="81"/>
      <c r="I114" s="81"/>
      <c r="J114" s="123">
        <f>((PRODUCT(D114:H114))+I114)</f>
        <v>1.2000000000000002</v>
      </c>
    </row>
    <row r="115" spans="1:10" ht="16.5" customHeight="1" x14ac:dyDescent="0.2">
      <c r="A115" s="234" t="s">
        <v>303</v>
      </c>
      <c r="B115" s="235"/>
      <c r="C115" s="235"/>
      <c r="D115" s="81">
        <v>1.798</v>
      </c>
      <c r="E115" s="81">
        <v>0.53800000000000003</v>
      </c>
      <c r="F115" s="81">
        <v>0.1</v>
      </c>
      <c r="G115" s="81"/>
      <c r="H115" s="81"/>
      <c r="I115" s="81"/>
      <c r="J115" s="123">
        <f>((PRODUCT(D115:H115))+I115)</f>
        <v>9.673240000000001E-2</v>
      </c>
    </row>
    <row r="116" spans="1:10" ht="16.5" customHeight="1" x14ac:dyDescent="0.2">
      <c r="A116" s="242" t="s">
        <v>190</v>
      </c>
      <c r="B116" s="243"/>
      <c r="C116" s="243"/>
      <c r="D116" s="243"/>
      <c r="E116" s="243"/>
      <c r="F116" s="243"/>
      <c r="G116" s="243"/>
      <c r="H116" s="243"/>
      <c r="I116" s="243"/>
      <c r="J116" s="124">
        <f>SUM(J112:J115)</f>
        <v>2.4094136500000003</v>
      </c>
    </row>
    <row r="117" spans="1:10" ht="16.5" customHeight="1" x14ac:dyDescent="0.2">
      <c r="A117" s="118" t="str">
        <f>'Planilha Orçamentária'!A38</f>
        <v>4.8</v>
      </c>
      <c r="B117" s="251" t="str">
        <f>'Planilha Orçamentária'!C38</f>
        <v>Espelho com moldura em alumínio para PNE (60x90)cm</v>
      </c>
      <c r="C117" s="251"/>
      <c r="D117" s="251"/>
      <c r="E117" s="251"/>
      <c r="F117" s="251"/>
      <c r="G117" s="251"/>
      <c r="H117" s="251"/>
      <c r="I117" s="251"/>
      <c r="J117" s="252"/>
    </row>
    <row r="118" spans="1:10" ht="16.5" customHeight="1" x14ac:dyDescent="0.2">
      <c r="A118" s="242" t="s">
        <v>19</v>
      </c>
      <c r="B118" s="243"/>
      <c r="C118" s="243"/>
      <c r="D118" s="132" t="s">
        <v>20</v>
      </c>
      <c r="E118" s="132" t="s">
        <v>21</v>
      </c>
      <c r="F118" s="132" t="s">
        <v>22</v>
      </c>
      <c r="G118" s="132" t="s">
        <v>23</v>
      </c>
      <c r="H118" s="132" t="s">
        <v>24</v>
      </c>
      <c r="I118" s="132" t="s">
        <v>25</v>
      </c>
      <c r="J118" s="146" t="s">
        <v>26</v>
      </c>
    </row>
    <row r="119" spans="1:10" ht="16.5" customHeight="1" x14ac:dyDescent="0.2">
      <c r="A119" s="234" t="s">
        <v>193</v>
      </c>
      <c r="B119" s="235"/>
      <c r="C119" s="235"/>
      <c r="D119" s="81"/>
      <c r="E119" s="81"/>
      <c r="F119" s="81"/>
      <c r="G119" s="81">
        <v>1</v>
      </c>
      <c r="H119" s="81"/>
      <c r="I119" s="81"/>
      <c r="J119" s="123">
        <f>((PRODUCT(D119:H119))+I119)</f>
        <v>1</v>
      </c>
    </row>
    <row r="120" spans="1:10" ht="16.5" customHeight="1" x14ac:dyDescent="0.2">
      <c r="A120" s="242" t="s">
        <v>183</v>
      </c>
      <c r="B120" s="243"/>
      <c r="C120" s="243"/>
      <c r="D120" s="243"/>
      <c r="E120" s="243"/>
      <c r="F120" s="243"/>
      <c r="G120" s="243"/>
      <c r="H120" s="243"/>
      <c r="I120" s="243"/>
      <c r="J120" s="124">
        <f>SUM(J119)</f>
        <v>1</v>
      </c>
    </row>
    <row r="121" spans="1:10" ht="16.5" customHeight="1" x14ac:dyDescent="0.2">
      <c r="A121" s="118" t="str">
        <f>'Planilha Orçamentária'!A39</f>
        <v>4.9</v>
      </c>
      <c r="B121" s="251" t="str">
        <f>'Planilha Orçamentária'!C39</f>
        <v>Instalação de régua de 10 x 1,7 cm (peroba rosa ou paraju) canto boleado, inclusive aplicação de verniz, fornecimento e assentamento.</v>
      </c>
      <c r="C121" s="251"/>
      <c r="D121" s="251"/>
      <c r="E121" s="251"/>
      <c r="F121" s="251"/>
      <c r="G121" s="251"/>
      <c r="H121" s="251"/>
      <c r="I121" s="251"/>
      <c r="J121" s="252"/>
    </row>
    <row r="122" spans="1:10" ht="16.5" customHeight="1" x14ac:dyDescent="0.2">
      <c r="A122" s="242" t="s">
        <v>19</v>
      </c>
      <c r="B122" s="243"/>
      <c r="C122" s="243"/>
      <c r="D122" s="132" t="s">
        <v>20</v>
      </c>
      <c r="E122" s="132" t="s">
        <v>21</v>
      </c>
      <c r="F122" s="132" t="s">
        <v>22</v>
      </c>
      <c r="G122" s="132" t="s">
        <v>23</v>
      </c>
      <c r="H122" s="132" t="s">
        <v>24</v>
      </c>
      <c r="I122" s="132" t="s">
        <v>25</v>
      </c>
      <c r="J122" s="146" t="s">
        <v>26</v>
      </c>
    </row>
    <row r="123" spans="1:10" ht="16.5" customHeight="1" x14ac:dyDescent="0.2">
      <c r="A123" s="234" t="s">
        <v>344</v>
      </c>
      <c r="B123" s="235"/>
      <c r="C123" s="235"/>
      <c r="D123" s="81">
        <v>8.5719999999999992</v>
      </c>
      <c r="E123" s="81"/>
      <c r="F123" s="81"/>
      <c r="G123" s="81">
        <v>2</v>
      </c>
      <c r="H123" s="81"/>
      <c r="I123" s="81"/>
      <c r="J123" s="123">
        <f>((PRODUCT(D123:H123))+I123)</f>
        <v>17.143999999999998</v>
      </c>
    </row>
    <row r="124" spans="1:10" ht="16.5" customHeight="1" x14ac:dyDescent="0.2">
      <c r="A124" s="242" t="s">
        <v>190</v>
      </c>
      <c r="B124" s="243"/>
      <c r="C124" s="243"/>
      <c r="D124" s="243"/>
      <c r="E124" s="243"/>
      <c r="F124" s="243"/>
      <c r="G124" s="243"/>
      <c r="H124" s="243"/>
      <c r="I124" s="243"/>
      <c r="J124" s="124">
        <f>SUM(J123)</f>
        <v>17.143999999999998</v>
      </c>
    </row>
    <row r="125" spans="1:10" ht="16.5" customHeight="1" x14ac:dyDescent="0.2">
      <c r="A125" s="118" t="str">
        <f>'Planilha Orçamentária'!A40</f>
        <v>4.10</v>
      </c>
      <c r="B125" s="251" t="str">
        <f>'Planilha Orçamentária'!C40</f>
        <v>Peitoril de granito verde Bahia e = 2 cm, inclusive fornecimento e assentamento</v>
      </c>
      <c r="C125" s="251"/>
      <c r="D125" s="251"/>
      <c r="E125" s="251"/>
      <c r="F125" s="251"/>
      <c r="G125" s="251"/>
      <c r="H125" s="251"/>
      <c r="I125" s="251"/>
      <c r="J125" s="252"/>
    </row>
    <row r="126" spans="1:10" ht="16.5" customHeight="1" x14ac:dyDescent="0.2">
      <c r="A126" s="242" t="s">
        <v>19</v>
      </c>
      <c r="B126" s="243"/>
      <c r="C126" s="243"/>
      <c r="D126" s="132" t="s">
        <v>20</v>
      </c>
      <c r="E126" s="132" t="s">
        <v>21</v>
      </c>
      <c r="F126" s="132" t="s">
        <v>22</v>
      </c>
      <c r="G126" s="132" t="s">
        <v>23</v>
      </c>
      <c r="H126" s="132" t="s">
        <v>24</v>
      </c>
      <c r="I126" s="132" t="s">
        <v>25</v>
      </c>
      <c r="J126" s="146" t="s">
        <v>26</v>
      </c>
    </row>
    <row r="127" spans="1:10" ht="16.5" customHeight="1" x14ac:dyDescent="0.2">
      <c r="A127" s="234" t="s">
        <v>85</v>
      </c>
      <c r="B127" s="235"/>
      <c r="C127" s="235"/>
      <c r="D127" s="81">
        <v>0.8</v>
      </c>
      <c r="E127" s="81">
        <v>0.24</v>
      </c>
      <c r="F127" s="81"/>
      <c r="G127" s="81">
        <v>1</v>
      </c>
      <c r="H127" s="81"/>
      <c r="I127" s="81"/>
      <c r="J127" s="123">
        <f>((PRODUCT(D127:H127))+I127)</f>
        <v>0.192</v>
      </c>
    </row>
    <row r="128" spans="1:10" ht="16.5" customHeight="1" x14ac:dyDescent="0.2">
      <c r="A128" s="242" t="s">
        <v>183</v>
      </c>
      <c r="B128" s="243"/>
      <c r="C128" s="243"/>
      <c r="D128" s="243"/>
      <c r="E128" s="243"/>
      <c r="F128" s="243"/>
      <c r="G128" s="243"/>
      <c r="H128" s="243"/>
      <c r="I128" s="243"/>
      <c r="J128" s="124">
        <f>SUM(J127)</f>
        <v>0.192</v>
      </c>
    </row>
    <row r="129" spans="1:12" ht="16.5" customHeight="1" x14ac:dyDescent="0.2">
      <c r="A129" s="118" t="str">
        <f>'Planilha Orçamentária'!A41</f>
        <v>4.11</v>
      </c>
      <c r="B129" s="251" t="str">
        <f>'Planilha Orçamentária'!C41</f>
        <v>Rodabancada em granito verde Bahia, h = 7 cm e = 3 cm, conforme Projeto Arquitetônico</v>
      </c>
      <c r="C129" s="251"/>
      <c r="D129" s="251"/>
      <c r="E129" s="251"/>
      <c r="F129" s="251"/>
      <c r="G129" s="251"/>
      <c r="H129" s="251"/>
      <c r="I129" s="251"/>
      <c r="J129" s="252"/>
    </row>
    <row r="130" spans="1:12" ht="16.5" customHeight="1" x14ac:dyDescent="0.2">
      <c r="A130" s="242" t="s">
        <v>19</v>
      </c>
      <c r="B130" s="243"/>
      <c r="C130" s="243"/>
      <c r="D130" s="132" t="s">
        <v>20</v>
      </c>
      <c r="E130" s="132" t="s">
        <v>21</v>
      </c>
      <c r="F130" s="132" t="s">
        <v>22</v>
      </c>
      <c r="G130" s="132" t="s">
        <v>23</v>
      </c>
      <c r="H130" s="132" t="s">
        <v>24</v>
      </c>
      <c r="I130" s="132" t="s">
        <v>25</v>
      </c>
      <c r="J130" s="146" t="s">
        <v>26</v>
      </c>
    </row>
    <row r="131" spans="1:12" ht="16.5" customHeight="1" x14ac:dyDescent="0.2">
      <c r="A131" s="234" t="s">
        <v>299</v>
      </c>
      <c r="B131" s="235"/>
      <c r="C131" s="235"/>
      <c r="D131" s="81">
        <f>1+0.45</f>
        <v>1.45</v>
      </c>
      <c r="E131" s="81"/>
      <c r="F131" s="81"/>
      <c r="G131" s="81"/>
      <c r="H131" s="81"/>
      <c r="I131" s="81"/>
      <c r="J131" s="123">
        <f>((PRODUCT(D131:H131))+I131)</f>
        <v>1.45</v>
      </c>
    </row>
    <row r="132" spans="1:12" ht="16.5" customHeight="1" x14ac:dyDescent="0.2">
      <c r="A132" s="234" t="s">
        <v>300</v>
      </c>
      <c r="B132" s="235"/>
      <c r="C132" s="235"/>
      <c r="D132" s="81">
        <f>1.641+0.375+0.125</f>
        <v>2.141</v>
      </c>
      <c r="E132" s="81"/>
      <c r="F132" s="81"/>
      <c r="G132" s="81"/>
      <c r="H132" s="81"/>
      <c r="I132" s="81"/>
      <c r="J132" s="123">
        <f>((PRODUCT(D132:H132))+I132)</f>
        <v>2.141</v>
      </c>
    </row>
    <row r="133" spans="1:12" ht="16.5" customHeight="1" x14ac:dyDescent="0.2">
      <c r="A133" s="234" t="s">
        <v>301</v>
      </c>
      <c r="B133" s="235"/>
      <c r="C133" s="235"/>
      <c r="D133" s="81">
        <f>2.6+0.5</f>
        <v>3.1</v>
      </c>
      <c r="E133" s="81"/>
      <c r="F133" s="81"/>
      <c r="G133" s="81"/>
      <c r="H133" s="81"/>
      <c r="I133" s="81"/>
      <c r="J133" s="123">
        <f>((PRODUCT(D133:H133))+I133)</f>
        <v>3.1</v>
      </c>
    </row>
    <row r="134" spans="1:12" ht="16.5" customHeight="1" x14ac:dyDescent="0.2">
      <c r="A134" s="234" t="s">
        <v>302</v>
      </c>
      <c r="B134" s="235"/>
      <c r="C134" s="235"/>
      <c r="D134" s="81">
        <f>1.5+0.5</f>
        <v>2</v>
      </c>
      <c r="E134" s="81"/>
      <c r="F134" s="81"/>
      <c r="G134" s="81"/>
      <c r="H134" s="81"/>
      <c r="I134" s="81"/>
      <c r="J134" s="123">
        <f>((PRODUCT(D134:H134))+I134)</f>
        <v>2</v>
      </c>
    </row>
    <row r="135" spans="1:12" ht="16.5" customHeight="1" x14ac:dyDescent="0.2">
      <c r="A135" s="242" t="s">
        <v>190</v>
      </c>
      <c r="B135" s="243"/>
      <c r="C135" s="243"/>
      <c r="D135" s="243"/>
      <c r="E135" s="243"/>
      <c r="F135" s="243"/>
      <c r="G135" s="243"/>
      <c r="H135" s="243"/>
      <c r="I135" s="243"/>
      <c r="J135" s="124">
        <f>SUM(J131:J134)</f>
        <v>8.6910000000000007</v>
      </c>
    </row>
    <row r="136" spans="1:12" ht="16.5" customHeight="1" x14ac:dyDescent="0.2">
      <c r="A136" s="118" t="str">
        <f>'Planilha Orçamentária'!A42</f>
        <v>4.12</v>
      </c>
      <c r="B136" s="251" t="str">
        <f>'Planilha Orçamentária'!C42</f>
        <v>Testeira em granito verde Bahia, h = 7 cm e = 3 cm, conforme Projeto Arquitetônico</v>
      </c>
      <c r="C136" s="251"/>
      <c r="D136" s="251"/>
      <c r="E136" s="251"/>
      <c r="F136" s="251"/>
      <c r="G136" s="251"/>
      <c r="H136" s="251"/>
      <c r="I136" s="251"/>
      <c r="J136" s="252"/>
    </row>
    <row r="137" spans="1:12" ht="16.5" customHeight="1" x14ac:dyDescent="0.2">
      <c r="A137" s="242" t="s">
        <v>19</v>
      </c>
      <c r="B137" s="243"/>
      <c r="C137" s="243"/>
      <c r="D137" s="132" t="s">
        <v>20</v>
      </c>
      <c r="E137" s="132" t="s">
        <v>21</v>
      </c>
      <c r="F137" s="132" t="s">
        <v>22</v>
      </c>
      <c r="G137" s="132" t="s">
        <v>23</v>
      </c>
      <c r="H137" s="132" t="s">
        <v>24</v>
      </c>
      <c r="I137" s="132" t="s">
        <v>25</v>
      </c>
      <c r="J137" s="146" t="s">
        <v>26</v>
      </c>
    </row>
    <row r="138" spans="1:12" ht="16.5" customHeight="1" x14ac:dyDescent="0.2">
      <c r="A138" s="234" t="s">
        <v>181</v>
      </c>
      <c r="B138" s="235"/>
      <c r="C138" s="235"/>
      <c r="D138" s="81">
        <f>1+0.45</f>
        <v>1.45</v>
      </c>
      <c r="E138" s="81"/>
      <c r="F138" s="81"/>
      <c r="G138" s="81"/>
      <c r="H138" s="81"/>
      <c r="I138" s="81"/>
      <c r="J138" s="123">
        <f>((PRODUCT(D138:H138))+I138)</f>
        <v>1.45</v>
      </c>
    </row>
    <row r="139" spans="1:12" s="20" customFormat="1" ht="16.5" customHeight="1" x14ac:dyDescent="0.25">
      <c r="A139" s="234" t="s">
        <v>187</v>
      </c>
      <c r="B139" s="235"/>
      <c r="C139" s="235"/>
      <c r="D139" s="81">
        <f>2+0.5</f>
        <v>2.5</v>
      </c>
      <c r="E139" s="81"/>
      <c r="F139" s="81"/>
      <c r="G139" s="81"/>
      <c r="H139" s="81"/>
      <c r="I139" s="81"/>
      <c r="J139" s="123">
        <f>((PRODUCT(D139:H139))+I139)</f>
        <v>2.5</v>
      </c>
      <c r="K139" s="19"/>
      <c r="L139" s="110"/>
    </row>
    <row r="140" spans="1:12" ht="16.5" customHeight="1" x14ac:dyDescent="0.2">
      <c r="A140" s="234" t="s">
        <v>185</v>
      </c>
      <c r="B140" s="235"/>
      <c r="C140" s="235"/>
      <c r="D140" s="81">
        <f>2.6+0.5</f>
        <v>3.1</v>
      </c>
      <c r="E140" s="81"/>
      <c r="F140" s="81"/>
      <c r="G140" s="81"/>
      <c r="H140" s="81"/>
      <c r="I140" s="81"/>
      <c r="J140" s="123">
        <f>((PRODUCT(D140:H140))+I140)</f>
        <v>3.1</v>
      </c>
    </row>
    <row r="141" spans="1:12" ht="16.5" customHeight="1" x14ac:dyDescent="0.2">
      <c r="A141" s="234" t="s">
        <v>186</v>
      </c>
      <c r="B141" s="235"/>
      <c r="C141" s="235"/>
      <c r="D141" s="81">
        <f>1.5+0.5</f>
        <v>2</v>
      </c>
      <c r="E141" s="81"/>
      <c r="F141" s="81"/>
      <c r="G141" s="81"/>
      <c r="H141" s="81"/>
      <c r="I141" s="81"/>
      <c r="J141" s="123">
        <f>((PRODUCT(D141:H141))+I141)</f>
        <v>2</v>
      </c>
    </row>
    <row r="142" spans="1:12" ht="16.5" customHeight="1" x14ac:dyDescent="0.2">
      <c r="A142" s="242" t="s">
        <v>190</v>
      </c>
      <c r="B142" s="243"/>
      <c r="C142" s="243"/>
      <c r="D142" s="243"/>
      <c r="E142" s="243"/>
      <c r="F142" s="243"/>
      <c r="G142" s="243"/>
      <c r="H142" s="243"/>
      <c r="I142" s="243"/>
      <c r="J142" s="124">
        <f>SUM(J138:J141)</f>
        <v>9.0500000000000007</v>
      </c>
    </row>
    <row r="143" spans="1:12" ht="16.5" customHeight="1" x14ac:dyDescent="0.2">
      <c r="A143" s="118" t="str">
        <f>'Planilha Orçamentária'!A43</f>
        <v>4.13</v>
      </c>
      <c r="B143" s="251" t="str">
        <f>'Planilha Orçamentária'!C43</f>
        <v>Transporte de material demolido em caçamba de 5 m3</v>
      </c>
      <c r="C143" s="251"/>
      <c r="D143" s="251"/>
      <c r="E143" s="251"/>
      <c r="F143" s="251"/>
      <c r="G143" s="251"/>
      <c r="H143" s="251"/>
      <c r="I143" s="251"/>
      <c r="J143" s="252"/>
    </row>
    <row r="144" spans="1:12" ht="16.5" customHeight="1" x14ac:dyDescent="0.2">
      <c r="A144" s="242" t="s">
        <v>19</v>
      </c>
      <c r="B144" s="243"/>
      <c r="C144" s="243"/>
      <c r="D144" s="132" t="s">
        <v>20</v>
      </c>
      <c r="E144" s="132" t="s">
        <v>21</v>
      </c>
      <c r="F144" s="132" t="s">
        <v>22</v>
      </c>
      <c r="G144" s="132" t="s">
        <v>23</v>
      </c>
      <c r="H144" s="132" t="s">
        <v>310</v>
      </c>
      <c r="I144" s="132" t="s">
        <v>25</v>
      </c>
      <c r="J144" s="146" t="s">
        <v>26</v>
      </c>
    </row>
    <row r="145" spans="1:12" ht="16.5" customHeight="1" x14ac:dyDescent="0.2">
      <c r="A145" s="234" t="s">
        <v>309</v>
      </c>
      <c r="B145" s="235"/>
      <c r="C145" s="235"/>
      <c r="D145" s="81"/>
      <c r="E145" s="81"/>
      <c r="F145" s="81"/>
      <c r="G145" s="81">
        <f>'Planilha Orçamentária'!D18</f>
        <v>0.33579999999999999</v>
      </c>
      <c r="H145" s="81">
        <v>1.5</v>
      </c>
      <c r="I145" s="81"/>
      <c r="J145" s="123">
        <f t="shared" ref="J145:J150" si="0">((PRODUCT(D145:H145))+I145)</f>
        <v>0.50370000000000004</v>
      </c>
    </row>
    <row r="146" spans="1:12" ht="16.5" customHeight="1" x14ac:dyDescent="0.2">
      <c r="A146" s="234" t="s">
        <v>311</v>
      </c>
      <c r="B146" s="235"/>
      <c r="C146" s="235"/>
      <c r="D146" s="81"/>
      <c r="E146" s="81"/>
      <c r="F146" s="81"/>
      <c r="G146" s="81">
        <f>'Planilha Orçamentária'!D19</f>
        <v>8.3925800000000006</v>
      </c>
      <c r="H146" s="81">
        <v>1.5</v>
      </c>
      <c r="I146" s="81"/>
      <c r="J146" s="123">
        <f t="shared" si="0"/>
        <v>12.58887</v>
      </c>
    </row>
    <row r="147" spans="1:12" ht="16.5" customHeight="1" x14ac:dyDescent="0.2">
      <c r="A147" s="234" t="s">
        <v>312</v>
      </c>
      <c r="B147" s="235"/>
      <c r="C147" s="235"/>
      <c r="D147" s="81"/>
      <c r="E147" s="151">
        <v>6.0000000000000001E-3</v>
      </c>
      <c r="F147" s="81"/>
      <c r="G147" s="81">
        <f>'Planilha Orçamentária'!D20</f>
        <v>0.98517999999999994</v>
      </c>
      <c r="H147" s="81">
        <v>1.5</v>
      </c>
      <c r="I147" s="81"/>
      <c r="J147" s="123">
        <f t="shared" si="0"/>
        <v>8.8666200000000004E-3</v>
      </c>
    </row>
    <row r="148" spans="1:12" ht="16.5" customHeight="1" x14ac:dyDescent="0.2">
      <c r="A148" s="234" t="s">
        <v>313</v>
      </c>
      <c r="B148" s="235"/>
      <c r="C148" s="235"/>
      <c r="D148" s="81"/>
      <c r="E148" s="81">
        <v>0.02</v>
      </c>
      <c r="F148" s="81"/>
      <c r="G148" s="81">
        <f>'Planilha Orçamentária'!D21</f>
        <v>3.8855</v>
      </c>
      <c r="H148" s="81">
        <v>1.5</v>
      </c>
      <c r="I148" s="81"/>
      <c r="J148" s="123">
        <f t="shared" si="0"/>
        <v>0.116565</v>
      </c>
    </row>
    <row r="149" spans="1:12" ht="30" x14ac:dyDescent="0.25">
      <c r="A149" s="256" t="s">
        <v>314</v>
      </c>
      <c r="B149" s="257"/>
      <c r="C149" s="258"/>
      <c r="D149" s="81"/>
      <c r="E149" s="151">
        <v>6.0000000000000001E-3</v>
      </c>
      <c r="F149" s="81"/>
      <c r="G149" s="81">
        <f>'Planilha Orçamentária'!D22</f>
        <v>0.96240000000000014</v>
      </c>
      <c r="H149" s="81">
        <v>1.5</v>
      </c>
      <c r="I149" s="81"/>
      <c r="J149" s="123">
        <f t="shared" si="0"/>
        <v>8.6616000000000019E-3</v>
      </c>
      <c r="L149" s="116" t="s">
        <v>484</v>
      </c>
    </row>
    <row r="150" spans="1:12" ht="16.5" customHeight="1" x14ac:dyDescent="0.2">
      <c r="A150" s="234" t="s">
        <v>315</v>
      </c>
      <c r="B150" s="235"/>
      <c r="C150" s="235"/>
      <c r="D150" s="81">
        <f>'Planilha Orçamentária'!D23</f>
        <v>22.321100000000001</v>
      </c>
      <c r="E150" s="81">
        <v>0.02</v>
      </c>
      <c r="F150" s="81">
        <v>0.1</v>
      </c>
      <c r="G150" s="81"/>
      <c r="H150" s="81">
        <v>1.5</v>
      </c>
      <c r="I150" s="81"/>
      <c r="J150" s="123">
        <f t="shared" si="0"/>
        <v>6.6963300000000003E-2</v>
      </c>
    </row>
    <row r="151" spans="1:12" ht="16.5" customHeight="1" x14ac:dyDescent="0.2">
      <c r="A151" s="242" t="s">
        <v>189</v>
      </c>
      <c r="B151" s="243"/>
      <c r="C151" s="243"/>
      <c r="D151" s="243"/>
      <c r="E151" s="243"/>
      <c r="F151" s="243"/>
      <c r="G151" s="243"/>
      <c r="H151" s="243"/>
      <c r="I151" s="243"/>
      <c r="J151" s="124">
        <f>SUM(J145:J150)</f>
        <v>13.293626519999998</v>
      </c>
    </row>
    <row r="152" spans="1:12" ht="16.5" customHeight="1" x14ac:dyDescent="0.2">
      <c r="A152" s="72" t="str">
        <f>'Planilha Orçamentária'!A45</f>
        <v>5.</v>
      </c>
      <c r="B152" s="246" t="str">
        <f>'Planilha Orçamentária'!C45</f>
        <v>ALVENARIA E REVESTIMENTOS</v>
      </c>
      <c r="C152" s="246"/>
      <c r="D152" s="246"/>
      <c r="E152" s="246"/>
      <c r="F152" s="246"/>
      <c r="G152" s="246"/>
      <c r="H152" s="246"/>
      <c r="I152" s="246"/>
      <c r="J152" s="247"/>
    </row>
    <row r="153" spans="1:12" ht="16.5" customHeight="1" x14ac:dyDescent="0.2">
      <c r="A153" s="118" t="str">
        <f>'Planilha Orçamentária'!A46</f>
        <v>5.1</v>
      </c>
      <c r="B153" s="251" t="str">
        <f>'Planilha Orçamentária'!C46</f>
        <v>Alvenaria de vedação com tijolo cerâmico furado, esp. 19cm, para revestimento, inclusive argamassa para assentamento</v>
      </c>
      <c r="C153" s="251"/>
      <c r="D153" s="251"/>
      <c r="E153" s="251"/>
      <c r="F153" s="251"/>
      <c r="G153" s="251"/>
      <c r="H153" s="251"/>
      <c r="I153" s="251"/>
      <c r="J153" s="252"/>
    </row>
    <row r="154" spans="1:12" s="20" customFormat="1" ht="38.25" x14ac:dyDescent="0.25">
      <c r="A154" s="242" t="s">
        <v>19</v>
      </c>
      <c r="B154" s="243"/>
      <c r="C154" s="243"/>
      <c r="D154" s="132" t="s">
        <v>20</v>
      </c>
      <c r="E154" s="132" t="s">
        <v>21</v>
      </c>
      <c r="F154" s="132" t="s">
        <v>22</v>
      </c>
      <c r="G154" s="132" t="s">
        <v>23</v>
      </c>
      <c r="H154" s="132" t="s">
        <v>24</v>
      </c>
      <c r="I154" s="150" t="s">
        <v>362</v>
      </c>
      <c r="J154" s="146" t="s">
        <v>26</v>
      </c>
      <c r="K154" s="19"/>
      <c r="L154" s="116"/>
    </row>
    <row r="155" spans="1:12" ht="16.5" customHeight="1" x14ac:dyDescent="0.2">
      <c r="A155" s="234" t="s">
        <v>31</v>
      </c>
      <c r="B155" s="235"/>
      <c r="C155" s="235"/>
      <c r="D155" s="81">
        <v>4.5199999999999996</v>
      </c>
      <c r="E155" s="81"/>
      <c r="F155" s="81">
        <f>((2.924+2.896)/2)</f>
        <v>2.91</v>
      </c>
      <c r="G155" s="81"/>
      <c r="H155" s="81"/>
      <c r="I155" s="81">
        <f>-((0.9*2.1)+(0.8*0.6))</f>
        <v>-2.37</v>
      </c>
      <c r="J155" s="123">
        <f>((PRODUCT(D155:H155))+I155)</f>
        <v>10.783200000000001</v>
      </c>
    </row>
    <row r="156" spans="1:12" ht="16.5" customHeight="1" x14ac:dyDescent="0.2">
      <c r="A156" s="234" t="s">
        <v>124</v>
      </c>
      <c r="B156" s="235"/>
      <c r="C156" s="235"/>
      <c r="D156" s="81">
        <v>0.40589999999999998</v>
      </c>
      <c r="E156" s="81"/>
      <c r="F156" s="81">
        <f>((2.924+2.896)/2)</f>
        <v>2.91</v>
      </c>
      <c r="G156" s="81"/>
      <c r="H156" s="81"/>
      <c r="I156" s="81"/>
      <c r="J156" s="123">
        <f>((PRODUCT(D156:H156))+I156)</f>
        <v>1.1811689999999999</v>
      </c>
    </row>
    <row r="157" spans="1:12" ht="16.5" customHeight="1" x14ac:dyDescent="0.2">
      <c r="A157" s="234" t="s">
        <v>479</v>
      </c>
      <c r="B157" s="235"/>
      <c r="C157" s="235"/>
      <c r="D157" s="81">
        <f>3.5297+3.5082+4.833+4.8128+0.9478+0.9478+0.9478+0.9478+3.583+6.343+1.6168+4.69+3.583+3.339+3.339</f>
        <v>46.968699999999998</v>
      </c>
      <c r="E157" s="81"/>
      <c r="F157" s="81">
        <v>0.2</v>
      </c>
      <c r="G157" s="81"/>
      <c r="H157" s="81"/>
      <c r="I157" s="81"/>
      <c r="J157" s="123">
        <f>((PRODUCT(D157:H157))+I157)</f>
        <v>9.3937399999999993</v>
      </c>
    </row>
    <row r="158" spans="1:12" ht="16.5" customHeight="1" x14ac:dyDescent="0.2">
      <c r="A158" s="242" t="s">
        <v>183</v>
      </c>
      <c r="B158" s="243"/>
      <c r="C158" s="243"/>
      <c r="D158" s="243"/>
      <c r="E158" s="243"/>
      <c r="F158" s="243"/>
      <c r="G158" s="243"/>
      <c r="H158" s="243"/>
      <c r="I158" s="243"/>
      <c r="J158" s="124">
        <f>SUM(J155:J157)</f>
        <v>21.358108999999999</v>
      </c>
    </row>
    <row r="159" spans="1:12" ht="17.25" customHeight="1" x14ac:dyDescent="0.2">
      <c r="A159" s="118" t="str">
        <f>'Planilha Orçamentária'!A47</f>
        <v>5.2</v>
      </c>
      <c r="B159" s="251" t="str">
        <f>'Planilha Orçamentária'!C47</f>
        <v>Chapisco aplicado em alvenaria e estruturas de concreto, com colher de pedreiro, argamassa traço 1:3 de cimento e areia, preparo manual</v>
      </c>
      <c r="C159" s="251"/>
      <c r="D159" s="251"/>
      <c r="E159" s="251"/>
      <c r="F159" s="251"/>
      <c r="G159" s="251"/>
      <c r="H159" s="251"/>
      <c r="I159" s="251"/>
      <c r="J159" s="252"/>
    </row>
    <row r="160" spans="1:12" ht="38.25" x14ac:dyDescent="0.2">
      <c r="A160" s="242" t="s">
        <v>19</v>
      </c>
      <c r="B160" s="243"/>
      <c r="C160" s="243"/>
      <c r="D160" s="132" t="s">
        <v>20</v>
      </c>
      <c r="E160" s="132" t="s">
        <v>21</v>
      </c>
      <c r="F160" s="132" t="s">
        <v>22</v>
      </c>
      <c r="G160" s="132" t="s">
        <v>23</v>
      </c>
      <c r="H160" s="132" t="s">
        <v>24</v>
      </c>
      <c r="I160" s="150" t="s">
        <v>362</v>
      </c>
      <c r="J160" s="146" t="s">
        <v>26</v>
      </c>
    </row>
    <row r="161" spans="1:12" ht="16.5" customHeight="1" x14ac:dyDescent="0.2">
      <c r="A161" s="234" t="s">
        <v>125</v>
      </c>
      <c r="B161" s="235"/>
      <c r="C161" s="235"/>
      <c r="D161" s="81">
        <v>4.5199999999999996</v>
      </c>
      <c r="E161" s="81"/>
      <c r="F161" s="81">
        <f>((2.924+2.896)/2)</f>
        <v>2.91</v>
      </c>
      <c r="G161" s="81"/>
      <c r="H161" s="81"/>
      <c r="I161" s="81">
        <f>-((0.8*2.1)+(0.8*0.6))</f>
        <v>-2.16</v>
      </c>
      <c r="J161" s="123">
        <f t="shared" ref="J161:J166" si="1">((PRODUCT(D161:H161))+I161)</f>
        <v>10.9932</v>
      </c>
    </row>
    <row r="162" spans="1:12" ht="16.5" customHeight="1" x14ac:dyDescent="0.2">
      <c r="A162" s="234" t="s">
        <v>126</v>
      </c>
      <c r="B162" s="235"/>
      <c r="C162" s="235"/>
      <c r="D162" s="81">
        <f>3.009+0.4059</f>
        <v>3.4148999999999998</v>
      </c>
      <c r="E162" s="81"/>
      <c r="F162" s="81">
        <f>((2.924+2.896)/2)</f>
        <v>2.91</v>
      </c>
      <c r="G162" s="81"/>
      <c r="H162" s="81"/>
      <c r="I162" s="81">
        <f>-((0.8*2.1)+(0.8*0.6))</f>
        <v>-2.16</v>
      </c>
      <c r="J162" s="123">
        <f t="shared" si="1"/>
        <v>7.7773590000000006</v>
      </c>
    </row>
    <row r="163" spans="1:12" ht="16.5" customHeight="1" x14ac:dyDescent="0.2">
      <c r="A163" s="234" t="s">
        <v>153</v>
      </c>
      <c r="B163" s="235"/>
      <c r="C163" s="235"/>
      <c r="D163" s="81">
        <v>2</v>
      </c>
      <c r="E163" s="81"/>
      <c r="F163" s="81">
        <v>1</v>
      </c>
      <c r="G163" s="81"/>
      <c r="H163" s="81"/>
      <c r="I163" s="81"/>
      <c r="J163" s="123">
        <f t="shared" si="1"/>
        <v>2</v>
      </c>
    </row>
    <row r="164" spans="1:12" ht="16.5" customHeight="1" x14ac:dyDescent="0.2">
      <c r="A164" s="234" t="s">
        <v>151</v>
      </c>
      <c r="B164" s="235"/>
      <c r="C164" s="235"/>
      <c r="D164" s="81">
        <v>3.5209999999999999</v>
      </c>
      <c r="E164" s="81"/>
      <c r="F164" s="81">
        <v>0.2</v>
      </c>
      <c r="G164" s="81"/>
      <c r="H164" s="81"/>
      <c r="I164" s="81"/>
      <c r="J164" s="123">
        <f t="shared" si="1"/>
        <v>0.70420000000000005</v>
      </c>
    </row>
    <row r="165" spans="1:12" ht="16.5" customHeight="1" x14ac:dyDescent="0.2">
      <c r="A165" s="236" t="s">
        <v>195</v>
      </c>
      <c r="B165" s="237"/>
      <c r="C165" s="238"/>
      <c r="D165" s="81">
        <v>0.23</v>
      </c>
      <c r="E165" s="81"/>
      <c r="F165" s="81">
        <v>0.2</v>
      </c>
      <c r="G165" s="81">
        <v>2</v>
      </c>
      <c r="H165" s="81"/>
      <c r="I165" s="81"/>
      <c r="J165" s="123">
        <f t="shared" si="1"/>
        <v>9.2000000000000012E-2</v>
      </c>
    </row>
    <row r="166" spans="1:12" ht="16.5" customHeight="1" x14ac:dyDescent="0.2">
      <c r="A166" s="234" t="s">
        <v>479</v>
      </c>
      <c r="B166" s="235"/>
      <c r="C166" s="235"/>
      <c r="D166" s="81">
        <f>3.5297+3.5082+4.833+4.8128+0.9478+0.9478+0.9478+0.9478+3.583+6.343+1.6168+4.69+3.583+3.339+3.339</f>
        <v>46.968699999999998</v>
      </c>
      <c r="E166" s="81"/>
      <c r="F166" s="81">
        <v>0.2</v>
      </c>
      <c r="G166" s="81"/>
      <c r="H166" s="81"/>
      <c r="I166" s="81"/>
      <c r="J166" s="123">
        <f t="shared" si="1"/>
        <v>9.3937399999999993</v>
      </c>
    </row>
    <row r="167" spans="1:12" ht="16.5" customHeight="1" x14ac:dyDescent="0.2">
      <c r="A167" s="242" t="s">
        <v>183</v>
      </c>
      <c r="B167" s="243"/>
      <c r="C167" s="243"/>
      <c r="D167" s="243"/>
      <c r="E167" s="243"/>
      <c r="F167" s="243"/>
      <c r="G167" s="243"/>
      <c r="H167" s="243"/>
      <c r="I167" s="243"/>
      <c r="J167" s="124">
        <f>SUM(J161:J166)</f>
        <v>30.960498999999999</v>
      </c>
    </row>
    <row r="168" spans="1:12" ht="30" x14ac:dyDescent="0.25">
      <c r="A168" s="133" t="str">
        <f>'Planilha Orçamentária'!A48</f>
        <v>5.3</v>
      </c>
      <c r="B168" s="265" t="str">
        <f>'Planilha Orçamentária'!C48</f>
        <v>Reboco para recebimento de pintura, em argamassa traço 1:2:8, preparo mecânico com betoneira 400l, aplicada manualmente em faces internas de paredes, espessura de 20 a 30mm, com execução de taliscas</v>
      </c>
      <c r="C168" s="266"/>
      <c r="D168" s="266"/>
      <c r="E168" s="266"/>
      <c r="F168" s="266"/>
      <c r="G168" s="266"/>
      <c r="H168" s="266"/>
      <c r="I168" s="266"/>
      <c r="J168" s="267"/>
      <c r="L168" s="116" t="s">
        <v>484</v>
      </c>
    </row>
    <row r="169" spans="1:12" ht="16.5" customHeight="1" x14ac:dyDescent="0.2">
      <c r="A169" s="242" t="s">
        <v>19</v>
      </c>
      <c r="B169" s="243"/>
      <c r="C169" s="243"/>
      <c r="D169" s="132" t="s">
        <v>20</v>
      </c>
      <c r="E169" s="132" t="s">
        <v>21</v>
      </c>
      <c r="F169" s="132" t="s">
        <v>22</v>
      </c>
      <c r="G169" s="132" t="s">
        <v>23</v>
      </c>
      <c r="H169" s="132" t="s">
        <v>24</v>
      </c>
      <c r="I169" s="132" t="s">
        <v>25</v>
      </c>
      <c r="J169" s="146" t="s">
        <v>26</v>
      </c>
    </row>
    <row r="170" spans="1:12" ht="16.5" customHeight="1" x14ac:dyDescent="0.2">
      <c r="A170" s="234" t="s">
        <v>125</v>
      </c>
      <c r="B170" s="235"/>
      <c r="C170" s="235"/>
      <c r="D170" s="81">
        <v>4.5199999999999996</v>
      </c>
      <c r="E170" s="81"/>
      <c r="F170" s="81">
        <f>((2.924+2.896)/2)</f>
        <v>2.91</v>
      </c>
      <c r="G170" s="81"/>
      <c r="H170" s="81"/>
      <c r="I170" s="81">
        <f>-((0.8*2.1)+(0.8*0.6))</f>
        <v>-2.16</v>
      </c>
      <c r="J170" s="123">
        <f t="shared" ref="J170:J175" si="2">((PRODUCT(D170:H170))+I170)</f>
        <v>10.9932</v>
      </c>
    </row>
    <row r="171" spans="1:12" ht="16.5" customHeight="1" x14ac:dyDescent="0.2">
      <c r="A171" s="234" t="s">
        <v>126</v>
      </c>
      <c r="B171" s="235"/>
      <c r="C171" s="235"/>
      <c r="D171" s="81">
        <f>3.009+0.4059</f>
        <v>3.4148999999999998</v>
      </c>
      <c r="E171" s="81"/>
      <c r="F171" s="81">
        <f>((2.924+2.896)/2)</f>
        <v>2.91</v>
      </c>
      <c r="G171" s="81"/>
      <c r="H171" s="81"/>
      <c r="I171" s="81">
        <f>-((0.8*2.1)+(0.8*0.6))</f>
        <v>-2.16</v>
      </c>
      <c r="J171" s="123">
        <f t="shared" si="2"/>
        <v>7.7773590000000006</v>
      </c>
    </row>
    <row r="172" spans="1:12" ht="16.5" customHeight="1" x14ac:dyDescent="0.2">
      <c r="A172" s="234" t="s">
        <v>153</v>
      </c>
      <c r="B172" s="235"/>
      <c r="C172" s="235"/>
      <c r="D172" s="81">
        <v>2</v>
      </c>
      <c r="E172" s="81"/>
      <c r="F172" s="81">
        <v>1</v>
      </c>
      <c r="G172" s="81"/>
      <c r="H172" s="81"/>
      <c r="I172" s="81"/>
      <c r="J172" s="123">
        <f t="shared" si="2"/>
        <v>2</v>
      </c>
    </row>
    <row r="173" spans="1:12" ht="16.5" customHeight="1" x14ac:dyDescent="0.2">
      <c r="A173" s="234" t="s">
        <v>151</v>
      </c>
      <c r="B173" s="235"/>
      <c r="C173" s="235"/>
      <c r="D173" s="81">
        <v>3.5209999999999999</v>
      </c>
      <c r="E173" s="81"/>
      <c r="F173" s="81">
        <v>0.2</v>
      </c>
      <c r="G173" s="81"/>
      <c r="H173" s="81"/>
      <c r="I173" s="81"/>
      <c r="J173" s="123">
        <f t="shared" si="2"/>
        <v>0.70420000000000005</v>
      </c>
    </row>
    <row r="174" spans="1:12" ht="16.5" customHeight="1" x14ac:dyDescent="0.2">
      <c r="A174" s="234" t="s">
        <v>170</v>
      </c>
      <c r="B174" s="235"/>
      <c r="C174" s="235"/>
      <c r="D174" s="81">
        <v>2.8300999999999998</v>
      </c>
      <c r="E174" s="81"/>
      <c r="F174" s="81">
        <v>2.8959999999999999</v>
      </c>
      <c r="G174" s="81"/>
      <c r="H174" s="81"/>
      <c r="I174" s="81">
        <f>-(0.7*2.1)</f>
        <v>-1.47</v>
      </c>
      <c r="J174" s="123">
        <f t="shared" si="2"/>
        <v>6.7259696</v>
      </c>
    </row>
    <row r="175" spans="1:12" ht="16.5" customHeight="1" x14ac:dyDescent="0.2">
      <c r="A175" s="236" t="s">
        <v>195</v>
      </c>
      <c r="B175" s="237"/>
      <c r="C175" s="238"/>
      <c r="D175" s="81">
        <v>0.23</v>
      </c>
      <c r="E175" s="81"/>
      <c r="F175" s="81">
        <v>0.2</v>
      </c>
      <c r="G175" s="81">
        <v>2</v>
      </c>
      <c r="H175" s="81"/>
      <c r="I175" s="81"/>
      <c r="J175" s="123">
        <f t="shared" si="2"/>
        <v>9.2000000000000012E-2</v>
      </c>
    </row>
    <row r="176" spans="1:12" ht="16.5" customHeight="1" x14ac:dyDescent="0.2">
      <c r="A176" s="234" t="s">
        <v>479</v>
      </c>
      <c r="B176" s="235"/>
      <c r="C176" s="235"/>
      <c r="D176" s="81">
        <f>3.5297+3.5082+4.833+4.8128+0.9478+0.9478+0.9478+0.9478+3.583+6.343+1.6168+4.69+3.583+3.339+3.339</f>
        <v>46.968699999999998</v>
      </c>
      <c r="E176" s="81"/>
      <c r="F176" s="81">
        <v>0.2</v>
      </c>
      <c r="G176" s="81"/>
      <c r="H176" s="81"/>
      <c r="I176" s="81"/>
      <c r="J176" s="123">
        <f>((PRODUCT(D176:H176))+I176)</f>
        <v>9.3937399999999993</v>
      </c>
      <c r="L176" s="112"/>
    </row>
    <row r="177" spans="1:12" ht="16.5" customHeight="1" x14ac:dyDescent="0.2">
      <c r="A177" s="242" t="s">
        <v>183</v>
      </c>
      <c r="B177" s="243"/>
      <c r="C177" s="243"/>
      <c r="D177" s="243"/>
      <c r="E177" s="243"/>
      <c r="F177" s="243"/>
      <c r="G177" s="243"/>
      <c r="H177" s="243"/>
      <c r="I177" s="243"/>
      <c r="J177" s="124">
        <f>SUM(J170:J176)</f>
        <v>37.686468599999998</v>
      </c>
    </row>
    <row r="178" spans="1:12" ht="45" customHeight="1" x14ac:dyDescent="0.25">
      <c r="A178" s="133" t="str">
        <f>'Planilha Orçamentária'!A49</f>
        <v>5.4</v>
      </c>
      <c r="B178" s="248" t="str">
        <f>'Planilha Orçamentária'!C49</f>
        <v>Revestimento cerâmico para paredes internas e externas, dimensão da peça de 100 a 1250 cm² (20x5cm a 50x25cm), revestimento tipo Pierini ou similar, com acabamento rústico ou esmaltado, argamassa industrializada, aplicadas em ambientes de área maior que 5 m² a meia altura das paredes, inclusive apicoamento da camada de recebimento e rejuntamento.</v>
      </c>
      <c r="C178" s="249"/>
      <c r="D178" s="249"/>
      <c r="E178" s="249"/>
      <c r="F178" s="249"/>
      <c r="G178" s="249"/>
      <c r="H178" s="249"/>
      <c r="I178" s="249"/>
      <c r="J178" s="250"/>
      <c r="L178" s="116" t="s">
        <v>483</v>
      </c>
    </row>
    <row r="179" spans="1:12" ht="38.25" x14ac:dyDescent="0.2">
      <c r="A179" s="253" t="s">
        <v>19</v>
      </c>
      <c r="B179" s="254"/>
      <c r="C179" s="255"/>
      <c r="D179" s="132" t="s">
        <v>20</v>
      </c>
      <c r="E179" s="132" t="s">
        <v>21</v>
      </c>
      <c r="F179" s="132" t="s">
        <v>22</v>
      </c>
      <c r="G179" s="132" t="s">
        <v>23</v>
      </c>
      <c r="H179" s="132" t="s">
        <v>24</v>
      </c>
      <c r="I179" s="150" t="s">
        <v>362</v>
      </c>
      <c r="J179" s="146" t="s">
        <v>26</v>
      </c>
    </row>
    <row r="180" spans="1:12" ht="16.5" customHeight="1" x14ac:dyDescent="0.2">
      <c r="A180" s="234" t="s">
        <v>70</v>
      </c>
      <c r="B180" s="235"/>
      <c r="C180" s="235"/>
      <c r="D180" s="81">
        <f>3.014+1.06+1.07+2.639+0.5191+1.816+0.14</f>
        <v>10.258100000000001</v>
      </c>
      <c r="E180" s="81"/>
      <c r="F180" s="81">
        <v>2.9180000000000001</v>
      </c>
      <c r="G180" s="81"/>
      <c r="H180" s="81"/>
      <c r="I180" s="81">
        <f>-((0.7*2.1)+(0.99*0.99))</f>
        <v>-2.4500999999999999</v>
      </c>
      <c r="J180" s="123">
        <f>((PRODUCT(D180:H180))+I180)</f>
        <v>27.483035800000003</v>
      </c>
    </row>
    <row r="181" spans="1:12" ht="16.5" customHeight="1" x14ac:dyDescent="0.2">
      <c r="A181" s="234" t="s">
        <v>196</v>
      </c>
      <c r="B181" s="235"/>
      <c r="C181" s="235"/>
      <c r="D181" s="81">
        <v>40.246000000000002</v>
      </c>
      <c r="E181" s="81"/>
      <c r="F181" s="81">
        <v>1.2</v>
      </c>
      <c r="G181" s="81"/>
      <c r="H181" s="81"/>
      <c r="I181" s="81"/>
      <c r="J181" s="123">
        <f>((PRODUCT(D181:H181))+I181)</f>
        <v>48.295200000000001</v>
      </c>
    </row>
    <row r="182" spans="1:12" ht="16.5" customHeight="1" x14ac:dyDescent="0.2">
      <c r="A182" s="234" t="s">
        <v>217</v>
      </c>
      <c r="B182" s="235"/>
      <c r="C182" s="235"/>
      <c r="D182" s="81">
        <v>1.173</v>
      </c>
      <c r="E182" s="81">
        <v>0.06</v>
      </c>
      <c r="F182" s="81"/>
      <c r="G182" s="81"/>
      <c r="H182" s="81"/>
      <c r="I182" s="81"/>
      <c r="J182" s="123">
        <f>((PRODUCT(D182:H182))+I182)</f>
        <v>7.0379999999999998E-2</v>
      </c>
    </row>
    <row r="183" spans="1:12" ht="16.5" customHeight="1" x14ac:dyDescent="0.2">
      <c r="A183" s="242" t="s">
        <v>183</v>
      </c>
      <c r="B183" s="243"/>
      <c r="C183" s="243"/>
      <c r="D183" s="243"/>
      <c r="E183" s="243"/>
      <c r="F183" s="243"/>
      <c r="G183" s="243"/>
      <c r="H183" s="243"/>
      <c r="I183" s="243"/>
      <c r="J183" s="124">
        <f>SUM(J180:J182)</f>
        <v>75.848615800000005</v>
      </c>
    </row>
    <row r="184" spans="1:12" ht="16.5" customHeight="1" x14ac:dyDescent="0.2">
      <c r="A184" s="118" t="str">
        <f>'Planilha Orçamentária'!A50</f>
        <v>5.5</v>
      </c>
      <c r="B184" s="251" t="str">
        <f>'Planilha Orçamentária'!C50</f>
        <v>Rodapé com revestimento em cerâmica esmaltada comercial, altura 7cm, PEI IV, assentamento com argamassa industrializada, inclusive rejuntamento.</v>
      </c>
      <c r="C184" s="251"/>
      <c r="D184" s="251"/>
      <c r="E184" s="251"/>
      <c r="F184" s="251"/>
      <c r="G184" s="251"/>
      <c r="H184" s="251"/>
      <c r="I184" s="251"/>
      <c r="J184" s="252"/>
    </row>
    <row r="185" spans="1:12" ht="16.5" customHeight="1" x14ac:dyDescent="0.2">
      <c r="A185" s="242" t="s">
        <v>19</v>
      </c>
      <c r="B185" s="243"/>
      <c r="C185" s="243"/>
      <c r="D185" s="132" t="s">
        <v>20</v>
      </c>
      <c r="E185" s="132" t="s">
        <v>21</v>
      </c>
      <c r="F185" s="132" t="s">
        <v>22</v>
      </c>
      <c r="G185" s="132" t="s">
        <v>23</v>
      </c>
      <c r="H185" s="132" t="s">
        <v>24</v>
      </c>
      <c r="I185" s="132" t="s">
        <v>25</v>
      </c>
      <c r="J185" s="146" t="s">
        <v>26</v>
      </c>
    </row>
    <row r="186" spans="1:12" ht="16.5" customHeight="1" x14ac:dyDescent="0.2">
      <c r="A186" s="234" t="s">
        <v>145</v>
      </c>
      <c r="B186" s="235"/>
      <c r="C186" s="235"/>
      <c r="D186" s="81">
        <f>16.03-(4*0.7)-(2*0.8)</f>
        <v>11.63</v>
      </c>
      <c r="E186" s="81"/>
      <c r="F186" s="81"/>
      <c r="G186" s="81"/>
      <c r="H186" s="81"/>
      <c r="I186" s="81"/>
      <c r="J186" s="123">
        <f>((PRODUCT(D186:H186))+I186)</f>
        <v>11.63</v>
      </c>
    </row>
    <row r="187" spans="1:12" ht="16.5" customHeight="1" x14ac:dyDescent="0.2">
      <c r="A187" s="234" t="s">
        <v>54</v>
      </c>
      <c r="B187" s="235"/>
      <c r="C187" s="235"/>
      <c r="D187" s="81">
        <f>14.216-(0.8*2)</f>
        <v>12.616</v>
      </c>
      <c r="E187" s="81"/>
      <c r="F187" s="81"/>
      <c r="G187" s="81"/>
      <c r="H187" s="81"/>
      <c r="I187" s="81"/>
      <c r="J187" s="123">
        <f>((PRODUCT(D187:H187))+I187)</f>
        <v>12.616</v>
      </c>
    </row>
    <row r="188" spans="1:12" ht="16.5" customHeight="1" x14ac:dyDescent="0.2">
      <c r="A188" s="234" t="s">
        <v>317</v>
      </c>
      <c r="B188" s="235"/>
      <c r="C188" s="235"/>
      <c r="D188" s="81">
        <f>1.798+0.538</f>
        <v>2.3360000000000003</v>
      </c>
      <c r="E188" s="81"/>
      <c r="F188" s="81"/>
      <c r="G188" s="81"/>
      <c r="H188" s="81"/>
      <c r="I188" s="81"/>
      <c r="J188" s="123">
        <f>((PRODUCT(D188:H188))+I188)</f>
        <v>2.3360000000000003</v>
      </c>
    </row>
    <row r="189" spans="1:12" ht="16.5" customHeight="1" x14ac:dyDescent="0.2">
      <c r="A189" s="242" t="s">
        <v>190</v>
      </c>
      <c r="B189" s="243"/>
      <c r="C189" s="243"/>
      <c r="D189" s="243"/>
      <c r="E189" s="243"/>
      <c r="F189" s="243"/>
      <c r="G189" s="243"/>
      <c r="H189" s="243"/>
      <c r="I189" s="243"/>
      <c r="J189" s="124">
        <f>SUM(J186:J188)</f>
        <v>26.582000000000001</v>
      </c>
    </row>
    <row r="190" spans="1:12" ht="16.5" customHeight="1" x14ac:dyDescent="0.2">
      <c r="A190" s="72" t="str">
        <f>'Planilha Orçamentária'!A52</f>
        <v>6.</v>
      </c>
      <c r="B190" s="246" t="str">
        <f>'Planilha Orçamentária'!C52</f>
        <v>REFORMA DE TELHADO</v>
      </c>
      <c r="C190" s="246"/>
      <c r="D190" s="246"/>
      <c r="E190" s="246"/>
      <c r="F190" s="246"/>
      <c r="G190" s="246"/>
      <c r="H190" s="246"/>
      <c r="I190" s="246"/>
      <c r="J190" s="247"/>
    </row>
    <row r="191" spans="1:12" ht="16.5" customHeight="1" x14ac:dyDescent="0.2">
      <c r="A191" s="118" t="str">
        <f>'Planilha Orçamentária'!A53</f>
        <v>6.1</v>
      </c>
      <c r="B191" s="251" t="str">
        <f>'Planilha Orçamentária'!C53</f>
        <v>Colocação de cumeeira cerâmica, 3 unid/m, inclusive utilização de pigmento em pó Xadrez ou similar</v>
      </c>
      <c r="C191" s="251"/>
      <c r="D191" s="251"/>
      <c r="E191" s="251"/>
      <c r="F191" s="251"/>
      <c r="G191" s="251"/>
      <c r="H191" s="251"/>
      <c r="I191" s="251"/>
      <c r="J191" s="252"/>
    </row>
    <row r="192" spans="1:12" ht="16.5" customHeight="1" x14ac:dyDescent="0.2">
      <c r="A192" s="242" t="s">
        <v>19</v>
      </c>
      <c r="B192" s="243"/>
      <c r="C192" s="243"/>
      <c r="D192" s="132" t="s">
        <v>20</v>
      </c>
      <c r="E192" s="132" t="s">
        <v>21</v>
      </c>
      <c r="F192" s="132" t="s">
        <v>22</v>
      </c>
      <c r="G192" s="132" t="s">
        <v>23</v>
      </c>
      <c r="H192" s="132" t="s">
        <v>24</v>
      </c>
      <c r="I192" s="132" t="s">
        <v>25</v>
      </c>
      <c r="J192" s="146" t="s">
        <v>26</v>
      </c>
    </row>
    <row r="193" spans="1:12" ht="16.5" customHeight="1" x14ac:dyDescent="0.2">
      <c r="A193" s="234" t="s">
        <v>294</v>
      </c>
      <c r="B193" s="235"/>
      <c r="C193" s="235"/>
      <c r="D193" s="81">
        <v>4.2</v>
      </c>
      <c r="E193" s="81"/>
      <c r="F193" s="81"/>
      <c r="G193" s="81"/>
      <c r="H193" s="81"/>
      <c r="I193" s="81"/>
      <c r="J193" s="123">
        <f>((PRODUCT(D193:H193))+I193)</f>
        <v>4.2</v>
      </c>
    </row>
    <row r="194" spans="1:12" ht="16.5" customHeight="1" x14ac:dyDescent="0.2">
      <c r="A194" s="234" t="s">
        <v>295</v>
      </c>
      <c r="B194" s="235"/>
      <c r="C194" s="235"/>
      <c r="D194" s="81">
        <v>7.7984999999999998</v>
      </c>
      <c r="E194" s="81"/>
      <c r="F194" s="81"/>
      <c r="G194" s="81"/>
      <c r="H194" s="81"/>
      <c r="I194" s="81"/>
      <c r="J194" s="123">
        <f>((PRODUCT(D194:H194))+I194)</f>
        <v>7.7984999999999998</v>
      </c>
    </row>
    <row r="195" spans="1:12" ht="16.5" customHeight="1" x14ac:dyDescent="0.2">
      <c r="A195" s="242" t="s">
        <v>183</v>
      </c>
      <c r="B195" s="243"/>
      <c r="C195" s="243"/>
      <c r="D195" s="243"/>
      <c r="E195" s="243"/>
      <c r="F195" s="243"/>
      <c r="G195" s="243"/>
      <c r="H195" s="243"/>
      <c r="I195" s="243"/>
      <c r="J195" s="124">
        <f>SUM(J193:J194)</f>
        <v>11.9985</v>
      </c>
    </row>
    <row r="196" spans="1:12" ht="16.5" customHeight="1" x14ac:dyDescent="0.2">
      <c r="A196" s="118" t="str">
        <f>'Planilha Orçamentária'!A54</f>
        <v>6.2</v>
      </c>
      <c r="B196" s="251" t="str">
        <f>'Planilha Orçamentária'!C54</f>
        <v>Engradamento para telhas cerâmicas ou concreto em madeira Paraju</v>
      </c>
      <c r="C196" s="251"/>
      <c r="D196" s="251"/>
      <c r="E196" s="251"/>
      <c r="F196" s="251"/>
      <c r="G196" s="251"/>
      <c r="H196" s="251"/>
      <c r="I196" s="251"/>
      <c r="J196" s="252"/>
    </row>
    <row r="197" spans="1:12" ht="16.5" customHeight="1" x14ac:dyDescent="0.2">
      <c r="A197" s="242" t="s">
        <v>19</v>
      </c>
      <c r="B197" s="243"/>
      <c r="C197" s="243"/>
      <c r="D197" s="132" t="s">
        <v>20</v>
      </c>
      <c r="E197" s="132" t="s">
        <v>21</v>
      </c>
      <c r="F197" s="132" t="s">
        <v>22</v>
      </c>
      <c r="G197" s="132" t="s">
        <v>23</v>
      </c>
      <c r="H197" s="132" t="s">
        <v>24</v>
      </c>
      <c r="I197" s="132" t="s">
        <v>25</v>
      </c>
      <c r="J197" s="146" t="s">
        <v>26</v>
      </c>
    </row>
    <row r="198" spans="1:12" ht="16.5" customHeight="1" x14ac:dyDescent="0.2">
      <c r="A198" s="234" t="s">
        <v>478</v>
      </c>
      <c r="B198" s="235"/>
      <c r="C198" s="235"/>
      <c r="D198" s="81"/>
      <c r="E198" s="81"/>
      <c r="F198" s="81"/>
      <c r="G198" s="81"/>
      <c r="H198" s="81"/>
      <c r="I198" s="81">
        <v>10</v>
      </c>
      <c r="J198" s="123">
        <f>((PRODUCT(D198:H198))+I198)</f>
        <v>10</v>
      </c>
    </row>
    <row r="199" spans="1:12" ht="16.5" customHeight="1" x14ac:dyDescent="0.2">
      <c r="A199" s="242" t="s">
        <v>183</v>
      </c>
      <c r="B199" s="243"/>
      <c r="C199" s="243"/>
      <c r="D199" s="243"/>
      <c r="E199" s="243"/>
      <c r="F199" s="243"/>
      <c r="G199" s="243"/>
      <c r="H199" s="243"/>
      <c r="I199" s="243"/>
      <c r="J199" s="124">
        <f>SUM(J198:J198)</f>
        <v>10</v>
      </c>
    </row>
    <row r="200" spans="1:12" ht="14.25" x14ac:dyDescent="0.2">
      <c r="A200" s="118" t="str">
        <f>'Planilha Orçamentária'!A55</f>
        <v>6.3</v>
      </c>
      <c r="B200" s="239" t="str">
        <f>'Planilha Orçamentária'!C55</f>
        <v>Limpeza (desobstrução) de condutores e calhas</v>
      </c>
      <c r="C200" s="240"/>
      <c r="D200" s="240"/>
      <c r="E200" s="240"/>
      <c r="F200" s="240"/>
      <c r="G200" s="240"/>
      <c r="H200" s="240"/>
      <c r="I200" s="240"/>
      <c r="J200" s="241"/>
      <c r="L200" s="112"/>
    </row>
    <row r="201" spans="1:12" ht="14.25" x14ac:dyDescent="0.2">
      <c r="A201" s="242" t="s">
        <v>19</v>
      </c>
      <c r="B201" s="243"/>
      <c r="C201" s="243"/>
      <c r="D201" s="132" t="s">
        <v>20</v>
      </c>
      <c r="E201" s="132" t="s">
        <v>21</v>
      </c>
      <c r="F201" s="132" t="s">
        <v>22</v>
      </c>
      <c r="G201" s="132" t="s">
        <v>23</v>
      </c>
      <c r="H201" s="132" t="s">
        <v>24</v>
      </c>
      <c r="I201" s="132" t="s">
        <v>25</v>
      </c>
      <c r="J201" s="146" t="s">
        <v>26</v>
      </c>
      <c r="L201" s="112"/>
    </row>
    <row r="202" spans="1:12" ht="16.5" customHeight="1" x14ac:dyDescent="0.2">
      <c r="A202" s="234" t="s">
        <v>297</v>
      </c>
      <c r="B202" s="235"/>
      <c r="C202" s="235"/>
      <c r="D202" s="81">
        <f>4.2749+6.2585+(4.2*2)+4.2+4.6667+1.6667</f>
        <v>29.466799999999996</v>
      </c>
      <c r="E202" s="81"/>
      <c r="F202" s="81"/>
      <c r="G202" s="81"/>
      <c r="H202" s="81"/>
      <c r="I202" s="81"/>
      <c r="J202" s="123">
        <f>((PRODUCT(D202:H202))+I202)</f>
        <v>29.466799999999996</v>
      </c>
    </row>
    <row r="203" spans="1:12" ht="16.5" customHeight="1" x14ac:dyDescent="0.2">
      <c r="A203" s="236" t="s">
        <v>306</v>
      </c>
      <c r="B203" s="237"/>
      <c r="C203" s="238"/>
      <c r="D203" s="81">
        <f>(3.204+0.15)+(3.735+0.15)+(3.255+0.15)+(3.601+0.15)+(4.462+0.15)</f>
        <v>19.006999999999998</v>
      </c>
      <c r="E203" s="81"/>
      <c r="F203" s="81"/>
      <c r="G203" s="81"/>
      <c r="H203" s="81"/>
      <c r="I203" s="81"/>
      <c r="J203" s="123">
        <f>((PRODUCT(D203:H203))+I203)</f>
        <v>19.006999999999998</v>
      </c>
    </row>
    <row r="204" spans="1:12" ht="16.5" customHeight="1" x14ac:dyDescent="0.2">
      <c r="A204" s="242" t="s">
        <v>183</v>
      </c>
      <c r="B204" s="243"/>
      <c r="C204" s="243"/>
      <c r="D204" s="243"/>
      <c r="E204" s="243"/>
      <c r="F204" s="243"/>
      <c r="G204" s="243"/>
      <c r="H204" s="243"/>
      <c r="I204" s="243"/>
      <c r="J204" s="124">
        <f>SUM(J202:J203)</f>
        <v>48.473799999999997</v>
      </c>
    </row>
    <row r="205" spans="1:12" ht="16.5" customHeight="1" x14ac:dyDescent="0.2">
      <c r="A205" s="75" t="str">
        <f>'Planilha Orçamentária'!A56</f>
        <v>6.4</v>
      </c>
      <c r="B205" s="259" t="str">
        <f>'Planilha Orçamentária'!C56</f>
        <v>Manutenção de telhado colonial, incluindo fornecimento e substituição de telhas quebradas, com utilização de pigmento em pó Xadrez ou similar</v>
      </c>
      <c r="C205" s="260"/>
      <c r="D205" s="260"/>
      <c r="E205" s="260"/>
      <c r="F205" s="260"/>
      <c r="G205" s="260"/>
      <c r="H205" s="260"/>
      <c r="I205" s="260"/>
      <c r="J205" s="261"/>
    </row>
    <row r="206" spans="1:12" ht="16.5" customHeight="1" x14ac:dyDescent="0.2">
      <c r="A206" s="242" t="s">
        <v>19</v>
      </c>
      <c r="B206" s="243"/>
      <c r="C206" s="243"/>
      <c r="D206" s="132" t="s">
        <v>20</v>
      </c>
      <c r="E206" s="132" t="s">
        <v>21</v>
      </c>
      <c r="F206" s="132" t="s">
        <v>22</v>
      </c>
      <c r="G206" s="132" t="s">
        <v>23</v>
      </c>
      <c r="H206" s="132" t="s">
        <v>24</v>
      </c>
      <c r="I206" s="132" t="s">
        <v>25</v>
      </c>
      <c r="J206" s="146" t="s">
        <v>26</v>
      </c>
    </row>
    <row r="207" spans="1:12" ht="30" x14ac:dyDescent="0.25">
      <c r="A207" s="256" t="s">
        <v>290</v>
      </c>
      <c r="B207" s="257"/>
      <c r="C207" s="258"/>
      <c r="D207" s="81"/>
      <c r="E207" s="81"/>
      <c r="F207" s="81"/>
      <c r="G207" s="81"/>
      <c r="H207" s="81"/>
      <c r="I207" s="81">
        <v>76.701300000000003</v>
      </c>
      <c r="J207" s="123">
        <f>((PRODUCT(D207:H207))+I207)</f>
        <v>76.701300000000003</v>
      </c>
      <c r="L207" s="116" t="s">
        <v>484</v>
      </c>
    </row>
    <row r="208" spans="1:12" ht="30" x14ac:dyDescent="0.25">
      <c r="A208" s="256" t="s">
        <v>291</v>
      </c>
      <c r="B208" s="257"/>
      <c r="C208" s="258"/>
      <c r="D208" s="81"/>
      <c r="E208" s="81"/>
      <c r="F208" s="81"/>
      <c r="G208" s="81"/>
      <c r="H208" s="81"/>
      <c r="I208" s="81">
        <v>10.7646</v>
      </c>
      <c r="J208" s="123">
        <f>((PRODUCT(D208:H208))+I208)</f>
        <v>10.7646</v>
      </c>
      <c r="L208" s="116" t="s">
        <v>484</v>
      </c>
    </row>
    <row r="209" spans="1:12" ht="16.5" customHeight="1" x14ac:dyDescent="0.2">
      <c r="A209" s="242" t="s">
        <v>183</v>
      </c>
      <c r="B209" s="243"/>
      <c r="C209" s="243"/>
      <c r="D209" s="243"/>
      <c r="E209" s="243"/>
      <c r="F209" s="243"/>
      <c r="G209" s="243"/>
      <c r="H209" s="243"/>
      <c r="I209" s="243"/>
      <c r="J209" s="124">
        <f>SUM(J207:J208)</f>
        <v>87.465900000000005</v>
      </c>
    </row>
    <row r="210" spans="1:12" ht="16.5" customHeight="1" x14ac:dyDescent="0.2">
      <c r="A210" s="72" t="str">
        <f>'Planilha Orçamentária'!A58</f>
        <v>7.</v>
      </c>
      <c r="B210" s="246" t="str">
        <f>'Planilha Orçamentária'!C58</f>
        <v xml:space="preserve">PISO </v>
      </c>
      <c r="C210" s="246"/>
      <c r="D210" s="246"/>
      <c r="E210" s="246"/>
      <c r="F210" s="246"/>
      <c r="G210" s="246"/>
      <c r="H210" s="246"/>
      <c r="I210" s="246"/>
      <c r="J210" s="247"/>
    </row>
    <row r="211" spans="1:12" ht="16.5" customHeight="1" x14ac:dyDescent="0.2">
      <c r="A211" s="118" t="str">
        <f>'Planilha Orçamentária'!A59</f>
        <v>7.1</v>
      </c>
      <c r="B211" s="251" t="str">
        <f>'Planilha Orçamentária'!C59</f>
        <v>Aterro compactado com placa vibratória</v>
      </c>
      <c r="C211" s="251"/>
      <c r="D211" s="251"/>
      <c r="E211" s="251"/>
      <c r="F211" s="251"/>
      <c r="G211" s="251"/>
      <c r="H211" s="251"/>
      <c r="I211" s="251"/>
      <c r="J211" s="252"/>
    </row>
    <row r="212" spans="1:12" ht="16.5" customHeight="1" x14ac:dyDescent="0.2">
      <c r="A212" s="242" t="s">
        <v>19</v>
      </c>
      <c r="B212" s="243"/>
      <c r="C212" s="243"/>
      <c r="D212" s="132" t="s">
        <v>20</v>
      </c>
      <c r="E212" s="132" t="s">
        <v>21</v>
      </c>
      <c r="F212" s="132" t="s">
        <v>22</v>
      </c>
      <c r="G212" s="132" t="s">
        <v>23</v>
      </c>
      <c r="H212" s="132" t="s">
        <v>24</v>
      </c>
      <c r="I212" s="132" t="s">
        <v>25</v>
      </c>
      <c r="J212" s="146" t="s">
        <v>26</v>
      </c>
    </row>
    <row r="213" spans="1:12" ht="16.5" customHeight="1" x14ac:dyDescent="0.2">
      <c r="A213" s="234" t="s">
        <v>352</v>
      </c>
      <c r="B213" s="235"/>
      <c r="C213" s="235"/>
      <c r="D213" s="81"/>
      <c r="E213" s="81"/>
      <c r="F213" s="81">
        <v>0.15</v>
      </c>
      <c r="G213" s="81"/>
      <c r="H213" s="81"/>
      <c r="I213" s="81">
        <v>43.282600000000002</v>
      </c>
      <c r="J213" s="123">
        <f>F213*I213</f>
        <v>6.4923900000000003</v>
      </c>
    </row>
    <row r="214" spans="1:12" ht="16.5" customHeight="1" x14ac:dyDescent="0.2">
      <c r="A214" s="242" t="s">
        <v>189</v>
      </c>
      <c r="B214" s="243"/>
      <c r="C214" s="243"/>
      <c r="D214" s="243"/>
      <c r="E214" s="243"/>
      <c r="F214" s="243"/>
      <c r="G214" s="243"/>
      <c r="H214" s="243"/>
      <c r="I214" s="243"/>
      <c r="J214" s="124">
        <f>SUM(J213)</f>
        <v>6.4923900000000003</v>
      </c>
    </row>
    <row r="215" spans="1:12" ht="16.5" customHeight="1" x14ac:dyDescent="0.2">
      <c r="A215" s="118" t="str">
        <f>'Planilha Orçamentária'!A60</f>
        <v>7.2</v>
      </c>
      <c r="B215" s="239" t="str">
        <f>'Planilha Orçamentária'!C60</f>
        <v>Escavação manual de valas H ≤ 1,50 m</v>
      </c>
      <c r="C215" s="240"/>
      <c r="D215" s="240"/>
      <c r="E215" s="240"/>
      <c r="F215" s="240"/>
      <c r="G215" s="240"/>
      <c r="H215" s="240"/>
      <c r="I215" s="240"/>
      <c r="J215" s="241"/>
    </row>
    <row r="216" spans="1:12" ht="16.5" customHeight="1" x14ac:dyDescent="0.2">
      <c r="A216" s="242" t="s">
        <v>19</v>
      </c>
      <c r="B216" s="243"/>
      <c r="C216" s="243"/>
      <c r="D216" s="132" t="s">
        <v>20</v>
      </c>
      <c r="E216" s="132" t="s">
        <v>21</v>
      </c>
      <c r="F216" s="132" t="s">
        <v>22</v>
      </c>
      <c r="G216" s="132" t="s">
        <v>23</v>
      </c>
      <c r="H216" s="132" t="s">
        <v>24</v>
      </c>
      <c r="I216" s="132" t="s">
        <v>25</v>
      </c>
      <c r="J216" s="146" t="s">
        <v>26</v>
      </c>
    </row>
    <row r="217" spans="1:12" ht="16.5" customHeight="1" x14ac:dyDescent="0.2">
      <c r="A217" s="268" t="s">
        <v>135</v>
      </c>
      <c r="B217" s="269"/>
      <c r="C217" s="270"/>
      <c r="D217" s="81">
        <v>14.3346</v>
      </c>
      <c r="E217" s="81">
        <v>0.2</v>
      </c>
      <c r="F217" s="81">
        <v>0.2</v>
      </c>
      <c r="G217" s="81"/>
      <c r="H217" s="81"/>
      <c r="I217" s="81"/>
      <c r="J217" s="123">
        <f>((PRODUCT(D217:H217))+I217)</f>
        <v>0.57338400000000012</v>
      </c>
    </row>
    <row r="218" spans="1:12" ht="16.5" customHeight="1" x14ac:dyDescent="0.2">
      <c r="A218" s="271"/>
      <c r="B218" s="272"/>
      <c r="C218" s="273"/>
      <c r="D218" s="81">
        <v>0.3669</v>
      </c>
      <c r="E218" s="81">
        <v>0.2</v>
      </c>
      <c r="F218" s="81">
        <v>0.2</v>
      </c>
      <c r="G218" s="81"/>
      <c r="H218" s="81"/>
      <c r="I218" s="81"/>
      <c r="J218" s="123">
        <f>((PRODUCT(D218:H218))+I218)</f>
        <v>1.4676000000000002E-2</v>
      </c>
    </row>
    <row r="219" spans="1:12" ht="16.5" customHeight="1" x14ac:dyDescent="0.2">
      <c r="A219" s="242" t="s">
        <v>189</v>
      </c>
      <c r="B219" s="243"/>
      <c r="C219" s="243"/>
      <c r="D219" s="243"/>
      <c r="E219" s="243"/>
      <c r="F219" s="243"/>
      <c r="G219" s="243"/>
      <c r="H219" s="243"/>
      <c r="I219" s="243"/>
      <c r="J219" s="124">
        <f>SUM(J217:J218)</f>
        <v>0.58806000000000014</v>
      </c>
    </row>
    <row r="220" spans="1:12" ht="16.5" customHeight="1" x14ac:dyDescent="0.2">
      <c r="A220" s="118" t="str">
        <f>'Planilha Orçamentária'!A61</f>
        <v>7.3</v>
      </c>
      <c r="B220" s="239" t="str">
        <f>'Planilha Orçamentária'!C61</f>
        <v>Passeio de concreto e = 6 cm, FCK ≥ 10 MPa, junta seca</v>
      </c>
      <c r="C220" s="240"/>
      <c r="D220" s="240"/>
      <c r="E220" s="240"/>
      <c r="F220" s="240"/>
      <c r="G220" s="240"/>
      <c r="H220" s="240"/>
      <c r="I220" s="240"/>
      <c r="J220" s="241"/>
    </row>
    <row r="221" spans="1:12" ht="16.5" customHeight="1" x14ac:dyDescent="0.2">
      <c r="A221" s="242" t="s">
        <v>19</v>
      </c>
      <c r="B221" s="243"/>
      <c r="C221" s="243"/>
      <c r="D221" s="132" t="s">
        <v>20</v>
      </c>
      <c r="E221" s="132" t="s">
        <v>21</v>
      </c>
      <c r="F221" s="132" t="s">
        <v>22</v>
      </c>
      <c r="G221" s="132" t="s">
        <v>23</v>
      </c>
      <c r="H221" s="132" t="s">
        <v>24</v>
      </c>
      <c r="I221" s="132" t="s">
        <v>25</v>
      </c>
      <c r="J221" s="146" t="s">
        <v>26</v>
      </c>
    </row>
    <row r="222" spans="1:12" ht="30" x14ac:dyDescent="0.25">
      <c r="A222" s="263" t="s">
        <v>101</v>
      </c>
      <c r="B222" s="264"/>
      <c r="C222" s="264"/>
      <c r="D222" s="262" t="s">
        <v>93</v>
      </c>
      <c r="E222" s="262"/>
      <c r="F222" s="262"/>
      <c r="G222" s="262"/>
      <c r="H222" s="262"/>
      <c r="I222" s="81">
        <v>58.728000000000002</v>
      </c>
      <c r="J222" s="123">
        <f>((PRODUCT(D222:H222))+I222)</f>
        <v>58.728000000000002</v>
      </c>
      <c r="L222" s="116" t="s">
        <v>484</v>
      </c>
    </row>
    <row r="223" spans="1:12" ht="16.5" customHeight="1" x14ac:dyDescent="0.2">
      <c r="A223" s="234" t="s">
        <v>220</v>
      </c>
      <c r="B223" s="235"/>
      <c r="C223" s="235"/>
      <c r="D223" s="81">
        <v>1</v>
      </c>
      <c r="E223" s="81">
        <v>1</v>
      </c>
      <c r="F223" s="81"/>
      <c r="G223" s="81">
        <v>8</v>
      </c>
      <c r="H223" s="81"/>
      <c r="I223" s="81"/>
      <c r="J223" s="123">
        <f>((PRODUCT(D223:H223))+I223)</f>
        <v>8</v>
      </c>
    </row>
    <row r="224" spans="1:12" ht="16.5" customHeight="1" x14ac:dyDescent="0.2">
      <c r="A224" s="242" t="s">
        <v>183</v>
      </c>
      <c r="B224" s="243"/>
      <c r="C224" s="243"/>
      <c r="D224" s="243"/>
      <c r="E224" s="243"/>
      <c r="F224" s="243"/>
      <c r="G224" s="243"/>
      <c r="H224" s="243"/>
      <c r="I224" s="243"/>
      <c r="J224" s="124">
        <f>SUM(J222:J223)</f>
        <v>66.728000000000009</v>
      </c>
    </row>
    <row r="225" spans="1:10" ht="16.5" customHeight="1" x14ac:dyDescent="0.2">
      <c r="A225" s="72" t="str">
        <f>'Planilha Orçamentária'!A63</f>
        <v>8.</v>
      </c>
      <c r="B225" s="246" t="str">
        <f>'Planilha Orçamentária'!C63</f>
        <v>ESQUADRIAS E GRADE</v>
      </c>
      <c r="C225" s="246"/>
      <c r="D225" s="246"/>
      <c r="E225" s="246"/>
      <c r="F225" s="246"/>
      <c r="G225" s="246"/>
      <c r="H225" s="246"/>
      <c r="I225" s="246"/>
      <c r="J225" s="247"/>
    </row>
    <row r="226" spans="1:10" ht="16.5" customHeight="1" x14ac:dyDescent="0.2">
      <c r="A226" s="118" t="str">
        <f>'Planilha Orçamentária'!A64</f>
        <v>8.1</v>
      </c>
      <c r="B226" s="251" t="str">
        <f>'Planilha Orçamentária'!C64</f>
        <v>Fornecimento e assentamento de grade fixa de ferro, para proteção de janelas</v>
      </c>
      <c r="C226" s="251"/>
      <c r="D226" s="251"/>
      <c r="E226" s="251"/>
      <c r="F226" s="251"/>
      <c r="G226" s="251"/>
      <c r="H226" s="251"/>
      <c r="I226" s="251"/>
      <c r="J226" s="252"/>
    </row>
    <row r="227" spans="1:10" ht="16.5" customHeight="1" x14ac:dyDescent="0.2">
      <c r="A227" s="242" t="s">
        <v>19</v>
      </c>
      <c r="B227" s="243"/>
      <c r="C227" s="243"/>
      <c r="D227" s="132" t="s">
        <v>20</v>
      </c>
      <c r="E227" s="132" t="s">
        <v>21</v>
      </c>
      <c r="F227" s="132" t="s">
        <v>22</v>
      </c>
      <c r="G227" s="132" t="s">
        <v>23</v>
      </c>
      <c r="H227" s="132" t="s">
        <v>24</v>
      </c>
      <c r="I227" s="132" t="s">
        <v>25</v>
      </c>
      <c r="J227" s="146" t="s">
        <v>26</v>
      </c>
    </row>
    <row r="228" spans="1:10" ht="16.5" customHeight="1" x14ac:dyDescent="0.2">
      <c r="A228" s="234" t="s">
        <v>81</v>
      </c>
      <c r="B228" s="235"/>
      <c r="C228" s="235"/>
      <c r="D228" s="81"/>
      <c r="E228" s="81">
        <v>0.99</v>
      </c>
      <c r="F228" s="81">
        <v>0.99</v>
      </c>
      <c r="G228" s="81"/>
      <c r="H228" s="81"/>
      <c r="I228" s="81"/>
      <c r="J228" s="123">
        <f>((PRODUCT(D228:H228))+I228)</f>
        <v>0.98009999999999997</v>
      </c>
    </row>
    <row r="229" spans="1:10" ht="16.5" customHeight="1" x14ac:dyDescent="0.2">
      <c r="A229" s="234" t="s">
        <v>80</v>
      </c>
      <c r="B229" s="235"/>
      <c r="C229" s="235"/>
      <c r="D229" s="81"/>
      <c r="E229" s="81">
        <v>0.99</v>
      </c>
      <c r="F229" s="81">
        <v>0.99</v>
      </c>
      <c r="G229" s="81"/>
      <c r="H229" s="81"/>
      <c r="I229" s="81"/>
      <c r="J229" s="123">
        <f>((PRODUCT(D229:H229))+I229)</f>
        <v>0.98009999999999997</v>
      </c>
    </row>
    <row r="230" spans="1:10" ht="16.5" customHeight="1" x14ac:dyDescent="0.2">
      <c r="A230" s="234" t="s">
        <v>77</v>
      </c>
      <c r="B230" s="235"/>
      <c r="C230" s="235"/>
      <c r="D230" s="81"/>
      <c r="E230" s="81">
        <v>1.96</v>
      </c>
      <c r="F230" s="81">
        <v>1.1599999999999999</v>
      </c>
      <c r="G230" s="81"/>
      <c r="H230" s="81"/>
      <c r="I230" s="81"/>
      <c r="J230" s="123">
        <f>((PRODUCT(D230:H230))+I230)</f>
        <v>2.2735999999999996</v>
      </c>
    </row>
    <row r="231" spans="1:10" ht="16.5" customHeight="1" x14ac:dyDescent="0.2">
      <c r="A231" s="242" t="s">
        <v>183</v>
      </c>
      <c r="B231" s="243"/>
      <c r="C231" s="243"/>
      <c r="D231" s="243"/>
      <c r="E231" s="243"/>
      <c r="F231" s="243"/>
      <c r="G231" s="243"/>
      <c r="H231" s="243"/>
      <c r="I231" s="243"/>
      <c r="J231" s="124">
        <f>SUM(J228:J230)</f>
        <v>4.2337999999999996</v>
      </c>
    </row>
    <row r="232" spans="1:10" ht="16.5" customHeight="1" x14ac:dyDescent="0.2">
      <c r="A232" s="118" t="str">
        <f>'Planilha Orçamentária'!A65</f>
        <v>8.2</v>
      </c>
      <c r="B232" s="251" t="str">
        <f>'Planilha Orçamentária'!C65</f>
        <v xml:space="preserve">Grade em metalon #18 (30 x 20 mm) com portão, colunas #14 (50 x 50 mm) espaçadas a aproximadamente 2 metros, completo, incluindo fechadura externa, fornecimento e assentamento </v>
      </c>
      <c r="C232" s="251"/>
      <c r="D232" s="251"/>
      <c r="E232" s="251"/>
      <c r="F232" s="251"/>
      <c r="G232" s="251"/>
      <c r="H232" s="251"/>
      <c r="I232" s="251"/>
      <c r="J232" s="252"/>
    </row>
    <row r="233" spans="1:10" ht="16.5" customHeight="1" x14ac:dyDescent="0.2">
      <c r="A233" s="242" t="s">
        <v>19</v>
      </c>
      <c r="B233" s="243"/>
      <c r="C233" s="243"/>
      <c r="D233" s="132" t="s">
        <v>20</v>
      </c>
      <c r="E233" s="132" t="s">
        <v>21</v>
      </c>
      <c r="F233" s="132" t="s">
        <v>22</v>
      </c>
      <c r="G233" s="132" t="s">
        <v>23</v>
      </c>
      <c r="H233" s="132" t="s">
        <v>24</v>
      </c>
      <c r="I233" s="132" t="s">
        <v>25</v>
      </c>
      <c r="J233" s="146" t="s">
        <v>26</v>
      </c>
    </row>
    <row r="234" spans="1:10" ht="16.5" customHeight="1" x14ac:dyDescent="0.2">
      <c r="A234" s="234" t="s">
        <v>353</v>
      </c>
      <c r="B234" s="235"/>
      <c r="C234" s="235"/>
      <c r="D234" s="81">
        <v>15.55</v>
      </c>
      <c r="E234" s="147"/>
      <c r="F234" s="81">
        <v>2.4</v>
      </c>
      <c r="G234" s="81"/>
      <c r="H234" s="81"/>
      <c r="I234" s="81"/>
      <c r="J234" s="123">
        <f>((PRODUCT(D234:H234))+I234)</f>
        <v>37.32</v>
      </c>
    </row>
    <row r="235" spans="1:10" ht="16.5" customHeight="1" x14ac:dyDescent="0.2">
      <c r="A235" s="234" t="s">
        <v>241</v>
      </c>
      <c r="B235" s="235"/>
      <c r="C235" s="235"/>
      <c r="D235" s="81">
        <v>16.149999999999999</v>
      </c>
      <c r="E235" s="147"/>
      <c r="F235" s="81">
        <v>2.4</v>
      </c>
      <c r="G235" s="81"/>
      <c r="H235" s="81"/>
      <c r="I235" s="81"/>
      <c r="J235" s="123">
        <f>((PRODUCT(D235:H235))+I235)</f>
        <v>38.76</v>
      </c>
    </row>
    <row r="236" spans="1:10" ht="16.5" customHeight="1" x14ac:dyDescent="0.2">
      <c r="A236" s="234" t="s">
        <v>242</v>
      </c>
      <c r="B236" s="235"/>
      <c r="C236" s="235"/>
      <c r="D236" s="81">
        <v>2.52</v>
      </c>
      <c r="E236" s="147"/>
      <c r="F236" s="81">
        <v>2.4</v>
      </c>
      <c r="G236" s="81"/>
      <c r="H236" s="81"/>
      <c r="I236" s="81"/>
      <c r="J236" s="123">
        <f>((PRODUCT(D236:H236))+I236)</f>
        <v>6.048</v>
      </c>
    </row>
    <row r="237" spans="1:10" ht="16.5" customHeight="1" x14ac:dyDescent="0.2">
      <c r="A237" s="234" t="s">
        <v>243</v>
      </c>
      <c r="B237" s="235"/>
      <c r="C237" s="235"/>
      <c r="D237" s="81">
        <v>1.48</v>
      </c>
      <c r="E237" s="147"/>
      <c r="F237" s="81">
        <v>2.4</v>
      </c>
      <c r="G237" s="81"/>
      <c r="H237" s="81"/>
      <c r="I237" s="81"/>
      <c r="J237" s="123">
        <f>((PRODUCT(D237:H237))+I237)</f>
        <v>3.552</v>
      </c>
    </row>
    <row r="238" spans="1:10" ht="16.5" customHeight="1" x14ac:dyDescent="0.2">
      <c r="A238" s="234" t="s">
        <v>354</v>
      </c>
      <c r="B238" s="235"/>
      <c r="C238" s="235"/>
      <c r="D238" s="81">
        <v>14.33</v>
      </c>
      <c r="E238" s="147"/>
      <c r="F238" s="81">
        <v>1.4</v>
      </c>
      <c r="G238" s="81"/>
      <c r="H238" s="81"/>
      <c r="I238" s="81"/>
      <c r="J238" s="123">
        <f>((PRODUCT(D238:H238))+I238)</f>
        <v>20.061999999999998</v>
      </c>
    </row>
    <row r="239" spans="1:10" ht="16.5" customHeight="1" x14ac:dyDescent="0.2">
      <c r="A239" s="242" t="s">
        <v>183</v>
      </c>
      <c r="B239" s="243"/>
      <c r="C239" s="243"/>
      <c r="D239" s="243"/>
      <c r="E239" s="243"/>
      <c r="F239" s="243"/>
      <c r="G239" s="243"/>
      <c r="H239" s="243"/>
      <c r="I239" s="243"/>
      <c r="J239" s="124">
        <f>SUM(J234:J238)</f>
        <v>105.742</v>
      </c>
    </row>
    <row r="240" spans="1:10" ht="16.5" customHeight="1" x14ac:dyDescent="0.2">
      <c r="A240" s="118" t="str">
        <f>'Planilha Orçamentária'!A66</f>
        <v>8.3</v>
      </c>
      <c r="B240" s="251" t="str">
        <f>'Planilha Orçamentária'!C66</f>
        <v>Janela em vidro temperado e vidro liso comum, incolor 8mm, fixo, 0,80 x 0,54 m, com alumínio fosco, completa, para proteção do vão de atendimento na recepção</v>
      </c>
      <c r="C240" s="251"/>
      <c r="D240" s="251"/>
      <c r="E240" s="251"/>
      <c r="F240" s="251"/>
      <c r="G240" s="251"/>
      <c r="H240" s="251"/>
      <c r="I240" s="251"/>
      <c r="J240" s="252"/>
    </row>
    <row r="241" spans="1:12" ht="16.5" customHeight="1" x14ac:dyDescent="0.2">
      <c r="A241" s="242" t="s">
        <v>19</v>
      </c>
      <c r="B241" s="243"/>
      <c r="C241" s="243"/>
      <c r="D241" s="132" t="s">
        <v>20</v>
      </c>
      <c r="E241" s="132" t="s">
        <v>21</v>
      </c>
      <c r="F241" s="132" t="s">
        <v>22</v>
      </c>
      <c r="G241" s="132" t="s">
        <v>23</v>
      </c>
      <c r="H241" s="132" t="s">
        <v>24</v>
      </c>
      <c r="I241" s="132" t="s">
        <v>25</v>
      </c>
      <c r="J241" s="146" t="s">
        <v>26</v>
      </c>
    </row>
    <row r="242" spans="1:12" ht="16.5" customHeight="1" x14ac:dyDescent="0.2">
      <c r="A242" s="234" t="s">
        <v>136</v>
      </c>
      <c r="B242" s="235"/>
      <c r="C242" s="235"/>
      <c r="D242" s="81"/>
      <c r="E242" s="81">
        <v>0.8</v>
      </c>
      <c r="F242" s="81">
        <v>0.54</v>
      </c>
      <c r="G242" s="81"/>
      <c r="H242" s="81"/>
      <c r="I242" s="81"/>
      <c r="J242" s="123">
        <f>((PRODUCT(D242:H242))+I242)</f>
        <v>0.43200000000000005</v>
      </c>
    </row>
    <row r="243" spans="1:12" ht="16.5" customHeight="1" x14ac:dyDescent="0.2">
      <c r="A243" s="234" t="s">
        <v>472</v>
      </c>
      <c r="B243" s="235"/>
      <c r="C243" s="235"/>
      <c r="D243" s="81"/>
      <c r="E243" s="81">
        <v>0.14000000000000001</v>
      </c>
      <c r="F243" s="81">
        <v>0.24</v>
      </c>
      <c r="G243" s="81"/>
      <c r="H243" s="81"/>
      <c r="I243" s="81"/>
      <c r="J243" s="123">
        <f>((PRODUCT(D243:H243))+I243)</f>
        <v>3.3600000000000005E-2</v>
      </c>
    </row>
    <row r="244" spans="1:12" ht="16.5" customHeight="1" x14ac:dyDescent="0.2">
      <c r="A244" s="242" t="s">
        <v>183</v>
      </c>
      <c r="B244" s="243"/>
      <c r="C244" s="243"/>
      <c r="D244" s="243"/>
      <c r="E244" s="243"/>
      <c r="F244" s="243"/>
      <c r="G244" s="243"/>
      <c r="H244" s="243"/>
      <c r="I244" s="243"/>
      <c r="J244" s="124">
        <f>SUM(J242:J243)</f>
        <v>0.46560000000000007</v>
      </c>
    </row>
    <row r="245" spans="1:12" ht="16.5" customHeight="1" x14ac:dyDescent="0.2">
      <c r="A245" s="118" t="str">
        <f>'Planilha Orçamentária'!A67</f>
        <v>8.4</v>
      </c>
      <c r="B245" s="239" t="str">
        <f>'Planilha Orçamentária'!C67</f>
        <v>Porta de correr, madeira de lei prancheta para pintura, completa, 90 x 210 cm, embutida, inclusive fornecimento e assentamento</v>
      </c>
      <c r="C245" s="240"/>
      <c r="D245" s="240"/>
      <c r="E245" s="240"/>
      <c r="F245" s="240"/>
      <c r="G245" s="240"/>
      <c r="H245" s="240"/>
      <c r="I245" s="240"/>
      <c r="J245" s="241"/>
    </row>
    <row r="246" spans="1:12" ht="16.5" customHeight="1" x14ac:dyDescent="0.2">
      <c r="A246" s="253" t="s">
        <v>19</v>
      </c>
      <c r="B246" s="254"/>
      <c r="C246" s="255"/>
      <c r="D246" s="132" t="s">
        <v>20</v>
      </c>
      <c r="E246" s="132" t="s">
        <v>21</v>
      </c>
      <c r="F246" s="132" t="s">
        <v>22</v>
      </c>
      <c r="G246" s="132" t="s">
        <v>23</v>
      </c>
      <c r="H246" s="132" t="s">
        <v>24</v>
      </c>
      <c r="I246" s="132" t="s">
        <v>25</v>
      </c>
      <c r="J246" s="146" t="s">
        <v>26</v>
      </c>
    </row>
    <row r="247" spans="1:12" ht="16.5" customHeight="1" x14ac:dyDescent="0.2">
      <c r="A247" s="234" t="s">
        <v>95</v>
      </c>
      <c r="B247" s="235"/>
      <c r="C247" s="235"/>
      <c r="D247" s="81"/>
      <c r="E247" s="81"/>
      <c r="F247" s="81"/>
      <c r="G247" s="81">
        <v>1</v>
      </c>
      <c r="H247" s="81"/>
      <c r="I247" s="81"/>
      <c r="J247" s="123">
        <f>((PRODUCT(D247:H247))+I247)</f>
        <v>1</v>
      </c>
    </row>
    <row r="248" spans="1:12" ht="16.5" customHeight="1" x14ac:dyDescent="0.2">
      <c r="A248" s="242" t="s">
        <v>182</v>
      </c>
      <c r="B248" s="243"/>
      <c r="C248" s="243"/>
      <c r="D248" s="243"/>
      <c r="E248" s="243"/>
      <c r="F248" s="243"/>
      <c r="G248" s="243"/>
      <c r="H248" s="243"/>
      <c r="I248" s="243"/>
      <c r="J248" s="124">
        <f>SUM(J247)</f>
        <v>1</v>
      </c>
    </row>
    <row r="249" spans="1:12" ht="16.5" customHeight="1" x14ac:dyDescent="0.2">
      <c r="A249" s="72" t="str">
        <f>'Planilha Orçamentária'!A69</f>
        <v>9.</v>
      </c>
      <c r="B249" s="246" t="str">
        <f>'Planilha Orçamentária'!C69</f>
        <v>INSTALAÇÕES HIDROSSANITÁRIAS</v>
      </c>
      <c r="C249" s="246"/>
      <c r="D249" s="246"/>
      <c r="E249" s="246"/>
      <c r="F249" s="246"/>
      <c r="G249" s="246"/>
      <c r="H249" s="246"/>
      <c r="I249" s="246"/>
      <c r="J249" s="247"/>
    </row>
    <row r="250" spans="1:12" ht="16.5" customHeight="1" x14ac:dyDescent="0.2">
      <c r="A250" s="118" t="str">
        <f>'Planilha Orçamentária'!A70</f>
        <v>9.1</v>
      </c>
      <c r="B250" s="251" t="str">
        <f>'Planilha Orçamentária'!C70</f>
        <v>Bacia sanitária (vaso) de louça com caixa acoplada, cor branca, inclusive acessórios de fixação/vedação, engate flexível metálico, fornecimento, instalação e rejuntamento</v>
      </c>
      <c r="C250" s="251"/>
      <c r="D250" s="251"/>
      <c r="E250" s="251"/>
      <c r="F250" s="251"/>
      <c r="G250" s="251"/>
      <c r="H250" s="251"/>
      <c r="I250" s="251"/>
      <c r="J250" s="252"/>
    </row>
    <row r="251" spans="1:12" ht="16.5" customHeight="1" x14ac:dyDescent="0.2">
      <c r="A251" s="242" t="s">
        <v>19</v>
      </c>
      <c r="B251" s="243"/>
      <c r="C251" s="243"/>
      <c r="D251" s="132" t="s">
        <v>20</v>
      </c>
      <c r="E251" s="132" t="s">
        <v>21</v>
      </c>
      <c r="F251" s="132" t="s">
        <v>22</v>
      </c>
      <c r="G251" s="132" t="s">
        <v>23</v>
      </c>
      <c r="H251" s="132" t="s">
        <v>24</v>
      </c>
      <c r="I251" s="132" t="s">
        <v>25</v>
      </c>
      <c r="J251" s="146" t="s">
        <v>26</v>
      </c>
    </row>
    <row r="252" spans="1:12" ht="16.5" customHeight="1" x14ac:dyDescent="0.2">
      <c r="A252" s="234" t="s">
        <v>60</v>
      </c>
      <c r="B252" s="235"/>
      <c r="C252" s="235"/>
      <c r="D252" s="81"/>
      <c r="E252" s="81"/>
      <c r="F252" s="81"/>
      <c r="G252" s="81">
        <v>1</v>
      </c>
      <c r="H252" s="81"/>
      <c r="I252" s="81"/>
      <c r="J252" s="123">
        <f>((PRODUCT(D252:H252))+I252)</f>
        <v>1</v>
      </c>
    </row>
    <row r="253" spans="1:12" ht="16.5" customHeight="1" x14ac:dyDescent="0.2">
      <c r="A253" s="242" t="s">
        <v>182</v>
      </c>
      <c r="B253" s="243"/>
      <c r="C253" s="243"/>
      <c r="D253" s="243"/>
      <c r="E253" s="243"/>
      <c r="F253" s="243"/>
      <c r="G253" s="243"/>
      <c r="H253" s="243"/>
      <c r="I253" s="243"/>
      <c r="J253" s="124">
        <f>SUM(J252)</f>
        <v>1</v>
      </c>
    </row>
    <row r="254" spans="1:12" ht="30" x14ac:dyDescent="0.25">
      <c r="A254" s="133" t="str">
        <f>'Planilha Orçamentária'!A71</f>
        <v>9.2</v>
      </c>
      <c r="B254" s="265" t="str">
        <f>'Planilha Orçamentária'!C71</f>
        <v>Cuba de louça branca de embutir, formato oval, inclusive válvula de escoamento de metal com acabamento cromado, sifão de metal tipo copo com acabamento cromado, fornecimento e instalação.</v>
      </c>
      <c r="C254" s="266"/>
      <c r="D254" s="266"/>
      <c r="E254" s="266"/>
      <c r="F254" s="266"/>
      <c r="G254" s="266"/>
      <c r="H254" s="266"/>
      <c r="I254" s="266"/>
      <c r="J254" s="267"/>
      <c r="L254" s="116" t="s">
        <v>484</v>
      </c>
    </row>
    <row r="255" spans="1:12" ht="16.5" customHeight="1" x14ac:dyDescent="0.2">
      <c r="A255" s="242" t="s">
        <v>19</v>
      </c>
      <c r="B255" s="243"/>
      <c r="C255" s="243"/>
      <c r="D255" s="132" t="s">
        <v>20</v>
      </c>
      <c r="E255" s="132" t="s">
        <v>21</v>
      </c>
      <c r="F255" s="132" t="s">
        <v>22</v>
      </c>
      <c r="G255" s="132" t="s">
        <v>23</v>
      </c>
      <c r="H255" s="132" t="s">
        <v>24</v>
      </c>
      <c r="I255" s="132" t="s">
        <v>25</v>
      </c>
      <c r="J255" s="146" t="s">
        <v>26</v>
      </c>
    </row>
    <row r="256" spans="1:12" ht="16.5" customHeight="1" x14ac:dyDescent="0.2">
      <c r="A256" s="234" t="s">
        <v>60</v>
      </c>
      <c r="B256" s="235"/>
      <c r="C256" s="235"/>
      <c r="D256" s="81"/>
      <c r="E256" s="81"/>
      <c r="F256" s="81"/>
      <c r="G256" s="81">
        <v>1</v>
      </c>
      <c r="H256" s="81"/>
      <c r="I256" s="81"/>
      <c r="J256" s="123">
        <f>((PRODUCT(D256:H256))+I256)</f>
        <v>1</v>
      </c>
    </row>
    <row r="257" spans="1:10" ht="16.5" customHeight="1" x14ac:dyDescent="0.2">
      <c r="A257" s="242" t="s">
        <v>182</v>
      </c>
      <c r="B257" s="243"/>
      <c r="C257" s="243"/>
      <c r="D257" s="243"/>
      <c r="E257" s="243"/>
      <c r="F257" s="243"/>
      <c r="G257" s="243"/>
      <c r="H257" s="243"/>
      <c r="I257" s="243"/>
      <c r="J257" s="124">
        <f>SUM(J256)</f>
        <v>1</v>
      </c>
    </row>
    <row r="258" spans="1:10" ht="16.5" customHeight="1" x14ac:dyDescent="0.2">
      <c r="A258" s="118" t="str">
        <f>'Planilha Orçamentária'!A72</f>
        <v>9.3</v>
      </c>
      <c r="B258" s="239" t="str">
        <f>'Planilha Orçamentária'!C72</f>
        <v>Ponto de água fria embutido, incluindo tubo de pvc rígido soldável e conexões</v>
      </c>
      <c r="C258" s="240"/>
      <c r="D258" s="240"/>
      <c r="E258" s="240"/>
      <c r="F258" s="240"/>
      <c r="G258" s="240"/>
      <c r="H258" s="240"/>
      <c r="I258" s="240"/>
      <c r="J258" s="241"/>
    </row>
    <row r="259" spans="1:10" ht="16.5" customHeight="1" x14ac:dyDescent="0.2">
      <c r="A259" s="242" t="s">
        <v>19</v>
      </c>
      <c r="B259" s="243"/>
      <c r="C259" s="243"/>
      <c r="D259" s="132" t="s">
        <v>20</v>
      </c>
      <c r="E259" s="132" t="s">
        <v>21</v>
      </c>
      <c r="F259" s="132" t="s">
        <v>22</v>
      </c>
      <c r="G259" s="132" t="s">
        <v>23</v>
      </c>
      <c r="H259" s="132" t="s">
        <v>24</v>
      </c>
      <c r="I259" s="132" t="s">
        <v>25</v>
      </c>
      <c r="J259" s="146" t="s">
        <v>26</v>
      </c>
    </row>
    <row r="260" spans="1:10" ht="16.5" customHeight="1" x14ac:dyDescent="0.2">
      <c r="A260" s="234" t="s">
        <v>91</v>
      </c>
      <c r="B260" s="235"/>
      <c r="C260" s="235"/>
      <c r="D260" s="81"/>
      <c r="E260" s="81"/>
      <c r="F260" s="81"/>
      <c r="G260" s="81">
        <v>1</v>
      </c>
      <c r="H260" s="81"/>
      <c r="I260" s="81"/>
      <c r="J260" s="123">
        <f>((PRODUCT(D260:H260))+I260)</f>
        <v>1</v>
      </c>
    </row>
    <row r="261" spans="1:10" ht="16.5" customHeight="1" x14ac:dyDescent="0.2">
      <c r="A261" s="242" t="s">
        <v>182</v>
      </c>
      <c r="B261" s="243"/>
      <c r="C261" s="243"/>
      <c r="D261" s="243"/>
      <c r="E261" s="243"/>
      <c r="F261" s="243"/>
      <c r="G261" s="243"/>
      <c r="H261" s="243"/>
      <c r="I261" s="243"/>
      <c r="J261" s="124">
        <f>SUM(J260)</f>
        <v>1</v>
      </c>
    </row>
    <row r="262" spans="1:10" ht="16.5" customHeight="1" x14ac:dyDescent="0.2">
      <c r="A262" s="118" t="str">
        <f>'Planilha Orçamentária'!A73</f>
        <v>9.4</v>
      </c>
      <c r="B262" s="239" t="str">
        <f>'Planilha Orçamentária'!C73</f>
        <v>Ponto de esgoto, incluindo tubo de PVC rígido soldável de 40 mm e conexões (lavatórios, mictórios, ralos sifonados etc)</v>
      </c>
      <c r="C262" s="240"/>
      <c r="D262" s="240"/>
      <c r="E262" s="240"/>
      <c r="F262" s="240"/>
      <c r="G262" s="240"/>
      <c r="H262" s="240"/>
      <c r="I262" s="240"/>
      <c r="J262" s="241"/>
    </row>
    <row r="263" spans="1:10" ht="16.5" customHeight="1" x14ac:dyDescent="0.2">
      <c r="A263" s="242" t="s">
        <v>19</v>
      </c>
      <c r="B263" s="243"/>
      <c r="C263" s="243"/>
      <c r="D263" s="132" t="s">
        <v>20</v>
      </c>
      <c r="E263" s="132" t="s">
        <v>21</v>
      </c>
      <c r="F263" s="132" t="s">
        <v>22</v>
      </c>
      <c r="G263" s="132" t="s">
        <v>23</v>
      </c>
      <c r="H263" s="132" t="s">
        <v>24</v>
      </c>
      <c r="I263" s="132" t="s">
        <v>25</v>
      </c>
      <c r="J263" s="146" t="s">
        <v>26</v>
      </c>
    </row>
    <row r="264" spans="1:10" ht="16.5" customHeight="1" x14ac:dyDescent="0.2">
      <c r="A264" s="234" t="s">
        <v>91</v>
      </c>
      <c r="B264" s="235"/>
      <c r="C264" s="235"/>
      <c r="D264" s="81"/>
      <c r="E264" s="81"/>
      <c r="F264" s="81"/>
      <c r="G264" s="81">
        <v>1</v>
      </c>
      <c r="H264" s="81"/>
      <c r="I264" s="81"/>
      <c r="J264" s="123">
        <f>((PRODUCT(D264:H264))+I264)</f>
        <v>1</v>
      </c>
    </row>
    <row r="265" spans="1:10" ht="16.5" customHeight="1" x14ac:dyDescent="0.2">
      <c r="A265" s="242" t="s">
        <v>182</v>
      </c>
      <c r="B265" s="243"/>
      <c r="C265" s="243"/>
      <c r="D265" s="243"/>
      <c r="E265" s="243"/>
      <c r="F265" s="243"/>
      <c r="G265" s="243"/>
      <c r="H265" s="243"/>
      <c r="I265" s="243"/>
      <c r="J265" s="124">
        <f>SUM(J264)</f>
        <v>1</v>
      </c>
    </row>
    <row r="266" spans="1:10" ht="16.5" customHeight="1" x14ac:dyDescent="0.2">
      <c r="A266" s="118" t="str">
        <f>'Planilha Orçamentária'!A74</f>
        <v>9.5</v>
      </c>
      <c r="B266" s="239" t="str">
        <f>'Planilha Orçamentária'!C74</f>
        <v>Torneira metálica para lavatório, acabamento cromado, com arejador, aplicação de mesa, inclusive engate flexível metálico, fornecimento e instalação</v>
      </c>
      <c r="C266" s="240"/>
      <c r="D266" s="240"/>
      <c r="E266" s="240"/>
      <c r="F266" s="240"/>
      <c r="G266" s="240"/>
      <c r="H266" s="240"/>
      <c r="I266" s="240"/>
      <c r="J266" s="241"/>
    </row>
    <row r="267" spans="1:10" ht="16.5" customHeight="1" x14ac:dyDescent="0.2">
      <c r="A267" s="242" t="s">
        <v>19</v>
      </c>
      <c r="B267" s="243"/>
      <c r="C267" s="243"/>
      <c r="D267" s="132" t="s">
        <v>20</v>
      </c>
      <c r="E267" s="132" t="s">
        <v>21</v>
      </c>
      <c r="F267" s="132" t="s">
        <v>22</v>
      </c>
      <c r="G267" s="132" t="s">
        <v>23</v>
      </c>
      <c r="H267" s="132" t="s">
        <v>24</v>
      </c>
      <c r="I267" s="132" t="s">
        <v>25</v>
      </c>
      <c r="J267" s="146" t="s">
        <v>26</v>
      </c>
    </row>
    <row r="268" spans="1:10" ht="16.5" customHeight="1" x14ac:dyDescent="0.2">
      <c r="A268" s="234" t="s">
        <v>202</v>
      </c>
      <c r="B268" s="235"/>
      <c r="C268" s="235"/>
      <c r="D268" s="81"/>
      <c r="E268" s="81"/>
      <c r="F268" s="81"/>
      <c r="G268" s="81">
        <v>1</v>
      </c>
      <c r="H268" s="81"/>
      <c r="I268" s="81"/>
      <c r="J268" s="123">
        <f>((PRODUCT(D268:H268))+I268)</f>
        <v>1</v>
      </c>
    </row>
    <row r="269" spans="1:10" ht="16.5" customHeight="1" x14ac:dyDescent="0.2">
      <c r="A269" s="242" t="s">
        <v>182</v>
      </c>
      <c r="B269" s="243"/>
      <c r="C269" s="243"/>
      <c r="D269" s="243"/>
      <c r="E269" s="243"/>
      <c r="F269" s="243"/>
      <c r="G269" s="243"/>
      <c r="H269" s="243"/>
      <c r="I269" s="243"/>
      <c r="J269" s="124">
        <f>SUM(J268)</f>
        <v>1</v>
      </c>
    </row>
    <row r="270" spans="1:10" ht="16.5" customHeight="1" x14ac:dyDescent="0.2">
      <c r="A270" s="72" t="str">
        <f>'Planilha Orçamentária'!A76</f>
        <v>10.</v>
      </c>
      <c r="B270" s="246" t="str">
        <f>'Planilha Orçamentária'!C76</f>
        <v>INSTALAÇÕES ELÉTRICAS</v>
      </c>
      <c r="C270" s="246"/>
      <c r="D270" s="246"/>
      <c r="E270" s="246"/>
      <c r="F270" s="246"/>
      <c r="G270" s="246"/>
      <c r="H270" s="246"/>
      <c r="I270" s="246"/>
      <c r="J270" s="247"/>
    </row>
    <row r="271" spans="1:10" ht="16.5" customHeight="1" x14ac:dyDescent="0.2">
      <c r="A271" s="118" t="str">
        <f>'Planilha Orçamentária'!A77</f>
        <v>10.1</v>
      </c>
      <c r="B271" s="251" t="str">
        <f>'Planilha Orçamentária'!C77</f>
        <v>Canaleta em PVC para instalação elétrica aparente, inclusive conexões, dimensões 20 x 10 mm</v>
      </c>
      <c r="C271" s="251"/>
      <c r="D271" s="251"/>
      <c r="E271" s="251"/>
      <c r="F271" s="251"/>
      <c r="G271" s="251"/>
      <c r="H271" s="251"/>
      <c r="I271" s="251"/>
      <c r="J271" s="252"/>
    </row>
    <row r="272" spans="1:10" ht="16.5" customHeight="1" x14ac:dyDescent="0.2">
      <c r="A272" s="242" t="s">
        <v>19</v>
      </c>
      <c r="B272" s="243"/>
      <c r="C272" s="243"/>
      <c r="D272" s="132" t="s">
        <v>20</v>
      </c>
      <c r="E272" s="132" t="s">
        <v>21</v>
      </c>
      <c r="F272" s="132" t="s">
        <v>22</v>
      </c>
      <c r="G272" s="132" t="s">
        <v>23</v>
      </c>
      <c r="H272" s="132" t="s">
        <v>24</v>
      </c>
      <c r="I272" s="132" t="s">
        <v>25</v>
      </c>
      <c r="J272" s="146" t="s">
        <v>26</v>
      </c>
    </row>
    <row r="273" spans="1:12" ht="16.5" customHeight="1" x14ac:dyDescent="0.2">
      <c r="A273" s="236" t="s">
        <v>54</v>
      </c>
      <c r="B273" s="237"/>
      <c r="C273" s="238"/>
      <c r="D273" s="81">
        <f>1+0.15+1.1+0.1+0.1</f>
        <v>2.4500000000000002</v>
      </c>
      <c r="E273" s="81"/>
      <c r="F273" s="81"/>
      <c r="G273" s="81"/>
      <c r="H273" s="81"/>
      <c r="I273" s="81"/>
      <c r="J273" s="123">
        <f>((PRODUCT(D273:H273))+I273)</f>
        <v>2.4500000000000002</v>
      </c>
    </row>
    <row r="274" spans="1:12" ht="16.5" customHeight="1" x14ac:dyDescent="0.2">
      <c r="A274" s="236" t="s">
        <v>55</v>
      </c>
      <c r="B274" s="237"/>
      <c r="C274" s="238"/>
      <c r="D274" s="81">
        <f>1+1.2+1.1</f>
        <v>3.3000000000000003</v>
      </c>
      <c r="E274" s="81"/>
      <c r="F274" s="81"/>
      <c r="G274" s="81"/>
      <c r="H274" s="81"/>
      <c r="I274" s="81"/>
      <c r="J274" s="123">
        <f>((PRODUCT(D274:H274))+I274)</f>
        <v>3.3000000000000003</v>
      </c>
    </row>
    <row r="275" spans="1:12" ht="16.5" customHeight="1" x14ac:dyDescent="0.2">
      <c r="A275" s="236" t="s">
        <v>150</v>
      </c>
      <c r="B275" s="237"/>
      <c r="C275" s="238"/>
      <c r="D275" s="81">
        <f>0.95+0.35</f>
        <v>1.2999999999999998</v>
      </c>
      <c r="E275" s="81"/>
      <c r="F275" s="81"/>
      <c r="G275" s="81"/>
      <c r="H275" s="81"/>
      <c r="I275" s="81"/>
      <c r="J275" s="123">
        <f>((PRODUCT(D275:H275))+I275)</f>
        <v>1.2999999999999998</v>
      </c>
    </row>
    <row r="276" spans="1:12" ht="16.5" customHeight="1" x14ac:dyDescent="0.2">
      <c r="A276" s="242" t="s">
        <v>190</v>
      </c>
      <c r="B276" s="243"/>
      <c r="C276" s="243"/>
      <c r="D276" s="243"/>
      <c r="E276" s="243"/>
      <c r="F276" s="243"/>
      <c r="G276" s="243"/>
      <c r="H276" s="243"/>
      <c r="I276" s="243"/>
      <c r="J276" s="124">
        <f>SUM(J273:J275)</f>
        <v>7.05</v>
      </c>
    </row>
    <row r="277" spans="1:12" ht="16.5" customHeight="1" x14ac:dyDescent="0.2">
      <c r="A277" s="118" t="str">
        <f>'Planilha Orçamentária'!A78</f>
        <v>10.2</v>
      </c>
      <c r="B277" s="239" t="str">
        <f>'Planilha Orçamentária'!C78</f>
        <v>Conjunto de 1 tomada + 1 interruptor com placa, inclusive remoção de tomadas se necessário</v>
      </c>
      <c r="C277" s="240"/>
      <c r="D277" s="240"/>
      <c r="E277" s="240"/>
      <c r="F277" s="240"/>
      <c r="G277" s="240"/>
      <c r="H277" s="240"/>
      <c r="I277" s="240"/>
      <c r="J277" s="241"/>
    </row>
    <row r="278" spans="1:12" ht="16.5" customHeight="1" x14ac:dyDescent="0.2">
      <c r="A278" s="242" t="s">
        <v>19</v>
      </c>
      <c r="B278" s="243"/>
      <c r="C278" s="243"/>
      <c r="D278" s="132" t="s">
        <v>20</v>
      </c>
      <c r="E278" s="132" t="s">
        <v>21</v>
      </c>
      <c r="F278" s="132" t="s">
        <v>22</v>
      </c>
      <c r="G278" s="132" t="s">
        <v>23</v>
      </c>
      <c r="H278" s="132" t="s">
        <v>24</v>
      </c>
      <c r="I278" s="132" t="s">
        <v>25</v>
      </c>
      <c r="J278" s="146" t="s">
        <v>26</v>
      </c>
    </row>
    <row r="279" spans="1:12" ht="16.5" customHeight="1" x14ac:dyDescent="0.2">
      <c r="A279" s="236" t="s">
        <v>56</v>
      </c>
      <c r="B279" s="237"/>
      <c r="C279" s="238"/>
      <c r="D279" s="81"/>
      <c r="E279" s="81"/>
      <c r="F279" s="81"/>
      <c r="G279" s="81">
        <v>1</v>
      </c>
      <c r="H279" s="81"/>
      <c r="I279" s="81"/>
      <c r="J279" s="123">
        <f>((PRODUCT(D279:H279))+I279)</f>
        <v>1</v>
      </c>
      <c r="L279" s="112"/>
    </row>
    <row r="280" spans="1:12" ht="16.5" customHeight="1" x14ac:dyDescent="0.2">
      <c r="A280" s="236" t="s">
        <v>60</v>
      </c>
      <c r="B280" s="237"/>
      <c r="C280" s="238"/>
      <c r="D280" s="81"/>
      <c r="E280" s="81"/>
      <c r="F280" s="81"/>
      <c r="G280" s="81">
        <v>1</v>
      </c>
      <c r="H280" s="81"/>
      <c r="I280" s="81"/>
      <c r="J280" s="123">
        <f>((PRODUCT(D280:H280))+I280)</f>
        <v>1</v>
      </c>
    </row>
    <row r="281" spans="1:12" ht="16.5" customHeight="1" x14ac:dyDescent="0.2">
      <c r="A281" s="242" t="s">
        <v>191</v>
      </c>
      <c r="B281" s="243"/>
      <c r="C281" s="243"/>
      <c r="D281" s="243"/>
      <c r="E281" s="243"/>
      <c r="F281" s="243"/>
      <c r="G281" s="243"/>
      <c r="H281" s="243"/>
      <c r="I281" s="243"/>
      <c r="J281" s="124">
        <f>SUM(J279:J280)</f>
        <v>2</v>
      </c>
    </row>
    <row r="282" spans="1:12" ht="16.5" customHeight="1" x14ac:dyDescent="0.2">
      <c r="A282" s="118" t="str">
        <f>'Planilha Orçamentária'!A79</f>
        <v>10.3</v>
      </c>
      <c r="B282" s="239" t="str">
        <f>'Planilha Orçamentária'!C79</f>
        <v>Eletroduto de PVC rígido roscável, DN 25 mm (1"), inclusive conexões, suportes e fixação</v>
      </c>
      <c r="C282" s="240"/>
      <c r="D282" s="240"/>
      <c r="E282" s="240"/>
      <c r="F282" s="240"/>
      <c r="G282" s="240"/>
      <c r="H282" s="240"/>
      <c r="I282" s="240"/>
      <c r="J282" s="241"/>
    </row>
    <row r="283" spans="1:12" ht="16.5" customHeight="1" x14ac:dyDescent="0.2">
      <c r="A283" s="242" t="s">
        <v>19</v>
      </c>
      <c r="B283" s="243"/>
      <c r="C283" s="243"/>
      <c r="D283" s="132" t="s">
        <v>20</v>
      </c>
      <c r="E283" s="132" t="s">
        <v>21</v>
      </c>
      <c r="F283" s="132" t="s">
        <v>22</v>
      </c>
      <c r="G283" s="132" t="s">
        <v>23</v>
      </c>
      <c r="H283" s="132" t="s">
        <v>24</v>
      </c>
      <c r="I283" s="132" t="s">
        <v>25</v>
      </c>
      <c r="J283" s="146" t="s">
        <v>26</v>
      </c>
    </row>
    <row r="284" spans="1:12" ht="16.5" customHeight="1" x14ac:dyDescent="0.2">
      <c r="A284" s="236" t="s">
        <v>356</v>
      </c>
      <c r="B284" s="237"/>
      <c r="C284" s="238"/>
      <c r="D284" s="81">
        <f>3.24+3.53+2.25+2.19+1.56+1.02+2.15+0.3+2.1+0.97+2.2+2</f>
        <v>23.509999999999998</v>
      </c>
      <c r="E284" s="81"/>
      <c r="F284" s="81"/>
      <c r="G284" s="81"/>
      <c r="H284" s="81"/>
      <c r="I284" s="81"/>
      <c r="J284" s="123">
        <f>((PRODUCT(D284:H284))+I284)</f>
        <v>23.509999999999998</v>
      </c>
    </row>
    <row r="285" spans="1:12" ht="16.5" customHeight="1" x14ac:dyDescent="0.2">
      <c r="A285" s="242" t="s">
        <v>190</v>
      </c>
      <c r="B285" s="243"/>
      <c r="C285" s="243"/>
      <c r="D285" s="243"/>
      <c r="E285" s="243"/>
      <c r="F285" s="243"/>
      <c r="G285" s="243"/>
      <c r="H285" s="243"/>
      <c r="I285" s="243"/>
      <c r="J285" s="124">
        <f>SUM(J284)</f>
        <v>23.509999999999998</v>
      </c>
    </row>
    <row r="286" spans="1:12" ht="30" x14ac:dyDescent="0.25">
      <c r="A286" s="118" t="str">
        <f>'Planilha Orçamentária'!A80</f>
        <v>10.4</v>
      </c>
      <c r="B286" s="248" t="str">
        <f>'Planilha Orçamentária'!C80</f>
        <v>Instalação de lâmpada LED - 18W - Comprimento = 1,20 metros, inclusive remoção de lâmpadas e soquetes existentes, fornecimento e instalação de soquetes novos se necessário.</v>
      </c>
      <c r="C286" s="249"/>
      <c r="D286" s="249"/>
      <c r="E286" s="249"/>
      <c r="F286" s="249"/>
      <c r="G286" s="249"/>
      <c r="H286" s="249"/>
      <c r="I286" s="249"/>
      <c r="J286" s="250"/>
      <c r="L286" s="116" t="s">
        <v>484</v>
      </c>
    </row>
    <row r="287" spans="1:12" ht="16.5" customHeight="1" x14ac:dyDescent="0.2">
      <c r="A287" s="242" t="s">
        <v>19</v>
      </c>
      <c r="B287" s="243"/>
      <c r="C287" s="243"/>
      <c r="D287" s="132" t="s">
        <v>20</v>
      </c>
      <c r="E287" s="132" t="s">
        <v>21</v>
      </c>
      <c r="F287" s="132" t="s">
        <v>22</v>
      </c>
      <c r="G287" s="132" t="s">
        <v>23</v>
      </c>
      <c r="H287" s="132" t="s">
        <v>24</v>
      </c>
      <c r="I287" s="132" t="s">
        <v>25</v>
      </c>
      <c r="J287" s="146" t="s">
        <v>26</v>
      </c>
    </row>
    <row r="288" spans="1:12" ht="16.5" customHeight="1" x14ac:dyDescent="0.2">
      <c r="A288" s="236" t="s">
        <v>56</v>
      </c>
      <c r="B288" s="237"/>
      <c r="C288" s="238"/>
      <c r="D288" s="81"/>
      <c r="E288" s="81"/>
      <c r="F288" s="81"/>
      <c r="G288" s="81">
        <v>2</v>
      </c>
      <c r="H288" s="81"/>
      <c r="I288" s="81"/>
      <c r="J288" s="123">
        <f>((PRODUCT(D288:H288))+I288)</f>
        <v>2</v>
      </c>
    </row>
    <row r="289" spans="1:10" ht="16.5" customHeight="1" x14ac:dyDescent="0.2">
      <c r="A289" s="236" t="s">
        <v>59</v>
      </c>
      <c r="B289" s="237"/>
      <c r="C289" s="238"/>
      <c r="D289" s="81"/>
      <c r="E289" s="81"/>
      <c r="F289" s="81"/>
      <c r="G289" s="81">
        <v>2</v>
      </c>
      <c r="H289" s="81"/>
      <c r="I289" s="81"/>
      <c r="J289" s="123">
        <f>((PRODUCT(D289:H289))+I289)</f>
        <v>2</v>
      </c>
    </row>
    <row r="290" spans="1:10" ht="16.5" customHeight="1" x14ac:dyDescent="0.2">
      <c r="A290" s="236" t="s">
        <v>473</v>
      </c>
      <c r="B290" s="237"/>
      <c r="C290" s="238"/>
      <c r="D290" s="81"/>
      <c r="E290" s="81"/>
      <c r="F290" s="81"/>
      <c r="G290" s="81">
        <v>3</v>
      </c>
      <c r="H290" s="81"/>
      <c r="I290" s="81"/>
      <c r="J290" s="123">
        <f>((PRODUCT(D290:H290))+I290)</f>
        <v>3</v>
      </c>
    </row>
    <row r="291" spans="1:10" ht="16.5" customHeight="1" x14ac:dyDescent="0.2">
      <c r="A291" s="242" t="s">
        <v>182</v>
      </c>
      <c r="B291" s="243"/>
      <c r="C291" s="243"/>
      <c r="D291" s="243"/>
      <c r="E291" s="243"/>
      <c r="F291" s="243"/>
      <c r="G291" s="243"/>
      <c r="H291" s="243"/>
      <c r="I291" s="243"/>
      <c r="J291" s="124">
        <f>SUM(J288:J290)</f>
        <v>7</v>
      </c>
    </row>
    <row r="292" spans="1:10" ht="16.5" customHeight="1" x14ac:dyDescent="0.2">
      <c r="A292" s="118" t="str">
        <f>'Planilha Orçamentária'!A81</f>
        <v>10.5</v>
      </c>
      <c r="B292" s="239" t="str">
        <f>'Planilha Orçamentária'!C81</f>
        <v>Instalação de lâmpada LED - 9W - Base E27, inclusive remoção de lâmpadas e soquetes existentes, fornecimento e instalação de soquetes novos</v>
      </c>
      <c r="C292" s="240"/>
      <c r="D292" s="240"/>
      <c r="E292" s="240"/>
      <c r="F292" s="240"/>
      <c r="G292" s="240"/>
      <c r="H292" s="240"/>
      <c r="I292" s="240"/>
      <c r="J292" s="241"/>
    </row>
    <row r="293" spans="1:10" ht="16.5" customHeight="1" x14ac:dyDescent="0.2">
      <c r="A293" s="242" t="s">
        <v>19</v>
      </c>
      <c r="B293" s="243"/>
      <c r="C293" s="243"/>
      <c r="D293" s="132" t="s">
        <v>20</v>
      </c>
      <c r="E293" s="132" t="s">
        <v>21</v>
      </c>
      <c r="F293" s="132" t="s">
        <v>22</v>
      </c>
      <c r="G293" s="132" t="s">
        <v>23</v>
      </c>
      <c r="H293" s="132" t="s">
        <v>24</v>
      </c>
      <c r="I293" s="132" t="s">
        <v>25</v>
      </c>
      <c r="J293" s="146" t="s">
        <v>26</v>
      </c>
    </row>
    <row r="294" spans="1:10" ht="16.5" customHeight="1" x14ac:dyDescent="0.2">
      <c r="A294" s="236" t="s">
        <v>54</v>
      </c>
      <c r="B294" s="237"/>
      <c r="C294" s="238"/>
      <c r="D294" s="81"/>
      <c r="E294" s="81"/>
      <c r="F294" s="81"/>
      <c r="G294" s="81">
        <v>1</v>
      </c>
      <c r="H294" s="81"/>
      <c r="I294" s="81"/>
      <c r="J294" s="123">
        <f>((PRODUCT(D294:H294))+I294)</f>
        <v>1</v>
      </c>
    </row>
    <row r="295" spans="1:10" ht="16.5" customHeight="1" x14ac:dyDescent="0.2">
      <c r="A295" s="236" t="s">
        <v>55</v>
      </c>
      <c r="B295" s="237"/>
      <c r="C295" s="238"/>
      <c r="D295" s="81"/>
      <c r="E295" s="81"/>
      <c r="F295" s="81"/>
      <c r="G295" s="81">
        <v>1</v>
      </c>
      <c r="H295" s="81"/>
      <c r="I295" s="81"/>
      <c r="J295" s="123">
        <f>((PRODUCT(D295:H295))+I295)</f>
        <v>1</v>
      </c>
    </row>
    <row r="296" spans="1:10" ht="16.5" customHeight="1" x14ac:dyDescent="0.2">
      <c r="A296" s="236" t="s">
        <v>58</v>
      </c>
      <c r="B296" s="237"/>
      <c r="C296" s="238"/>
      <c r="D296" s="81"/>
      <c r="E296" s="81"/>
      <c r="F296" s="81"/>
      <c r="G296" s="81">
        <v>1</v>
      </c>
      <c r="H296" s="81"/>
      <c r="I296" s="81"/>
      <c r="J296" s="123">
        <f>((PRODUCT(D296:H296))+I296)</f>
        <v>1</v>
      </c>
    </row>
    <row r="297" spans="1:10" ht="16.5" customHeight="1" x14ac:dyDescent="0.2">
      <c r="A297" s="236" t="s">
        <v>60</v>
      </c>
      <c r="B297" s="237"/>
      <c r="C297" s="238"/>
      <c r="D297" s="81"/>
      <c r="E297" s="81"/>
      <c r="F297" s="81"/>
      <c r="G297" s="81">
        <v>1</v>
      </c>
      <c r="H297" s="81"/>
      <c r="I297" s="81"/>
      <c r="J297" s="123">
        <f>((PRODUCT(D297:H297))+I297)</f>
        <v>1</v>
      </c>
    </row>
    <row r="298" spans="1:10" ht="16.5" customHeight="1" x14ac:dyDescent="0.2">
      <c r="A298" s="236" t="s">
        <v>57</v>
      </c>
      <c r="B298" s="237"/>
      <c r="C298" s="238"/>
      <c r="D298" s="81"/>
      <c r="E298" s="81"/>
      <c r="F298" s="81"/>
      <c r="G298" s="81">
        <v>1</v>
      </c>
      <c r="H298" s="81"/>
      <c r="I298" s="81"/>
      <c r="J298" s="123">
        <f>((PRODUCT(D298:H298))+I298)</f>
        <v>1</v>
      </c>
    </row>
    <row r="299" spans="1:10" ht="16.5" customHeight="1" x14ac:dyDescent="0.2">
      <c r="A299" s="242" t="s">
        <v>182</v>
      </c>
      <c r="B299" s="243"/>
      <c r="C299" s="243"/>
      <c r="D299" s="243"/>
      <c r="E299" s="243"/>
      <c r="F299" s="243"/>
      <c r="G299" s="243"/>
      <c r="H299" s="243"/>
      <c r="I299" s="243"/>
      <c r="J299" s="124">
        <f>SUM(J294:J298)</f>
        <v>5</v>
      </c>
    </row>
    <row r="300" spans="1:10" ht="16.5" customHeight="1" x14ac:dyDescent="0.2">
      <c r="A300" s="118" t="str">
        <f>'Planilha Orçamentária'!A82</f>
        <v>10.6</v>
      </c>
      <c r="B300" s="239" t="str">
        <f>'Planilha Orçamentária'!C82</f>
        <v>Luminária tipo tartaruga, blindada, para lâmpada LED 20w, inclusive remoção de lâmpadas e soquetes existentes, fornecimento e instalação de soquetes novos</v>
      </c>
      <c r="C300" s="240"/>
      <c r="D300" s="240"/>
      <c r="E300" s="240"/>
      <c r="F300" s="240"/>
      <c r="G300" s="240"/>
      <c r="H300" s="240"/>
      <c r="I300" s="240"/>
      <c r="J300" s="241"/>
    </row>
    <row r="301" spans="1:10" ht="16.5" customHeight="1" x14ac:dyDescent="0.2">
      <c r="A301" s="242" t="s">
        <v>19</v>
      </c>
      <c r="B301" s="243"/>
      <c r="C301" s="243"/>
      <c r="D301" s="132" t="s">
        <v>20</v>
      </c>
      <c r="E301" s="132" t="s">
        <v>21</v>
      </c>
      <c r="F301" s="132" t="s">
        <v>22</v>
      </c>
      <c r="G301" s="132" t="s">
        <v>23</v>
      </c>
      <c r="H301" s="132" t="s">
        <v>24</v>
      </c>
      <c r="I301" s="132" t="s">
        <v>25</v>
      </c>
      <c r="J301" s="146" t="s">
        <v>26</v>
      </c>
    </row>
    <row r="302" spans="1:10" ht="16.5" customHeight="1" x14ac:dyDescent="0.2">
      <c r="A302" s="236" t="s">
        <v>196</v>
      </c>
      <c r="B302" s="237"/>
      <c r="C302" s="238"/>
      <c r="D302" s="81"/>
      <c r="E302" s="81"/>
      <c r="F302" s="81"/>
      <c r="G302" s="81">
        <v>3</v>
      </c>
      <c r="H302" s="81"/>
      <c r="I302" s="81"/>
      <c r="J302" s="123">
        <f>((PRODUCT(D302:H302))+I302)</f>
        <v>3</v>
      </c>
    </row>
    <row r="303" spans="1:10" ht="16.5" customHeight="1" x14ac:dyDescent="0.2">
      <c r="A303" s="242" t="s">
        <v>182</v>
      </c>
      <c r="B303" s="243"/>
      <c r="C303" s="243"/>
      <c r="D303" s="243"/>
      <c r="E303" s="243"/>
      <c r="F303" s="243"/>
      <c r="G303" s="243"/>
      <c r="H303" s="243"/>
      <c r="I303" s="243"/>
      <c r="J303" s="124">
        <f>SUM(J302:J302)</f>
        <v>3</v>
      </c>
    </row>
    <row r="304" spans="1:10" ht="16.5" customHeight="1" x14ac:dyDescent="0.2">
      <c r="A304" s="73" t="str">
        <f>'Planilha Orçamentária'!A83</f>
        <v>10.7</v>
      </c>
      <c r="B304" s="239" t="str">
        <f>'Planilha Orçamentária'!C83</f>
        <v>Placa cega para caixa 2" x 4"</v>
      </c>
      <c r="C304" s="240"/>
      <c r="D304" s="240"/>
      <c r="E304" s="240"/>
      <c r="F304" s="240"/>
      <c r="G304" s="240"/>
      <c r="H304" s="240"/>
      <c r="I304" s="240"/>
      <c r="J304" s="241"/>
    </row>
    <row r="305" spans="1:10" ht="16.5" customHeight="1" x14ac:dyDescent="0.2">
      <c r="A305" s="242" t="s">
        <v>19</v>
      </c>
      <c r="B305" s="243"/>
      <c r="C305" s="243"/>
      <c r="D305" s="132" t="s">
        <v>20</v>
      </c>
      <c r="E305" s="132" t="s">
        <v>21</v>
      </c>
      <c r="F305" s="132" t="s">
        <v>22</v>
      </c>
      <c r="G305" s="132" t="s">
        <v>23</v>
      </c>
      <c r="H305" s="132" t="s">
        <v>24</v>
      </c>
      <c r="I305" s="132" t="s">
        <v>25</v>
      </c>
      <c r="J305" s="146" t="s">
        <v>26</v>
      </c>
    </row>
    <row r="306" spans="1:10" ht="16.5" customHeight="1" x14ac:dyDescent="0.2">
      <c r="A306" s="236" t="s">
        <v>60</v>
      </c>
      <c r="B306" s="237"/>
      <c r="C306" s="238"/>
      <c r="D306" s="81"/>
      <c r="E306" s="81"/>
      <c r="F306" s="81"/>
      <c r="G306" s="81">
        <v>1</v>
      </c>
      <c r="H306" s="81"/>
      <c r="I306" s="81"/>
      <c r="J306" s="123">
        <f>((PRODUCT(D306:H306))+I306)</f>
        <v>1</v>
      </c>
    </row>
    <row r="307" spans="1:10" ht="16.5" customHeight="1" x14ac:dyDescent="0.2">
      <c r="A307" s="236" t="s">
        <v>56</v>
      </c>
      <c r="B307" s="237"/>
      <c r="C307" s="238"/>
      <c r="D307" s="81"/>
      <c r="E307" s="81"/>
      <c r="F307" s="81"/>
      <c r="G307" s="81">
        <v>2</v>
      </c>
      <c r="H307" s="81"/>
      <c r="I307" s="81"/>
      <c r="J307" s="123">
        <f>((PRODUCT(D307:H307))+I307)</f>
        <v>2</v>
      </c>
    </row>
    <row r="308" spans="1:10" ht="16.5" customHeight="1" x14ac:dyDescent="0.2">
      <c r="A308" s="236" t="s">
        <v>55</v>
      </c>
      <c r="B308" s="237"/>
      <c r="C308" s="238"/>
      <c r="D308" s="81"/>
      <c r="E308" s="81"/>
      <c r="F308" s="81"/>
      <c r="G308" s="81">
        <v>1</v>
      </c>
      <c r="H308" s="81"/>
      <c r="I308" s="81"/>
      <c r="J308" s="123">
        <f>((PRODUCT(D308:H308))+I308)</f>
        <v>1</v>
      </c>
    </row>
    <row r="309" spans="1:10" ht="16.5" customHeight="1" x14ac:dyDescent="0.2">
      <c r="A309" s="236" t="s">
        <v>58</v>
      </c>
      <c r="B309" s="237"/>
      <c r="C309" s="238"/>
      <c r="D309" s="81"/>
      <c r="E309" s="81"/>
      <c r="F309" s="81"/>
      <c r="G309" s="81">
        <v>1</v>
      </c>
      <c r="H309" s="81"/>
      <c r="I309" s="81"/>
      <c r="J309" s="123">
        <f>((PRODUCT(D309:H309))+I309)</f>
        <v>1</v>
      </c>
    </row>
    <row r="310" spans="1:10" ht="16.5" customHeight="1" x14ac:dyDescent="0.2">
      <c r="A310" s="242" t="s">
        <v>182</v>
      </c>
      <c r="B310" s="243"/>
      <c r="C310" s="243"/>
      <c r="D310" s="243"/>
      <c r="E310" s="243"/>
      <c r="F310" s="243"/>
      <c r="G310" s="243"/>
      <c r="H310" s="243"/>
      <c r="I310" s="243"/>
      <c r="J310" s="124">
        <f>SUM(J306:J309)</f>
        <v>5</v>
      </c>
    </row>
    <row r="311" spans="1:10" ht="16.5" customHeight="1" x14ac:dyDescent="0.2">
      <c r="A311" s="118" t="str">
        <f>'Planilha Orçamentária'!A84</f>
        <v>10.8</v>
      </c>
      <c r="B311" s="239" t="str">
        <f>'Planilha Orçamentária'!C84</f>
        <v>Ponto de tomada de embutir, incluindo eletroduto de PVC flexível e caixa com espelho</v>
      </c>
      <c r="C311" s="240"/>
      <c r="D311" s="240"/>
      <c r="E311" s="240"/>
      <c r="F311" s="240"/>
      <c r="G311" s="240"/>
      <c r="H311" s="240"/>
      <c r="I311" s="240"/>
      <c r="J311" s="241"/>
    </row>
    <row r="312" spans="1:10" ht="16.5" customHeight="1" x14ac:dyDescent="0.2">
      <c r="A312" s="242" t="s">
        <v>19</v>
      </c>
      <c r="B312" s="243"/>
      <c r="C312" s="243"/>
      <c r="D312" s="132" t="s">
        <v>20</v>
      </c>
      <c r="E312" s="132" t="s">
        <v>21</v>
      </c>
      <c r="F312" s="132" t="s">
        <v>22</v>
      </c>
      <c r="G312" s="132" t="s">
        <v>23</v>
      </c>
      <c r="H312" s="132" t="s">
        <v>24</v>
      </c>
      <c r="I312" s="132" t="s">
        <v>25</v>
      </c>
      <c r="J312" s="146" t="s">
        <v>26</v>
      </c>
    </row>
    <row r="313" spans="1:10" ht="16.5" customHeight="1" x14ac:dyDescent="0.2">
      <c r="A313" s="236" t="s">
        <v>56</v>
      </c>
      <c r="B313" s="237"/>
      <c r="C313" s="238"/>
      <c r="D313" s="81"/>
      <c r="E313" s="81"/>
      <c r="F313" s="81"/>
      <c r="G313" s="81">
        <v>1</v>
      </c>
      <c r="H313" s="81"/>
      <c r="I313" s="81"/>
      <c r="J313" s="123">
        <f>((PRODUCT(D313:H313))+I313)</f>
        <v>1</v>
      </c>
    </row>
    <row r="314" spans="1:10" ht="16.5" customHeight="1" x14ac:dyDescent="0.2">
      <c r="A314" s="236" t="s">
        <v>473</v>
      </c>
      <c r="B314" s="237"/>
      <c r="C314" s="238"/>
      <c r="D314" s="81"/>
      <c r="E314" s="81"/>
      <c r="F314" s="81"/>
      <c r="G314" s="81">
        <v>1</v>
      </c>
      <c r="H314" s="81"/>
      <c r="I314" s="81"/>
      <c r="J314" s="123">
        <f>((PRODUCT(D314:H314))+I314)</f>
        <v>1</v>
      </c>
    </row>
    <row r="315" spans="1:10" ht="16.5" customHeight="1" x14ac:dyDescent="0.2">
      <c r="A315" s="242" t="s">
        <v>182</v>
      </c>
      <c r="B315" s="243"/>
      <c r="C315" s="243"/>
      <c r="D315" s="243"/>
      <c r="E315" s="243"/>
      <c r="F315" s="243"/>
      <c r="G315" s="243"/>
      <c r="H315" s="243"/>
      <c r="I315" s="243"/>
      <c r="J315" s="124">
        <f>SUM(J313:J314)</f>
        <v>2</v>
      </c>
    </row>
    <row r="316" spans="1:10" ht="16.5" customHeight="1" x14ac:dyDescent="0.2">
      <c r="A316" s="118" t="str">
        <f>'Planilha Orçamentária'!A85</f>
        <v>10.9</v>
      </c>
      <c r="B316" s="239" t="str">
        <f>'Planilha Orçamentária'!C85</f>
        <v>Tomada simples - 2P + T - 10A com placa, inclusive remoção de tomadas se necessário</v>
      </c>
      <c r="C316" s="240"/>
      <c r="D316" s="240"/>
      <c r="E316" s="240"/>
      <c r="F316" s="240"/>
      <c r="G316" s="240"/>
      <c r="H316" s="240"/>
      <c r="I316" s="240"/>
      <c r="J316" s="241"/>
    </row>
    <row r="317" spans="1:10" ht="16.5" customHeight="1" x14ac:dyDescent="0.2">
      <c r="A317" s="242" t="s">
        <v>19</v>
      </c>
      <c r="B317" s="243"/>
      <c r="C317" s="243"/>
      <c r="D317" s="132" t="s">
        <v>20</v>
      </c>
      <c r="E317" s="132" t="s">
        <v>21</v>
      </c>
      <c r="F317" s="132" t="s">
        <v>22</v>
      </c>
      <c r="G317" s="132" t="s">
        <v>23</v>
      </c>
      <c r="H317" s="132" t="s">
        <v>24</v>
      </c>
      <c r="I317" s="132" t="s">
        <v>25</v>
      </c>
      <c r="J317" s="146" t="s">
        <v>26</v>
      </c>
    </row>
    <row r="318" spans="1:10" ht="16.5" customHeight="1" x14ac:dyDescent="0.2">
      <c r="A318" s="236" t="s">
        <v>56</v>
      </c>
      <c r="B318" s="237"/>
      <c r="C318" s="238"/>
      <c r="D318" s="81"/>
      <c r="E318" s="81"/>
      <c r="F318" s="81"/>
      <c r="G318" s="81">
        <v>1</v>
      </c>
      <c r="H318" s="81"/>
      <c r="I318" s="81"/>
      <c r="J318" s="123">
        <f>((PRODUCT(D318:H318))+I318)</f>
        <v>1</v>
      </c>
    </row>
    <row r="319" spans="1:10" ht="16.5" customHeight="1" x14ac:dyDescent="0.2">
      <c r="A319" s="236" t="s">
        <v>54</v>
      </c>
      <c r="B319" s="237"/>
      <c r="C319" s="238"/>
      <c r="D319" s="81"/>
      <c r="E319" s="81"/>
      <c r="F319" s="81"/>
      <c r="G319" s="81">
        <v>2</v>
      </c>
      <c r="H319" s="81"/>
      <c r="I319" s="81"/>
      <c r="J319" s="123">
        <f>((PRODUCT(D319:H319))+I319)</f>
        <v>2</v>
      </c>
    </row>
    <row r="320" spans="1:10" ht="16.5" customHeight="1" x14ac:dyDescent="0.2">
      <c r="A320" s="242" t="s">
        <v>182</v>
      </c>
      <c r="B320" s="243"/>
      <c r="C320" s="243"/>
      <c r="D320" s="243"/>
      <c r="E320" s="243"/>
      <c r="F320" s="243"/>
      <c r="G320" s="243"/>
      <c r="H320" s="243"/>
      <c r="I320" s="243"/>
      <c r="J320" s="124">
        <f>SUM(J318:J319)</f>
        <v>3</v>
      </c>
    </row>
    <row r="321" spans="1:12" ht="16.5" customHeight="1" x14ac:dyDescent="0.2">
      <c r="A321" s="118" t="str">
        <f>'Planilha Orçamentária'!A86</f>
        <v>10.10</v>
      </c>
      <c r="B321" s="239" t="str">
        <f>'Planilha Orçamentária'!C86</f>
        <v>Tomada simples - 2P + T - 20A com placa, inclusive remoção de tomadas se necessário</v>
      </c>
      <c r="C321" s="240"/>
      <c r="D321" s="240"/>
      <c r="E321" s="240"/>
      <c r="F321" s="240"/>
      <c r="G321" s="240"/>
      <c r="H321" s="240"/>
      <c r="I321" s="240"/>
      <c r="J321" s="241"/>
    </row>
    <row r="322" spans="1:12" ht="16.5" customHeight="1" x14ac:dyDescent="0.2">
      <c r="A322" s="242" t="s">
        <v>19</v>
      </c>
      <c r="B322" s="243"/>
      <c r="C322" s="243"/>
      <c r="D322" s="132" t="s">
        <v>20</v>
      </c>
      <c r="E322" s="132" t="s">
        <v>21</v>
      </c>
      <c r="F322" s="132" t="s">
        <v>22</v>
      </c>
      <c r="G322" s="132" t="s">
        <v>23</v>
      </c>
      <c r="H322" s="132" t="s">
        <v>24</v>
      </c>
      <c r="I322" s="132" t="s">
        <v>25</v>
      </c>
      <c r="J322" s="146" t="s">
        <v>26</v>
      </c>
    </row>
    <row r="323" spans="1:12" ht="16.5" customHeight="1" x14ac:dyDescent="0.2">
      <c r="A323" s="236" t="s">
        <v>56</v>
      </c>
      <c r="B323" s="237"/>
      <c r="C323" s="238"/>
      <c r="D323" s="81"/>
      <c r="E323" s="81"/>
      <c r="F323" s="81"/>
      <c r="G323" s="81">
        <v>1</v>
      </c>
      <c r="H323" s="81"/>
      <c r="I323" s="81"/>
      <c r="J323" s="123">
        <f>((PRODUCT(D323:H323))+I323)</f>
        <v>1</v>
      </c>
    </row>
    <row r="324" spans="1:12" ht="16.5" customHeight="1" x14ac:dyDescent="0.2">
      <c r="A324" s="242" t="s">
        <v>182</v>
      </c>
      <c r="B324" s="243"/>
      <c r="C324" s="243"/>
      <c r="D324" s="243"/>
      <c r="E324" s="243"/>
      <c r="F324" s="243"/>
      <c r="G324" s="243"/>
      <c r="H324" s="243"/>
      <c r="I324" s="243"/>
      <c r="J324" s="124">
        <f>SUM(J323)</f>
        <v>1</v>
      </c>
    </row>
    <row r="325" spans="1:12" ht="16.5" customHeight="1" x14ac:dyDescent="0.2">
      <c r="A325" s="72" t="str">
        <f>'Planilha Orçamentária'!A88</f>
        <v>11.</v>
      </c>
      <c r="B325" s="246" t="str">
        <f>'Planilha Orçamentária'!C88</f>
        <v>PINTURA</v>
      </c>
      <c r="C325" s="246"/>
      <c r="D325" s="246"/>
      <c r="E325" s="246"/>
      <c r="F325" s="246"/>
      <c r="G325" s="246"/>
      <c r="H325" s="246"/>
      <c r="I325" s="246"/>
      <c r="J325" s="247"/>
    </row>
    <row r="326" spans="1:12" ht="16.5" customHeight="1" x14ac:dyDescent="0.2">
      <c r="A326" s="118" t="str">
        <f>'Planilha Orçamentária'!A89</f>
        <v>11.1</v>
      </c>
      <c r="B326" s="251" t="str">
        <f>'Planilha Orçamentária'!C89</f>
        <v>Aplicação manual de fundo selador acrílico em paredes, uma demão, tipo Coral ou similar, incluindo lixamento da superfície caso necessário</v>
      </c>
      <c r="C326" s="251"/>
      <c r="D326" s="251"/>
      <c r="E326" s="251"/>
      <c r="F326" s="251"/>
      <c r="G326" s="251"/>
      <c r="H326" s="251"/>
      <c r="I326" s="251"/>
      <c r="J326" s="252"/>
    </row>
    <row r="327" spans="1:12" ht="38.25" x14ac:dyDescent="0.2">
      <c r="A327" s="242" t="s">
        <v>19</v>
      </c>
      <c r="B327" s="243"/>
      <c r="C327" s="243"/>
      <c r="D327" s="132" t="s">
        <v>20</v>
      </c>
      <c r="E327" s="132" t="s">
        <v>21</v>
      </c>
      <c r="F327" s="132" t="s">
        <v>22</v>
      </c>
      <c r="G327" s="132" t="s">
        <v>23</v>
      </c>
      <c r="H327" s="132" t="s">
        <v>24</v>
      </c>
      <c r="I327" s="150" t="s">
        <v>362</v>
      </c>
      <c r="J327" s="146" t="s">
        <v>26</v>
      </c>
    </row>
    <row r="328" spans="1:12" ht="16.5" customHeight="1" x14ac:dyDescent="0.2">
      <c r="A328" s="234" t="s">
        <v>125</v>
      </c>
      <c r="B328" s="235"/>
      <c r="C328" s="235"/>
      <c r="D328" s="81">
        <f>3.009+0.4059</f>
        <v>3.4148999999999998</v>
      </c>
      <c r="E328" s="81"/>
      <c r="F328" s="81">
        <f>((2.924+2.896)/2)</f>
        <v>2.91</v>
      </c>
      <c r="G328" s="81"/>
      <c r="H328" s="81"/>
      <c r="I328" s="81">
        <f>-((0.8*2.1)+(0.8*0.6))</f>
        <v>-2.16</v>
      </c>
      <c r="J328" s="123">
        <f t="shared" ref="J328:J333" si="3">((PRODUCT(D328:H328))+I328)</f>
        <v>7.7773590000000006</v>
      </c>
    </row>
    <row r="329" spans="1:12" ht="16.5" customHeight="1" x14ac:dyDescent="0.2">
      <c r="A329" s="234" t="s">
        <v>126</v>
      </c>
      <c r="B329" s="235"/>
      <c r="C329" s="235"/>
      <c r="D329" s="81">
        <v>4.5199999999999996</v>
      </c>
      <c r="E329" s="81"/>
      <c r="F329" s="81">
        <f>((2.924+2.896)/2)</f>
        <v>2.91</v>
      </c>
      <c r="G329" s="81"/>
      <c r="H329" s="81"/>
      <c r="I329" s="81">
        <f>-((0.8*2.1)+(0.8*0.6))</f>
        <v>-2.16</v>
      </c>
      <c r="J329" s="123">
        <f t="shared" si="3"/>
        <v>10.9932</v>
      </c>
    </row>
    <row r="330" spans="1:12" ht="16.5" customHeight="1" x14ac:dyDescent="0.2">
      <c r="A330" s="234" t="s">
        <v>153</v>
      </c>
      <c r="B330" s="235"/>
      <c r="C330" s="235"/>
      <c r="D330" s="81">
        <v>2</v>
      </c>
      <c r="E330" s="81"/>
      <c r="F330" s="81">
        <v>1</v>
      </c>
      <c r="G330" s="81"/>
      <c r="H330" s="81"/>
      <c r="I330" s="81"/>
      <c r="J330" s="123">
        <f t="shared" si="3"/>
        <v>2</v>
      </c>
    </row>
    <row r="331" spans="1:12" ht="16.5" customHeight="1" x14ac:dyDescent="0.2">
      <c r="A331" s="234" t="s">
        <v>151</v>
      </c>
      <c r="B331" s="235"/>
      <c r="C331" s="235"/>
      <c r="D331" s="81">
        <v>3.5209999999999999</v>
      </c>
      <c r="E331" s="81"/>
      <c r="F331" s="81">
        <v>0.2</v>
      </c>
      <c r="G331" s="81"/>
      <c r="H331" s="81"/>
      <c r="I331" s="81"/>
      <c r="J331" s="123">
        <f t="shared" si="3"/>
        <v>0.70420000000000005</v>
      </c>
    </row>
    <row r="332" spans="1:12" ht="16.5" customHeight="1" x14ac:dyDescent="0.2">
      <c r="A332" s="234" t="s">
        <v>170</v>
      </c>
      <c r="B332" s="235"/>
      <c r="C332" s="235"/>
      <c r="D332" s="81">
        <v>2.8300999999999998</v>
      </c>
      <c r="E332" s="81"/>
      <c r="F332" s="81">
        <v>2.8959999999999999</v>
      </c>
      <c r="G332" s="81"/>
      <c r="H332" s="81"/>
      <c r="I332" s="81">
        <f>-(0.7*2.1)</f>
        <v>-1.47</v>
      </c>
      <c r="J332" s="123">
        <f t="shared" si="3"/>
        <v>6.7259696</v>
      </c>
    </row>
    <row r="333" spans="1:12" ht="16.5" customHeight="1" x14ac:dyDescent="0.2">
      <c r="A333" s="236" t="s">
        <v>195</v>
      </c>
      <c r="B333" s="237"/>
      <c r="C333" s="238"/>
      <c r="D333" s="81">
        <f>2*0.23</f>
        <v>0.46</v>
      </c>
      <c r="E333" s="81"/>
      <c r="F333" s="81">
        <f>2*0.2</f>
        <v>0.4</v>
      </c>
      <c r="G333" s="81"/>
      <c r="H333" s="81"/>
      <c r="I333" s="81"/>
      <c r="J333" s="123">
        <f t="shared" si="3"/>
        <v>0.18400000000000002</v>
      </c>
    </row>
    <row r="334" spans="1:12" ht="16.5" customHeight="1" x14ac:dyDescent="0.2">
      <c r="A334" s="234" t="s">
        <v>479</v>
      </c>
      <c r="B334" s="235"/>
      <c r="C334" s="235"/>
      <c r="D334" s="81">
        <f>3.5297+3.5082+4.833+4.8128+0.9478+0.9478+0.9478+0.9478+3.583+6.343+1.6168+4.69+3.583+3.339+3.339</f>
        <v>46.968699999999998</v>
      </c>
      <c r="E334" s="81"/>
      <c r="F334" s="81">
        <v>0.2</v>
      </c>
      <c r="G334" s="81"/>
      <c r="H334" s="81"/>
      <c r="I334" s="81"/>
      <c r="J334" s="123">
        <f>((PRODUCT(D334:H334))+I334)</f>
        <v>9.3937399999999993</v>
      </c>
    </row>
    <row r="335" spans="1:12" ht="16.5" customHeight="1" x14ac:dyDescent="0.2">
      <c r="A335" s="253" t="s">
        <v>183</v>
      </c>
      <c r="B335" s="254"/>
      <c r="C335" s="254"/>
      <c r="D335" s="254"/>
      <c r="E335" s="254"/>
      <c r="F335" s="254"/>
      <c r="G335" s="254"/>
      <c r="H335" s="254"/>
      <c r="I335" s="255"/>
      <c r="J335" s="124">
        <f>SUM(J328:J334)</f>
        <v>37.778468599999997</v>
      </c>
    </row>
    <row r="336" spans="1:12" ht="30" x14ac:dyDescent="0.25">
      <c r="A336" s="133" t="str">
        <f>'Planilha Orçamentária'!A90</f>
        <v>11.2</v>
      </c>
      <c r="B336" s="286" t="str">
        <f>'Planilha Orçamentária'!C90</f>
        <v>Pintura acrílica com tinta tipo "Sherwin Williams Nova Cor Piso", "Coral" ou similar, duas demãos, sobre superfícies com argamassa ou concreto, incluindo lixamento da superfície caso necessário.</v>
      </c>
      <c r="C336" s="287"/>
      <c r="D336" s="287"/>
      <c r="E336" s="287"/>
      <c r="F336" s="287"/>
      <c r="G336" s="287"/>
      <c r="H336" s="287"/>
      <c r="I336" s="287"/>
      <c r="J336" s="288"/>
      <c r="L336" s="116" t="s">
        <v>484</v>
      </c>
    </row>
    <row r="337" spans="1:10" ht="16.5" customHeight="1" x14ac:dyDescent="0.2">
      <c r="A337" s="253" t="s">
        <v>50</v>
      </c>
      <c r="B337" s="254"/>
      <c r="C337" s="254"/>
      <c r="D337" s="254"/>
      <c r="E337" s="254"/>
      <c r="F337" s="254"/>
      <c r="G337" s="254"/>
      <c r="H337" s="254"/>
      <c r="I337" s="254"/>
      <c r="J337" s="303"/>
    </row>
    <row r="338" spans="1:10" ht="38.25" x14ac:dyDescent="0.2">
      <c r="A338" s="242" t="s">
        <v>19</v>
      </c>
      <c r="B338" s="243"/>
      <c r="C338" s="243"/>
      <c r="D338" s="132" t="s">
        <v>20</v>
      </c>
      <c r="E338" s="132" t="s">
        <v>21</v>
      </c>
      <c r="F338" s="132" t="s">
        <v>22</v>
      </c>
      <c r="G338" s="132" t="s">
        <v>23</v>
      </c>
      <c r="H338" s="132" t="s">
        <v>24</v>
      </c>
      <c r="I338" s="150" t="s">
        <v>362</v>
      </c>
      <c r="J338" s="146" t="s">
        <v>26</v>
      </c>
    </row>
    <row r="339" spans="1:10" ht="16.5" customHeight="1" x14ac:dyDescent="0.2">
      <c r="A339" s="234" t="s">
        <v>51</v>
      </c>
      <c r="B339" s="235"/>
      <c r="C339" s="235"/>
      <c r="D339" s="81">
        <v>3.339</v>
      </c>
      <c r="E339" s="81"/>
      <c r="F339" s="81">
        <f>((5.695)-(4.325)-(0.08+0.05))</f>
        <v>1.2400000000000002</v>
      </c>
      <c r="G339" s="81">
        <v>1</v>
      </c>
      <c r="H339" s="81"/>
      <c r="I339" s="81"/>
      <c r="J339" s="123">
        <f>((PRODUCT(D339:H339))+I339)</f>
        <v>4.1403600000000003</v>
      </c>
    </row>
    <row r="340" spans="1:10" ht="16.5" customHeight="1" x14ac:dyDescent="0.2">
      <c r="A340" s="234"/>
      <c r="B340" s="235"/>
      <c r="C340" s="235"/>
      <c r="D340" s="81">
        <v>0.94599999999999995</v>
      </c>
      <c r="E340" s="81"/>
      <c r="F340" s="81">
        <v>4.3250000000000002</v>
      </c>
      <c r="G340" s="81">
        <v>1</v>
      </c>
      <c r="H340" s="81"/>
      <c r="I340" s="81"/>
      <c r="J340" s="123">
        <f>((PRODUCT(D340:H340))+I340)</f>
        <v>4.09145</v>
      </c>
    </row>
    <row r="341" spans="1:10" ht="16.5" customHeight="1" x14ac:dyDescent="0.2">
      <c r="A341" s="234"/>
      <c r="B341" s="235"/>
      <c r="C341" s="235"/>
      <c r="D341" s="81">
        <v>3.5830000000000002</v>
      </c>
      <c r="E341" s="81"/>
      <c r="F341" s="81">
        <v>3.2549999999999999</v>
      </c>
      <c r="G341" s="81">
        <v>1</v>
      </c>
      <c r="H341" s="81"/>
      <c r="I341" s="81">
        <f>-(1.37*1.05)</f>
        <v>-1.4385000000000001</v>
      </c>
      <c r="J341" s="123">
        <f>((PRODUCT(D341:H341))+I341)</f>
        <v>10.224165000000001</v>
      </c>
    </row>
    <row r="342" spans="1:10" ht="16.5" customHeight="1" x14ac:dyDescent="0.2">
      <c r="A342" s="234"/>
      <c r="B342" s="235"/>
      <c r="C342" s="235"/>
      <c r="D342" s="81">
        <v>4.6900000000000004</v>
      </c>
      <c r="E342" s="81"/>
      <c r="F342" s="81">
        <v>3.601</v>
      </c>
      <c r="G342" s="81">
        <v>1</v>
      </c>
      <c r="H342" s="81"/>
      <c r="I342" s="81">
        <f>-(1.395*2.1)</f>
        <v>-2.9295</v>
      </c>
      <c r="J342" s="123">
        <f t="shared" ref="J342:J355" si="4">((PRODUCT(D342:H342))+I342)</f>
        <v>13.95919</v>
      </c>
    </row>
    <row r="343" spans="1:10" ht="16.5" customHeight="1" x14ac:dyDescent="0.2">
      <c r="A343" s="234"/>
      <c r="B343" s="235"/>
      <c r="C343" s="235"/>
      <c r="D343" s="81">
        <v>1.653</v>
      </c>
      <c r="E343" s="81"/>
      <c r="F343" s="81">
        <v>4.4619999999999997</v>
      </c>
      <c r="G343" s="81">
        <v>1</v>
      </c>
      <c r="H343" s="81"/>
      <c r="I343" s="81"/>
      <c r="J343" s="123">
        <f t="shared" si="4"/>
        <v>7.375686</v>
      </c>
    </row>
    <row r="344" spans="1:10" ht="16.5" customHeight="1" x14ac:dyDescent="0.2">
      <c r="A344" s="234" t="s">
        <v>52</v>
      </c>
      <c r="B344" s="235"/>
      <c r="C344" s="235"/>
      <c r="D344" s="81">
        <v>3.6970000000000001</v>
      </c>
      <c r="E344" s="81"/>
      <c r="F344" s="81">
        <f>((3.218)+(1.896+2.839))/2</f>
        <v>3.9764999999999997</v>
      </c>
      <c r="G344" s="81">
        <v>1</v>
      </c>
      <c r="H344" s="81"/>
      <c r="I344" s="81"/>
      <c r="J344" s="123">
        <f t="shared" si="4"/>
        <v>14.7011205</v>
      </c>
    </row>
    <row r="345" spans="1:10" ht="16.5" customHeight="1" x14ac:dyDescent="0.2">
      <c r="A345" s="234"/>
      <c r="B345" s="235"/>
      <c r="C345" s="235"/>
      <c r="D345" s="81">
        <v>1.863</v>
      </c>
      <c r="E345" s="81"/>
      <c r="F345" s="81">
        <f>((5.617)+(5.87))/2</f>
        <v>5.7435</v>
      </c>
      <c r="G345" s="81">
        <v>1</v>
      </c>
      <c r="H345" s="81"/>
      <c r="I345" s="81">
        <f>-((0.57*0.58)+(0.57*0.58))</f>
        <v>-0.6611999999999999</v>
      </c>
      <c r="J345" s="123">
        <f t="shared" si="4"/>
        <v>10.038940500000001</v>
      </c>
    </row>
    <row r="346" spans="1:10" ht="16.5" customHeight="1" x14ac:dyDescent="0.2">
      <c r="A346" s="234"/>
      <c r="B346" s="235"/>
      <c r="C346" s="235"/>
      <c r="D346" s="81">
        <v>3.6909999999999998</v>
      </c>
      <c r="E346" s="81"/>
      <c r="F346" s="81">
        <f>((4.04)+(3.265))/2</f>
        <v>3.6524999999999999</v>
      </c>
      <c r="G346" s="81">
        <v>1</v>
      </c>
      <c r="H346" s="81"/>
      <c r="I346" s="81"/>
      <c r="J346" s="123">
        <f t="shared" si="4"/>
        <v>13.481377499999999</v>
      </c>
    </row>
    <row r="347" spans="1:10" ht="16.5" customHeight="1" x14ac:dyDescent="0.2">
      <c r="A347" s="234" t="s">
        <v>363</v>
      </c>
      <c r="B347" s="235"/>
      <c r="C347" s="235"/>
      <c r="D347" s="81">
        <v>3.339</v>
      </c>
      <c r="E347" s="81"/>
      <c r="F347" s="81">
        <f>((5.695)-(4.325)-(0.08+0.05))</f>
        <v>1.2400000000000002</v>
      </c>
      <c r="G347" s="81">
        <v>1</v>
      </c>
      <c r="H347" s="81"/>
      <c r="I347" s="81"/>
      <c r="J347" s="123">
        <f t="shared" si="4"/>
        <v>4.1403600000000003</v>
      </c>
    </row>
    <row r="348" spans="1:10" ht="16.5" customHeight="1" x14ac:dyDescent="0.2">
      <c r="A348" s="234"/>
      <c r="B348" s="235"/>
      <c r="C348" s="235"/>
      <c r="D348" s="81">
        <v>0.94599999999999995</v>
      </c>
      <c r="E348" s="81"/>
      <c r="F348" s="81">
        <v>4.3250000000000002</v>
      </c>
      <c r="G348" s="81">
        <v>1</v>
      </c>
      <c r="H348" s="81"/>
      <c r="I348" s="81"/>
      <c r="J348" s="123">
        <f t="shared" si="4"/>
        <v>4.09145</v>
      </c>
    </row>
    <row r="349" spans="1:10" ht="16.5" customHeight="1" x14ac:dyDescent="0.2">
      <c r="A349" s="234"/>
      <c r="B349" s="235"/>
      <c r="C349" s="235"/>
      <c r="D349" s="81">
        <v>3.5830000000000002</v>
      </c>
      <c r="E349" s="81"/>
      <c r="F349" s="81">
        <v>3.2040000000000002</v>
      </c>
      <c r="G349" s="81">
        <v>1</v>
      </c>
      <c r="H349" s="81"/>
      <c r="I349" s="81">
        <f>-(1.96*1.16)</f>
        <v>-2.2735999999999996</v>
      </c>
      <c r="J349" s="123">
        <f t="shared" si="4"/>
        <v>9.2063320000000015</v>
      </c>
    </row>
    <row r="350" spans="1:10" ht="16.5" customHeight="1" x14ac:dyDescent="0.2">
      <c r="A350" s="234"/>
      <c r="B350" s="235"/>
      <c r="C350" s="235"/>
      <c r="D350" s="81">
        <v>6.343</v>
      </c>
      <c r="E350" s="81"/>
      <c r="F350" s="81">
        <v>3.7349999999999999</v>
      </c>
      <c r="G350" s="81">
        <v>1</v>
      </c>
      <c r="H350" s="81"/>
      <c r="I350" s="81">
        <f>-((0.8*2.1)+(1.19*0.98))</f>
        <v>-2.8462000000000001</v>
      </c>
      <c r="J350" s="123">
        <f t="shared" si="4"/>
        <v>20.844905000000001</v>
      </c>
    </row>
    <row r="351" spans="1:10" ht="16.5" customHeight="1" x14ac:dyDescent="0.2">
      <c r="A351" s="234" t="s">
        <v>199</v>
      </c>
      <c r="B351" s="235"/>
      <c r="C351" s="235"/>
      <c r="D351" s="81">
        <v>1.173</v>
      </c>
      <c r="E351" s="81"/>
      <c r="F351" s="81">
        <f>(((3.559)+(4.474))/2)</f>
        <v>4.0165000000000006</v>
      </c>
      <c r="G351" s="81">
        <v>1</v>
      </c>
      <c r="H351" s="81"/>
      <c r="I351" s="81"/>
      <c r="J351" s="123">
        <f t="shared" si="4"/>
        <v>4.7113545000000006</v>
      </c>
    </row>
    <row r="352" spans="1:10" ht="16.5" customHeight="1" x14ac:dyDescent="0.2">
      <c r="A352" s="234"/>
      <c r="B352" s="235"/>
      <c r="C352" s="235"/>
      <c r="D352" s="81">
        <v>2.919</v>
      </c>
      <c r="E352" s="81"/>
      <c r="F352" s="81">
        <v>1.2</v>
      </c>
      <c r="G352" s="81">
        <v>1</v>
      </c>
      <c r="H352" s="81"/>
      <c r="I352" s="81">
        <f>-(0.99*0.99)</f>
        <v>-0.98009999999999997</v>
      </c>
      <c r="J352" s="123">
        <f t="shared" si="4"/>
        <v>2.5227000000000004</v>
      </c>
    </row>
    <row r="353" spans="1:10" ht="16.5" customHeight="1" x14ac:dyDescent="0.2">
      <c r="A353" s="234"/>
      <c r="B353" s="235"/>
      <c r="C353" s="235"/>
      <c r="D353" s="81">
        <v>1.863</v>
      </c>
      <c r="E353" s="81"/>
      <c r="F353" s="81">
        <f>(5.695-4.325-0.08-0.05)</f>
        <v>1.24</v>
      </c>
      <c r="G353" s="81">
        <v>1</v>
      </c>
      <c r="H353" s="81"/>
      <c r="I353" s="81"/>
      <c r="J353" s="123">
        <f>((PRODUCT(D353:H353))+I353)</f>
        <v>2.31012</v>
      </c>
    </row>
    <row r="354" spans="1:10" ht="16.5" customHeight="1" x14ac:dyDescent="0.2">
      <c r="A354" s="234"/>
      <c r="B354" s="235"/>
      <c r="C354" s="235"/>
      <c r="D354" s="81">
        <v>3.4449999999999998</v>
      </c>
      <c r="E354" s="81"/>
      <c r="F354" s="81">
        <f>(((4.595)+(3.703))/2)</f>
        <v>4.149</v>
      </c>
      <c r="G354" s="81">
        <v>1</v>
      </c>
      <c r="H354" s="81"/>
      <c r="I354" s="81">
        <f>-(0.99*0.99)</f>
        <v>-0.98009999999999997</v>
      </c>
      <c r="J354" s="123">
        <f>((PRODUCT(D354:H354))+I354)</f>
        <v>13.313205</v>
      </c>
    </row>
    <row r="355" spans="1:10" ht="16.5" customHeight="1" x14ac:dyDescent="0.2">
      <c r="A355" s="234"/>
      <c r="B355" s="235"/>
      <c r="C355" s="235"/>
      <c r="D355" s="81">
        <v>1.714</v>
      </c>
      <c r="E355" s="81"/>
      <c r="F355" s="81">
        <f>(((3.766)+(3.19))/2)</f>
        <v>3.4779999999999998</v>
      </c>
      <c r="G355" s="81">
        <v>1</v>
      </c>
      <c r="H355" s="81"/>
      <c r="I355" s="81"/>
      <c r="J355" s="123">
        <f t="shared" si="4"/>
        <v>5.9612919999999994</v>
      </c>
    </row>
    <row r="356" spans="1:10" ht="16.5" customHeight="1" x14ac:dyDescent="0.2">
      <c r="A356" s="234" t="s">
        <v>479</v>
      </c>
      <c r="B356" s="235"/>
      <c r="C356" s="235"/>
      <c r="D356" s="81">
        <f>3.5297+3.5082+4.833+4.8128+0.9478+0.9478+0.9478+0.9478+3.583+6.343+1.6168+4.69+3.583+3.339+3.339</f>
        <v>46.968699999999998</v>
      </c>
      <c r="E356" s="81"/>
      <c r="F356" s="81">
        <v>0.2</v>
      </c>
      <c r="G356" s="81"/>
      <c r="H356" s="81"/>
      <c r="I356" s="81"/>
      <c r="J356" s="123">
        <f>((PRODUCT(D356:H356))+I356)</f>
        <v>9.3937399999999993</v>
      </c>
    </row>
    <row r="357" spans="1:10" ht="16.5" customHeight="1" x14ac:dyDescent="0.2">
      <c r="A357" s="253" t="s">
        <v>53</v>
      </c>
      <c r="B357" s="254"/>
      <c r="C357" s="254"/>
      <c r="D357" s="254"/>
      <c r="E357" s="254"/>
      <c r="F357" s="254"/>
      <c r="G357" s="254"/>
      <c r="H357" s="254"/>
      <c r="I357" s="254"/>
      <c r="J357" s="303"/>
    </row>
    <row r="358" spans="1:10" ht="38.25" x14ac:dyDescent="0.2">
      <c r="A358" s="242" t="s">
        <v>19</v>
      </c>
      <c r="B358" s="243"/>
      <c r="C358" s="243"/>
      <c r="D358" s="132" t="s">
        <v>20</v>
      </c>
      <c r="E358" s="132" t="s">
        <v>21</v>
      </c>
      <c r="F358" s="132" t="s">
        <v>22</v>
      </c>
      <c r="G358" s="132" t="s">
        <v>23</v>
      </c>
      <c r="H358" s="132" t="s">
        <v>24</v>
      </c>
      <c r="I358" s="150" t="s">
        <v>362</v>
      </c>
      <c r="J358" s="146" t="s">
        <v>26</v>
      </c>
    </row>
    <row r="359" spans="1:10" ht="16.5" customHeight="1" x14ac:dyDescent="0.2">
      <c r="A359" s="234" t="s">
        <v>56</v>
      </c>
      <c r="B359" s="235"/>
      <c r="C359" s="235"/>
      <c r="D359" s="81">
        <f>2.639+0.5191</f>
        <v>3.1580999999999997</v>
      </c>
      <c r="E359" s="81"/>
      <c r="F359" s="81">
        <v>2.9180000000000001</v>
      </c>
      <c r="G359" s="81">
        <v>1</v>
      </c>
      <c r="H359" s="81"/>
      <c r="I359" s="81">
        <f>-((D359)*1.5)</f>
        <v>-4.7371499999999997</v>
      </c>
      <c r="J359" s="123">
        <f t="shared" ref="J359:J388" si="5">((PRODUCT(D359:H359))+I359)</f>
        <v>4.4781858000000003</v>
      </c>
    </row>
    <row r="360" spans="1:10" ht="16.5" customHeight="1" x14ac:dyDescent="0.2">
      <c r="A360" s="234"/>
      <c r="B360" s="235"/>
      <c r="C360" s="235"/>
      <c r="D360" s="81">
        <f>3.014</f>
        <v>3.0139999999999998</v>
      </c>
      <c r="E360" s="81"/>
      <c r="F360" s="81">
        <v>2.9180000000000001</v>
      </c>
      <c r="G360" s="81">
        <v>1</v>
      </c>
      <c r="H360" s="81"/>
      <c r="I360" s="81">
        <f>-((D360)*(1.5))</f>
        <v>-4.5209999999999999</v>
      </c>
      <c r="J360" s="123">
        <f t="shared" si="5"/>
        <v>4.2738520000000007</v>
      </c>
    </row>
    <row r="361" spans="1:10" ht="16.5" customHeight="1" x14ac:dyDescent="0.2">
      <c r="A361" s="234"/>
      <c r="B361" s="235"/>
      <c r="C361" s="235"/>
      <c r="D361" s="81">
        <f>2.766</f>
        <v>2.766</v>
      </c>
      <c r="E361" s="81"/>
      <c r="F361" s="81">
        <v>2.9180000000000001</v>
      </c>
      <c r="G361" s="81">
        <v>1</v>
      </c>
      <c r="H361" s="81"/>
      <c r="I361" s="81">
        <f>-((D361*1.5)+(0.7*(2.1-1.5)))</f>
        <v>-4.569</v>
      </c>
      <c r="J361" s="123">
        <f t="shared" si="5"/>
        <v>3.5021880000000012</v>
      </c>
    </row>
    <row r="362" spans="1:10" ht="16.5" customHeight="1" x14ac:dyDescent="0.2">
      <c r="A362" s="234"/>
      <c r="B362" s="235"/>
      <c r="C362" s="235"/>
      <c r="D362" s="81">
        <v>3.125</v>
      </c>
      <c r="E362" s="81"/>
      <c r="F362" s="81">
        <v>2.92</v>
      </c>
      <c r="G362" s="81">
        <v>1</v>
      </c>
      <c r="H362" s="81"/>
      <c r="I362" s="81">
        <f>-((D362*1.5)+(0.99*((1.113+0.986)-1.5)))</f>
        <v>-5.2805100000000005</v>
      </c>
      <c r="J362" s="123">
        <f t="shared" si="5"/>
        <v>3.8444899999999995</v>
      </c>
    </row>
    <row r="363" spans="1:10" ht="16.5" customHeight="1" x14ac:dyDescent="0.2">
      <c r="A363" s="234"/>
      <c r="B363" s="235"/>
      <c r="C363" s="235"/>
      <c r="D363" s="148"/>
      <c r="E363" s="262" t="s">
        <v>93</v>
      </c>
      <c r="F363" s="262"/>
      <c r="G363" s="262"/>
      <c r="H363" s="81"/>
      <c r="I363" s="81">
        <v>9.3513999999999999</v>
      </c>
      <c r="J363" s="123">
        <f t="shared" si="5"/>
        <v>9.3513999999999999</v>
      </c>
    </row>
    <row r="364" spans="1:10" ht="16.5" customHeight="1" x14ac:dyDescent="0.2">
      <c r="A364" s="234" t="s">
        <v>55</v>
      </c>
      <c r="B364" s="235"/>
      <c r="C364" s="235"/>
      <c r="D364" s="81">
        <v>3.0089999999999999</v>
      </c>
      <c r="E364" s="81"/>
      <c r="F364" s="81">
        <v>2.8959999999999999</v>
      </c>
      <c r="G364" s="81">
        <v>1</v>
      </c>
      <c r="H364" s="81"/>
      <c r="I364" s="81">
        <f>-((0.8*0.5)+(0.8*2.1))</f>
        <v>-2.08</v>
      </c>
      <c r="J364" s="123">
        <f t="shared" si="5"/>
        <v>6.6340639999999986</v>
      </c>
    </row>
    <row r="365" spans="1:10" ht="16.5" customHeight="1" x14ac:dyDescent="0.2">
      <c r="A365" s="234"/>
      <c r="B365" s="235"/>
      <c r="C365" s="235"/>
      <c r="D365" s="81">
        <v>3.0089999999999999</v>
      </c>
      <c r="E365" s="81"/>
      <c r="F365" s="81">
        <v>2.8959999999999999</v>
      </c>
      <c r="G365" s="81">
        <v>1</v>
      </c>
      <c r="H365" s="81"/>
      <c r="I365" s="81">
        <f>-((0.8*2.1)+(1.19*0.98))</f>
        <v>-2.8462000000000001</v>
      </c>
      <c r="J365" s="123">
        <f t="shared" si="5"/>
        <v>5.8678639999999991</v>
      </c>
    </row>
    <row r="366" spans="1:10" ht="16.5" customHeight="1" x14ac:dyDescent="0.2">
      <c r="A366" s="234"/>
      <c r="B366" s="235"/>
      <c r="C366" s="235"/>
      <c r="D366" s="81">
        <v>3.2360000000000002</v>
      </c>
      <c r="E366" s="81"/>
      <c r="F366" s="81">
        <v>2.8959999999999999</v>
      </c>
      <c r="G366" s="81">
        <v>1</v>
      </c>
      <c r="H366" s="81"/>
      <c r="I366" s="81">
        <f>-(0.983*2.664)</f>
        <v>-2.6187119999999999</v>
      </c>
      <c r="J366" s="123">
        <f t="shared" si="5"/>
        <v>6.7527439999999999</v>
      </c>
    </row>
    <row r="367" spans="1:10" ht="16.5" customHeight="1" x14ac:dyDescent="0.2">
      <c r="A367" s="234"/>
      <c r="B367" s="235"/>
      <c r="C367" s="235"/>
      <c r="D367" s="81">
        <v>3.2360000000000002</v>
      </c>
      <c r="E367" s="81"/>
      <c r="F367" s="81">
        <v>2.8959999999999999</v>
      </c>
      <c r="G367" s="81">
        <v>1</v>
      </c>
      <c r="H367" s="81"/>
      <c r="I367" s="81">
        <f>-(0.7*2.1)</f>
        <v>-1.47</v>
      </c>
      <c r="J367" s="123">
        <f t="shared" si="5"/>
        <v>7.9014560000000005</v>
      </c>
    </row>
    <row r="368" spans="1:10" ht="16.5" customHeight="1" x14ac:dyDescent="0.2">
      <c r="A368" s="234"/>
      <c r="B368" s="235"/>
      <c r="C368" s="235"/>
      <c r="D368" s="81">
        <v>3.2360000000000002</v>
      </c>
      <c r="E368" s="81">
        <v>3.0089999999999999</v>
      </c>
      <c r="F368" s="81"/>
      <c r="G368" s="81">
        <v>1</v>
      </c>
      <c r="H368" s="81"/>
      <c r="I368" s="81"/>
      <c r="J368" s="123">
        <f t="shared" si="5"/>
        <v>9.7371239999999997</v>
      </c>
    </row>
    <row r="369" spans="1:10" ht="16.5" customHeight="1" x14ac:dyDescent="0.2">
      <c r="A369" s="234" t="s">
        <v>54</v>
      </c>
      <c r="B369" s="235"/>
      <c r="C369" s="235"/>
      <c r="D369" s="81">
        <v>4.5199999999999996</v>
      </c>
      <c r="E369" s="81"/>
      <c r="F369" s="81">
        <v>2.9239999999999999</v>
      </c>
      <c r="G369" s="81">
        <v>1</v>
      </c>
      <c r="H369" s="81"/>
      <c r="I369" s="81">
        <f>-(1.335*2.1)</f>
        <v>-2.8035000000000001</v>
      </c>
      <c r="J369" s="123">
        <f t="shared" si="5"/>
        <v>10.412979999999999</v>
      </c>
    </row>
    <row r="370" spans="1:10" ht="16.5" customHeight="1" x14ac:dyDescent="0.2">
      <c r="A370" s="234"/>
      <c r="B370" s="235"/>
      <c r="C370" s="235"/>
      <c r="D370" s="81">
        <v>4.5199999999999996</v>
      </c>
      <c r="E370" s="81"/>
      <c r="F370" s="81">
        <v>2.9239999999999999</v>
      </c>
      <c r="G370" s="81">
        <v>1</v>
      </c>
      <c r="H370" s="81"/>
      <c r="I370" s="81">
        <f>-((0.8*2.1)+(0.8*0.5))</f>
        <v>-2.08</v>
      </c>
      <c r="J370" s="123">
        <f t="shared" si="5"/>
        <v>11.136479999999999</v>
      </c>
    </row>
    <row r="371" spans="1:10" ht="16.5" customHeight="1" x14ac:dyDescent="0.2">
      <c r="A371" s="234"/>
      <c r="B371" s="235"/>
      <c r="C371" s="235"/>
      <c r="D371" s="81">
        <v>2.5880000000000001</v>
      </c>
      <c r="E371" s="81"/>
      <c r="F371" s="81">
        <v>2.9239999999999999</v>
      </c>
      <c r="G371" s="81">
        <v>1</v>
      </c>
      <c r="H371" s="81"/>
      <c r="I371" s="81"/>
      <c r="J371" s="123">
        <f t="shared" si="5"/>
        <v>7.5673120000000003</v>
      </c>
    </row>
    <row r="372" spans="1:10" ht="16.5" customHeight="1" x14ac:dyDescent="0.2">
      <c r="A372" s="234"/>
      <c r="B372" s="235"/>
      <c r="C372" s="235"/>
      <c r="D372" s="81">
        <v>2.5880000000000001</v>
      </c>
      <c r="E372" s="81"/>
      <c r="F372" s="81">
        <v>2.9239999999999999</v>
      </c>
      <c r="G372" s="81">
        <v>1</v>
      </c>
      <c r="H372" s="81"/>
      <c r="I372" s="81">
        <f>-(0.993*0.991)</f>
        <v>-0.98406300000000002</v>
      </c>
      <c r="J372" s="123">
        <f t="shared" si="5"/>
        <v>6.5832490000000004</v>
      </c>
    </row>
    <row r="373" spans="1:10" ht="16.5" customHeight="1" x14ac:dyDescent="0.2">
      <c r="A373" s="234"/>
      <c r="B373" s="235"/>
      <c r="C373" s="235"/>
      <c r="D373" s="81">
        <v>2.5880000000000001</v>
      </c>
      <c r="E373" s="81">
        <v>4.5199999999999996</v>
      </c>
      <c r="F373" s="81"/>
      <c r="G373" s="81">
        <v>1</v>
      </c>
      <c r="H373" s="81"/>
      <c r="I373" s="81"/>
      <c r="J373" s="123">
        <f t="shared" si="5"/>
        <v>11.697759999999999</v>
      </c>
    </row>
    <row r="374" spans="1:10" ht="16.5" customHeight="1" x14ac:dyDescent="0.2">
      <c r="A374" s="234" t="s">
        <v>57</v>
      </c>
      <c r="B374" s="235"/>
      <c r="C374" s="235"/>
      <c r="D374" s="81">
        <v>1.02</v>
      </c>
      <c r="E374" s="81"/>
      <c r="F374" s="81">
        <v>2.92</v>
      </c>
      <c r="G374" s="81">
        <v>1</v>
      </c>
      <c r="H374" s="81"/>
      <c r="I374" s="81">
        <f>-(0.7*2.1)</f>
        <v>-1.47</v>
      </c>
      <c r="J374" s="123">
        <f t="shared" si="5"/>
        <v>1.5084000000000002</v>
      </c>
    </row>
    <row r="375" spans="1:10" ht="16.5" customHeight="1" x14ac:dyDescent="0.2">
      <c r="A375" s="234"/>
      <c r="B375" s="235"/>
      <c r="C375" s="235"/>
      <c r="D375" s="81">
        <v>1.02</v>
      </c>
      <c r="E375" s="81"/>
      <c r="F375" s="81">
        <v>2.92</v>
      </c>
      <c r="G375" s="81">
        <v>1</v>
      </c>
      <c r="H375" s="81"/>
      <c r="I375" s="81">
        <f>-(0.7*2.1)</f>
        <v>-1.47</v>
      </c>
      <c r="J375" s="123">
        <f t="shared" si="5"/>
        <v>1.5084000000000002</v>
      </c>
    </row>
    <row r="376" spans="1:10" ht="16.5" customHeight="1" x14ac:dyDescent="0.2">
      <c r="A376" s="234"/>
      <c r="B376" s="235"/>
      <c r="C376" s="235"/>
      <c r="D376" s="81">
        <v>1.5629999999999999</v>
      </c>
      <c r="E376" s="81"/>
      <c r="F376" s="81">
        <v>2.92</v>
      </c>
      <c r="G376" s="81">
        <v>1</v>
      </c>
      <c r="H376" s="81"/>
      <c r="I376" s="81">
        <f>-(0.7*2.1)</f>
        <v>-1.47</v>
      </c>
      <c r="J376" s="123">
        <f t="shared" si="5"/>
        <v>3.09396</v>
      </c>
    </row>
    <row r="377" spans="1:10" ht="16.5" customHeight="1" x14ac:dyDescent="0.2">
      <c r="A377" s="234"/>
      <c r="B377" s="235"/>
      <c r="C377" s="235"/>
      <c r="D377" s="81">
        <v>1.5629999999999999</v>
      </c>
      <c r="E377" s="81"/>
      <c r="F377" s="81">
        <v>2.92</v>
      </c>
      <c r="G377" s="81">
        <v>1</v>
      </c>
      <c r="H377" s="81"/>
      <c r="I377" s="81">
        <f>-(0.983*2.664)</f>
        <v>-2.6187119999999999</v>
      </c>
      <c r="J377" s="123">
        <f t="shared" si="5"/>
        <v>1.9452479999999999</v>
      </c>
    </row>
    <row r="378" spans="1:10" ht="16.5" customHeight="1" x14ac:dyDescent="0.2">
      <c r="A378" s="234"/>
      <c r="B378" s="235"/>
      <c r="C378" s="235"/>
      <c r="D378" s="81">
        <v>1.5629999999999999</v>
      </c>
      <c r="E378" s="81">
        <v>1.02</v>
      </c>
      <c r="F378" s="81"/>
      <c r="G378" s="81">
        <v>1</v>
      </c>
      <c r="H378" s="81"/>
      <c r="I378" s="81"/>
      <c r="J378" s="123">
        <f t="shared" si="5"/>
        <v>1.59426</v>
      </c>
    </row>
    <row r="379" spans="1:10" ht="16.5" customHeight="1" x14ac:dyDescent="0.2">
      <c r="A379" s="234"/>
      <c r="B379" s="235"/>
      <c r="C379" s="235"/>
      <c r="D379" s="81">
        <f>2.664+0.983+2.664</f>
        <v>6.3109999999999999</v>
      </c>
      <c r="E379" s="81">
        <v>0.17</v>
      </c>
      <c r="F379" s="81"/>
      <c r="G379" s="81">
        <v>1</v>
      </c>
      <c r="H379" s="81"/>
      <c r="I379" s="81"/>
      <c r="J379" s="123">
        <f t="shared" si="5"/>
        <v>1.07287</v>
      </c>
    </row>
    <row r="380" spans="1:10" ht="16.5" customHeight="1" x14ac:dyDescent="0.2">
      <c r="A380" s="234" t="s">
        <v>60</v>
      </c>
      <c r="B380" s="235"/>
      <c r="C380" s="235"/>
      <c r="D380" s="81">
        <v>3.0190000000000001</v>
      </c>
      <c r="E380" s="81">
        <v>1.5629999999999999</v>
      </c>
      <c r="F380" s="81"/>
      <c r="G380" s="81">
        <v>1</v>
      </c>
      <c r="H380" s="81"/>
      <c r="I380" s="81"/>
      <c r="J380" s="123">
        <f t="shared" si="5"/>
        <v>4.7186969999999997</v>
      </c>
    </row>
    <row r="381" spans="1:10" ht="16.5" customHeight="1" x14ac:dyDescent="0.2">
      <c r="A381" s="234" t="s">
        <v>58</v>
      </c>
      <c r="B381" s="235"/>
      <c r="C381" s="235"/>
      <c r="D381" s="81">
        <v>3.2429999999999999</v>
      </c>
      <c r="E381" s="81"/>
      <c r="F381" s="81">
        <v>2.9159999999999999</v>
      </c>
      <c r="G381" s="81">
        <v>1</v>
      </c>
      <c r="H381" s="81"/>
      <c r="I381" s="81">
        <f>-(0.7*2.1)</f>
        <v>-1.47</v>
      </c>
      <c r="J381" s="123">
        <f t="shared" si="5"/>
        <v>7.9865880000000002</v>
      </c>
    </row>
    <row r="382" spans="1:10" ht="16.5" customHeight="1" x14ac:dyDescent="0.2">
      <c r="A382" s="234"/>
      <c r="B382" s="235"/>
      <c r="C382" s="235"/>
      <c r="D382" s="81">
        <v>3.2429999999999999</v>
      </c>
      <c r="E382" s="81"/>
      <c r="F382" s="81">
        <v>2.9159999999999999</v>
      </c>
      <c r="G382" s="81">
        <v>1</v>
      </c>
      <c r="H382" s="81"/>
      <c r="I382" s="81">
        <f>-(1.956*1.162)</f>
        <v>-2.272872</v>
      </c>
      <c r="J382" s="123">
        <f t="shared" si="5"/>
        <v>7.1837160000000004</v>
      </c>
    </row>
    <row r="383" spans="1:10" ht="16.5" customHeight="1" x14ac:dyDescent="0.2">
      <c r="A383" s="234"/>
      <c r="B383" s="235"/>
      <c r="C383" s="235"/>
      <c r="D383" s="81">
        <v>3.5270000000000001</v>
      </c>
      <c r="E383" s="81"/>
      <c r="F383" s="81">
        <v>2.9159999999999999</v>
      </c>
      <c r="G383" s="81">
        <v>2</v>
      </c>
      <c r="H383" s="81"/>
      <c r="I383" s="81"/>
      <c r="J383" s="123">
        <f t="shared" si="5"/>
        <v>20.569464</v>
      </c>
    </row>
    <row r="384" spans="1:10" ht="16.5" customHeight="1" x14ac:dyDescent="0.2">
      <c r="A384" s="234"/>
      <c r="B384" s="235"/>
      <c r="C384" s="235"/>
      <c r="D384" s="81">
        <v>3.5270000000000001</v>
      </c>
      <c r="E384" s="81">
        <v>3.2429999999999999</v>
      </c>
      <c r="F384" s="81"/>
      <c r="G384" s="81">
        <v>1</v>
      </c>
      <c r="H384" s="81"/>
      <c r="I384" s="81"/>
      <c r="J384" s="123">
        <f t="shared" si="5"/>
        <v>11.438060999999999</v>
      </c>
    </row>
    <row r="385" spans="1:10" ht="16.5" customHeight="1" x14ac:dyDescent="0.2">
      <c r="A385" s="263" t="s">
        <v>59</v>
      </c>
      <c r="B385" s="264"/>
      <c r="C385" s="264"/>
      <c r="D385" s="81">
        <v>3.2429999999999999</v>
      </c>
      <c r="E385" s="81"/>
      <c r="F385" s="81">
        <v>2.931</v>
      </c>
      <c r="G385" s="81">
        <v>1</v>
      </c>
      <c r="H385" s="81"/>
      <c r="I385" s="81">
        <f>-(1.366*1.05)</f>
        <v>-1.4343000000000001</v>
      </c>
      <c r="J385" s="123">
        <f t="shared" si="5"/>
        <v>8.0709330000000001</v>
      </c>
    </row>
    <row r="386" spans="1:10" ht="16.5" customHeight="1" x14ac:dyDescent="0.2">
      <c r="A386" s="263"/>
      <c r="B386" s="264"/>
      <c r="C386" s="264"/>
      <c r="D386" s="81">
        <v>3.2429999999999999</v>
      </c>
      <c r="E386" s="81"/>
      <c r="F386" s="81">
        <v>2.931</v>
      </c>
      <c r="G386" s="81">
        <v>1</v>
      </c>
      <c r="H386" s="81"/>
      <c r="I386" s="81">
        <f>-(0.7*2.1)</f>
        <v>-1.47</v>
      </c>
      <c r="J386" s="123">
        <f t="shared" si="5"/>
        <v>8.0352329999999998</v>
      </c>
    </row>
    <row r="387" spans="1:10" ht="16.5" customHeight="1" x14ac:dyDescent="0.2">
      <c r="A387" s="263"/>
      <c r="B387" s="264"/>
      <c r="C387" s="264"/>
      <c r="D387" s="81">
        <v>3.5209999999999999</v>
      </c>
      <c r="E387" s="81"/>
      <c r="F387" s="81">
        <v>2.931</v>
      </c>
      <c r="G387" s="81">
        <v>2</v>
      </c>
      <c r="H387" s="81"/>
      <c r="I387" s="81"/>
      <c r="J387" s="123">
        <f t="shared" si="5"/>
        <v>20.640101999999999</v>
      </c>
    </row>
    <row r="388" spans="1:10" ht="16.5" customHeight="1" x14ac:dyDescent="0.2">
      <c r="A388" s="263"/>
      <c r="B388" s="264"/>
      <c r="C388" s="264"/>
      <c r="D388" s="81">
        <v>3.5209999999999999</v>
      </c>
      <c r="E388" s="81">
        <v>3.2429999999999999</v>
      </c>
      <c r="F388" s="81"/>
      <c r="G388" s="81">
        <v>1</v>
      </c>
      <c r="H388" s="81"/>
      <c r="I388" s="81"/>
      <c r="J388" s="123">
        <f t="shared" si="5"/>
        <v>11.418602999999999</v>
      </c>
    </row>
    <row r="389" spans="1:10" ht="16.5" customHeight="1" x14ac:dyDescent="0.2">
      <c r="A389" s="253" t="s">
        <v>183</v>
      </c>
      <c r="B389" s="254"/>
      <c r="C389" s="254"/>
      <c r="D389" s="254"/>
      <c r="E389" s="254"/>
      <c r="F389" s="254"/>
      <c r="G389" s="254"/>
      <c r="H389" s="254"/>
      <c r="I389" s="255"/>
      <c r="J389" s="124">
        <f>(SUM(J339:J356))+(SUM(J359:J388))</f>
        <v>375.03343180000002</v>
      </c>
    </row>
    <row r="390" spans="1:10" ht="16.5" customHeight="1" x14ac:dyDescent="0.2">
      <c r="A390" s="118" t="str">
        <f>'Planilha Orçamentária'!A91</f>
        <v>11.3</v>
      </c>
      <c r="B390" s="304" t="str">
        <f>'Planilha Orçamentária'!C91</f>
        <v>Pintura com verniz sintético marítimo tipo Coral ou similar, em esquadrias de madeira, duas (2) demãos, acabamento tipo acetinado (brilho sútil)</v>
      </c>
      <c r="C390" s="305"/>
      <c r="D390" s="305"/>
      <c r="E390" s="305"/>
      <c r="F390" s="305"/>
      <c r="G390" s="305"/>
      <c r="H390" s="305"/>
      <c r="I390" s="305"/>
      <c r="J390" s="306"/>
    </row>
    <row r="391" spans="1:10" ht="16.5" customHeight="1" x14ac:dyDescent="0.2">
      <c r="A391" s="242" t="s">
        <v>19</v>
      </c>
      <c r="B391" s="243"/>
      <c r="C391" s="243"/>
      <c r="D391" s="132" t="s">
        <v>20</v>
      </c>
      <c r="E391" s="132" t="s">
        <v>21</v>
      </c>
      <c r="F391" s="132" t="s">
        <v>22</v>
      </c>
      <c r="G391" s="132" t="s">
        <v>23</v>
      </c>
      <c r="H391" s="132" t="s">
        <v>24</v>
      </c>
      <c r="I391" s="132" t="s">
        <v>25</v>
      </c>
      <c r="J391" s="146" t="s">
        <v>26</v>
      </c>
    </row>
    <row r="392" spans="1:10" ht="16.5" customHeight="1" x14ac:dyDescent="0.2">
      <c r="A392" s="234" t="s">
        <v>137</v>
      </c>
      <c r="B392" s="235"/>
      <c r="C392" s="235"/>
      <c r="D392" s="81"/>
      <c r="E392" s="81">
        <v>0.7</v>
      </c>
      <c r="F392" s="81">
        <v>2.1</v>
      </c>
      <c r="G392" s="81"/>
      <c r="H392" s="81">
        <v>2</v>
      </c>
      <c r="I392" s="81"/>
      <c r="J392" s="123">
        <f t="shared" ref="J392:J397" si="6">((PRODUCT(D392:H392))+I392)</f>
        <v>2.94</v>
      </c>
    </row>
    <row r="393" spans="1:10" ht="16.5" customHeight="1" x14ac:dyDescent="0.2">
      <c r="A393" s="234" t="s">
        <v>138</v>
      </c>
      <c r="B393" s="235"/>
      <c r="C393" s="235"/>
      <c r="D393" s="81"/>
      <c r="E393" s="81">
        <v>0.7</v>
      </c>
      <c r="F393" s="81">
        <v>2.1</v>
      </c>
      <c r="G393" s="81"/>
      <c r="H393" s="81">
        <v>2</v>
      </c>
      <c r="I393" s="81"/>
      <c r="J393" s="123">
        <f t="shared" si="6"/>
        <v>2.94</v>
      </c>
    </row>
    <row r="394" spans="1:10" ht="16.5" customHeight="1" x14ac:dyDescent="0.2">
      <c r="A394" s="234" t="s">
        <v>140</v>
      </c>
      <c r="B394" s="235"/>
      <c r="C394" s="235"/>
      <c r="D394" s="81"/>
      <c r="E394" s="81">
        <v>0.7</v>
      </c>
      <c r="F394" s="81">
        <v>2.1</v>
      </c>
      <c r="G394" s="81"/>
      <c r="H394" s="81">
        <v>2</v>
      </c>
      <c r="I394" s="81"/>
      <c r="J394" s="123">
        <f t="shared" si="6"/>
        <v>2.94</v>
      </c>
    </row>
    <row r="395" spans="1:10" ht="16.5" customHeight="1" x14ac:dyDescent="0.2">
      <c r="A395" s="234" t="s">
        <v>139</v>
      </c>
      <c r="B395" s="235"/>
      <c r="C395" s="235"/>
      <c r="D395" s="81"/>
      <c r="E395" s="81">
        <v>0.7</v>
      </c>
      <c r="F395" s="81">
        <v>2.1</v>
      </c>
      <c r="G395" s="81"/>
      <c r="H395" s="81">
        <v>2</v>
      </c>
      <c r="I395" s="81"/>
      <c r="J395" s="123">
        <f t="shared" si="6"/>
        <v>2.94</v>
      </c>
    </row>
    <row r="396" spans="1:10" ht="16.5" customHeight="1" x14ac:dyDescent="0.2">
      <c r="A396" s="234" t="s">
        <v>141</v>
      </c>
      <c r="B396" s="235"/>
      <c r="C396" s="235"/>
      <c r="D396" s="81"/>
      <c r="E396" s="81">
        <v>0.8</v>
      </c>
      <c r="F396" s="81">
        <v>2.1</v>
      </c>
      <c r="G396" s="81"/>
      <c r="H396" s="81">
        <v>2</v>
      </c>
      <c r="I396" s="81"/>
      <c r="J396" s="123">
        <f t="shared" si="6"/>
        <v>3.3600000000000003</v>
      </c>
    </row>
    <row r="397" spans="1:10" ht="16.5" customHeight="1" x14ac:dyDescent="0.2">
      <c r="A397" s="234" t="s">
        <v>474</v>
      </c>
      <c r="B397" s="235"/>
      <c r="C397" s="235"/>
      <c r="D397" s="81">
        <f>3.8988+1.3039+1.3039+3.8757+3.8633+1.3039+1.3039+4.6312+4.2749+6.2585+1.667+4.6667+4.2</f>
        <v>42.551700000000004</v>
      </c>
      <c r="E397" s="81">
        <v>0.35</v>
      </c>
      <c r="F397" s="81"/>
      <c r="G397" s="81"/>
      <c r="H397" s="81"/>
      <c r="I397" s="81"/>
      <c r="J397" s="123">
        <f t="shared" si="6"/>
        <v>14.893095000000001</v>
      </c>
    </row>
    <row r="398" spans="1:10" ht="16.5" customHeight="1" x14ac:dyDescent="0.2">
      <c r="A398" s="253" t="s">
        <v>183</v>
      </c>
      <c r="B398" s="254"/>
      <c r="C398" s="254"/>
      <c r="D398" s="254"/>
      <c r="E398" s="254"/>
      <c r="F398" s="254"/>
      <c r="G398" s="254"/>
      <c r="H398" s="254"/>
      <c r="I398" s="255"/>
      <c r="J398" s="124">
        <f>SUM(J392:J397)</f>
        <v>30.013095</v>
      </c>
    </row>
    <row r="399" spans="1:10" ht="16.5" customHeight="1" x14ac:dyDescent="0.2">
      <c r="A399" s="118" t="str">
        <f>'Planilha Orçamentária'!A92</f>
        <v>11.4</v>
      </c>
      <c r="B399" s="304" t="str">
        <f>'Planilha Orçamentária'!C92</f>
        <v>Pintura esmalte acetinado para madeira tipo Coral ou similar, duas demãos, sobre fundo nivelador branco, incluindo lixamento da superfície.</v>
      </c>
      <c r="C399" s="305"/>
      <c r="D399" s="305"/>
      <c r="E399" s="305"/>
      <c r="F399" s="305"/>
      <c r="G399" s="305"/>
      <c r="H399" s="305"/>
      <c r="I399" s="305"/>
      <c r="J399" s="306"/>
    </row>
    <row r="400" spans="1:10" ht="16.5" customHeight="1" x14ac:dyDescent="0.2">
      <c r="A400" s="307" t="s">
        <v>19</v>
      </c>
      <c r="B400" s="308"/>
      <c r="C400" s="308"/>
      <c r="D400" s="90" t="s">
        <v>20</v>
      </c>
      <c r="E400" s="90" t="s">
        <v>21</v>
      </c>
      <c r="F400" s="90" t="s">
        <v>22</v>
      </c>
      <c r="G400" s="90" t="s">
        <v>23</v>
      </c>
      <c r="H400" s="90" t="s">
        <v>24</v>
      </c>
      <c r="I400" s="90" t="s">
        <v>25</v>
      </c>
      <c r="J400" s="74" t="s">
        <v>26</v>
      </c>
    </row>
    <row r="401" spans="1:10" ht="16.5" customHeight="1" x14ac:dyDescent="0.2">
      <c r="A401" s="234" t="s">
        <v>76</v>
      </c>
      <c r="B401" s="235"/>
      <c r="C401" s="235"/>
      <c r="D401" s="81"/>
      <c r="E401" s="81">
        <v>1.3660000000000001</v>
      </c>
      <c r="F401" s="81">
        <v>1.05</v>
      </c>
      <c r="G401" s="81"/>
      <c r="H401" s="81">
        <v>2</v>
      </c>
      <c r="I401" s="81"/>
      <c r="J401" s="123">
        <f>((PRODUCT(D401:H401))+I401)</f>
        <v>2.8686000000000003</v>
      </c>
    </row>
    <row r="402" spans="1:10" ht="16.5" customHeight="1" x14ac:dyDescent="0.2">
      <c r="A402" s="234" t="s">
        <v>82</v>
      </c>
      <c r="B402" s="235"/>
      <c r="C402" s="235"/>
      <c r="D402" s="81"/>
      <c r="E402" s="81">
        <v>1.335</v>
      </c>
      <c r="F402" s="81">
        <v>2.1</v>
      </c>
      <c r="G402" s="81"/>
      <c r="H402" s="81">
        <v>2</v>
      </c>
      <c r="I402" s="81"/>
      <c r="J402" s="123">
        <f>((PRODUCT(D402:H402))+I402)</f>
        <v>5.6070000000000002</v>
      </c>
    </row>
    <row r="403" spans="1:10" ht="16.5" customHeight="1" x14ac:dyDescent="0.2">
      <c r="A403" s="253" t="s">
        <v>183</v>
      </c>
      <c r="B403" s="254"/>
      <c r="C403" s="254"/>
      <c r="D403" s="254"/>
      <c r="E403" s="254"/>
      <c r="F403" s="254"/>
      <c r="G403" s="254"/>
      <c r="H403" s="254"/>
      <c r="I403" s="255"/>
      <c r="J403" s="124">
        <f>SUM(J401:J402)</f>
        <v>8.4756</v>
      </c>
    </row>
    <row r="404" spans="1:10" ht="16.5" customHeight="1" x14ac:dyDescent="0.2">
      <c r="A404" s="118" t="str">
        <f>'Planilha Orçamentária'!A93</f>
        <v>11.5</v>
      </c>
      <c r="B404" s="304" t="str">
        <f>'Planilha Orçamentária'!C93</f>
        <v>Pintura esmalte alto brilho com tinta tipo Coral ou similar, duas demãos, sobre superfície metálica, incluindo lixamento da superfície</v>
      </c>
      <c r="C404" s="305"/>
      <c r="D404" s="305"/>
      <c r="E404" s="305"/>
      <c r="F404" s="305"/>
      <c r="G404" s="305"/>
      <c r="H404" s="305"/>
      <c r="I404" s="305"/>
      <c r="J404" s="306"/>
    </row>
    <row r="405" spans="1:10" ht="16.5" customHeight="1" x14ac:dyDescent="0.2">
      <c r="A405" s="242" t="s">
        <v>19</v>
      </c>
      <c r="B405" s="243"/>
      <c r="C405" s="243"/>
      <c r="D405" s="132" t="s">
        <v>20</v>
      </c>
      <c r="E405" s="132" t="s">
        <v>21</v>
      </c>
      <c r="F405" s="132" t="s">
        <v>22</v>
      </c>
      <c r="G405" s="132" t="s">
        <v>23</v>
      </c>
      <c r="H405" s="132" t="s">
        <v>24</v>
      </c>
      <c r="I405" s="132" t="s">
        <v>25</v>
      </c>
      <c r="J405" s="146" t="s">
        <v>26</v>
      </c>
    </row>
    <row r="406" spans="1:10" ht="16.5" customHeight="1" x14ac:dyDescent="0.2">
      <c r="A406" s="234" t="s">
        <v>77</v>
      </c>
      <c r="B406" s="235"/>
      <c r="C406" s="235"/>
      <c r="D406" s="81"/>
      <c r="E406" s="81">
        <v>1.956</v>
      </c>
      <c r="F406" s="81">
        <v>1.1619999999999999</v>
      </c>
      <c r="G406" s="81"/>
      <c r="H406" s="81">
        <v>2</v>
      </c>
      <c r="I406" s="81"/>
      <c r="J406" s="123">
        <f t="shared" ref="J406:J417" si="7">((PRODUCT(D406:H406))+I406)</f>
        <v>4.545744</v>
      </c>
    </row>
    <row r="407" spans="1:10" ht="16.5" customHeight="1" x14ac:dyDescent="0.2">
      <c r="A407" s="234" t="s">
        <v>84</v>
      </c>
      <c r="B407" s="235"/>
      <c r="C407" s="235"/>
      <c r="D407" s="81"/>
      <c r="E407" s="81">
        <v>1.96</v>
      </c>
      <c r="F407" s="81">
        <v>1.1599999999999999</v>
      </c>
      <c r="G407" s="81"/>
      <c r="H407" s="81">
        <v>1</v>
      </c>
      <c r="I407" s="81"/>
      <c r="J407" s="123">
        <f t="shared" si="7"/>
        <v>2.2735999999999996</v>
      </c>
    </row>
    <row r="408" spans="1:10" ht="16.5" customHeight="1" x14ac:dyDescent="0.2">
      <c r="A408" s="234" t="s">
        <v>78</v>
      </c>
      <c r="B408" s="235"/>
      <c r="C408" s="235"/>
      <c r="D408" s="81"/>
      <c r="E408" s="81">
        <v>0.84</v>
      </c>
      <c r="F408" s="81">
        <v>2.1</v>
      </c>
      <c r="G408" s="81"/>
      <c r="H408" s="81">
        <v>1</v>
      </c>
      <c r="I408" s="81"/>
      <c r="J408" s="123">
        <f t="shared" si="7"/>
        <v>1.764</v>
      </c>
    </row>
    <row r="409" spans="1:10" ht="16.5" customHeight="1" x14ac:dyDescent="0.2">
      <c r="A409" s="234" t="s">
        <v>79</v>
      </c>
      <c r="B409" s="235"/>
      <c r="C409" s="235"/>
      <c r="D409" s="81"/>
      <c r="E409" s="81">
        <v>1.1870000000000001</v>
      </c>
      <c r="F409" s="81">
        <v>0.97599999999999998</v>
      </c>
      <c r="G409" s="81"/>
      <c r="H409" s="81">
        <v>1</v>
      </c>
      <c r="I409" s="81"/>
      <c r="J409" s="123">
        <f t="shared" si="7"/>
        <v>1.158512</v>
      </c>
    </row>
    <row r="410" spans="1:10" ht="16.5" customHeight="1" x14ac:dyDescent="0.2">
      <c r="A410" s="234" t="s">
        <v>80</v>
      </c>
      <c r="B410" s="235"/>
      <c r="C410" s="235"/>
      <c r="D410" s="81"/>
      <c r="E410" s="81">
        <v>0.99</v>
      </c>
      <c r="F410" s="81">
        <v>0.98599999999999999</v>
      </c>
      <c r="G410" s="81"/>
      <c r="H410" s="81">
        <v>2</v>
      </c>
      <c r="I410" s="81"/>
      <c r="J410" s="123">
        <f t="shared" si="7"/>
        <v>1.95228</v>
      </c>
    </row>
    <row r="411" spans="1:10" ht="16.5" customHeight="1" x14ac:dyDescent="0.2">
      <c r="A411" s="234" t="s">
        <v>81</v>
      </c>
      <c r="B411" s="235"/>
      <c r="C411" s="235"/>
      <c r="D411" s="81"/>
      <c r="E411" s="81">
        <v>0.99299999999999999</v>
      </c>
      <c r="F411" s="81">
        <v>0.99099999999999999</v>
      </c>
      <c r="G411" s="81"/>
      <c r="H411" s="81">
        <v>2</v>
      </c>
      <c r="I411" s="81"/>
      <c r="J411" s="123">
        <f t="shared" si="7"/>
        <v>1.968126</v>
      </c>
    </row>
    <row r="412" spans="1:10" ht="16.5" customHeight="1" x14ac:dyDescent="0.2">
      <c r="A412" s="234" t="s">
        <v>83</v>
      </c>
      <c r="B412" s="235"/>
      <c r="C412" s="235"/>
      <c r="D412" s="81"/>
      <c r="E412" s="81">
        <v>0.57099999999999995</v>
      </c>
      <c r="F412" s="81">
        <v>0.57699999999999996</v>
      </c>
      <c r="G412" s="81"/>
      <c r="H412" s="81">
        <v>1</v>
      </c>
      <c r="I412" s="81"/>
      <c r="J412" s="123">
        <f t="shared" si="7"/>
        <v>0.32946699999999995</v>
      </c>
    </row>
    <row r="413" spans="1:10" ht="16.5" customHeight="1" x14ac:dyDescent="0.2">
      <c r="A413" s="234" t="s">
        <v>466</v>
      </c>
      <c r="B413" s="235"/>
      <c r="C413" s="235"/>
      <c r="D413" s="81"/>
      <c r="E413" s="81">
        <v>16.149999999999999</v>
      </c>
      <c r="F413" s="81">
        <v>2.4</v>
      </c>
      <c r="G413" s="81"/>
      <c r="H413" s="81">
        <v>1</v>
      </c>
      <c r="I413" s="81"/>
      <c r="J413" s="123">
        <f t="shared" si="7"/>
        <v>38.76</v>
      </c>
    </row>
    <row r="414" spans="1:10" ht="16.5" customHeight="1" x14ac:dyDescent="0.2">
      <c r="A414" s="234" t="s">
        <v>244</v>
      </c>
      <c r="B414" s="235"/>
      <c r="C414" s="235"/>
      <c r="D414" s="81"/>
      <c r="E414" s="81">
        <v>15.55</v>
      </c>
      <c r="F414" s="81">
        <v>2.4</v>
      </c>
      <c r="G414" s="81"/>
      <c r="H414" s="81">
        <v>1</v>
      </c>
      <c r="I414" s="81"/>
      <c r="J414" s="123">
        <f t="shared" si="7"/>
        <v>37.32</v>
      </c>
    </row>
    <row r="415" spans="1:10" ht="16.5" customHeight="1" x14ac:dyDescent="0.2">
      <c r="A415" s="234" t="s">
        <v>245</v>
      </c>
      <c r="B415" s="235"/>
      <c r="C415" s="235"/>
      <c r="D415" s="81"/>
      <c r="E415" s="81">
        <v>2.52</v>
      </c>
      <c r="F415" s="81">
        <v>2.4</v>
      </c>
      <c r="G415" s="81"/>
      <c r="H415" s="81">
        <v>1</v>
      </c>
      <c r="I415" s="81"/>
      <c r="J415" s="123">
        <f t="shared" si="7"/>
        <v>6.048</v>
      </c>
    </row>
    <row r="416" spans="1:10" ht="16.5" customHeight="1" x14ac:dyDescent="0.2">
      <c r="A416" s="234" t="s">
        <v>246</v>
      </c>
      <c r="B416" s="235"/>
      <c r="C416" s="235"/>
      <c r="D416" s="81"/>
      <c r="E416" s="81">
        <v>1.48</v>
      </c>
      <c r="F416" s="81">
        <v>2.4</v>
      </c>
      <c r="G416" s="81"/>
      <c r="H416" s="81">
        <v>1</v>
      </c>
      <c r="I416" s="81"/>
      <c r="J416" s="123">
        <f t="shared" si="7"/>
        <v>3.552</v>
      </c>
    </row>
    <row r="417" spans="1:10" ht="16.5" customHeight="1" x14ac:dyDescent="0.2">
      <c r="A417" s="236" t="s">
        <v>467</v>
      </c>
      <c r="B417" s="237"/>
      <c r="C417" s="238"/>
      <c r="D417" s="126">
        <f>4.2749+6.2585+(4.2*2)+4.2+4.6667+1.6667</f>
        <v>29.466799999999996</v>
      </c>
      <c r="E417" s="126"/>
      <c r="F417" s="126"/>
      <c r="G417" s="126"/>
      <c r="H417" s="126">
        <v>0.45</v>
      </c>
      <c r="I417" s="126"/>
      <c r="J417" s="129">
        <f t="shared" si="7"/>
        <v>13.260059999999998</v>
      </c>
    </row>
    <row r="418" spans="1:10" ht="16.5" customHeight="1" thickBot="1" x14ac:dyDescent="0.25">
      <c r="A418" s="244" t="s">
        <v>183</v>
      </c>
      <c r="B418" s="245"/>
      <c r="C418" s="245"/>
      <c r="D418" s="245"/>
      <c r="E418" s="245"/>
      <c r="F418" s="245"/>
      <c r="G418" s="245"/>
      <c r="H418" s="245"/>
      <c r="I418" s="245"/>
      <c r="J418" s="149">
        <f>SUM(J406:J417)</f>
        <v>112.93178900000001</v>
      </c>
    </row>
    <row r="419" spans="1:10" ht="16.5" customHeight="1" x14ac:dyDescent="0.2">
      <c r="B419" s="23"/>
      <c r="C419" s="23"/>
      <c r="D419" s="23"/>
      <c r="E419" s="23"/>
      <c r="F419" s="23"/>
      <c r="G419" s="23"/>
      <c r="H419" s="23"/>
      <c r="I419" s="23"/>
      <c r="J419" s="23"/>
    </row>
    <row r="420" spans="1:10" ht="16.5" customHeight="1" x14ac:dyDescent="0.2">
      <c r="B420" s="23"/>
      <c r="C420" s="23"/>
      <c r="D420" s="23"/>
      <c r="E420" s="23"/>
      <c r="F420" s="23"/>
      <c r="G420" s="23"/>
      <c r="H420" s="23"/>
      <c r="I420" s="23"/>
      <c r="J420" s="23"/>
    </row>
    <row r="421" spans="1:10" ht="16.5" customHeight="1" x14ac:dyDescent="0.2">
      <c r="B421" s="23"/>
      <c r="C421" s="23"/>
      <c r="D421" s="23"/>
      <c r="E421" s="23"/>
      <c r="F421" s="23"/>
      <c r="G421" s="23"/>
      <c r="H421" s="23"/>
      <c r="I421" s="23"/>
      <c r="J421" s="23"/>
    </row>
    <row r="422" spans="1:10" ht="16.5" customHeight="1" x14ac:dyDescent="0.2">
      <c r="B422" s="23"/>
      <c r="C422" s="23"/>
      <c r="D422" s="23"/>
      <c r="E422" s="23"/>
      <c r="F422" s="23"/>
      <c r="G422" s="23"/>
      <c r="H422" s="23"/>
      <c r="I422" s="23"/>
      <c r="J422" s="23"/>
    </row>
    <row r="423" spans="1:10" ht="16.5" customHeight="1" x14ac:dyDescent="0.2">
      <c r="B423" s="23"/>
      <c r="C423" s="23"/>
      <c r="D423" s="23"/>
      <c r="E423" s="23"/>
      <c r="F423" s="23"/>
      <c r="G423" s="23"/>
      <c r="H423" s="23"/>
      <c r="I423" s="23"/>
      <c r="J423" s="23"/>
    </row>
    <row r="424" spans="1:10" ht="16.5" customHeight="1" x14ac:dyDescent="0.2">
      <c r="B424" s="23"/>
      <c r="C424" s="23"/>
      <c r="D424" s="23"/>
      <c r="E424" s="23"/>
      <c r="F424" s="23"/>
      <c r="G424" s="23"/>
      <c r="H424" s="23"/>
      <c r="I424" s="23"/>
      <c r="J424" s="23"/>
    </row>
    <row r="425" spans="1:10" ht="16.5" customHeight="1" x14ac:dyDescent="0.2">
      <c r="B425" s="23"/>
      <c r="C425" s="23"/>
      <c r="D425" s="23"/>
      <c r="E425" s="23"/>
      <c r="F425" s="23"/>
      <c r="G425" s="23"/>
      <c r="H425" s="23"/>
      <c r="I425" s="23"/>
      <c r="J425" s="23"/>
    </row>
    <row r="426" spans="1:10" ht="16.5" customHeight="1" x14ac:dyDescent="0.2">
      <c r="B426" s="23"/>
      <c r="C426" s="23"/>
      <c r="D426" s="23"/>
      <c r="E426" s="23"/>
      <c r="F426" s="23"/>
      <c r="G426" s="23"/>
      <c r="H426" s="23"/>
      <c r="I426" s="23"/>
      <c r="J426" s="23"/>
    </row>
    <row r="427" spans="1:10" ht="16.5" customHeight="1" x14ac:dyDescent="0.2">
      <c r="B427" s="23"/>
      <c r="C427" s="23"/>
      <c r="D427" s="23"/>
      <c r="E427" s="23"/>
      <c r="F427" s="23"/>
      <c r="G427" s="23"/>
      <c r="H427" s="23"/>
      <c r="I427" s="23"/>
      <c r="J427" s="23"/>
    </row>
    <row r="428" spans="1:10" ht="16.5" customHeight="1" x14ac:dyDescent="0.2">
      <c r="B428" s="23"/>
      <c r="C428" s="23"/>
      <c r="D428" s="23"/>
      <c r="E428" s="23"/>
      <c r="F428" s="23"/>
      <c r="G428" s="23"/>
      <c r="H428" s="23"/>
      <c r="I428" s="23"/>
      <c r="J428" s="23"/>
    </row>
    <row r="429" spans="1:10" ht="16.5" customHeight="1" x14ac:dyDescent="0.2">
      <c r="B429" s="23"/>
      <c r="C429" s="23"/>
      <c r="D429" s="23"/>
      <c r="E429" s="23"/>
      <c r="F429" s="23"/>
      <c r="G429" s="23"/>
      <c r="H429" s="23"/>
      <c r="I429" s="23"/>
      <c r="J429" s="23"/>
    </row>
    <row r="430" spans="1:10" ht="16.5" customHeight="1" x14ac:dyDescent="0.2">
      <c r="B430" s="23"/>
      <c r="C430" s="23"/>
      <c r="D430" s="23"/>
      <c r="E430" s="23"/>
      <c r="F430" s="23"/>
      <c r="G430" s="23"/>
      <c r="H430" s="23"/>
      <c r="I430" s="23"/>
      <c r="J430" s="23"/>
    </row>
    <row r="431" spans="1:10" ht="16.5" customHeight="1" x14ac:dyDescent="0.2">
      <c r="B431" s="23"/>
      <c r="C431" s="23"/>
      <c r="D431" s="23"/>
      <c r="E431" s="23"/>
      <c r="F431" s="23"/>
      <c r="G431" s="23"/>
      <c r="H431" s="23"/>
      <c r="I431" s="23"/>
      <c r="J431" s="23"/>
    </row>
    <row r="432" spans="1:10" ht="16.5" customHeight="1" x14ac:dyDescent="0.2">
      <c r="B432" s="23"/>
      <c r="C432" s="23"/>
      <c r="D432" s="23"/>
      <c r="E432" s="23"/>
      <c r="F432" s="23"/>
      <c r="G432" s="23"/>
      <c r="H432" s="23"/>
      <c r="I432" s="23"/>
      <c r="J432" s="23"/>
    </row>
    <row r="433" spans="2:10" ht="16.5" customHeight="1" x14ac:dyDescent="0.2">
      <c r="B433" s="23"/>
      <c r="C433" s="23"/>
      <c r="D433" s="23"/>
      <c r="E433" s="23"/>
      <c r="F433" s="23"/>
      <c r="G433" s="23"/>
      <c r="H433" s="23"/>
      <c r="I433" s="23"/>
      <c r="J433" s="23"/>
    </row>
    <row r="434" spans="2:10" ht="16.5" customHeight="1" x14ac:dyDescent="0.2">
      <c r="B434" s="23"/>
      <c r="C434" s="23"/>
      <c r="D434" s="23"/>
      <c r="E434" s="23"/>
      <c r="F434" s="23"/>
      <c r="G434" s="23"/>
      <c r="H434" s="23"/>
      <c r="I434" s="23"/>
      <c r="J434" s="23"/>
    </row>
    <row r="435" spans="2:10" ht="16.5" customHeight="1" x14ac:dyDescent="0.2">
      <c r="B435" s="23"/>
      <c r="C435" s="23"/>
      <c r="D435" s="23"/>
      <c r="E435" s="23"/>
      <c r="F435" s="23"/>
      <c r="G435" s="23"/>
      <c r="H435" s="23"/>
      <c r="I435" s="23"/>
      <c r="J435" s="23"/>
    </row>
    <row r="436" spans="2:10" ht="16.5" customHeight="1" x14ac:dyDescent="0.2">
      <c r="B436" s="23"/>
      <c r="C436" s="23"/>
      <c r="D436" s="23"/>
      <c r="E436" s="23"/>
      <c r="F436" s="23"/>
      <c r="G436" s="23"/>
      <c r="H436" s="23"/>
      <c r="I436" s="23"/>
      <c r="J436" s="23"/>
    </row>
    <row r="437" spans="2:10" ht="16.5" customHeight="1" x14ac:dyDescent="0.2">
      <c r="B437" s="23"/>
      <c r="C437" s="23"/>
      <c r="D437" s="23"/>
      <c r="E437" s="23"/>
      <c r="F437" s="23"/>
      <c r="G437" s="23"/>
      <c r="H437" s="23"/>
      <c r="I437" s="23"/>
      <c r="J437" s="23"/>
    </row>
    <row r="438" spans="2:10" ht="16.5" customHeight="1" x14ac:dyDescent="0.2">
      <c r="B438" s="23"/>
      <c r="C438" s="23"/>
      <c r="D438" s="23"/>
      <c r="E438" s="23"/>
      <c r="F438" s="23"/>
      <c r="G438" s="23"/>
      <c r="H438" s="23"/>
      <c r="I438" s="23"/>
      <c r="J438" s="23"/>
    </row>
    <row r="439" spans="2:10" ht="16.5" customHeight="1" x14ac:dyDescent="0.2">
      <c r="B439" s="23"/>
      <c r="C439" s="23"/>
      <c r="D439" s="23"/>
      <c r="E439" s="23"/>
      <c r="F439" s="23"/>
      <c r="G439" s="23"/>
      <c r="H439" s="23"/>
      <c r="I439" s="23"/>
      <c r="J439" s="23"/>
    </row>
    <row r="440" spans="2:10" ht="16.5" customHeight="1" x14ac:dyDescent="0.2">
      <c r="B440" s="23"/>
      <c r="C440" s="23"/>
      <c r="D440" s="23"/>
      <c r="E440" s="23"/>
      <c r="F440" s="23"/>
      <c r="G440" s="23"/>
      <c r="H440" s="23"/>
      <c r="I440" s="23"/>
      <c r="J440" s="23"/>
    </row>
    <row r="441" spans="2:10" ht="16.5" customHeight="1" x14ac:dyDescent="0.2">
      <c r="B441" s="23"/>
      <c r="C441" s="23"/>
      <c r="D441" s="23"/>
      <c r="E441" s="23"/>
      <c r="F441" s="23"/>
      <c r="G441" s="23"/>
      <c r="H441" s="23"/>
      <c r="I441" s="23"/>
      <c r="J441" s="23"/>
    </row>
    <row r="442" spans="2:10" ht="16.5" customHeight="1" x14ac:dyDescent="0.2">
      <c r="B442" s="23"/>
      <c r="C442" s="23"/>
      <c r="D442" s="23"/>
      <c r="E442" s="23"/>
      <c r="F442" s="23"/>
      <c r="G442" s="23"/>
      <c r="H442" s="23"/>
      <c r="I442" s="23"/>
      <c r="J442" s="23"/>
    </row>
    <row r="443" spans="2:10" ht="16.5" customHeight="1" x14ac:dyDescent="0.2">
      <c r="B443" s="23"/>
      <c r="C443" s="23"/>
      <c r="D443" s="23"/>
      <c r="E443" s="23"/>
      <c r="F443" s="23"/>
      <c r="G443" s="23"/>
      <c r="H443" s="23"/>
      <c r="I443" s="23"/>
      <c r="J443" s="23"/>
    </row>
    <row r="444" spans="2:10" ht="16.5" customHeight="1" x14ac:dyDescent="0.2">
      <c r="B444" s="23"/>
      <c r="C444" s="23"/>
      <c r="D444" s="23"/>
      <c r="E444" s="23"/>
      <c r="F444" s="23"/>
      <c r="G444" s="23"/>
      <c r="H444" s="23"/>
      <c r="I444" s="23"/>
      <c r="J444" s="23"/>
    </row>
    <row r="445" spans="2:10" ht="16.5" customHeight="1" x14ac:dyDescent="0.2">
      <c r="B445" s="23"/>
      <c r="C445" s="23"/>
      <c r="D445" s="23"/>
      <c r="E445" s="23"/>
      <c r="F445" s="23"/>
      <c r="G445" s="23"/>
      <c r="H445" s="23"/>
      <c r="I445" s="23"/>
      <c r="J445" s="23"/>
    </row>
    <row r="446" spans="2:10" ht="16.5" customHeight="1" x14ac:dyDescent="0.2">
      <c r="B446" s="23"/>
      <c r="C446" s="23"/>
      <c r="D446" s="23"/>
      <c r="E446" s="23"/>
      <c r="F446" s="23"/>
      <c r="G446" s="23"/>
      <c r="H446" s="23"/>
      <c r="I446" s="23"/>
      <c r="J446" s="23"/>
    </row>
    <row r="447" spans="2:10" ht="16.5" customHeight="1" x14ac:dyDescent="0.2">
      <c r="B447" s="23"/>
      <c r="C447" s="23"/>
      <c r="D447" s="23"/>
      <c r="E447" s="23"/>
      <c r="F447" s="23"/>
      <c r="G447" s="23"/>
      <c r="H447" s="23"/>
      <c r="I447" s="23"/>
      <c r="J447" s="23"/>
    </row>
    <row r="448" spans="2:10" ht="16.5" customHeight="1" x14ac:dyDescent="0.2">
      <c r="B448" s="23"/>
      <c r="C448" s="23"/>
      <c r="D448" s="23"/>
      <c r="E448" s="23"/>
      <c r="F448" s="23"/>
      <c r="G448" s="23"/>
      <c r="H448" s="23"/>
      <c r="I448" s="23"/>
      <c r="J448" s="23"/>
    </row>
    <row r="449" spans="2:10" ht="16.5" customHeight="1" x14ac:dyDescent="0.2">
      <c r="B449" s="23"/>
      <c r="C449" s="23"/>
      <c r="D449" s="23"/>
      <c r="E449" s="23"/>
      <c r="F449" s="23"/>
      <c r="G449" s="23"/>
      <c r="H449" s="23"/>
      <c r="I449" s="23"/>
      <c r="J449" s="23"/>
    </row>
    <row r="450" spans="2:10" ht="16.5" customHeight="1" x14ac:dyDescent="0.2">
      <c r="B450" s="23"/>
      <c r="C450" s="23"/>
      <c r="D450" s="23"/>
      <c r="E450" s="23"/>
      <c r="F450" s="23"/>
      <c r="G450" s="23"/>
      <c r="H450" s="23"/>
      <c r="I450" s="23"/>
      <c r="J450" s="23"/>
    </row>
    <row r="451" spans="2:10" ht="16.5" customHeight="1" x14ac:dyDescent="0.2">
      <c r="B451" s="23"/>
      <c r="C451" s="23"/>
      <c r="D451" s="23"/>
      <c r="E451" s="23"/>
      <c r="F451" s="23"/>
      <c r="G451" s="23"/>
      <c r="H451" s="23"/>
      <c r="I451" s="23"/>
      <c r="J451" s="23"/>
    </row>
    <row r="452" spans="2:10" ht="16.5" customHeight="1" x14ac:dyDescent="0.2">
      <c r="B452" s="23"/>
      <c r="C452" s="23"/>
      <c r="D452" s="23"/>
      <c r="E452" s="23"/>
      <c r="F452" s="23"/>
      <c r="G452" s="23"/>
      <c r="H452" s="23"/>
      <c r="I452" s="23"/>
      <c r="J452" s="23"/>
    </row>
    <row r="453" spans="2:10" ht="16.5" customHeight="1" x14ac:dyDescent="0.2">
      <c r="B453" s="23"/>
      <c r="C453" s="23"/>
      <c r="D453" s="23"/>
      <c r="E453" s="23"/>
      <c r="F453" s="23"/>
      <c r="G453" s="23"/>
      <c r="H453" s="23"/>
      <c r="I453" s="23"/>
      <c r="J453" s="23"/>
    </row>
    <row r="454" spans="2:10" ht="16.5" customHeight="1" x14ac:dyDescent="0.2">
      <c r="B454" s="23"/>
      <c r="C454" s="23"/>
      <c r="D454" s="23"/>
      <c r="E454" s="23"/>
      <c r="F454" s="23"/>
      <c r="G454" s="23"/>
      <c r="H454" s="23"/>
      <c r="I454" s="23"/>
      <c r="J454" s="23"/>
    </row>
    <row r="455" spans="2:10" ht="16.5" customHeight="1" x14ac:dyDescent="0.2">
      <c r="B455" s="23"/>
      <c r="C455" s="23"/>
      <c r="D455" s="23"/>
      <c r="E455" s="23"/>
      <c r="F455" s="23"/>
      <c r="G455" s="23"/>
      <c r="H455" s="23"/>
      <c r="I455" s="23"/>
      <c r="J455" s="23"/>
    </row>
    <row r="456" spans="2:10" ht="16.5" customHeight="1" x14ac:dyDescent="0.2">
      <c r="B456" s="23"/>
      <c r="C456" s="23"/>
      <c r="D456" s="23"/>
      <c r="E456" s="23"/>
      <c r="F456" s="23"/>
      <c r="G456" s="23"/>
      <c r="H456" s="23"/>
      <c r="I456" s="23"/>
      <c r="J456" s="23"/>
    </row>
    <row r="457" spans="2:10" ht="16.5" customHeight="1" x14ac:dyDescent="0.2">
      <c r="B457" s="23"/>
      <c r="C457" s="23"/>
      <c r="D457" s="23"/>
      <c r="E457" s="23"/>
      <c r="F457" s="23"/>
      <c r="G457" s="23"/>
      <c r="H457" s="23"/>
      <c r="I457" s="23"/>
      <c r="J457" s="23"/>
    </row>
    <row r="458" spans="2:10" ht="16.5" customHeight="1" x14ac:dyDescent="0.2">
      <c r="B458" s="23"/>
      <c r="C458" s="23"/>
      <c r="D458" s="23"/>
      <c r="E458" s="23"/>
      <c r="F458" s="23"/>
      <c r="G458" s="23"/>
      <c r="H458" s="23"/>
      <c r="I458" s="23"/>
      <c r="J458" s="23"/>
    </row>
    <row r="459" spans="2:10" ht="16.5" customHeight="1" x14ac:dyDescent="0.2">
      <c r="B459" s="23"/>
      <c r="C459" s="23"/>
      <c r="D459" s="23"/>
      <c r="E459" s="23"/>
      <c r="F459" s="23"/>
      <c r="G459" s="23"/>
      <c r="H459" s="23"/>
      <c r="I459" s="23"/>
      <c r="J459" s="23"/>
    </row>
    <row r="460" spans="2:10" ht="16.5" customHeight="1" x14ac:dyDescent="0.2">
      <c r="B460" s="23"/>
      <c r="C460" s="23"/>
      <c r="D460" s="23"/>
      <c r="E460" s="23"/>
      <c r="F460" s="23"/>
      <c r="G460" s="23"/>
      <c r="H460" s="23"/>
      <c r="I460" s="23"/>
      <c r="J460" s="23"/>
    </row>
    <row r="461" spans="2:10" ht="16.5" customHeight="1" x14ac:dyDescent="0.2">
      <c r="B461" s="23"/>
      <c r="C461" s="23"/>
      <c r="D461" s="23"/>
      <c r="E461" s="23"/>
      <c r="F461" s="23"/>
      <c r="G461" s="23"/>
      <c r="H461" s="23"/>
      <c r="I461" s="23"/>
      <c r="J461" s="23"/>
    </row>
    <row r="462" spans="2:10" ht="16.5" customHeight="1" x14ac:dyDescent="0.2">
      <c r="B462" s="23"/>
      <c r="C462" s="23"/>
      <c r="D462" s="23"/>
      <c r="E462" s="23"/>
      <c r="F462" s="23"/>
      <c r="G462" s="23"/>
      <c r="H462" s="23"/>
      <c r="I462" s="23"/>
      <c r="J462" s="23"/>
    </row>
    <row r="463" spans="2:10" ht="16.5" customHeight="1" x14ac:dyDescent="0.2">
      <c r="B463" s="23"/>
      <c r="C463" s="23"/>
      <c r="D463" s="23"/>
      <c r="E463" s="23"/>
      <c r="F463" s="23"/>
      <c r="G463" s="23"/>
      <c r="H463" s="23"/>
      <c r="I463" s="23"/>
      <c r="J463" s="23"/>
    </row>
    <row r="464" spans="2:10" ht="16.5" customHeight="1" x14ac:dyDescent="0.2">
      <c r="B464" s="23"/>
      <c r="C464" s="23"/>
      <c r="D464" s="23"/>
      <c r="E464" s="23"/>
      <c r="F464" s="23"/>
      <c r="G464" s="23"/>
      <c r="H464" s="23"/>
      <c r="I464" s="23"/>
      <c r="J464" s="23"/>
    </row>
    <row r="465" spans="2:10" ht="16.5" customHeight="1" x14ac:dyDescent="0.2">
      <c r="B465" s="23"/>
      <c r="C465" s="23"/>
      <c r="D465" s="23"/>
      <c r="E465" s="23"/>
      <c r="F465" s="23"/>
      <c r="G465" s="23"/>
      <c r="H465" s="23"/>
      <c r="I465" s="23"/>
      <c r="J465" s="23"/>
    </row>
    <row r="466" spans="2:10" ht="16.5" customHeight="1" x14ac:dyDescent="0.2">
      <c r="B466" s="23"/>
      <c r="C466" s="23"/>
      <c r="D466" s="23"/>
      <c r="E466" s="23"/>
      <c r="F466" s="23"/>
      <c r="G466" s="23"/>
      <c r="H466" s="23"/>
      <c r="I466" s="23"/>
      <c r="J466" s="23"/>
    </row>
    <row r="467" spans="2:10" ht="16.5" customHeight="1" x14ac:dyDescent="0.2">
      <c r="B467" s="23"/>
      <c r="C467" s="23"/>
      <c r="D467" s="23"/>
      <c r="E467" s="23"/>
      <c r="F467" s="23"/>
      <c r="G467" s="23"/>
      <c r="H467" s="23"/>
      <c r="I467" s="23"/>
      <c r="J467" s="23"/>
    </row>
    <row r="468" spans="2:10" ht="16.5" customHeight="1" x14ac:dyDescent="0.2">
      <c r="B468" s="23"/>
      <c r="C468" s="23"/>
      <c r="D468" s="23"/>
      <c r="E468" s="23"/>
      <c r="F468" s="23"/>
      <c r="G468" s="23"/>
      <c r="H468" s="23"/>
      <c r="I468" s="23"/>
      <c r="J468" s="23"/>
    </row>
    <row r="469" spans="2:10" ht="16.5" customHeight="1" x14ac:dyDescent="0.2">
      <c r="B469" s="23"/>
      <c r="C469" s="23"/>
      <c r="D469" s="23"/>
      <c r="E469" s="23"/>
      <c r="F469" s="23"/>
      <c r="G469" s="23"/>
      <c r="H469" s="23"/>
      <c r="I469" s="23"/>
      <c r="J469" s="23"/>
    </row>
    <row r="470" spans="2:10" ht="16.5" customHeight="1" x14ac:dyDescent="0.2">
      <c r="B470" s="23"/>
      <c r="C470" s="23"/>
      <c r="D470" s="23"/>
      <c r="E470" s="23"/>
      <c r="F470" s="23"/>
      <c r="G470" s="23"/>
      <c r="H470" s="23"/>
      <c r="I470" s="23"/>
      <c r="J470" s="23"/>
    </row>
    <row r="471" spans="2:10" ht="16.5" customHeight="1" x14ac:dyDescent="0.2">
      <c r="B471" s="23"/>
      <c r="C471" s="23"/>
      <c r="D471" s="23"/>
      <c r="E471" s="23"/>
      <c r="F471" s="23"/>
      <c r="G471" s="23"/>
      <c r="H471" s="23"/>
      <c r="I471" s="23"/>
      <c r="J471" s="23"/>
    </row>
    <row r="472" spans="2:10" ht="16.5" customHeight="1" x14ac:dyDescent="0.2">
      <c r="B472" s="23"/>
      <c r="C472" s="23"/>
      <c r="D472" s="23"/>
      <c r="E472" s="23"/>
      <c r="F472" s="23"/>
      <c r="G472" s="23"/>
      <c r="H472" s="23"/>
      <c r="I472" s="23"/>
      <c r="J472" s="23"/>
    </row>
    <row r="473" spans="2:10" ht="16.5" customHeight="1" x14ac:dyDescent="0.2">
      <c r="B473" s="23"/>
      <c r="C473" s="23"/>
      <c r="D473" s="23"/>
      <c r="E473" s="23"/>
      <c r="F473" s="23"/>
      <c r="G473" s="23"/>
      <c r="H473" s="23"/>
      <c r="I473" s="23"/>
      <c r="J473" s="23"/>
    </row>
    <row r="474" spans="2:10" ht="16.5" customHeight="1" x14ac:dyDescent="0.2">
      <c r="B474" s="23"/>
      <c r="C474" s="23"/>
      <c r="D474" s="23"/>
      <c r="E474" s="23"/>
      <c r="F474" s="23"/>
      <c r="G474" s="23"/>
      <c r="H474" s="23"/>
      <c r="I474" s="23"/>
      <c r="J474" s="23"/>
    </row>
    <row r="475" spans="2:10" ht="16.5" customHeight="1" x14ac:dyDescent="0.2">
      <c r="B475" s="23"/>
      <c r="C475" s="23"/>
      <c r="D475" s="23"/>
      <c r="E475" s="23"/>
      <c r="F475" s="23"/>
      <c r="G475" s="23"/>
      <c r="H475" s="23"/>
      <c r="I475" s="23"/>
      <c r="J475" s="23"/>
    </row>
    <row r="476" spans="2:10" ht="16.5" customHeight="1" x14ac:dyDescent="0.2">
      <c r="B476" s="23"/>
      <c r="C476" s="23"/>
      <c r="D476" s="23"/>
      <c r="E476" s="23"/>
      <c r="F476" s="23"/>
      <c r="G476" s="23"/>
      <c r="H476" s="23"/>
      <c r="I476" s="23"/>
      <c r="J476" s="23"/>
    </row>
    <row r="477" spans="2:10" ht="16.5" customHeight="1" x14ac:dyDescent="0.2">
      <c r="B477" s="23"/>
      <c r="C477" s="23"/>
      <c r="D477" s="23"/>
      <c r="E477" s="23"/>
      <c r="F477" s="23"/>
      <c r="G477" s="23"/>
      <c r="H477" s="23"/>
      <c r="I477" s="23"/>
      <c r="J477" s="23"/>
    </row>
    <row r="478" spans="2:10" ht="16.5" customHeight="1" x14ac:dyDescent="0.2">
      <c r="B478" s="23"/>
      <c r="C478" s="23"/>
      <c r="D478" s="23"/>
      <c r="E478" s="23"/>
      <c r="F478" s="23"/>
      <c r="G478" s="23"/>
      <c r="H478" s="23"/>
      <c r="I478" s="23"/>
      <c r="J478" s="23"/>
    </row>
    <row r="479" spans="2:10" ht="16.5" customHeight="1" x14ac:dyDescent="0.2">
      <c r="B479" s="23"/>
      <c r="C479" s="23"/>
      <c r="D479" s="23"/>
      <c r="E479" s="23"/>
      <c r="F479" s="23"/>
      <c r="G479" s="23"/>
      <c r="H479" s="23"/>
      <c r="I479" s="23"/>
      <c r="J479" s="23"/>
    </row>
    <row r="480" spans="2:10" ht="16.5" customHeight="1" x14ac:dyDescent="0.2">
      <c r="B480" s="23"/>
      <c r="C480" s="23"/>
      <c r="D480" s="23"/>
      <c r="E480" s="23"/>
      <c r="F480" s="23"/>
      <c r="G480" s="23"/>
      <c r="H480" s="23"/>
      <c r="I480" s="23"/>
      <c r="J480" s="23"/>
    </row>
    <row r="481" spans="2:10" ht="16.5" customHeight="1" x14ac:dyDescent="0.2">
      <c r="B481" s="23"/>
      <c r="C481" s="23"/>
      <c r="D481" s="23"/>
      <c r="E481" s="23"/>
      <c r="F481" s="23"/>
      <c r="G481" s="23"/>
      <c r="H481" s="23"/>
      <c r="I481" s="23"/>
      <c r="J481" s="23"/>
    </row>
    <row r="482" spans="2:10" ht="16.5" customHeight="1" x14ac:dyDescent="0.2">
      <c r="B482" s="23"/>
      <c r="C482" s="23"/>
      <c r="D482" s="23"/>
      <c r="E482" s="23"/>
      <c r="F482" s="23"/>
      <c r="G482" s="23"/>
      <c r="H482" s="23"/>
      <c r="I482" s="23"/>
      <c r="J482" s="23"/>
    </row>
    <row r="483" spans="2:10" ht="16.5" customHeight="1" x14ac:dyDescent="0.2">
      <c r="B483" s="23"/>
      <c r="C483" s="23"/>
      <c r="D483" s="23"/>
      <c r="E483" s="23"/>
      <c r="F483" s="23"/>
      <c r="G483" s="23"/>
      <c r="H483" s="23"/>
      <c r="I483" s="23"/>
      <c r="J483" s="23"/>
    </row>
    <row r="484" spans="2:10" ht="16.5" customHeight="1" x14ac:dyDescent="0.2">
      <c r="B484" s="23"/>
      <c r="C484" s="23"/>
      <c r="D484" s="23"/>
      <c r="E484" s="23"/>
      <c r="F484" s="23"/>
      <c r="G484" s="23"/>
      <c r="H484" s="23"/>
      <c r="I484" s="23"/>
      <c r="J484" s="23"/>
    </row>
    <row r="485" spans="2:10" ht="16.5" customHeight="1" x14ac:dyDescent="0.2">
      <c r="B485" s="23"/>
      <c r="C485" s="23"/>
      <c r="D485" s="23"/>
      <c r="E485" s="23"/>
      <c r="F485" s="23"/>
      <c r="G485" s="23"/>
      <c r="H485" s="23"/>
      <c r="I485" s="23"/>
      <c r="J485" s="23"/>
    </row>
    <row r="486" spans="2:10" ht="16.5" customHeight="1" x14ac:dyDescent="0.2">
      <c r="B486" s="23"/>
      <c r="C486" s="23"/>
      <c r="D486" s="23"/>
      <c r="E486" s="23"/>
      <c r="F486" s="23"/>
      <c r="G486" s="23"/>
      <c r="H486" s="23"/>
      <c r="I486" s="23"/>
      <c r="J486" s="23"/>
    </row>
    <row r="487" spans="2:10" ht="16.5" customHeight="1" x14ac:dyDescent="0.2">
      <c r="B487" s="23"/>
      <c r="C487" s="23"/>
      <c r="D487" s="23"/>
      <c r="E487" s="23"/>
      <c r="F487" s="23"/>
      <c r="G487" s="23"/>
      <c r="H487" s="23"/>
      <c r="I487" s="23"/>
      <c r="J487" s="23"/>
    </row>
    <row r="488" spans="2:10" ht="16.5" customHeight="1" x14ac:dyDescent="0.2">
      <c r="B488" s="23"/>
      <c r="C488" s="23"/>
      <c r="D488" s="23"/>
      <c r="E488" s="23"/>
      <c r="F488" s="23"/>
      <c r="G488" s="23"/>
      <c r="H488" s="23"/>
      <c r="I488" s="23"/>
      <c r="J488" s="23"/>
    </row>
    <row r="489" spans="2:10" ht="16.5" customHeight="1" x14ac:dyDescent="0.2">
      <c r="B489" s="23"/>
      <c r="C489" s="23"/>
      <c r="D489" s="23"/>
      <c r="E489" s="23"/>
      <c r="F489" s="23"/>
      <c r="G489" s="23"/>
      <c r="H489" s="23"/>
      <c r="I489" s="23"/>
      <c r="J489" s="23"/>
    </row>
    <row r="490" spans="2:10" ht="16.5" customHeight="1" x14ac:dyDescent="0.2">
      <c r="B490" s="23"/>
      <c r="C490" s="23"/>
      <c r="D490" s="23"/>
      <c r="E490" s="23"/>
      <c r="F490" s="23"/>
      <c r="G490" s="23"/>
      <c r="H490" s="23"/>
      <c r="I490" s="23"/>
      <c r="J490" s="23"/>
    </row>
    <row r="491" spans="2:10" ht="16.5" customHeight="1" x14ac:dyDescent="0.2">
      <c r="B491" s="23"/>
      <c r="C491" s="23"/>
      <c r="D491" s="23"/>
      <c r="E491" s="23"/>
      <c r="F491" s="23"/>
      <c r="G491" s="23"/>
      <c r="H491" s="23"/>
      <c r="I491" s="23"/>
      <c r="J491" s="23"/>
    </row>
    <row r="492" spans="2:10" ht="16.5" customHeight="1" x14ac:dyDescent="0.2">
      <c r="B492" s="23"/>
      <c r="C492" s="23"/>
      <c r="D492" s="23"/>
      <c r="E492" s="23"/>
      <c r="F492" s="23"/>
      <c r="G492" s="23"/>
      <c r="H492" s="23"/>
      <c r="I492" s="23"/>
      <c r="J492" s="23"/>
    </row>
    <row r="493" spans="2:10" ht="16.5" customHeight="1" x14ac:dyDescent="0.2">
      <c r="B493" s="23"/>
      <c r="C493" s="23"/>
      <c r="D493" s="23"/>
      <c r="E493" s="23"/>
      <c r="F493" s="23"/>
      <c r="G493" s="23"/>
      <c r="H493" s="23"/>
      <c r="I493" s="23"/>
      <c r="J493" s="23"/>
    </row>
    <row r="494" spans="2:10" ht="16.5" customHeight="1" x14ac:dyDescent="0.2">
      <c r="B494" s="23"/>
      <c r="C494" s="23"/>
      <c r="D494" s="23"/>
      <c r="E494" s="23"/>
      <c r="F494" s="23"/>
      <c r="G494" s="23"/>
      <c r="H494" s="23"/>
      <c r="I494" s="23"/>
      <c r="J494" s="23"/>
    </row>
    <row r="495" spans="2:10" ht="16.5" customHeight="1" x14ac:dyDescent="0.2">
      <c r="B495" s="23"/>
      <c r="C495" s="23"/>
      <c r="D495" s="23"/>
      <c r="E495" s="23"/>
      <c r="F495" s="23"/>
      <c r="G495" s="23"/>
      <c r="H495" s="23"/>
      <c r="I495" s="23"/>
      <c r="J495" s="23"/>
    </row>
    <row r="496" spans="2:10" ht="16.5" customHeight="1" x14ac:dyDescent="0.2">
      <c r="B496" s="23"/>
      <c r="C496" s="23"/>
      <c r="D496" s="23"/>
      <c r="E496" s="23"/>
      <c r="F496" s="23"/>
      <c r="G496" s="23"/>
      <c r="H496" s="23"/>
      <c r="I496" s="23"/>
      <c r="J496" s="23"/>
    </row>
    <row r="497" spans="2:10" ht="16.5" customHeight="1" x14ac:dyDescent="0.2">
      <c r="B497" s="23"/>
      <c r="C497" s="23"/>
      <c r="D497" s="23"/>
      <c r="E497" s="23"/>
      <c r="F497" s="23"/>
      <c r="G497" s="23"/>
      <c r="H497" s="23"/>
      <c r="I497" s="23"/>
      <c r="J497" s="23"/>
    </row>
    <row r="498" spans="2:10" ht="16.5" customHeight="1" x14ac:dyDescent="0.2">
      <c r="B498" s="23"/>
      <c r="C498" s="23"/>
      <c r="D498" s="23"/>
      <c r="E498" s="23"/>
      <c r="F498" s="23"/>
      <c r="G498" s="23"/>
      <c r="H498" s="23"/>
      <c r="I498" s="23"/>
      <c r="J498" s="23"/>
    </row>
    <row r="499" spans="2:10" ht="16.5" customHeight="1" x14ac:dyDescent="0.2">
      <c r="B499" s="23"/>
      <c r="C499" s="23"/>
      <c r="D499" s="23"/>
      <c r="E499" s="23"/>
      <c r="F499" s="23"/>
      <c r="G499" s="23"/>
      <c r="H499" s="23"/>
      <c r="I499" s="23"/>
      <c r="J499" s="23"/>
    </row>
    <row r="500" spans="2:10" ht="16.5" customHeight="1" x14ac:dyDescent="0.2">
      <c r="B500" s="23"/>
      <c r="C500" s="23"/>
      <c r="D500" s="23"/>
      <c r="E500" s="23"/>
      <c r="F500" s="23"/>
      <c r="G500" s="23"/>
      <c r="H500" s="23"/>
      <c r="I500" s="23"/>
      <c r="J500" s="23"/>
    </row>
    <row r="501" spans="2:10" ht="16.5" customHeight="1" x14ac:dyDescent="0.2">
      <c r="B501" s="23"/>
      <c r="C501" s="23"/>
      <c r="D501" s="23"/>
      <c r="E501" s="23"/>
      <c r="F501" s="23"/>
      <c r="G501" s="23"/>
      <c r="H501" s="23"/>
      <c r="I501" s="23"/>
      <c r="J501" s="23"/>
    </row>
    <row r="502" spans="2:10" ht="16.5" customHeight="1" x14ac:dyDescent="0.2">
      <c r="B502" s="23"/>
      <c r="C502" s="23"/>
      <c r="D502" s="23"/>
      <c r="E502" s="23"/>
      <c r="F502" s="23"/>
      <c r="G502" s="23"/>
      <c r="H502" s="23"/>
      <c r="I502" s="23"/>
      <c r="J502" s="23"/>
    </row>
    <row r="503" spans="2:10" ht="16.5" customHeight="1" x14ac:dyDescent="0.2">
      <c r="B503" s="23"/>
      <c r="C503" s="23"/>
      <c r="D503" s="23"/>
      <c r="E503" s="23"/>
      <c r="F503" s="23"/>
      <c r="G503" s="23"/>
      <c r="H503" s="23"/>
      <c r="I503" s="23"/>
      <c r="J503" s="23"/>
    </row>
    <row r="504" spans="2:10" ht="16.5" customHeight="1" x14ac:dyDescent="0.2">
      <c r="B504" s="23"/>
      <c r="C504" s="23"/>
      <c r="D504" s="23"/>
      <c r="E504" s="23"/>
      <c r="F504" s="23"/>
      <c r="G504" s="23"/>
      <c r="H504" s="23"/>
      <c r="I504" s="23"/>
      <c r="J504" s="23"/>
    </row>
    <row r="505" spans="2:10" ht="16.5" customHeight="1" x14ac:dyDescent="0.2">
      <c r="B505" s="23"/>
      <c r="C505" s="23"/>
      <c r="D505" s="23"/>
      <c r="E505" s="23"/>
      <c r="F505" s="23"/>
      <c r="G505" s="23"/>
      <c r="H505" s="23"/>
      <c r="I505" s="23"/>
      <c r="J505" s="23"/>
    </row>
    <row r="506" spans="2:10" ht="16.5" customHeight="1" x14ac:dyDescent="0.2">
      <c r="B506" s="23"/>
      <c r="C506" s="23"/>
      <c r="D506" s="23"/>
      <c r="E506" s="23"/>
      <c r="F506" s="23"/>
      <c r="G506" s="23"/>
      <c r="H506" s="23"/>
      <c r="I506" s="23"/>
      <c r="J506" s="23"/>
    </row>
    <row r="507" spans="2:10" ht="16.5" customHeight="1" x14ac:dyDescent="0.2">
      <c r="B507" s="23"/>
      <c r="C507" s="23"/>
      <c r="D507" s="23"/>
      <c r="E507" s="23"/>
      <c r="F507" s="23"/>
      <c r="G507" s="23"/>
      <c r="H507" s="23"/>
      <c r="I507" s="23"/>
      <c r="J507" s="23"/>
    </row>
    <row r="508" spans="2:10" ht="16.5" customHeight="1" x14ac:dyDescent="0.2">
      <c r="B508" s="23"/>
      <c r="C508" s="23"/>
      <c r="D508" s="23"/>
      <c r="E508" s="23"/>
      <c r="F508" s="23"/>
      <c r="G508" s="23"/>
      <c r="H508" s="23"/>
      <c r="I508" s="23"/>
      <c r="J508" s="23"/>
    </row>
    <row r="509" spans="2:10" ht="16.5" customHeight="1" x14ac:dyDescent="0.2">
      <c r="B509" s="23"/>
      <c r="C509" s="23"/>
      <c r="D509" s="23"/>
      <c r="E509" s="23"/>
      <c r="F509" s="23"/>
      <c r="G509" s="23"/>
      <c r="H509" s="23"/>
      <c r="I509" s="23"/>
      <c r="J509" s="23"/>
    </row>
    <row r="510" spans="2:10" ht="16.5" customHeight="1" x14ac:dyDescent="0.2">
      <c r="B510" s="23"/>
      <c r="C510" s="23"/>
      <c r="D510" s="23"/>
      <c r="E510" s="23"/>
      <c r="F510" s="23"/>
      <c r="G510" s="23"/>
      <c r="H510" s="23"/>
      <c r="I510" s="23"/>
      <c r="J510" s="23"/>
    </row>
    <row r="511" spans="2:10" ht="16.5" customHeight="1" x14ac:dyDescent="0.2">
      <c r="B511" s="23"/>
      <c r="C511" s="23"/>
      <c r="D511" s="23"/>
      <c r="E511" s="23"/>
      <c r="F511" s="23"/>
      <c r="G511" s="23"/>
      <c r="H511" s="23"/>
      <c r="I511" s="23"/>
      <c r="J511" s="23"/>
    </row>
    <row r="512" spans="2:10" ht="16.5" customHeight="1" x14ac:dyDescent="0.2">
      <c r="B512" s="23"/>
      <c r="C512" s="23"/>
      <c r="D512" s="23"/>
      <c r="E512" s="23"/>
      <c r="F512" s="23"/>
      <c r="G512" s="23"/>
      <c r="H512" s="23"/>
      <c r="I512" s="23"/>
      <c r="J512" s="23"/>
    </row>
    <row r="513" spans="2:10" ht="16.5" customHeight="1" x14ac:dyDescent="0.2">
      <c r="B513" s="23"/>
      <c r="C513" s="23"/>
      <c r="D513" s="23"/>
      <c r="E513" s="23"/>
      <c r="F513" s="23"/>
      <c r="G513" s="23"/>
      <c r="H513" s="23"/>
      <c r="I513" s="23"/>
      <c r="J513" s="23"/>
    </row>
    <row r="514" spans="2:10" ht="16.5" customHeight="1" x14ac:dyDescent="0.2">
      <c r="B514" s="23"/>
      <c r="C514" s="23"/>
      <c r="D514" s="23"/>
      <c r="E514" s="23"/>
      <c r="F514" s="23"/>
      <c r="G514" s="23"/>
      <c r="H514" s="23"/>
      <c r="I514" s="23"/>
      <c r="J514" s="23"/>
    </row>
    <row r="515" spans="2:10" ht="16.5" customHeight="1" x14ac:dyDescent="0.2">
      <c r="B515" s="23"/>
      <c r="C515" s="23"/>
      <c r="D515" s="23"/>
      <c r="E515" s="23"/>
      <c r="F515" s="23"/>
      <c r="G515" s="23"/>
      <c r="H515" s="23"/>
      <c r="I515" s="23"/>
      <c r="J515" s="23"/>
    </row>
    <row r="516" spans="2:10" ht="16.5" customHeight="1" x14ac:dyDescent="0.2">
      <c r="B516" s="23"/>
      <c r="C516" s="23"/>
      <c r="D516" s="23"/>
      <c r="E516" s="23"/>
      <c r="F516" s="23"/>
      <c r="G516" s="23"/>
      <c r="H516" s="23"/>
      <c r="I516" s="23"/>
      <c r="J516" s="23"/>
    </row>
    <row r="517" spans="2:10" ht="16.5" customHeight="1" x14ac:dyDescent="0.2">
      <c r="B517" s="23"/>
      <c r="C517" s="23"/>
      <c r="D517" s="23"/>
      <c r="E517" s="23"/>
      <c r="F517" s="23"/>
      <c r="G517" s="23"/>
      <c r="H517" s="23"/>
      <c r="I517" s="23"/>
      <c r="J517" s="23"/>
    </row>
    <row r="518" spans="2:10" ht="16.5" customHeight="1" x14ac:dyDescent="0.2">
      <c r="B518" s="23"/>
      <c r="C518" s="23"/>
      <c r="D518" s="23"/>
      <c r="E518" s="23"/>
      <c r="F518" s="23"/>
      <c r="G518" s="23"/>
      <c r="H518" s="23"/>
      <c r="I518" s="23"/>
      <c r="J518" s="23"/>
    </row>
    <row r="519" spans="2:10" ht="16.5" customHeight="1" x14ac:dyDescent="0.2">
      <c r="B519" s="23"/>
      <c r="C519" s="23"/>
      <c r="D519" s="23"/>
      <c r="E519" s="23"/>
      <c r="F519" s="23"/>
      <c r="G519" s="23"/>
      <c r="H519" s="23"/>
      <c r="I519" s="23"/>
      <c r="J519" s="23"/>
    </row>
    <row r="520" spans="2:10" ht="16.5" customHeight="1" x14ac:dyDescent="0.2">
      <c r="B520" s="23"/>
      <c r="C520" s="23"/>
      <c r="D520" s="23"/>
      <c r="E520" s="23"/>
      <c r="F520" s="23"/>
      <c r="G520" s="23"/>
      <c r="H520" s="23"/>
      <c r="I520" s="23"/>
      <c r="J520" s="23"/>
    </row>
    <row r="521" spans="2:10" ht="16.5" customHeight="1" x14ac:dyDescent="0.2">
      <c r="B521" s="23"/>
      <c r="C521" s="23"/>
      <c r="D521" s="23"/>
      <c r="E521" s="23"/>
      <c r="F521" s="23"/>
      <c r="G521" s="23"/>
      <c r="H521" s="23"/>
      <c r="I521" s="23"/>
      <c r="J521" s="23"/>
    </row>
    <row r="522" spans="2:10" ht="15" customHeight="1" x14ac:dyDescent="0.2">
      <c r="B522" s="23"/>
      <c r="C522" s="23"/>
      <c r="D522" s="24"/>
      <c r="E522" s="24"/>
      <c r="F522" s="24"/>
      <c r="G522" s="24"/>
      <c r="H522" s="24"/>
      <c r="I522" s="24"/>
      <c r="J522" s="24"/>
    </row>
    <row r="523" spans="2:10" ht="15" customHeight="1" x14ac:dyDescent="0.2">
      <c r="B523" s="23"/>
      <c r="C523" s="23"/>
      <c r="D523" s="24"/>
      <c r="E523" s="24"/>
      <c r="F523" s="24"/>
      <c r="G523" s="24"/>
      <c r="H523" s="24"/>
      <c r="I523" s="24"/>
      <c r="J523" s="24"/>
    </row>
    <row r="524" spans="2:10" ht="15" customHeight="1" x14ac:dyDescent="0.2">
      <c r="B524" s="23"/>
      <c r="C524" s="23"/>
      <c r="D524" s="24"/>
      <c r="E524" s="24"/>
      <c r="F524" s="24"/>
      <c r="G524" s="24"/>
      <c r="H524" s="24"/>
      <c r="I524" s="24"/>
      <c r="J524" s="24"/>
    </row>
    <row r="525" spans="2:10" ht="15" customHeight="1" x14ac:dyDescent="0.2">
      <c r="B525" s="23"/>
      <c r="C525" s="23"/>
      <c r="D525" s="24"/>
      <c r="E525" s="24"/>
      <c r="F525" s="24"/>
      <c r="G525" s="24"/>
      <c r="H525" s="24"/>
      <c r="I525" s="24"/>
      <c r="J525" s="24"/>
    </row>
    <row r="526" spans="2:10" ht="15" customHeight="1" x14ac:dyDescent="0.2"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2:10" ht="15" customHeight="1" x14ac:dyDescent="0.2"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2:10" ht="15" customHeight="1" x14ac:dyDescent="0.2"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2:10" ht="15" customHeight="1" x14ac:dyDescent="0.2"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2:10" ht="15" customHeight="1" x14ac:dyDescent="0.2"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2:10" ht="15" customHeight="1" x14ac:dyDescent="0.2"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2:10" ht="15" customHeight="1" x14ac:dyDescent="0.2"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2:10" ht="15" customHeight="1" x14ac:dyDescent="0.2"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2:10" ht="15" customHeight="1" x14ac:dyDescent="0.2"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2:10" ht="15" customHeight="1" x14ac:dyDescent="0.2"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2:10" ht="15" customHeight="1" x14ac:dyDescent="0.2"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2:10" ht="15" customHeight="1" x14ac:dyDescent="0.2"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2:10" ht="15" customHeight="1" x14ac:dyDescent="0.2"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2:10" ht="15" customHeight="1" x14ac:dyDescent="0.2"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2:10" ht="15" customHeight="1" x14ac:dyDescent="0.2"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2:10" ht="15" customHeight="1" x14ac:dyDescent="0.2"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2:10" ht="15" customHeight="1" x14ac:dyDescent="0.2"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2:10" ht="15" customHeight="1" x14ac:dyDescent="0.2"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2:10" ht="15" customHeight="1" x14ac:dyDescent="0.2"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2:10" ht="15" customHeight="1" x14ac:dyDescent="0.2"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2:10" ht="15" customHeight="1" x14ac:dyDescent="0.2"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2:10" ht="15" customHeight="1" x14ac:dyDescent="0.2"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2:10" ht="15" customHeight="1" x14ac:dyDescent="0.2"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2:10" ht="15" customHeight="1" x14ac:dyDescent="0.2"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2:10" ht="15" customHeight="1" x14ac:dyDescent="0.2"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2:10" ht="15" customHeight="1" x14ac:dyDescent="0.2"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2:10" ht="15" customHeight="1" x14ac:dyDescent="0.2"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2:10" ht="15" customHeight="1" x14ac:dyDescent="0.2"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2:10" ht="15" customHeight="1" x14ac:dyDescent="0.2"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2:10" ht="15" customHeight="1" x14ac:dyDescent="0.2"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2:10" ht="15" customHeight="1" x14ac:dyDescent="0.2"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2:10" ht="15" customHeight="1" x14ac:dyDescent="0.2"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2:10" ht="15" customHeight="1" x14ac:dyDescent="0.2"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2:10" ht="15" customHeight="1" x14ac:dyDescent="0.2"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2:10" ht="15" customHeight="1" x14ac:dyDescent="0.2"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2:10" ht="15" customHeight="1" x14ac:dyDescent="0.2"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2:10" ht="15" customHeight="1" x14ac:dyDescent="0.2"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2:10" ht="15" customHeight="1" x14ac:dyDescent="0.2"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2:10" ht="15" customHeight="1" x14ac:dyDescent="0.2"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2:10" ht="15" customHeight="1" x14ac:dyDescent="0.2"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2:10" ht="15" customHeight="1" x14ac:dyDescent="0.2"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2:10" ht="15" customHeight="1" x14ac:dyDescent="0.2"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2:10" ht="15" customHeight="1" x14ac:dyDescent="0.2"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2:10" ht="15" customHeight="1" x14ac:dyDescent="0.2"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2:10" ht="15" customHeight="1" x14ac:dyDescent="0.2"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2:10" ht="15" customHeight="1" x14ac:dyDescent="0.2"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2:10" ht="15" customHeight="1" x14ac:dyDescent="0.2"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2:10" ht="15" customHeight="1" x14ac:dyDescent="0.2"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2:10" ht="15" customHeight="1" x14ac:dyDescent="0.2"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2:10" ht="15" customHeight="1" x14ac:dyDescent="0.2"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2:10" ht="15" customHeight="1" x14ac:dyDescent="0.2"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2:10" ht="15" customHeight="1" x14ac:dyDescent="0.2"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2:10" ht="15" customHeight="1" x14ac:dyDescent="0.2"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2:10" ht="15" customHeight="1" x14ac:dyDescent="0.2"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2:10" ht="15" customHeight="1" x14ac:dyDescent="0.2"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2:10" ht="15" customHeight="1" x14ac:dyDescent="0.2"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2:10" ht="15" customHeight="1" x14ac:dyDescent="0.2"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2:10" ht="15" customHeight="1" x14ac:dyDescent="0.2"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2:10" ht="15" customHeight="1" x14ac:dyDescent="0.2"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2:10" ht="15" customHeight="1" x14ac:dyDescent="0.2"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2:10" ht="15" customHeight="1" x14ac:dyDescent="0.2"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2:10" ht="15" customHeight="1" x14ac:dyDescent="0.2"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2:10" ht="15" customHeight="1" x14ac:dyDescent="0.2"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2:10" ht="15" customHeight="1" x14ac:dyDescent="0.2"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2:10" ht="15" customHeight="1" x14ac:dyDescent="0.2"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2:10" ht="15" customHeight="1" x14ac:dyDescent="0.2"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2:10" ht="15" customHeight="1" x14ac:dyDescent="0.2"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2:10" ht="15" customHeight="1" x14ac:dyDescent="0.2"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2:10" ht="15" customHeight="1" x14ac:dyDescent="0.2"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2:10" ht="15" customHeight="1" x14ac:dyDescent="0.2"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2:10" ht="15" customHeight="1" x14ac:dyDescent="0.2"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2:10" ht="15" customHeight="1" x14ac:dyDescent="0.2"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2:10" ht="15" customHeight="1" x14ac:dyDescent="0.2"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2:10" ht="15" customHeight="1" x14ac:dyDescent="0.2"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2:10" ht="15" customHeight="1" x14ac:dyDescent="0.2"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2:10" ht="15" customHeight="1" x14ac:dyDescent="0.2"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2:10" ht="15" customHeight="1" x14ac:dyDescent="0.2"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2:10" ht="15" customHeight="1" x14ac:dyDescent="0.2"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2:10" ht="15" customHeight="1" x14ac:dyDescent="0.2"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2:10" ht="15" customHeight="1" x14ac:dyDescent="0.2"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2:10" ht="15" customHeight="1" x14ac:dyDescent="0.2"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2:10" ht="15" customHeight="1" x14ac:dyDescent="0.2"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2:10" ht="15" customHeight="1" x14ac:dyDescent="0.2"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2:10" ht="15" customHeight="1" x14ac:dyDescent="0.2"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2:10" ht="15" customHeight="1" x14ac:dyDescent="0.2"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2:10" ht="15" customHeight="1" x14ac:dyDescent="0.2"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2:10" ht="15" customHeight="1" x14ac:dyDescent="0.2"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2:10" ht="15" customHeight="1" x14ac:dyDescent="0.2"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2:10" ht="15" customHeight="1" x14ac:dyDescent="0.2"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2:10" ht="15" customHeight="1" x14ac:dyDescent="0.2"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2:10" ht="15" customHeight="1" x14ac:dyDescent="0.2"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2:10" ht="15" customHeight="1" x14ac:dyDescent="0.2"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2:10" ht="15" customHeight="1" x14ac:dyDescent="0.2"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2:10" ht="15" customHeight="1" x14ac:dyDescent="0.2"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2:10" ht="15" customHeight="1" x14ac:dyDescent="0.2"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2:10" ht="15" customHeight="1" x14ac:dyDescent="0.2"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2:10" ht="15" customHeight="1" x14ac:dyDescent="0.2"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2:10" ht="15" customHeight="1" x14ac:dyDescent="0.2"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2:10" ht="15" customHeight="1" x14ac:dyDescent="0.2"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2:10" ht="15" customHeight="1" x14ac:dyDescent="0.2"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2:10" ht="15" customHeight="1" x14ac:dyDescent="0.2"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2:10" ht="15" customHeight="1" x14ac:dyDescent="0.2"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2:10" ht="15" customHeight="1" x14ac:dyDescent="0.2"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2:10" ht="15" customHeight="1" x14ac:dyDescent="0.2"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2:10" ht="15" customHeight="1" x14ac:dyDescent="0.2"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2:10" ht="15" customHeight="1" x14ac:dyDescent="0.2"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2:10" ht="15" customHeight="1" x14ac:dyDescent="0.2"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2:10" ht="15" customHeight="1" x14ac:dyDescent="0.2"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2:10" ht="15" customHeight="1" x14ac:dyDescent="0.2"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2:10" ht="15" customHeight="1" x14ac:dyDescent="0.2"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2:10" ht="15" customHeight="1" x14ac:dyDescent="0.2"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2:10" ht="15" customHeight="1" x14ac:dyDescent="0.2"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2:10" ht="15" customHeight="1" x14ac:dyDescent="0.2"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2:10" ht="15" customHeight="1" x14ac:dyDescent="0.2"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2:10" ht="15" customHeight="1" x14ac:dyDescent="0.2"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2:10" ht="15" customHeight="1" x14ac:dyDescent="0.2"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2:10" ht="15" customHeight="1" x14ac:dyDescent="0.2"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2:10" ht="15" customHeight="1" x14ac:dyDescent="0.2"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2:10" ht="15" customHeight="1" x14ac:dyDescent="0.2"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2:10" ht="15" customHeight="1" x14ac:dyDescent="0.2"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2:10" ht="15" customHeight="1" x14ac:dyDescent="0.2"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2:10" ht="15" customHeight="1" x14ac:dyDescent="0.2"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2:10" ht="15" customHeight="1" x14ac:dyDescent="0.2"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2:10" ht="15" customHeight="1" x14ac:dyDescent="0.2"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2:10" ht="15" customHeight="1" x14ac:dyDescent="0.2"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2:10" ht="15" customHeight="1" x14ac:dyDescent="0.2"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2:10" ht="15" customHeight="1" x14ac:dyDescent="0.2"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2:10" ht="15" customHeight="1" x14ac:dyDescent="0.2"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2:10" ht="15" customHeight="1" x14ac:dyDescent="0.2"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2:10" ht="15" customHeight="1" x14ac:dyDescent="0.2"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2:10" ht="15" customHeight="1" x14ac:dyDescent="0.2"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2:10" ht="15" customHeight="1" x14ac:dyDescent="0.2"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2:10" ht="15" customHeight="1" x14ac:dyDescent="0.2"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2:10" ht="15" customHeight="1" x14ac:dyDescent="0.2"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2:10" ht="15" customHeight="1" x14ac:dyDescent="0.2"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2:10" ht="15" customHeight="1" x14ac:dyDescent="0.2"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2:10" ht="15" customHeight="1" x14ac:dyDescent="0.2"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2:10" ht="15" customHeight="1" x14ac:dyDescent="0.2"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2:10" ht="15" customHeight="1" x14ac:dyDescent="0.2"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2:10" ht="15" customHeight="1" x14ac:dyDescent="0.2"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2:10" ht="15" customHeight="1" x14ac:dyDescent="0.2"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2:10" ht="15" customHeight="1" x14ac:dyDescent="0.2"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2:10" ht="15" customHeight="1" x14ac:dyDescent="0.2"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2:10" ht="15" customHeight="1" x14ac:dyDescent="0.2"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2:10" ht="15" customHeight="1" x14ac:dyDescent="0.2"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2:10" ht="15" customHeight="1" x14ac:dyDescent="0.2"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2:10" ht="15" customHeight="1" x14ac:dyDescent="0.2"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2:10" ht="15" customHeight="1" x14ac:dyDescent="0.2"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2:10" ht="15" customHeight="1" x14ac:dyDescent="0.2"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2:10" ht="15" customHeight="1" x14ac:dyDescent="0.2"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2:10" ht="15" customHeight="1" x14ac:dyDescent="0.2"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2:10" ht="15" customHeight="1" x14ac:dyDescent="0.2"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2:10" ht="15" customHeight="1" x14ac:dyDescent="0.2"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2:10" ht="15" customHeight="1" x14ac:dyDescent="0.2"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2:10" ht="15" customHeight="1" x14ac:dyDescent="0.2"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2:10" ht="15" customHeight="1" x14ac:dyDescent="0.2"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2:10" ht="15" customHeight="1" x14ac:dyDescent="0.2"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2:10" ht="15" customHeight="1" x14ac:dyDescent="0.2"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2:10" ht="15" customHeight="1" x14ac:dyDescent="0.2"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2:10" ht="15" customHeight="1" x14ac:dyDescent="0.2"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2:10" ht="15" customHeight="1" x14ac:dyDescent="0.2"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2:10" ht="15" customHeight="1" x14ac:dyDescent="0.2"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2:10" ht="15" customHeight="1" x14ac:dyDescent="0.2"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2:10" ht="15" customHeight="1" x14ac:dyDescent="0.2"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2:10" ht="15" customHeight="1" x14ac:dyDescent="0.2"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2:10" ht="15" customHeight="1" x14ac:dyDescent="0.2"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2:10" ht="15" customHeight="1" x14ac:dyDescent="0.2"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2:10" ht="15" customHeight="1" x14ac:dyDescent="0.2"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2:10" ht="15" customHeight="1" x14ac:dyDescent="0.2"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2:10" ht="15" customHeight="1" x14ac:dyDescent="0.2"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2:10" ht="15" customHeight="1" x14ac:dyDescent="0.2"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2:10" ht="15" customHeight="1" x14ac:dyDescent="0.2"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2:10" ht="15" customHeight="1" x14ac:dyDescent="0.2"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2:10" ht="15" customHeight="1" x14ac:dyDescent="0.2"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2:10" ht="15" customHeight="1" x14ac:dyDescent="0.2"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2:10" ht="15" customHeight="1" x14ac:dyDescent="0.2"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2:10" ht="15" customHeight="1" x14ac:dyDescent="0.2"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2:10" ht="15" customHeight="1" x14ac:dyDescent="0.2"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2:10" ht="15" customHeight="1" x14ac:dyDescent="0.2"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2:10" ht="15" customHeight="1" x14ac:dyDescent="0.2"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2:10" ht="15" customHeight="1" x14ac:dyDescent="0.2"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2:10" ht="15" customHeight="1" x14ac:dyDescent="0.2"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2:10" ht="15" customHeight="1" x14ac:dyDescent="0.2"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2:10" ht="15" customHeight="1" x14ac:dyDescent="0.2"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2:10" ht="15" customHeight="1" x14ac:dyDescent="0.2"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2:10" ht="15" customHeight="1" x14ac:dyDescent="0.2"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2:10" ht="15" customHeight="1" x14ac:dyDescent="0.2"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2:10" ht="15" customHeight="1" x14ac:dyDescent="0.2"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2:10" ht="15" customHeight="1" x14ac:dyDescent="0.2"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2:10" ht="15" customHeight="1" x14ac:dyDescent="0.2"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2:10" ht="15" customHeight="1" x14ac:dyDescent="0.2"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2:10" ht="15" customHeight="1" x14ac:dyDescent="0.2"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2:10" ht="15" customHeight="1" x14ac:dyDescent="0.2"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2:10" ht="15" customHeight="1" x14ac:dyDescent="0.2"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2:10" ht="15" customHeight="1" x14ac:dyDescent="0.2"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2:10" ht="15" customHeight="1" x14ac:dyDescent="0.2"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2:10" ht="15" customHeight="1" x14ac:dyDescent="0.2"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2:10" ht="15" customHeight="1" x14ac:dyDescent="0.2"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2:10" ht="15" customHeight="1" x14ac:dyDescent="0.2"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2:10" ht="15" customHeight="1" x14ac:dyDescent="0.2"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2:10" ht="15" customHeight="1" x14ac:dyDescent="0.2"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2:10" ht="15" customHeight="1" x14ac:dyDescent="0.2"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2:10" ht="15" customHeight="1" x14ac:dyDescent="0.2"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2:10" ht="15" customHeight="1" x14ac:dyDescent="0.2"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2:10" ht="15" customHeight="1" x14ac:dyDescent="0.2"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2:10" ht="15" customHeight="1" x14ac:dyDescent="0.2"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2:10" ht="15" customHeight="1" x14ac:dyDescent="0.2"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2:10" ht="15" customHeight="1" x14ac:dyDescent="0.2"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2:10" ht="15" customHeight="1" x14ac:dyDescent="0.2"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2:10" ht="15" customHeight="1" x14ac:dyDescent="0.2"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2:10" ht="15" customHeight="1" x14ac:dyDescent="0.2"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2:10" ht="15" customHeight="1" x14ac:dyDescent="0.2"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2:10" ht="15" customHeight="1" x14ac:dyDescent="0.2"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2:10" ht="15" customHeight="1" x14ac:dyDescent="0.2"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2:10" ht="15" customHeight="1" x14ac:dyDescent="0.2"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2:10" ht="15" customHeight="1" x14ac:dyDescent="0.2"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2:10" ht="15" customHeight="1" x14ac:dyDescent="0.2"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2:10" ht="15" customHeight="1" x14ac:dyDescent="0.2"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2:10" ht="15" customHeight="1" x14ac:dyDescent="0.2"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2:10" ht="15" customHeight="1" x14ac:dyDescent="0.2"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2:10" ht="15" customHeight="1" x14ac:dyDescent="0.2"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2:10" ht="15" customHeight="1" x14ac:dyDescent="0.2"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2:10" ht="15" customHeight="1" x14ac:dyDescent="0.2"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2:10" ht="15" customHeight="1" x14ac:dyDescent="0.2"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2:10" ht="15" customHeight="1" x14ac:dyDescent="0.2"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2:10" ht="15" customHeight="1" x14ac:dyDescent="0.2"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2:10" ht="15" customHeight="1" x14ac:dyDescent="0.2"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2:10" ht="15" customHeight="1" x14ac:dyDescent="0.2"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2:10" ht="15" customHeight="1" x14ac:dyDescent="0.2"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2:10" ht="15" customHeight="1" x14ac:dyDescent="0.2"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2:10" ht="15" customHeight="1" x14ac:dyDescent="0.2"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2:10" ht="15" customHeight="1" x14ac:dyDescent="0.2"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2:10" ht="15" customHeight="1" x14ac:dyDescent="0.2"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2:10" ht="15" customHeight="1" x14ac:dyDescent="0.2"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2:10" ht="15" customHeight="1" x14ac:dyDescent="0.2"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2:10" ht="15" customHeight="1" x14ac:dyDescent="0.2"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2:10" ht="15" customHeight="1" x14ac:dyDescent="0.2"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2:10" ht="15" customHeight="1" x14ac:dyDescent="0.2"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2:10" ht="15" customHeight="1" x14ac:dyDescent="0.2"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2:10" ht="15" customHeight="1" x14ac:dyDescent="0.2"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2:10" ht="15" customHeight="1" x14ac:dyDescent="0.2"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2:10" ht="15" customHeight="1" x14ac:dyDescent="0.2"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2:10" ht="15" customHeight="1" x14ac:dyDescent="0.2"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2:10" ht="15" customHeight="1" x14ac:dyDescent="0.2"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2:10" ht="15" customHeight="1" x14ac:dyDescent="0.2"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2:10" ht="15" customHeight="1" x14ac:dyDescent="0.2"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2:10" ht="15" customHeight="1" x14ac:dyDescent="0.2"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2:10" ht="15" customHeight="1" x14ac:dyDescent="0.2"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2:10" ht="15" customHeight="1" x14ac:dyDescent="0.2"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2:10" ht="15" customHeight="1" x14ac:dyDescent="0.2"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2:10" ht="15" customHeight="1" x14ac:dyDescent="0.2"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2:10" ht="15" customHeight="1" x14ac:dyDescent="0.2"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2:10" ht="15" customHeight="1" x14ac:dyDescent="0.2"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2:10" ht="15" customHeight="1" x14ac:dyDescent="0.2"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2:10" ht="15" customHeight="1" x14ac:dyDescent="0.2"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2:10" ht="15" customHeight="1" x14ac:dyDescent="0.2"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2:10" ht="15" customHeight="1" x14ac:dyDescent="0.2"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2:10" ht="15" customHeight="1" x14ac:dyDescent="0.2"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2:10" ht="15" customHeight="1" x14ac:dyDescent="0.2"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2:10" ht="15" customHeight="1" x14ac:dyDescent="0.2"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2:10" ht="15" customHeight="1" x14ac:dyDescent="0.2"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2:10" ht="15" customHeight="1" x14ac:dyDescent="0.2"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2:10" ht="15" customHeight="1" x14ac:dyDescent="0.2"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2:10" ht="15" customHeight="1" x14ac:dyDescent="0.2"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2:10" ht="15" customHeight="1" x14ac:dyDescent="0.2"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2:10" ht="15" customHeight="1" x14ac:dyDescent="0.2"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2:10" ht="15" customHeight="1" x14ac:dyDescent="0.2"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2:10" ht="15" customHeight="1" x14ac:dyDescent="0.2"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2:10" ht="15" customHeight="1" x14ac:dyDescent="0.2"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2:10" ht="15" customHeight="1" x14ac:dyDescent="0.2"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2:10" ht="15" customHeight="1" x14ac:dyDescent="0.2"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2:10" ht="15" customHeight="1" x14ac:dyDescent="0.2"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2:10" ht="15" customHeight="1" x14ac:dyDescent="0.2"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2:10" ht="15" customHeight="1" x14ac:dyDescent="0.2"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2:10" ht="15" customHeight="1" x14ac:dyDescent="0.2"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2:10" ht="15" customHeight="1" x14ac:dyDescent="0.2"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2:10" ht="15" customHeight="1" x14ac:dyDescent="0.2"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2:10" ht="15" customHeight="1" x14ac:dyDescent="0.2"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2:10" ht="15" customHeight="1" x14ac:dyDescent="0.2"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2:10" ht="15" customHeight="1" x14ac:dyDescent="0.2"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2:10" ht="15" customHeight="1" x14ac:dyDescent="0.2"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2:10" ht="15" customHeight="1" x14ac:dyDescent="0.2"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2:10" ht="15" customHeight="1" x14ac:dyDescent="0.2"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2:10" ht="15" customHeight="1" x14ac:dyDescent="0.2"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2:10" ht="15" customHeight="1" x14ac:dyDescent="0.2"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2:10" ht="15" customHeight="1" x14ac:dyDescent="0.2"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2:10" ht="15" customHeight="1" x14ac:dyDescent="0.2"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2:10" ht="15" customHeight="1" x14ac:dyDescent="0.2"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2:10" ht="15" customHeight="1" x14ac:dyDescent="0.2"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2:10" ht="15" customHeight="1" x14ac:dyDescent="0.2"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2:10" ht="15" customHeight="1" x14ac:dyDescent="0.2"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2:10" ht="15" customHeight="1" x14ac:dyDescent="0.2"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2:10" ht="15" customHeight="1" x14ac:dyDescent="0.2"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2:10" ht="15" customHeight="1" x14ac:dyDescent="0.2"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2:10" ht="15" customHeight="1" x14ac:dyDescent="0.2"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2:10" ht="15" customHeight="1" x14ac:dyDescent="0.2"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2:10" ht="15" customHeight="1" x14ac:dyDescent="0.2"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2:10" ht="15" customHeight="1" x14ac:dyDescent="0.2"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2:10" ht="15" customHeight="1" x14ac:dyDescent="0.2"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2:10" ht="15" customHeight="1" x14ac:dyDescent="0.2"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2:10" ht="15" customHeight="1" x14ac:dyDescent="0.2"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2:10" ht="15" customHeight="1" x14ac:dyDescent="0.2"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2:10" ht="15" customHeight="1" x14ac:dyDescent="0.2"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2:10" ht="15" customHeight="1" x14ac:dyDescent="0.2"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2:10" ht="15" customHeight="1" x14ac:dyDescent="0.2"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2:10" ht="15" customHeight="1" x14ac:dyDescent="0.2"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2:10" ht="15" customHeight="1" x14ac:dyDescent="0.2"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2:10" ht="15" customHeight="1" x14ac:dyDescent="0.2"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2:10" ht="15" customHeight="1" x14ac:dyDescent="0.2"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2:10" ht="15" customHeight="1" x14ac:dyDescent="0.2"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2:10" ht="15" customHeight="1" x14ac:dyDescent="0.2"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2:10" ht="15" customHeight="1" x14ac:dyDescent="0.2"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2:10" ht="15" customHeight="1" x14ac:dyDescent="0.2"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2:10" ht="15" customHeight="1" x14ac:dyDescent="0.2"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2:10" ht="15" customHeight="1" x14ac:dyDescent="0.2"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2:10" ht="15" customHeight="1" x14ac:dyDescent="0.2"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2:10" ht="15" customHeight="1" x14ac:dyDescent="0.2"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2:10" ht="15" customHeight="1" x14ac:dyDescent="0.2"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2:10" ht="15" customHeight="1" x14ac:dyDescent="0.2"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2:10" ht="15" customHeight="1" x14ac:dyDescent="0.2"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2:10" ht="15" customHeight="1" x14ac:dyDescent="0.2"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2:10" ht="15" customHeight="1" x14ac:dyDescent="0.2"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2:10" ht="15" customHeight="1" x14ac:dyDescent="0.2"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2:10" ht="15" customHeight="1" x14ac:dyDescent="0.2"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2:10" ht="15" customHeight="1" x14ac:dyDescent="0.2"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2:10" ht="15" customHeight="1" x14ac:dyDescent="0.2"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2:10" ht="15" customHeight="1" x14ac:dyDescent="0.2"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2:10" ht="15" customHeight="1" x14ac:dyDescent="0.2"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2:10" ht="15" customHeight="1" x14ac:dyDescent="0.2"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2:10" ht="15" customHeight="1" x14ac:dyDescent="0.2"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2:10" ht="15" customHeight="1" x14ac:dyDescent="0.2"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2:10" ht="15" customHeight="1" x14ac:dyDescent="0.2"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2:10" ht="15" customHeight="1" x14ac:dyDescent="0.2"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2:10" ht="15" customHeight="1" x14ac:dyDescent="0.2"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2:10" ht="15" customHeight="1" x14ac:dyDescent="0.2"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2:10" ht="15" customHeight="1" x14ac:dyDescent="0.2"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2:10" ht="15" customHeight="1" x14ac:dyDescent="0.2"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2:10" ht="15" customHeight="1" x14ac:dyDescent="0.2"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2:10" ht="15" customHeight="1" x14ac:dyDescent="0.2"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2:10" ht="15" customHeight="1" x14ac:dyDescent="0.2"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2:10" ht="15" customHeight="1" x14ac:dyDescent="0.2"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2:10" ht="15" customHeight="1" x14ac:dyDescent="0.2"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2:10" ht="15" customHeight="1" x14ac:dyDescent="0.2"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2:10" ht="15" customHeight="1" x14ac:dyDescent="0.2"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2:10" ht="15" customHeight="1" x14ac:dyDescent="0.2"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2:10" ht="15" customHeight="1" x14ac:dyDescent="0.2"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2:10" ht="15" customHeight="1" x14ac:dyDescent="0.2"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2:10" ht="15" customHeight="1" x14ac:dyDescent="0.2"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2:10" ht="15" customHeight="1" x14ac:dyDescent="0.2"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2:10" ht="15" customHeight="1" x14ac:dyDescent="0.2"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2:10" ht="15" customHeight="1" x14ac:dyDescent="0.2"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2:10" ht="15" customHeight="1" x14ac:dyDescent="0.2"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2:10" ht="15" customHeight="1" x14ac:dyDescent="0.2"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2:10" ht="15" customHeight="1" x14ac:dyDescent="0.2"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2:10" ht="15" customHeight="1" x14ac:dyDescent="0.2"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2:10" ht="15" customHeight="1" x14ac:dyDescent="0.2"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2:10" ht="15" customHeight="1" x14ac:dyDescent="0.2"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2:10" ht="15" customHeight="1" x14ac:dyDescent="0.2"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2:10" ht="15" customHeight="1" x14ac:dyDescent="0.2"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2:10" ht="15" customHeight="1" x14ac:dyDescent="0.2"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2:10" ht="15" customHeight="1" x14ac:dyDescent="0.2"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2:10" ht="15" customHeight="1" x14ac:dyDescent="0.2"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2:10" ht="15" customHeight="1" x14ac:dyDescent="0.2"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2:10" ht="15" customHeight="1" x14ac:dyDescent="0.2"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2:10" ht="15" customHeight="1" x14ac:dyDescent="0.2"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2:10" ht="15" customHeight="1" x14ac:dyDescent="0.2"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2:10" ht="15" customHeight="1" x14ac:dyDescent="0.2"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2:10" ht="15" customHeight="1" x14ac:dyDescent="0.2"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2:10" ht="15" customHeight="1" x14ac:dyDescent="0.2"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2:10" ht="15" customHeight="1" x14ac:dyDescent="0.2"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2:10" ht="15" customHeight="1" x14ac:dyDescent="0.2"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2:10" ht="15" customHeight="1" x14ac:dyDescent="0.2"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2:10" ht="15" customHeight="1" x14ac:dyDescent="0.2"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2:10" ht="15" customHeight="1" x14ac:dyDescent="0.2"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2:10" ht="15" customHeight="1" x14ac:dyDescent="0.2"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2:10" ht="15" customHeight="1" x14ac:dyDescent="0.2"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2:10" ht="15" customHeight="1" x14ac:dyDescent="0.2"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2:10" ht="15" customHeight="1" x14ac:dyDescent="0.2"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2:10" ht="15" customHeight="1" x14ac:dyDescent="0.2"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2:10" ht="15" customHeight="1" x14ac:dyDescent="0.2"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2:10" ht="15" customHeight="1" x14ac:dyDescent="0.2"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2:10" ht="15" customHeight="1" x14ac:dyDescent="0.2"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2:10" ht="15" customHeight="1" x14ac:dyDescent="0.2"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2:10" ht="15" customHeight="1" x14ac:dyDescent="0.2"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2:10" ht="15" customHeight="1" x14ac:dyDescent="0.2"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2:10" ht="15" customHeight="1" x14ac:dyDescent="0.2"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2:10" ht="15" customHeight="1" x14ac:dyDescent="0.2"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2:10" ht="15" customHeight="1" x14ac:dyDescent="0.2"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2:10" ht="15" customHeight="1" x14ac:dyDescent="0.2"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2:10" ht="15" customHeight="1" x14ac:dyDescent="0.2"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2:10" ht="15" customHeight="1" x14ac:dyDescent="0.2"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2:10" ht="15" customHeight="1" x14ac:dyDescent="0.2"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2:10" ht="15" customHeight="1" x14ac:dyDescent="0.2"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2:10" ht="15" customHeight="1" x14ac:dyDescent="0.2"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2:10" ht="15" customHeight="1" x14ac:dyDescent="0.2"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2:10" ht="15" customHeight="1" x14ac:dyDescent="0.2"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2:10" ht="15" customHeight="1" x14ac:dyDescent="0.2"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2:10" ht="15" customHeight="1" x14ac:dyDescent="0.2"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2:10" ht="15" customHeight="1" x14ac:dyDescent="0.2"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2:10" ht="15" customHeight="1" x14ac:dyDescent="0.2"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2:10" ht="15" customHeight="1" x14ac:dyDescent="0.2"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2:10" ht="15" customHeight="1" x14ac:dyDescent="0.2"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2:10" ht="15" customHeight="1" x14ac:dyDescent="0.2"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2:10" ht="15" customHeight="1" x14ac:dyDescent="0.2"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2:10" ht="15" customHeight="1" x14ac:dyDescent="0.2"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2:10" ht="15" customHeight="1" x14ac:dyDescent="0.2"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2:10" ht="15" customHeight="1" x14ac:dyDescent="0.2"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2:10" ht="15" customHeight="1" x14ac:dyDescent="0.2"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2:10" ht="15" customHeight="1" x14ac:dyDescent="0.2"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2:10" ht="15" customHeight="1" x14ac:dyDescent="0.2"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2:10" ht="15" customHeight="1" x14ac:dyDescent="0.2"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2:10" ht="15" customHeight="1" x14ac:dyDescent="0.2"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2:10" ht="15" customHeight="1" x14ac:dyDescent="0.2"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2:10" ht="15" customHeight="1" x14ac:dyDescent="0.2"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2:10" ht="15" customHeight="1" x14ac:dyDescent="0.2"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2:10" ht="15" customHeight="1" x14ac:dyDescent="0.2"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2:10" ht="15" customHeight="1" x14ac:dyDescent="0.2"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2:10" ht="15" customHeight="1" x14ac:dyDescent="0.2"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2:10" ht="15" customHeight="1" x14ac:dyDescent="0.2"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2:10" ht="15" customHeight="1" x14ac:dyDescent="0.2"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2:10" ht="15" customHeight="1" x14ac:dyDescent="0.2"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2:10" ht="15" customHeight="1" x14ac:dyDescent="0.2"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2:10" ht="15" customHeight="1" x14ac:dyDescent="0.2"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2:10" ht="15" customHeight="1" x14ac:dyDescent="0.2"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2:10" ht="15" customHeight="1" x14ac:dyDescent="0.2"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2:10" ht="15" customHeight="1" x14ac:dyDescent="0.2"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2:10" ht="15" customHeight="1" x14ac:dyDescent="0.2"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2:10" ht="15" customHeight="1" x14ac:dyDescent="0.2"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2:10" ht="15" customHeight="1" x14ac:dyDescent="0.2"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2:10" ht="15" customHeight="1" x14ac:dyDescent="0.2"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2:10" ht="15" customHeight="1" x14ac:dyDescent="0.2"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2:10" ht="15" customHeight="1" x14ac:dyDescent="0.2"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2:10" ht="15" customHeight="1" x14ac:dyDescent="0.2"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2:10" ht="15" customHeight="1" x14ac:dyDescent="0.2"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2:10" ht="15" customHeight="1" x14ac:dyDescent="0.2"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2:10" ht="15" customHeight="1" x14ac:dyDescent="0.2"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2:10" ht="15" customHeight="1" x14ac:dyDescent="0.2"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2:10" ht="15" customHeight="1" x14ac:dyDescent="0.2"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2:10" ht="15" customHeight="1" x14ac:dyDescent="0.2"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2:10" ht="15" customHeight="1" x14ac:dyDescent="0.2"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2:10" ht="15" customHeight="1" x14ac:dyDescent="0.2"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2:10" ht="15" customHeight="1" x14ac:dyDescent="0.2"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2:10" ht="15" customHeight="1" x14ac:dyDescent="0.2"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2:10" ht="15" customHeight="1" x14ac:dyDescent="0.2"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2:10" ht="15" customHeight="1" x14ac:dyDescent="0.2"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2:10" ht="15" customHeight="1" x14ac:dyDescent="0.2">
      <c r="B971" s="24"/>
      <c r="C971" s="24"/>
    </row>
    <row r="972" spans="2:10" ht="15" customHeight="1" x14ac:dyDescent="0.2">
      <c r="B972" s="24"/>
      <c r="C972" s="24"/>
    </row>
    <row r="973" spans="2:10" ht="15" customHeight="1" x14ac:dyDescent="0.2">
      <c r="B973" s="24"/>
      <c r="C973" s="24"/>
    </row>
    <row r="974" spans="2:10" ht="15" customHeight="1" x14ac:dyDescent="0.2">
      <c r="B974" s="24"/>
      <c r="C974" s="24"/>
    </row>
  </sheetData>
  <sortState ref="A125:J128">
    <sortCondition ref="A219"/>
  </sortState>
  <mergeCells count="389">
    <mergeCell ref="B117:J117"/>
    <mergeCell ref="B98:J98"/>
    <mergeCell ref="A99:C99"/>
    <mergeCell ref="A100:C100"/>
    <mergeCell ref="A151:I151"/>
    <mergeCell ref="A101:I101"/>
    <mergeCell ref="A146:C146"/>
    <mergeCell ref="A147:C147"/>
    <mergeCell ref="A107:C107"/>
    <mergeCell ref="A108:C108"/>
    <mergeCell ref="A120:I120"/>
    <mergeCell ref="A105:C105"/>
    <mergeCell ref="B121:J121"/>
    <mergeCell ref="B110:J110"/>
    <mergeCell ref="A111:C111"/>
    <mergeCell ref="A112:C112"/>
    <mergeCell ref="A116:I116"/>
    <mergeCell ref="B125:J125"/>
    <mergeCell ref="A148:C148"/>
    <mergeCell ref="A150:C150"/>
    <mergeCell ref="A149:C149"/>
    <mergeCell ref="A115:C115"/>
    <mergeCell ref="A122:C122"/>
    <mergeCell ref="A106:C106"/>
    <mergeCell ref="B143:J143"/>
    <mergeCell ref="A144:C144"/>
    <mergeCell ref="A410:C410"/>
    <mergeCell ref="A411:C411"/>
    <mergeCell ref="E363:G363"/>
    <mergeCell ref="B399:J399"/>
    <mergeCell ref="B404:J404"/>
    <mergeCell ref="A403:I403"/>
    <mergeCell ref="A337:J337"/>
    <mergeCell ref="A356:C356"/>
    <mergeCell ref="A397:C397"/>
    <mergeCell ref="A405:C405"/>
    <mergeCell ref="A398:I398"/>
    <mergeCell ref="A392:C392"/>
    <mergeCell ref="B390:J390"/>
    <mergeCell ref="A391:C391"/>
    <mergeCell ref="A393:C393"/>
    <mergeCell ref="A395:C395"/>
    <mergeCell ref="A400:C400"/>
    <mergeCell ref="A182:C182"/>
    <mergeCell ref="A180:C180"/>
    <mergeCell ref="A401:C401"/>
    <mergeCell ref="A402:C402"/>
    <mergeCell ref="A381:C384"/>
    <mergeCell ref="A412:C412"/>
    <mergeCell ref="B270:J270"/>
    <mergeCell ref="A338:C338"/>
    <mergeCell ref="A339:C343"/>
    <mergeCell ref="A344:C346"/>
    <mergeCell ref="A347:C350"/>
    <mergeCell ref="A351:C355"/>
    <mergeCell ref="A357:J357"/>
    <mergeCell ref="A408:C408"/>
    <mergeCell ref="A409:C409"/>
    <mergeCell ref="A358:C358"/>
    <mergeCell ref="A359:C363"/>
    <mergeCell ref="A364:C368"/>
    <mergeCell ref="A369:C373"/>
    <mergeCell ref="A374:C379"/>
    <mergeCell ref="A380:C380"/>
    <mergeCell ref="A406:C406"/>
    <mergeCell ref="A407:C407"/>
    <mergeCell ref="A394:C394"/>
    <mergeCell ref="A396:C396"/>
    <mergeCell ref="A335:I335"/>
    <mergeCell ref="A334:C334"/>
    <mergeCell ref="A385:C388"/>
    <mergeCell ref="A389:I389"/>
    <mergeCell ref="A318:C318"/>
    <mergeCell ref="A320:I320"/>
    <mergeCell ref="B326:J326"/>
    <mergeCell ref="A323:C323"/>
    <mergeCell ref="A324:I324"/>
    <mergeCell ref="A299:I299"/>
    <mergeCell ref="A289:C289"/>
    <mergeCell ref="A295:C295"/>
    <mergeCell ref="A296:C296"/>
    <mergeCell ref="A297:C297"/>
    <mergeCell ref="A298:C298"/>
    <mergeCell ref="A305:C305"/>
    <mergeCell ref="B311:J311"/>
    <mergeCell ref="A312:C312"/>
    <mergeCell ref="A313:C313"/>
    <mergeCell ref="A315:I315"/>
    <mergeCell ref="B336:J336"/>
    <mergeCell ref="A1:J3"/>
    <mergeCell ref="B10:J10"/>
    <mergeCell ref="B14:J14"/>
    <mergeCell ref="B23:J23"/>
    <mergeCell ref="F13:G13"/>
    <mergeCell ref="H13:J13"/>
    <mergeCell ref="B190:J190"/>
    <mergeCell ref="A6:A7"/>
    <mergeCell ref="H6:H7"/>
    <mergeCell ref="I6:I7"/>
    <mergeCell ref="J6:J7"/>
    <mergeCell ref="B6:G7"/>
    <mergeCell ref="A8:J8"/>
    <mergeCell ref="B11:J11"/>
    <mergeCell ref="A13:C13"/>
    <mergeCell ref="D13:E13"/>
    <mergeCell ref="B19:J19"/>
    <mergeCell ref="A167:I167"/>
    <mergeCell ref="A154:C154"/>
    <mergeCell ref="B78:J78"/>
    <mergeCell ref="B35:J35"/>
    <mergeCell ref="A36:C36"/>
    <mergeCell ref="A37:C37"/>
    <mergeCell ref="A4:J4"/>
    <mergeCell ref="A5:J5"/>
    <mergeCell ref="A20:C20"/>
    <mergeCell ref="A21:C21"/>
    <mergeCell ref="A22:I22"/>
    <mergeCell ref="B15:J15"/>
    <mergeCell ref="A16:C16"/>
    <mergeCell ref="A17:C17"/>
    <mergeCell ref="A18:I18"/>
    <mergeCell ref="A12:C12"/>
    <mergeCell ref="D12:E12"/>
    <mergeCell ref="F12:G12"/>
    <mergeCell ref="H12:J12"/>
    <mergeCell ref="B24:J24"/>
    <mergeCell ref="A25:C25"/>
    <mergeCell ref="A26:C26"/>
    <mergeCell ref="A28:I28"/>
    <mergeCell ref="A27:C27"/>
    <mergeCell ref="A39:I39"/>
    <mergeCell ref="A62:C62"/>
    <mergeCell ref="A63:C63"/>
    <mergeCell ref="A44:C44"/>
    <mergeCell ref="A43:C43"/>
    <mergeCell ref="A49:I49"/>
    <mergeCell ref="A45:I45"/>
    <mergeCell ref="B46:J46"/>
    <mergeCell ref="B56:J56"/>
    <mergeCell ref="A57:C57"/>
    <mergeCell ref="A58:C58"/>
    <mergeCell ref="A59:C59"/>
    <mergeCell ref="A38:C38"/>
    <mergeCell ref="A33:C33"/>
    <mergeCell ref="B29:J29"/>
    <mergeCell ref="A30:C30"/>
    <mergeCell ref="A31:C31"/>
    <mergeCell ref="A34:I34"/>
    <mergeCell ref="A32:C32"/>
    <mergeCell ref="A123:C123"/>
    <mergeCell ref="B40:J40"/>
    <mergeCell ref="A41:C41"/>
    <mergeCell ref="B61:J61"/>
    <mergeCell ref="A64:I64"/>
    <mergeCell ref="A42:C42"/>
    <mergeCell ref="A47:C47"/>
    <mergeCell ref="A48:C48"/>
    <mergeCell ref="A71:C71"/>
    <mergeCell ref="B50:J50"/>
    <mergeCell ref="A51:C51"/>
    <mergeCell ref="A52:C52"/>
    <mergeCell ref="A53:C53"/>
    <mergeCell ref="A55:I55"/>
    <mergeCell ref="B65:J65"/>
    <mergeCell ref="A66:C66"/>
    <mergeCell ref="A67:C67"/>
    <mergeCell ref="A69:I69"/>
    <mergeCell ref="A54:C54"/>
    <mergeCell ref="A60:I60"/>
    <mergeCell ref="A68:C68"/>
    <mergeCell ref="B70:J70"/>
    <mergeCell ref="A114:C114"/>
    <mergeCell ref="A113:C113"/>
    <mergeCell ref="A80:C80"/>
    <mergeCell ref="A81:C81"/>
    <mergeCell ref="A82:I82"/>
    <mergeCell ref="B102:J102"/>
    <mergeCell ref="A103:C103"/>
    <mergeCell ref="A104:C104"/>
    <mergeCell ref="A109:I109"/>
    <mergeCell ref="A156:C156"/>
    <mergeCell ref="A85:C85"/>
    <mergeCell ref="A118:C118"/>
    <mergeCell ref="A119:C119"/>
    <mergeCell ref="A126:C126"/>
    <mergeCell ref="A127:C127"/>
    <mergeCell ref="A128:I128"/>
    <mergeCell ref="A145:C145"/>
    <mergeCell ref="A124:I124"/>
    <mergeCell ref="B83:J83"/>
    <mergeCell ref="B129:J129"/>
    <mergeCell ref="A130:C130"/>
    <mergeCell ref="A135:I135"/>
    <mergeCell ref="B136:J136"/>
    <mergeCell ref="A137:C137"/>
    <mergeCell ref="A131:C131"/>
    <mergeCell ref="A132:C132"/>
    <mergeCell ref="A89:I89"/>
    <mergeCell ref="B250:J250"/>
    <mergeCell ref="A214:I214"/>
    <mergeCell ref="A209:I209"/>
    <mergeCell ref="A206:C206"/>
    <mergeCell ref="A72:C72"/>
    <mergeCell ref="A73:I73"/>
    <mergeCell ref="B74:J74"/>
    <mergeCell ref="A75:C75"/>
    <mergeCell ref="A76:C76"/>
    <mergeCell ref="A77:I77"/>
    <mergeCell ref="A84:C84"/>
    <mergeCell ref="B90:J90"/>
    <mergeCell ref="A91:C91"/>
    <mergeCell ref="A92:C92"/>
    <mergeCell ref="A93:I93"/>
    <mergeCell ref="B94:J94"/>
    <mergeCell ref="A95:C95"/>
    <mergeCell ref="A96:C96"/>
    <mergeCell ref="A97:I97"/>
    <mergeCell ref="A88:C88"/>
    <mergeCell ref="A87:C87"/>
    <mergeCell ref="A86:C86"/>
    <mergeCell ref="B79:J79"/>
    <mergeCell ref="A188:C188"/>
    <mergeCell ref="B178:J178"/>
    <mergeCell ref="A222:C222"/>
    <mergeCell ref="A224:I224"/>
    <mergeCell ref="A264:C264"/>
    <mergeCell ref="A265:I265"/>
    <mergeCell ref="A273:C273"/>
    <mergeCell ref="A251:C251"/>
    <mergeCell ref="B168:J168"/>
    <mergeCell ref="A169:C169"/>
    <mergeCell ref="A268:C268"/>
    <mergeCell ref="A269:I269"/>
    <mergeCell ref="B271:J271"/>
    <mergeCell ref="A272:C272"/>
    <mergeCell ref="B254:J254"/>
    <mergeCell ref="A217:C218"/>
    <mergeCell ref="A227:C227"/>
    <mergeCell ref="B210:J210"/>
    <mergeCell ref="B220:J220"/>
    <mergeCell ref="B225:J225"/>
    <mergeCell ref="B211:J211"/>
    <mergeCell ref="B196:J196"/>
    <mergeCell ref="A197:C197"/>
    <mergeCell ref="A198:C198"/>
    <mergeCell ref="A204:I204"/>
    <mergeCell ref="A219:I219"/>
    <mergeCell ref="A208:C208"/>
    <mergeCell ref="B205:J205"/>
    <mergeCell ref="A207:C207"/>
    <mergeCell ref="B226:J226"/>
    <mergeCell ref="B215:J215"/>
    <mergeCell ref="A216:C216"/>
    <mergeCell ref="D222:H222"/>
    <mergeCell ref="A212:C212"/>
    <mergeCell ref="A213:C213"/>
    <mergeCell ref="A142:I142"/>
    <mergeCell ref="A134:C134"/>
    <mergeCell ref="A133:C133"/>
    <mergeCell ref="A138:C138"/>
    <mergeCell ref="A139:C139"/>
    <mergeCell ref="A140:C140"/>
    <mergeCell ref="A141:C141"/>
    <mergeCell ref="A179:C179"/>
    <mergeCell ref="A172:C172"/>
    <mergeCell ref="A173:C173"/>
    <mergeCell ref="B153:J153"/>
    <mergeCell ref="A174:C174"/>
    <mergeCell ref="A160:C160"/>
    <mergeCell ref="A171:C171"/>
    <mergeCell ref="A177:I177"/>
    <mergeCell ref="A155:C155"/>
    <mergeCell ref="B152:J152"/>
    <mergeCell ref="B159:J159"/>
    <mergeCell ref="A161:C161"/>
    <mergeCell ref="A162:C162"/>
    <mergeCell ref="A164:C164"/>
    <mergeCell ref="A158:I158"/>
    <mergeCell ref="A165:C165"/>
    <mergeCell ref="A157:C157"/>
    <mergeCell ref="A166:C166"/>
    <mergeCell ref="A163:C163"/>
    <mergeCell ref="A223:C223"/>
    <mergeCell ref="A189:I189"/>
    <mergeCell ref="A187:C187"/>
    <mergeCell ref="B184:J184"/>
    <mergeCell ref="A185:C185"/>
    <mergeCell ref="A186:C186"/>
    <mergeCell ref="A203:C203"/>
    <mergeCell ref="A195:I195"/>
    <mergeCell ref="B200:J200"/>
    <mergeCell ref="A170:C170"/>
    <mergeCell ref="A176:C176"/>
    <mergeCell ref="A221:C221"/>
    <mergeCell ref="B191:J191"/>
    <mergeCell ref="A192:C192"/>
    <mergeCell ref="A193:C193"/>
    <mergeCell ref="A194:C194"/>
    <mergeCell ref="A183:I183"/>
    <mergeCell ref="A175:C175"/>
    <mergeCell ref="A181:C181"/>
    <mergeCell ref="A199:I199"/>
    <mergeCell ref="A201:C201"/>
    <mergeCell ref="A202:C202"/>
    <mergeCell ref="A228:C228"/>
    <mergeCell ref="A279:C279"/>
    <mergeCell ref="A281:I281"/>
    <mergeCell ref="A252:C252"/>
    <mergeCell ref="A253:I253"/>
    <mergeCell ref="A241:C241"/>
    <mergeCell ref="B240:J240"/>
    <mergeCell ref="A238:C238"/>
    <mergeCell ref="B232:J232"/>
    <mergeCell ref="A233:C233"/>
    <mergeCell ref="B245:J245"/>
    <mergeCell ref="A242:C242"/>
    <mergeCell ref="A244:I244"/>
    <mergeCell ref="A246:C246"/>
    <mergeCell ref="A231:I231"/>
    <mergeCell ref="A257:I257"/>
    <mergeCell ref="A230:C230"/>
    <mergeCell ref="A229:C229"/>
    <mergeCell ref="B266:J266"/>
    <mergeCell ref="A267:C267"/>
    <mergeCell ref="A418:I418"/>
    <mergeCell ref="A234:C234"/>
    <mergeCell ref="A235:C235"/>
    <mergeCell ref="A236:C236"/>
    <mergeCell ref="A237:C237"/>
    <mergeCell ref="A239:I239"/>
    <mergeCell ref="A413:C413"/>
    <mergeCell ref="A414:C414"/>
    <mergeCell ref="A415:C415"/>
    <mergeCell ref="A416:C416"/>
    <mergeCell ref="A417:C417"/>
    <mergeCell ref="A333:C333"/>
    <mergeCell ref="A331:C331"/>
    <mergeCell ref="A332:C332"/>
    <mergeCell ref="A278:C278"/>
    <mergeCell ref="A261:I261"/>
    <mergeCell ref="A255:C255"/>
    <mergeCell ref="B321:J321"/>
    <mergeCell ref="B249:J249"/>
    <mergeCell ref="B304:J304"/>
    <mergeCell ref="A328:C328"/>
    <mergeCell ref="A329:C329"/>
    <mergeCell ref="A330:C330"/>
    <mergeCell ref="B300:J300"/>
    <mergeCell ref="A301:C301"/>
    <mergeCell ref="A302:C302"/>
    <mergeCell ref="A303:I303"/>
    <mergeCell ref="A319:C319"/>
    <mergeCell ref="A256:C256"/>
    <mergeCell ref="A306:C306"/>
    <mergeCell ref="A310:I310"/>
    <mergeCell ref="A280:C280"/>
    <mergeCell ref="A275:C275"/>
    <mergeCell ref="B286:J286"/>
    <mergeCell ref="A287:C287"/>
    <mergeCell ref="B282:J282"/>
    <mergeCell ref="A284:C284"/>
    <mergeCell ref="A327:C327"/>
    <mergeCell ref="A283:C283"/>
    <mergeCell ref="A285:I285"/>
    <mergeCell ref="A322:C322"/>
    <mergeCell ref="B325:J325"/>
    <mergeCell ref="B316:J316"/>
    <mergeCell ref="A317:C317"/>
    <mergeCell ref="A243:C243"/>
    <mergeCell ref="A290:C290"/>
    <mergeCell ref="A314:C314"/>
    <mergeCell ref="B277:J277"/>
    <mergeCell ref="A293:C293"/>
    <mergeCell ref="A294:C294"/>
    <mergeCell ref="B258:J258"/>
    <mergeCell ref="A259:C259"/>
    <mergeCell ref="A260:C260"/>
    <mergeCell ref="A276:I276"/>
    <mergeCell ref="A274:C274"/>
    <mergeCell ref="A288:C288"/>
    <mergeCell ref="A291:I291"/>
    <mergeCell ref="B292:J292"/>
    <mergeCell ref="A307:C307"/>
    <mergeCell ref="A309:C309"/>
    <mergeCell ref="A308:C308"/>
    <mergeCell ref="A247:C247"/>
    <mergeCell ref="A248:I248"/>
    <mergeCell ref="B262:J262"/>
    <mergeCell ref="A263:C26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2" fitToHeight="0" orientation="portrait" r:id="rId1"/>
  <rowBreaks count="6" manualBreakCount="6">
    <brk id="77" max="9" man="1"/>
    <brk id="142" max="9" man="1"/>
    <brk id="204" max="9" man="1"/>
    <brk id="269" max="9" man="1"/>
    <brk id="335" max="9" man="1"/>
    <brk id="403" max="9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701"/>
  <sheetViews>
    <sheetView view="pageBreakPreview" topLeftCell="A103" zoomScaleNormal="100" zoomScaleSheetLayoutView="100" workbookViewId="0">
      <selection activeCell="A4" sqref="A4:H4"/>
    </sheetView>
  </sheetViews>
  <sheetFormatPr defaultRowHeight="15" customHeight="1" x14ac:dyDescent="0.2"/>
  <cols>
    <col min="1" max="2" width="14.28515625" style="1" customWidth="1"/>
    <col min="3" max="3" width="103.140625" style="1" customWidth="1"/>
    <col min="4" max="4" width="10" style="6" customWidth="1"/>
    <col min="5" max="5" width="12.85546875" style="1" customWidth="1"/>
    <col min="6" max="8" width="15" style="9" customWidth="1"/>
    <col min="9" max="16384" width="9.140625" style="1"/>
  </cols>
  <sheetData>
    <row r="1" spans="1:8" ht="18" customHeight="1" x14ac:dyDescent="0.2">
      <c r="A1" s="401" t="s">
        <v>528</v>
      </c>
      <c r="B1" s="402"/>
      <c r="C1" s="402"/>
      <c r="D1" s="402"/>
      <c r="E1" s="402"/>
      <c r="F1" s="402"/>
      <c r="G1" s="402"/>
      <c r="H1" s="403"/>
    </row>
    <row r="2" spans="1:8" ht="18" customHeight="1" x14ac:dyDescent="0.2">
      <c r="A2" s="404"/>
      <c r="B2" s="405"/>
      <c r="C2" s="405"/>
      <c r="D2" s="405"/>
      <c r="E2" s="405"/>
      <c r="F2" s="405"/>
      <c r="G2" s="405"/>
      <c r="H2" s="406"/>
    </row>
    <row r="3" spans="1:8" ht="18" customHeight="1" x14ac:dyDescent="0.2">
      <c r="A3" s="407"/>
      <c r="B3" s="408"/>
      <c r="C3" s="408"/>
      <c r="D3" s="408"/>
      <c r="E3" s="408"/>
      <c r="F3" s="408"/>
      <c r="G3" s="408"/>
      <c r="H3" s="409"/>
    </row>
    <row r="4" spans="1:8" ht="18.75" customHeight="1" x14ac:dyDescent="0.2">
      <c r="A4" s="410" t="str">
        <f>'Planilha Orçamentária'!A4:H4</f>
        <v>OBRA POR EXECUÇÃO INDIRETA</v>
      </c>
      <c r="B4" s="411"/>
      <c r="C4" s="411"/>
      <c r="D4" s="411"/>
      <c r="E4" s="411"/>
      <c r="F4" s="411"/>
      <c r="G4" s="411"/>
      <c r="H4" s="412"/>
    </row>
    <row r="5" spans="1:8" ht="18.75" customHeight="1" x14ac:dyDescent="0.2">
      <c r="A5" s="277" t="str">
        <f>'Planilha Orçamentária'!A5:H5</f>
        <v>Setor requisitante: Secretaria de Desenvolvimento Econômico e Social</v>
      </c>
      <c r="B5" s="230"/>
      <c r="C5" s="230"/>
      <c r="D5" s="230"/>
      <c r="E5" s="230"/>
      <c r="F5" s="230"/>
      <c r="G5" s="230"/>
      <c r="H5" s="278"/>
    </row>
    <row r="6" spans="1:8" ht="15" customHeight="1" x14ac:dyDescent="0.2">
      <c r="A6" s="413" t="str">
        <f>'Planilha Orçamentária'!A6:A7</f>
        <v>Objeto:</v>
      </c>
      <c r="B6" s="414" t="str">
        <f>'Planilha Orçamentária'!B6:E7</f>
        <v>Reforma do Conselho Tutelar dos Direitos da Criança e do Adolescente de Nova Era/MG</v>
      </c>
      <c r="C6" s="414"/>
      <c r="D6" s="414"/>
      <c r="E6" s="414"/>
      <c r="F6" s="415" t="str">
        <f>'Planilha Orçamentária'!F6:F7</f>
        <v>BDI:</v>
      </c>
      <c r="G6" s="416">
        <f>'Planilha Orçamentária'!G6:G7</f>
        <v>0.31409999999999999</v>
      </c>
      <c r="H6" s="417">
        <f>'Planilha Orçamentária'!H6:H7</f>
        <v>43714</v>
      </c>
    </row>
    <row r="7" spans="1:8" ht="15" customHeight="1" x14ac:dyDescent="0.2">
      <c r="A7" s="413"/>
      <c r="B7" s="414"/>
      <c r="C7" s="414"/>
      <c r="D7" s="414"/>
      <c r="E7" s="414"/>
      <c r="F7" s="415"/>
      <c r="G7" s="416"/>
      <c r="H7" s="417"/>
    </row>
    <row r="8" spans="1:8" ht="18.75" customHeight="1" x14ac:dyDescent="0.2">
      <c r="A8" s="384" t="s">
        <v>63</v>
      </c>
      <c r="B8" s="385"/>
      <c r="C8" s="385"/>
      <c r="D8" s="385"/>
      <c r="E8" s="385"/>
      <c r="F8" s="385"/>
      <c r="G8" s="385"/>
      <c r="H8" s="386"/>
    </row>
    <row r="9" spans="1:8" ht="15" customHeight="1" x14ac:dyDescent="0.2">
      <c r="A9" s="381"/>
      <c r="B9" s="382"/>
      <c r="C9" s="382"/>
      <c r="D9" s="382"/>
      <c r="E9" s="382"/>
      <c r="F9" s="382"/>
      <c r="G9" s="382"/>
      <c r="H9" s="383"/>
    </row>
    <row r="10" spans="1:8" ht="15" customHeight="1" x14ac:dyDescent="0.2">
      <c r="A10" s="152" t="str">
        <f>'Planilha Orçamentária'!A30</f>
        <v>4.</v>
      </c>
      <c r="B10" s="371" t="str">
        <f>'Planilha Orçamentária'!C30</f>
        <v>SERVIÇOS DIVERSOS</v>
      </c>
      <c r="C10" s="371"/>
      <c r="D10" s="371"/>
      <c r="E10" s="371"/>
      <c r="F10" s="371"/>
      <c r="G10" s="371"/>
      <c r="H10" s="372"/>
    </row>
    <row r="11" spans="1:8" ht="15" customHeight="1" x14ac:dyDescent="0.2">
      <c r="A11" s="341" t="s">
        <v>5</v>
      </c>
      <c r="B11" s="343" t="s">
        <v>64</v>
      </c>
      <c r="C11" s="344"/>
      <c r="D11" s="344"/>
      <c r="E11" s="344"/>
      <c r="F11" s="345"/>
      <c r="G11" s="349" t="s">
        <v>65</v>
      </c>
      <c r="H11" s="351" t="s">
        <v>66</v>
      </c>
    </row>
    <row r="12" spans="1:8" ht="15" customHeight="1" x14ac:dyDescent="0.2">
      <c r="A12" s="342"/>
      <c r="B12" s="346"/>
      <c r="C12" s="347"/>
      <c r="D12" s="347"/>
      <c r="E12" s="347"/>
      <c r="F12" s="348"/>
      <c r="G12" s="350"/>
      <c r="H12" s="352"/>
    </row>
    <row r="13" spans="1:8" ht="15" customHeight="1" x14ac:dyDescent="0.2">
      <c r="A13" s="387" t="str">
        <f>'Planilha Orçamentária'!A33</f>
        <v>4.3</v>
      </c>
      <c r="B13" s="389" t="str">
        <f>'Planilha Orçamentária'!C33</f>
        <v>Banco em alvenaria de blocos de concreto e = 0,19, cheios em concreto Fck ≥ 15 Mpa, dimensões 243 x 42 x 63cm (comprimento x altura x largura), incluindo almofada com espuma densidade 33. (Para sala 01)</v>
      </c>
      <c r="C13" s="390"/>
      <c r="D13" s="390"/>
      <c r="E13" s="390"/>
      <c r="F13" s="391"/>
      <c r="G13" s="392" t="str">
        <f>'Planilha Orçamentária'!E33</f>
        <v>unid</v>
      </c>
      <c r="H13" s="393">
        <f>H35</f>
        <v>1115.5669033333334</v>
      </c>
    </row>
    <row r="14" spans="1:8" ht="15" customHeight="1" x14ac:dyDescent="0.2">
      <c r="A14" s="388"/>
      <c r="B14" s="366"/>
      <c r="C14" s="367"/>
      <c r="D14" s="367"/>
      <c r="E14" s="367"/>
      <c r="F14" s="368"/>
      <c r="G14" s="370"/>
      <c r="H14" s="313"/>
    </row>
    <row r="15" spans="1:8" ht="15" customHeight="1" x14ac:dyDescent="0.2">
      <c r="A15" s="337" t="s">
        <v>71</v>
      </c>
      <c r="B15" s="336" t="s">
        <v>72</v>
      </c>
      <c r="C15" s="336" t="s">
        <v>343</v>
      </c>
      <c r="D15" s="336"/>
      <c r="E15" s="336" t="s">
        <v>65</v>
      </c>
      <c r="F15" s="336" t="s">
        <v>73</v>
      </c>
      <c r="G15" s="336" t="s">
        <v>74</v>
      </c>
      <c r="H15" s="339" t="s">
        <v>75</v>
      </c>
    </row>
    <row r="16" spans="1:8" ht="15" customHeight="1" x14ac:dyDescent="0.2">
      <c r="A16" s="337"/>
      <c r="B16" s="338"/>
      <c r="C16" s="336"/>
      <c r="D16" s="336"/>
      <c r="E16" s="336"/>
      <c r="F16" s="336"/>
      <c r="G16" s="336"/>
      <c r="H16" s="339"/>
    </row>
    <row r="17" spans="1:8" ht="15" customHeight="1" x14ac:dyDescent="0.2">
      <c r="A17" s="323" t="s">
        <v>163</v>
      </c>
      <c r="B17" s="324" t="s">
        <v>252</v>
      </c>
      <c r="C17" s="311" t="s">
        <v>330</v>
      </c>
      <c r="D17" s="311"/>
      <c r="E17" s="235" t="s">
        <v>173</v>
      </c>
      <c r="F17" s="325">
        <f>(2.4*0.6)*3</f>
        <v>4.32</v>
      </c>
      <c r="G17" s="326">
        <v>99</v>
      </c>
      <c r="H17" s="314">
        <f>F17*G17</f>
        <v>427.68</v>
      </c>
    </row>
    <row r="18" spans="1:8" ht="15" customHeight="1" x14ac:dyDescent="0.2">
      <c r="A18" s="323"/>
      <c r="B18" s="324"/>
      <c r="C18" s="311"/>
      <c r="D18" s="311"/>
      <c r="E18" s="235"/>
      <c r="F18" s="325"/>
      <c r="G18" s="326"/>
      <c r="H18" s="314"/>
    </row>
    <row r="19" spans="1:8" ht="15" customHeight="1" x14ac:dyDescent="0.2">
      <c r="A19" s="323"/>
      <c r="B19" s="324"/>
      <c r="C19" s="311"/>
      <c r="D19" s="311"/>
      <c r="E19" s="235"/>
      <c r="F19" s="325"/>
      <c r="G19" s="326"/>
      <c r="H19" s="314"/>
    </row>
    <row r="20" spans="1:8" ht="15" customHeight="1" x14ac:dyDescent="0.2">
      <c r="A20" s="323"/>
      <c r="B20" s="324"/>
      <c r="C20" s="311"/>
      <c r="D20" s="311"/>
      <c r="E20" s="235"/>
      <c r="F20" s="325"/>
      <c r="G20" s="326"/>
      <c r="H20" s="314"/>
    </row>
    <row r="21" spans="1:8" ht="15" customHeight="1" x14ac:dyDescent="0.2">
      <c r="A21" s="319" t="s">
        <v>163</v>
      </c>
      <c r="B21" s="321" t="s">
        <v>206</v>
      </c>
      <c r="C21" s="315" t="s">
        <v>331</v>
      </c>
      <c r="D21" s="316"/>
      <c r="E21" s="418" t="s">
        <v>120</v>
      </c>
      <c r="F21" s="327">
        <v>1</v>
      </c>
      <c r="G21" s="397">
        <f>Cotações!H20</f>
        <v>613.33333333333337</v>
      </c>
      <c r="H21" s="394">
        <f>F21*G21</f>
        <v>613.33333333333337</v>
      </c>
    </row>
    <row r="22" spans="1:8" ht="15" customHeight="1" x14ac:dyDescent="0.2">
      <c r="A22" s="320"/>
      <c r="B22" s="322"/>
      <c r="C22" s="317"/>
      <c r="D22" s="318"/>
      <c r="E22" s="419"/>
      <c r="F22" s="329"/>
      <c r="G22" s="399"/>
      <c r="H22" s="395"/>
    </row>
    <row r="23" spans="1:8" ht="15" customHeight="1" x14ac:dyDescent="0.2">
      <c r="A23" s="319" t="s">
        <v>163</v>
      </c>
      <c r="B23" s="321" t="s">
        <v>118</v>
      </c>
      <c r="C23" s="315" t="s">
        <v>271</v>
      </c>
      <c r="D23" s="316"/>
      <c r="E23" s="418" t="s">
        <v>173</v>
      </c>
      <c r="F23" s="327">
        <f>(0.4*2.4)+(0.4*0.6)+(2.43*0.63)</f>
        <v>2.7309000000000001</v>
      </c>
      <c r="G23" s="397">
        <v>2.91</v>
      </c>
      <c r="H23" s="394">
        <f>F23*G23</f>
        <v>7.9469190000000003</v>
      </c>
    </row>
    <row r="24" spans="1:8" ht="15" customHeight="1" x14ac:dyDescent="0.2">
      <c r="A24" s="331"/>
      <c r="B24" s="330"/>
      <c r="C24" s="333"/>
      <c r="D24" s="334"/>
      <c r="E24" s="420"/>
      <c r="F24" s="328"/>
      <c r="G24" s="398"/>
      <c r="H24" s="396"/>
    </row>
    <row r="25" spans="1:8" ht="15" customHeight="1" x14ac:dyDescent="0.2">
      <c r="A25" s="331"/>
      <c r="B25" s="330"/>
      <c r="C25" s="333"/>
      <c r="D25" s="334"/>
      <c r="E25" s="420"/>
      <c r="F25" s="328"/>
      <c r="G25" s="398"/>
      <c r="H25" s="396"/>
    </row>
    <row r="26" spans="1:8" ht="15" customHeight="1" x14ac:dyDescent="0.2">
      <c r="A26" s="331"/>
      <c r="B26" s="330"/>
      <c r="C26" s="333"/>
      <c r="D26" s="334"/>
      <c r="E26" s="420"/>
      <c r="F26" s="328"/>
      <c r="G26" s="398"/>
      <c r="H26" s="396"/>
    </row>
    <row r="27" spans="1:8" ht="15" customHeight="1" x14ac:dyDescent="0.2">
      <c r="A27" s="331"/>
      <c r="B27" s="330"/>
      <c r="C27" s="333"/>
      <c r="D27" s="334"/>
      <c r="E27" s="420"/>
      <c r="F27" s="328"/>
      <c r="G27" s="398"/>
      <c r="H27" s="396"/>
    </row>
    <row r="28" spans="1:8" ht="15" customHeight="1" x14ac:dyDescent="0.2">
      <c r="A28" s="320"/>
      <c r="B28" s="322"/>
      <c r="C28" s="317"/>
      <c r="D28" s="318"/>
      <c r="E28" s="419"/>
      <c r="F28" s="329"/>
      <c r="G28" s="399"/>
      <c r="H28" s="395"/>
    </row>
    <row r="29" spans="1:8" ht="15" customHeight="1" x14ac:dyDescent="0.2">
      <c r="A29" s="323" t="s">
        <v>163</v>
      </c>
      <c r="B29" s="324" t="s">
        <v>119</v>
      </c>
      <c r="C29" s="311" t="s">
        <v>272</v>
      </c>
      <c r="D29" s="311"/>
      <c r="E29" s="235" t="s">
        <v>173</v>
      </c>
      <c r="F29" s="325">
        <f>(0.4*2.4)+(0.4*0.6)+(2.43*0.63)</f>
        <v>2.7309000000000001</v>
      </c>
      <c r="G29" s="326">
        <v>24.39</v>
      </c>
      <c r="H29" s="314">
        <f>F29*G29</f>
        <v>66.606650999999999</v>
      </c>
    </row>
    <row r="30" spans="1:8" ht="15" customHeight="1" x14ac:dyDescent="0.2">
      <c r="A30" s="323"/>
      <c r="B30" s="324"/>
      <c r="C30" s="311"/>
      <c r="D30" s="311"/>
      <c r="E30" s="235"/>
      <c r="F30" s="325"/>
      <c r="G30" s="326"/>
      <c r="H30" s="314"/>
    </row>
    <row r="31" spans="1:8" ht="15" customHeight="1" x14ac:dyDescent="0.2">
      <c r="A31" s="323"/>
      <c r="B31" s="324"/>
      <c r="C31" s="311"/>
      <c r="D31" s="311"/>
      <c r="E31" s="235"/>
      <c r="F31" s="325"/>
      <c r="G31" s="326"/>
      <c r="H31" s="314"/>
    </row>
    <row r="32" spans="1:8" ht="15" customHeight="1" x14ac:dyDescent="0.2">
      <c r="A32" s="323"/>
      <c r="B32" s="324"/>
      <c r="C32" s="311"/>
      <c r="D32" s="311"/>
      <c r="E32" s="235"/>
      <c r="F32" s="325"/>
      <c r="G32" s="326"/>
      <c r="H32" s="314"/>
    </row>
    <row r="33" spans="1:8" ht="15" customHeight="1" x14ac:dyDescent="0.2">
      <c r="A33" s="323"/>
      <c r="B33" s="324"/>
      <c r="C33" s="311"/>
      <c r="D33" s="311"/>
      <c r="E33" s="235"/>
      <c r="F33" s="325"/>
      <c r="G33" s="326"/>
      <c r="H33" s="314"/>
    </row>
    <row r="34" spans="1:8" ht="15" customHeight="1" x14ac:dyDescent="0.2">
      <c r="A34" s="323"/>
      <c r="B34" s="324"/>
      <c r="C34" s="332"/>
      <c r="D34" s="332"/>
      <c r="E34" s="235"/>
      <c r="F34" s="325"/>
      <c r="G34" s="326"/>
      <c r="H34" s="314"/>
    </row>
    <row r="35" spans="1:8" ht="15" customHeight="1" x14ac:dyDescent="0.2">
      <c r="A35" s="340" t="s">
        <v>232</v>
      </c>
      <c r="B35" s="225"/>
      <c r="C35" s="225"/>
      <c r="D35" s="225"/>
      <c r="E35" s="225"/>
      <c r="F35" s="225"/>
      <c r="G35" s="225"/>
      <c r="H35" s="153">
        <f>SUM(H17:H34)</f>
        <v>1115.5669033333334</v>
      </c>
    </row>
    <row r="36" spans="1:8" ht="15" customHeight="1" x14ac:dyDescent="0.2">
      <c r="A36" s="341" t="s">
        <v>5</v>
      </c>
      <c r="B36" s="343" t="s">
        <v>64</v>
      </c>
      <c r="C36" s="344"/>
      <c r="D36" s="344"/>
      <c r="E36" s="344"/>
      <c r="F36" s="345"/>
      <c r="G36" s="349" t="s">
        <v>65</v>
      </c>
      <c r="H36" s="351" t="s">
        <v>66</v>
      </c>
    </row>
    <row r="37" spans="1:8" ht="15" customHeight="1" x14ac:dyDescent="0.2">
      <c r="A37" s="342"/>
      <c r="B37" s="346"/>
      <c r="C37" s="347"/>
      <c r="D37" s="347"/>
      <c r="E37" s="347"/>
      <c r="F37" s="348"/>
      <c r="G37" s="350"/>
      <c r="H37" s="352"/>
    </row>
    <row r="38" spans="1:8" ht="15" customHeight="1" x14ac:dyDescent="0.2">
      <c r="A38" s="400" t="str">
        <f>'Planilha Orçamentária'!A34</f>
        <v>4.4</v>
      </c>
      <c r="B38" s="265" t="str">
        <f>'Planilha Orçamentária'!C34</f>
        <v>Banco em alvenaria de blocos de concreto e = 0,19, cheios em concreto Fck ≥ 15 Mpa, formato em L, inclusive granito verde Bahia e=3cm (Para sala de espera)</v>
      </c>
      <c r="C38" s="266"/>
      <c r="D38" s="266"/>
      <c r="E38" s="266"/>
      <c r="F38" s="365"/>
      <c r="G38" s="369" t="str">
        <f>'Planilha Orçamentária'!E9</f>
        <v>Unidade</v>
      </c>
      <c r="H38" s="312">
        <f>H65</f>
        <v>703.96389799999997</v>
      </c>
    </row>
    <row r="39" spans="1:8" ht="15" customHeight="1" x14ac:dyDescent="0.2">
      <c r="A39" s="388"/>
      <c r="B39" s="366"/>
      <c r="C39" s="367"/>
      <c r="D39" s="367"/>
      <c r="E39" s="367"/>
      <c r="F39" s="368"/>
      <c r="G39" s="370"/>
      <c r="H39" s="313"/>
    </row>
    <row r="40" spans="1:8" ht="15" customHeight="1" x14ac:dyDescent="0.2">
      <c r="A40" s="337" t="s">
        <v>71</v>
      </c>
      <c r="B40" s="336" t="s">
        <v>72</v>
      </c>
      <c r="C40" s="336" t="s">
        <v>343</v>
      </c>
      <c r="D40" s="336"/>
      <c r="E40" s="336" t="s">
        <v>65</v>
      </c>
      <c r="F40" s="336" t="s">
        <v>73</v>
      </c>
      <c r="G40" s="336" t="s">
        <v>74</v>
      </c>
      <c r="H40" s="339" t="s">
        <v>75</v>
      </c>
    </row>
    <row r="41" spans="1:8" ht="15" customHeight="1" x14ac:dyDescent="0.2">
      <c r="A41" s="337"/>
      <c r="B41" s="338"/>
      <c r="C41" s="336"/>
      <c r="D41" s="336"/>
      <c r="E41" s="336"/>
      <c r="F41" s="336"/>
      <c r="G41" s="336"/>
      <c r="H41" s="339"/>
    </row>
    <row r="42" spans="1:8" ht="15" customHeight="1" x14ac:dyDescent="0.2">
      <c r="A42" s="323" t="s">
        <v>163</v>
      </c>
      <c r="B42" s="324" t="s">
        <v>252</v>
      </c>
      <c r="C42" s="311" t="s">
        <v>334</v>
      </c>
      <c r="D42" s="311"/>
      <c r="E42" s="235" t="s">
        <v>173</v>
      </c>
      <c r="F42" s="325">
        <f>((0.41*0.4)*10)+((0.41*0.4)*5)</f>
        <v>2.46</v>
      </c>
      <c r="G42" s="326">
        <v>99</v>
      </c>
      <c r="H42" s="314">
        <f>F42*G42</f>
        <v>243.54</v>
      </c>
    </row>
    <row r="43" spans="1:8" ht="15" customHeight="1" x14ac:dyDescent="0.2">
      <c r="A43" s="323"/>
      <c r="B43" s="324"/>
      <c r="C43" s="311"/>
      <c r="D43" s="311"/>
      <c r="E43" s="235"/>
      <c r="F43" s="325"/>
      <c r="G43" s="326"/>
      <c r="H43" s="314"/>
    </row>
    <row r="44" spans="1:8" ht="15" customHeight="1" x14ac:dyDescent="0.2">
      <c r="A44" s="323"/>
      <c r="B44" s="324"/>
      <c r="C44" s="311"/>
      <c r="D44" s="311"/>
      <c r="E44" s="235"/>
      <c r="F44" s="325"/>
      <c r="G44" s="326"/>
      <c r="H44" s="314"/>
    </row>
    <row r="45" spans="1:8" ht="15" customHeight="1" x14ac:dyDescent="0.2">
      <c r="A45" s="323"/>
      <c r="B45" s="324"/>
      <c r="C45" s="311"/>
      <c r="D45" s="311"/>
      <c r="E45" s="235"/>
      <c r="F45" s="325"/>
      <c r="G45" s="326"/>
      <c r="H45" s="314"/>
    </row>
    <row r="46" spans="1:8" ht="15" customHeight="1" x14ac:dyDescent="0.2">
      <c r="A46" s="323"/>
      <c r="B46" s="324"/>
      <c r="C46" s="311"/>
      <c r="D46" s="311"/>
      <c r="E46" s="235"/>
      <c r="F46" s="325"/>
      <c r="G46" s="326"/>
      <c r="H46" s="314"/>
    </row>
    <row r="47" spans="1:8" ht="15" customHeight="1" x14ac:dyDescent="0.2">
      <c r="A47" s="319" t="s">
        <v>163</v>
      </c>
      <c r="B47" s="321" t="s">
        <v>251</v>
      </c>
      <c r="C47" s="315" t="s">
        <v>488</v>
      </c>
      <c r="D47" s="316"/>
      <c r="E47" s="418" t="s">
        <v>173</v>
      </c>
      <c r="F47" s="327">
        <f>(2.04*0.44)+(1.03*0.44)</f>
        <v>1.3508</v>
      </c>
      <c r="G47" s="397">
        <v>289.57</v>
      </c>
      <c r="H47" s="394">
        <f>F47*G47</f>
        <v>391.15115600000001</v>
      </c>
    </row>
    <row r="48" spans="1:8" ht="15" customHeight="1" x14ac:dyDescent="0.2">
      <c r="A48" s="331"/>
      <c r="B48" s="330"/>
      <c r="C48" s="333"/>
      <c r="D48" s="334"/>
      <c r="E48" s="420"/>
      <c r="F48" s="328"/>
      <c r="G48" s="398"/>
      <c r="H48" s="396"/>
    </row>
    <row r="49" spans="1:8" ht="15" customHeight="1" x14ac:dyDescent="0.2">
      <c r="A49" s="331"/>
      <c r="B49" s="330"/>
      <c r="C49" s="421"/>
      <c r="D49" s="422"/>
      <c r="E49" s="420"/>
      <c r="F49" s="328"/>
      <c r="G49" s="398"/>
      <c r="H49" s="396"/>
    </row>
    <row r="50" spans="1:8" ht="15" customHeight="1" x14ac:dyDescent="0.2">
      <c r="A50" s="320"/>
      <c r="B50" s="322"/>
      <c r="C50" s="423"/>
      <c r="D50" s="424"/>
      <c r="E50" s="419"/>
      <c r="F50" s="329"/>
      <c r="G50" s="399"/>
      <c r="H50" s="395"/>
    </row>
    <row r="51" spans="1:8" ht="15" customHeight="1" x14ac:dyDescent="0.2">
      <c r="A51" s="323" t="s">
        <v>163</v>
      </c>
      <c r="B51" s="324" t="s">
        <v>118</v>
      </c>
      <c r="C51" s="311" t="s">
        <v>255</v>
      </c>
      <c r="D51" s="311"/>
      <c r="E51" s="235" t="s">
        <v>173</v>
      </c>
      <c r="F51" s="325">
        <f>(0.4*0.41)+(0.4*1.615)+(0.4*1.01)+(0.4*0.41)</f>
        <v>1.3779999999999999</v>
      </c>
      <c r="G51" s="326">
        <v>2.91</v>
      </c>
      <c r="H51" s="314">
        <f>F51*G51</f>
        <v>4.0099799999999997</v>
      </c>
    </row>
    <row r="52" spans="1:8" ht="15" customHeight="1" x14ac:dyDescent="0.2">
      <c r="A52" s="323"/>
      <c r="B52" s="324"/>
      <c r="C52" s="311"/>
      <c r="D52" s="311"/>
      <c r="E52" s="235"/>
      <c r="F52" s="325"/>
      <c r="G52" s="326"/>
      <c r="H52" s="314"/>
    </row>
    <row r="53" spans="1:8" ht="15" customHeight="1" x14ac:dyDescent="0.2">
      <c r="A53" s="323"/>
      <c r="B53" s="324"/>
      <c r="C53" s="311"/>
      <c r="D53" s="311"/>
      <c r="E53" s="235"/>
      <c r="F53" s="325"/>
      <c r="G53" s="326"/>
      <c r="H53" s="314"/>
    </row>
    <row r="54" spans="1:8" ht="15" customHeight="1" x14ac:dyDescent="0.2">
      <c r="A54" s="323"/>
      <c r="B54" s="324"/>
      <c r="C54" s="311"/>
      <c r="D54" s="311"/>
      <c r="E54" s="235"/>
      <c r="F54" s="325"/>
      <c r="G54" s="326"/>
      <c r="H54" s="314"/>
    </row>
    <row r="55" spans="1:8" ht="15" customHeight="1" x14ac:dyDescent="0.2">
      <c r="A55" s="323"/>
      <c r="B55" s="324"/>
      <c r="C55" s="311"/>
      <c r="D55" s="311"/>
      <c r="E55" s="235"/>
      <c r="F55" s="325"/>
      <c r="G55" s="326"/>
      <c r="H55" s="314"/>
    </row>
    <row r="56" spans="1:8" ht="15" customHeight="1" x14ac:dyDescent="0.2">
      <c r="A56" s="323"/>
      <c r="B56" s="324"/>
      <c r="C56" s="311"/>
      <c r="D56" s="311"/>
      <c r="E56" s="235"/>
      <c r="F56" s="325"/>
      <c r="G56" s="326"/>
      <c r="H56" s="314"/>
    </row>
    <row r="57" spans="1:8" ht="15" customHeight="1" x14ac:dyDescent="0.2">
      <c r="A57" s="323"/>
      <c r="B57" s="324"/>
      <c r="C57" s="311"/>
      <c r="D57" s="311"/>
      <c r="E57" s="235"/>
      <c r="F57" s="325"/>
      <c r="G57" s="326"/>
      <c r="H57" s="314"/>
    </row>
    <row r="58" spans="1:8" ht="15" customHeight="1" x14ac:dyDescent="0.2">
      <c r="A58" s="323" t="s">
        <v>163</v>
      </c>
      <c r="B58" s="324" t="s">
        <v>119</v>
      </c>
      <c r="C58" s="311" t="s">
        <v>268</v>
      </c>
      <c r="D58" s="311"/>
      <c r="E58" s="235" t="s">
        <v>173</v>
      </c>
      <c r="F58" s="325">
        <f>(0.4*0.4)+(0.4*1.6)+(0.4*1)+(0.4*0.4)+(2.03*0.43)+(1.03*0.43)</f>
        <v>2.6758000000000002</v>
      </c>
      <c r="G58" s="326">
        <v>24.39</v>
      </c>
      <c r="H58" s="314">
        <f>F58*G58</f>
        <v>65.262762000000009</v>
      </c>
    </row>
    <row r="59" spans="1:8" ht="15" customHeight="1" x14ac:dyDescent="0.2">
      <c r="A59" s="323"/>
      <c r="B59" s="324"/>
      <c r="C59" s="311"/>
      <c r="D59" s="311"/>
      <c r="E59" s="235"/>
      <c r="F59" s="325"/>
      <c r="G59" s="326"/>
      <c r="H59" s="314"/>
    </row>
    <row r="60" spans="1:8" ht="15" customHeight="1" x14ac:dyDescent="0.2">
      <c r="A60" s="323"/>
      <c r="B60" s="324"/>
      <c r="C60" s="311"/>
      <c r="D60" s="311"/>
      <c r="E60" s="235"/>
      <c r="F60" s="325"/>
      <c r="G60" s="326"/>
      <c r="H60" s="314"/>
    </row>
    <row r="61" spans="1:8" ht="15" customHeight="1" x14ac:dyDescent="0.2">
      <c r="A61" s="323"/>
      <c r="B61" s="324"/>
      <c r="C61" s="311"/>
      <c r="D61" s="311"/>
      <c r="E61" s="235"/>
      <c r="F61" s="325"/>
      <c r="G61" s="326"/>
      <c r="H61" s="314"/>
    </row>
    <row r="62" spans="1:8" ht="15" customHeight="1" x14ac:dyDescent="0.2">
      <c r="A62" s="323"/>
      <c r="B62" s="324"/>
      <c r="C62" s="311"/>
      <c r="D62" s="311"/>
      <c r="E62" s="235"/>
      <c r="F62" s="325"/>
      <c r="G62" s="326"/>
      <c r="H62" s="314"/>
    </row>
    <row r="63" spans="1:8" ht="15" customHeight="1" x14ac:dyDescent="0.2">
      <c r="A63" s="323"/>
      <c r="B63" s="324"/>
      <c r="C63" s="311"/>
      <c r="D63" s="311"/>
      <c r="E63" s="235"/>
      <c r="F63" s="325"/>
      <c r="G63" s="326"/>
      <c r="H63" s="314"/>
    </row>
    <row r="64" spans="1:8" ht="15" customHeight="1" x14ac:dyDescent="0.2">
      <c r="A64" s="323"/>
      <c r="B64" s="324"/>
      <c r="C64" s="332"/>
      <c r="D64" s="332"/>
      <c r="E64" s="235"/>
      <c r="F64" s="325"/>
      <c r="G64" s="326"/>
      <c r="H64" s="314"/>
    </row>
    <row r="65" spans="1:8" ht="15" customHeight="1" x14ac:dyDescent="0.2">
      <c r="A65" s="340" t="s">
        <v>232</v>
      </c>
      <c r="B65" s="225"/>
      <c r="C65" s="225"/>
      <c r="D65" s="225"/>
      <c r="E65" s="225"/>
      <c r="F65" s="225"/>
      <c r="G65" s="225"/>
      <c r="H65" s="153">
        <f>SUM(H42:H64)</f>
        <v>703.96389799999997</v>
      </c>
    </row>
    <row r="66" spans="1:8" ht="15" customHeight="1" x14ac:dyDescent="0.2">
      <c r="A66" s="341" t="s">
        <v>5</v>
      </c>
      <c r="B66" s="343" t="s">
        <v>64</v>
      </c>
      <c r="C66" s="344"/>
      <c r="D66" s="344"/>
      <c r="E66" s="344"/>
      <c r="F66" s="345"/>
      <c r="G66" s="349" t="s">
        <v>65</v>
      </c>
      <c r="H66" s="351" t="s">
        <v>66</v>
      </c>
    </row>
    <row r="67" spans="1:8" ht="15" customHeight="1" x14ac:dyDescent="0.2">
      <c r="A67" s="342"/>
      <c r="B67" s="346"/>
      <c r="C67" s="347"/>
      <c r="D67" s="347"/>
      <c r="E67" s="347"/>
      <c r="F67" s="348"/>
      <c r="G67" s="350"/>
      <c r="H67" s="352"/>
    </row>
    <row r="68" spans="1:8" ht="15" customHeight="1" x14ac:dyDescent="0.2">
      <c r="A68" s="400" t="str">
        <f>'Memória de Cálculo'!A121</f>
        <v>4.9</v>
      </c>
      <c r="B68" s="265" t="str">
        <f>'Memória de Cálculo'!B121</f>
        <v>Instalação de régua de 10 x 1,7 cm (peroba rosa ou paraju) canto boleado, inclusive aplicação de verniz, fornecimento e assentamento.</v>
      </c>
      <c r="C68" s="266"/>
      <c r="D68" s="266"/>
      <c r="E68" s="266"/>
      <c r="F68" s="365"/>
      <c r="G68" s="369" t="s">
        <v>131</v>
      </c>
      <c r="H68" s="312">
        <f>H75</f>
        <v>34.959800000000001</v>
      </c>
    </row>
    <row r="69" spans="1:8" ht="15" customHeight="1" x14ac:dyDescent="0.2">
      <c r="A69" s="388"/>
      <c r="B69" s="366"/>
      <c r="C69" s="367"/>
      <c r="D69" s="367"/>
      <c r="E69" s="367"/>
      <c r="F69" s="368"/>
      <c r="G69" s="370"/>
      <c r="H69" s="313"/>
    </row>
    <row r="70" spans="1:8" ht="15" customHeight="1" x14ac:dyDescent="0.2">
      <c r="A70" s="337" t="s">
        <v>71</v>
      </c>
      <c r="B70" s="336" t="s">
        <v>72</v>
      </c>
      <c r="C70" s="336" t="s">
        <v>343</v>
      </c>
      <c r="D70" s="336"/>
      <c r="E70" s="336" t="s">
        <v>65</v>
      </c>
      <c r="F70" s="336" t="s">
        <v>73</v>
      </c>
      <c r="G70" s="336" t="s">
        <v>74</v>
      </c>
      <c r="H70" s="339" t="s">
        <v>75</v>
      </c>
    </row>
    <row r="71" spans="1:8" ht="15" customHeight="1" x14ac:dyDescent="0.2">
      <c r="A71" s="337"/>
      <c r="B71" s="338"/>
      <c r="C71" s="336"/>
      <c r="D71" s="336"/>
      <c r="E71" s="336"/>
      <c r="F71" s="336"/>
      <c r="G71" s="336"/>
      <c r="H71" s="339"/>
    </row>
    <row r="72" spans="1:8" ht="15" customHeight="1" x14ac:dyDescent="0.2">
      <c r="A72" s="154" t="s">
        <v>154</v>
      </c>
      <c r="B72" s="155" t="s">
        <v>156</v>
      </c>
      <c r="C72" s="373" t="s">
        <v>159</v>
      </c>
      <c r="D72" s="374"/>
      <c r="E72" s="156" t="s">
        <v>131</v>
      </c>
      <c r="F72" s="157">
        <v>1</v>
      </c>
      <c r="G72" s="158">
        <v>19.77</v>
      </c>
      <c r="H72" s="159">
        <f>F72*G72</f>
        <v>19.77</v>
      </c>
    </row>
    <row r="73" spans="1:8" ht="15" customHeight="1" x14ac:dyDescent="0.2">
      <c r="A73" s="154" t="s">
        <v>155</v>
      </c>
      <c r="B73" s="155" t="s">
        <v>157</v>
      </c>
      <c r="C73" s="373" t="s">
        <v>160</v>
      </c>
      <c r="D73" s="374"/>
      <c r="E73" s="156" t="s">
        <v>131</v>
      </c>
      <c r="F73" s="157">
        <v>1</v>
      </c>
      <c r="G73" s="158">
        <v>14.91</v>
      </c>
      <c r="H73" s="159">
        <f>F73*G73</f>
        <v>14.91</v>
      </c>
    </row>
    <row r="74" spans="1:8" ht="15" customHeight="1" x14ac:dyDescent="0.2">
      <c r="A74" s="154" t="s">
        <v>163</v>
      </c>
      <c r="B74" s="155" t="s">
        <v>158</v>
      </c>
      <c r="C74" s="373" t="s">
        <v>161</v>
      </c>
      <c r="D74" s="374"/>
      <c r="E74" s="156" t="s">
        <v>162</v>
      </c>
      <c r="F74" s="157">
        <v>0.02</v>
      </c>
      <c r="G74" s="158">
        <v>13.99</v>
      </c>
      <c r="H74" s="159">
        <f>F74*G74</f>
        <v>0.27979999999999999</v>
      </c>
    </row>
    <row r="75" spans="1:8" ht="15" customHeight="1" x14ac:dyDescent="0.2">
      <c r="A75" s="309" t="s">
        <v>232</v>
      </c>
      <c r="B75" s="310"/>
      <c r="C75" s="310"/>
      <c r="D75" s="310"/>
      <c r="E75" s="310"/>
      <c r="F75" s="310"/>
      <c r="G75" s="310"/>
      <c r="H75" s="160">
        <f>SUM(H72:H74)</f>
        <v>34.959800000000001</v>
      </c>
    </row>
    <row r="76" spans="1:8" ht="15" customHeight="1" x14ac:dyDescent="0.2">
      <c r="A76" s="152" t="str">
        <f>'Planilha Orçamentária'!A52</f>
        <v>6.</v>
      </c>
      <c r="B76" s="371" t="str">
        <f>'Planilha Orçamentária'!C52</f>
        <v>REFORMA DE TELHADO</v>
      </c>
      <c r="C76" s="371"/>
      <c r="D76" s="371"/>
      <c r="E76" s="371"/>
      <c r="F76" s="371"/>
      <c r="G76" s="371"/>
      <c r="H76" s="372"/>
    </row>
    <row r="77" spans="1:8" ht="15" customHeight="1" x14ac:dyDescent="0.2">
      <c r="A77" s="341" t="s">
        <v>5</v>
      </c>
      <c r="B77" s="343" t="s">
        <v>64</v>
      </c>
      <c r="C77" s="344"/>
      <c r="D77" s="344"/>
      <c r="E77" s="344"/>
      <c r="F77" s="345"/>
      <c r="G77" s="349" t="s">
        <v>65</v>
      </c>
      <c r="H77" s="351" t="s">
        <v>66</v>
      </c>
    </row>
    <row r="78" spans="1:8" ht="15" customHeight="1" x14ac:dyDescent="0.2">
      <c r="A78" s="342"/>
      <c r="B78" s="346"/>
      <c r="C78" s="347"/>
      <c r="D78" s="347"/>
      <c r="E78" s="347"/>
      <c r="F78" s="348"/>
      <c r="G78" s="350"/>
      <c r="H78" s="352"/>
    </row>
    <row r="79" spans="1:8" ht="15" customHeight="1" x14ac:dyDescent="0.2">
      <c r="A79" s="400" t="str">
        <f>'Planilha Orçamentária'!A56</f>
        <v>6.4</v>
      </c>
      <c r="B79" s="265" t="str">
        <f>'Planilha Orçamentária'!C56</f>
        <v>Manutenção de telhado colonial, incluindo fornecimento e substituição de telhas quebradas, com utilização de pigmento em pó Xadrez ou similar</v>
      </c>
      <c r="C79" s="266"/>
      <c r="D79" s="266"/>
      <c r="E79" s="266"/>
      <c r="F79" s="365"/>
      <c r="G79" s="369" t="s">
        <v>173</v>
      </c>
      <c r="H79" s="312">
        <f>H87</f>
        <v>9.2319163210270503</v>
      </c>
    </row>
    <row r="80" spans="1:8" ht="15" customHeight="1" x14ac:dyDescent="0.2">
      <c r="A80" s="388"/>
      <c r="B80" s="366"/>
      <c r="C80" s="367"/>
      <c r="D80" s="367"/>
      <c r="E80" s="367"/>
      <c r="F80" s="368"/>
      <c r="G80" s="370"/>
      <c r="H80" s="313"/>
    </row>
    <row r="81" spans="1:8" ht="15" customHeight="1" x14ac:dyDescent="0.2">
      <c r="A81" s="337" t="s">
        <v>71</v>
      </c>
      <c r="B81" s="336" t="s">
        <v>72</v>
      </c>
      <c r="C81" s="336" t="s">
        <v>343</v>
      </c>
      <c r="D81" s="336"/>
      <c r="E81" s="336" t="s">
        <v>65</v>
      </c>
      <c r="F81" s="336" t="s">
        <v>73</v>
      </c>
      <c r="G81" s="336" t="s">
        <v>74</v>
      </c>
      <c r="H81" s="339" t="s">
        <v>75</v>
      </c>
    </row>
    <row r="82" spans="1:8" ht="15" customHeight="1" x14ac:dyDescent="0.2">
      <c r="A82" s="337"/>
      <c r="B82" s="338"/>
      <c r="C82" s="336"/>
      <c r="D82" s="336"/>
      <c r="E82" s="336"/>
      <c r="F82" s="336"/>
      <c r="G82" s="336"/>
      <c r="H82" s="339"/>
    </row>
    <row r="83" spans="1:8" ht="15" customHeight="1" x14ac:dyDescent="0.2">
      <c r="A83" s="76" t="s">
        <v>163</v>
      </c>
      <c r="B83" s="161" t="s">
        <v>276</v>
      </c>
      <c r="C83" s="311" t="s">
        <v>278</v>
      </c>
      <c r="D83" s="311"/>
      <c r="E83" s="162" t="s">
        <v>162</v>
      </c>
      <c r="F83" s="81">
        <v>0.1</v>
      </c>
      <c r="G83" s="163">
        <v>20.190000000000001</v>
      </c>
      <c r="H83" s="164">
        <f>F83*G83</f>
        <v>2.0190000000000001</v>
      </c>
    </row>
    <row r="84" spans="1:8" ht="15" customHeight="1" x14ac:dyDescent="0.2">
      <c r="A84" s="165" t="s">
        <v>163</v>
      </c>
      <c r="B84" s="161" t="s">
        <v>277</v>
      </c>
      <c r="C84" s="311" t="s">
        <v>279</v>
      </c>
      <c r="D84" s="311"/>
      <c r="E84" s="166" t="s">
        <v>162</v>
      </c>
      <c r="F84" s="81">
        <v>0.1</v>
      </c>
      <c r="G84" s="163">
        <v>15.17</v>
      </c>
      <c r="H84" s="164">
        <f>F84*G84</f>
        <v>1.5170000000000001</v>
      </c>
    </row>
    <row r="85" spans="1:8" ht="15" customHeight="1" x14ac:dyDescent="0.2">
      <c r="A85" s="165" t="s">
        <v>163</v>
      </c>
      <c r="B85" s="161" t="s">
        <v>288</v>
      </c>
      <c r="C85" s="311" t="s">
        <v>287</v>
      </c>
      <c r="D85" s="311"/>
      <c r="E85" s="166" t="s">
        <v>173</v>
      </c>
      <c r="F85" s="167">
        <f>5/'Memória de Cálculo'!J209</f>
        <v>5.7165135212694312E-2</v>
      </c>
      <c r="G85" s="163">
        <v>45.82</v>
      </c>
      <c r="H85" s="164">
        <f>F85*G85</f>
        <v>2.6193064954456533</v>
      </c>
    </row>
    <row r="86" spans="1:8" ht="15" customHeight="1" x14ac:dyDescent="0.2">
      <c r="A86" s="165" t="s">
        <v>163</v>
      </c>
      <c r="B86" s="161" t="s">
        <v>289</v>
      </c>
      <c r="C86" s="311" t="s">
        <v>292</v>
      </c>
      <c r="D86" s="311"/>
      <c r="E86" s="166" t="s">
        <v>131</v>
      </c>
      <c r="F86" s="167">
        <f>(10.3812+10.3687+2.6078+2.6078)/86</f>
        <v>0.30192441860465119</v>
      </c>
      <c r="G86" s="163">
        <v>10.19</v>
      </c>
      <c r="H86" s="164">
        <f>F86*G86</f>
        <v>3.0766098255813956</v>
      </c>
    </row>
    <row r="87" spans="1:8" ht="15" customHeight="1" x14ac:dyDescent="0.2">
      <c r="A87" s="340" t="s">
        <v>232</v>
      </c>
      <c r="B87" s="225"/>
      <c r="C87" s="225"/>
      <c r="D87" s="225"/>
      <c r="E87" s="225"/>
      <c r="F87" s="225"/>
      <c r="G87" s="225"/>
      <c r="H87" s="153">
        <f>SUM(H83:H86)</f>
        <v>9.2319163210270503</v>
      </c>
    </row>
    <row r="88" spans="1:8" ht="15" customHeight="1" x14ac:dyDescent="0.2">
      <c r="A88" s="152" t="str">
        <f>'Planilha Orçamentária'!A63</f>
        <v>8.</v>
      </c>
      <c r="B88" s="371" t="str">
        <f>'Planilha Orçamentária'!C63</f>
        <v>ESQUADRIAS E GRADE</v>
      </c>
      <c r="C88" s="371"/>
      <c r="D88" s="371"/>
      <c r="E88" s="371"/>
      <c r="F88" s="371"/>
      <c r="G88" s="371"/>
      <c r="H88" s="372"/>
    </row>
    <row r="89" spans="1:8" ht="15" customHeight="1" x14ac:dyDescent="0.2">
      <c r="A89" s="341" t="s">
        <v>5</v>
      </c>
      <c r="B89" s="343" t="s">
        <v>64</v>
      </c>
      <c r="C89" s="344"/>
      <c r="D89" s="344"/>
      <c r="E89" s="344"/>
      <c r="F89" s="345"/>
      <c r="G89" s="349" t="s">
        <v>65</v>
      </c>
      <c r="H89" s="351" t="s">
        <v>66</v>
      </c>
    </row>
    <row r="90" spans="1:8" ht="15" customHeight="1" x14ac:dyDescent="0.2">
      <c r="A90" s="342"/>
      <c r="B90" s="346"/>
      <c r="C90" s="347"/>
      <c r="D90" s="347"/>
      <c r="E90" s="347"/>
      <c r="F90" s="348"/>
      <c r="G90" s="350"/>
      <c r="H90" s="352"/>
    </row>
    <row r="91" spans="1:8" ht="15" customHeight="1" x14ac:dyDescent="0.2">
      <c r="A91" s="353" t="str">
        <f>'Planilha Orçamentária'!A67</f>
        <v>8.4</v>
      </c>
      <c r="B91" s="355" t="str">
        <f>'Planilha Orçamentária'!C67</f>
        <v>Porta de correr, madeira de lei prancheta para pintura, completa, 90 x 210 cm, embutida, inclusive fornecimento e assentamento</v>
      </c>
      <c r="C91" s="356"/>
      <c r="D91" s="356"/>
      <c r="E91" s="356"/>
      <c r="F91" s="357"/>
      <c r="G91" s="361" t="s">
        <v>120</v>
      </c>
      <c r="H91" s="363">
        <f>H108</f>
        <v>657.55893333333336</v>
      </c>
    </row>
    <row r="92" spans="1:8" ht="15" customHeight="1" x14ac:dyDescent="0.2">
      <c r="A92" s="354"/>
      <c r="B92" s="358"/>
      <c r="C92" s="359"/>
      <c r="D92" s="359"/>
      <c r="E92" s="359"/>
      <c r="F92" s="360"/>
      <c r="G92" s="362"/>
      <c r="H92" s="364"/>
    </row>
    <row r="93" spans="1:8" ht="15" customHeight="1" x14ac:dyDescent="0.2">
      <c r="A93" s="375" t="s">
        <v>71</v>
      </c>
      <c r="B93" s="376" t="s">
        <v>72</v>
      </c>
      <c r="C93" s="336" t="s">
        <v>343</v>
      </c>
      <c r="D93" s="336"/>
      <c r="E93" s="376" t="s">
        <v>65</v>
      </c>
      <c r="F93" s="376" t="s">
        <v>73</v>
      </c>
      <c r="G93" s="376" t="s">
        <v>74</v>
      </c>
      <c r="H93" s="380" t="s">
        <v>75</v>
      </c>
    </row>
    <row r="94" spans="1:8" ht="15" customHeight="1" x14ac:dyDescent="0.2">
      <c r="A94" s="375"/>
      <c r="B94" s="377"/>
      <c r="C94" s="336"/>
      <c r="D94" s="336"/>
      <c r="E94" s="376"/>
      <c r="F94" s="376"/>
      <c r="G94" s="376"/>
      <c r="H94" s="380"/>
    </row>
    <row r="95" spans="1:8" ht="15" customHeight="1" x14ac:dyDescent="0.2">
      <c r="A95" s="76" t="s">
        <v>223</v>
      </c>
      <c r="B95" s="161" t="s">
        <v>222</v>
      </c>
      <c r="C95" s="311" t="s">
        <v>224</v>
      </c>
      <c r="D95" s="311"/>
      <c r="E95" s="162" t="s">
        <v>174</v>
      </c>
      <c r="F95" s="81">
        <v>1.0999999999999999E-2</v>
      </c>
      <c r="G95" s="163">
        <v>66</v>
      </c>
      <c r="H95" s="164">
        <f>F95*G95</f>
        <v>0.72599999999999998</v>
      </c>
    </row>
    <row r="96" spans="1:8" ht="15" customHeight="1" x14ac:dyDescent="0.2">
      <c r="A96" s="76" t="s">
        <v>223</v>
      </c>
      <c r="B96" s="161" t="s">
        <v>225</v>
      </c>
      <c r="C96" s="311" t="s">
        <v>226</v>
      </c>
      <c r="D96" s="311"/>
      <c r="E96" s="166" t="s">
        <v>227</v>
      </c>
      <c r="F96" s="81">
        <v>1.72</v>
      </c>
      <c r="G96" s="163">
        <v>0.57999999999999996</v>
      </c>
      <c r="H96" s="164">
        <f t="shared" ref="H96:H103" si="0">F96*G96</f>
        <v>0.99759999999999993</v>
      </c>
    </row>
    <row r="97" spans="1:8" ht="15" customHeight="1" x14ac:dyDescent="0.2">
      <c r="A97" s="165" t="s">
        <v>223</v>
      </c>
      <c r="B97" s="161" t="s">
        <v>228</v>
      </c>
      <c r="C97" s="311" t="s">
        <v>229</v>
      </c>
      <c r="D97" s="311"/>
      <c r="E97" s="166" t="s">
        <v>227</v>
      </c>
      <c r="F97" s="81">
        <v>1.72</v>
      </c>
      <c r="G97" s="163">
        <v>0.35</v>
      </c>
      <c r="H97" s="164">
        <f t="shared" si="0"/>
        <v>0.60199999999999998</v>
      </c>
    </row>
    <row r="98" spans="1:8" ht="15" customHeight="1" x14ac:dyDescent="0.2">
      <c r="A98" s="76" t="s">
        <v>163</v>
      </c>
      <c r="B98" s="161" t="s">
        <v>206</v>
      </c>
      <c r="C98" s="311" t="s">
        <v>221</v>
      </c>
      <c r="D98" s="311"/>
      <c r="E98" s="166" t="s">
        <v>120</v>
      </c>
      <c r="F98" s="81">
        <v>1</v>
      </c>
      <c r="G98" s="163">
        <f>Cotações!H45</f>
        <v>70.086666666666673</v>
      </c>
      <c r="H98" s="164">
        <f t="shared" si="0"/>
        <v>70.086666666666673</v>
      </c>
    </row>
    <row r="99" spans="1:8" ht="15" customHeight="1" x14ac:dyDescent="0.2">
      <c r="A99" s="76" t="s">
        <v>163</v>
      </c>
      <c r="B99" s="161" t="s">
        <v>206</v>
      </c>
      <c r="C99" s="311" t="s">
        <v>247</v>
      </c>
      <c r="D99" s="311"/>
      <c r="E99" s="166" t="s">
        <v>120</v>
      </c>
      <c r="F99" s="81">
        <v>1</v>
      </c>
      <c r="G99" s="163">
        <f>Cotações!H51</f>
        <v>116.66666666666667</v>
      </c>
      <c r="H99" s="164">
        <f t="shared" si="0"/>
        <v>116.66666666666667</v>
      </c>
    </row>
    <row r="100" spans="1:8" ht="15" customHeight="1" x14ac:dyDescent="0.2">
      <c r="A100" s="76" t="s">
        <v>163</v>
      </c>
      <c r="B100" s="161" t="s">
        <v>250</v>
      </c>
      <c r="C100" s="311" t="s">
        <v>273</v>
      </c>
      <c r="D100" s="332"/>
      <c r="E100" s="166" t="s">
        <v>120</v>
      </c>
      <c r="F100" s="81">
        <v>1</v>
      </c>
      <c r="G100" s="163">
        <v>136.72</v>
      </c>
      <c r="H100" s="164">
        <f t="shared" si="0"/>
        <v>136.72</v>
      </c>
    </row>
    <row r="101" spans="1:8" ht="15" customHeight="1" x14ac:dyDescent="0.2">
      <c r="A101" s="76" t="s">
        <v>163</v>
      </c>
      <c r="B101" s="161" t="s">
        <v>206</v>
      </c>
      <c r="C101" s="311" t="s">
        <v>248</v>
      </c>
      <c r="D101" s="311"/>
      <c r="E101" s="166" t="s">
        <v>120</v>
      </c>
      <c r="F101" s="81">
        <v>1</v>
      </c>
      <c r="G101" s="163">
        <f>Cotações!H57</f>
        <v>135</v>
      </c>
      <c r="H101" s="164">
        <f t="shared" si="0"/>
        <v>135</v>
      </c>
    </row>
    <row r="102" spans="1:8" ht="15" customHeight="1" x14ac:dyDescent="0.2">
      <c r="A102" s="165" t="s">
        <v>223</v>
      </c>
      <c r="B102" s="161" t="s">
        <v>230</v>
      </c>
      <c r="C102" s="311" t="s">
        <v>231</v>
      </c>
      <c r="D102" s="311"/>
      <c r="E102" s="166" t="s">
        <v>227</v>
      </c>
      <c r="F102" s="81">
        <v>0.2</v>
      </c>
      <c r="G102" s="163">
        <v>8.26</v>
      </c>
      <c r="H102" s="164">
        <f>F102*G102</f>
        <v>1.6520000000000001</v>
      </c>
    </row>
    <row r="103" spans="1:8" ht="15" customHeight="1" x14ac:dyDescent="0.2">
      <c r="A103" s="76" t="s">
        <v>163</v>
      </c>
      <c r="B103" s="161" t="s">
        <v>96</v>
      </c>
      <c r="C103" s="311" t="s">
        <v>97</v>
      </c>
      <c r="D103" s="311"/>
      <c r="E103" s="166" t="s">
        <v>98</v>
      </c>
      <c r="F103" s="81">
        <v>1</v>
      </c>
      <c r="G103" s="163">
        <v>32.04</v>
      </c>
      <c r="H103" s="164">
        <f t="shared" si="0"/>
        <v>32.04</v>
      </c>
    </row>
    <row r="104" spans="1:8" ht="15" customHeight="1" x14ac:dyDescent="0.2">
      <c r="A104" s="154" t="s">
        <v>223</v>
      </c>
      <c r="B104" s="170" t="s">
        <v>233</v>
      </c>
      <c r="C104" s="335" t="s">
        <v>237</v>
      </c>
      <c r="D104" s="335"/>
      <c r="E104" s="171" t="s">
        <v>162</v>
      </c>
      <c r="F104" s="157">
        <v>3.75</v>
      </c>
      <c r="G104" s="158">
        <v>15.17</v>
      </c>
      <c r="H104" s="159">
        <f>F104*G104</f>
        <v>56.887500000000003</v>
      </c>
    </row>
    <row r="105" spans="1:8" ht="15" customHeight="1" x14ac:dyDescent="0.2">
      <c r="A105" s="154" t="s">
        <v>223</v>
      </c>
      <c r="B105" s="155" t="s">
        <v>234</v>
      </c>
      <c r="C105" s="335" t="s">
        <v>238</v>
      </c>
      <c r="D105" s="335"/>
      <c r="E105" s="156" t="s">
        <v>162</v>
      </c>
      <c r="F105" s="157">
        <v>3.75</v>
      </c>
      <c r="G105" s="158">
        <v>16.510000000000002</v>
      </c>
      <c r="H105" s="159">
        <f>F105*G105</f>
        <v>61.912500000000009</v>
      </c>
    </row>
    <row r="106" spans="1:8" ht="15" customHeight="1" x14ac:dyDescent="0.2">
      <c r="A106" s="154" t="s">
        <v>223</v>
      </c>
      <c r="B106" s="155" t="s">
        <v>235</v>
      </c>
      <c r="C106" s="335" t="s">
        <v>239</v>
      </c>
      <c r="D106" s="335"/>
      <c r="E106" s="156" t="s">
        <v>162</v>
      </c>
      <c r="F106" s="157">
        <v>1.4</v>
      </c>
      <c r="G106" s="158">
        <v>18.36</v>
      </c>
      <c r="H106" s="159">
        <f>F106*G106</f>
        <v>25.703999999999997</v>
      </c>
    </row>
    <row r="107" spans="1:8" ht="15" customHeight="1" x14ac:dyDescent="0.2">
      <c r="A107" s="154" t="s">
        <v>223</v>
      </c>
      <c r="B107" s="155" t="s">
        <v>236</v>
      </c>
      <c r="C107" s="335" t="s">
        <v>240</v>
      </c>
      <c r="D107" s="335"/>
      <c r="E107" s="156" t="s">
        <v>162</v>
      </c>
      <c r="F107" s="157">
        <v>1.4</v>
      </c>
      <c r="G107" s="158">
        <v>13.26</v>
      </c>
      <c r="H107" s="159">
        <f>F107*G107</f>
        <v>18.564</v>
      </c>
    </row>
    <row r="108" spans="1:8" ht="15" customHeight="1" x14ac:dyDescent="0.2">
      <c r="A108" s="309" t="s">
        <v>232</v>
      </c>
      <c r="B108" s="310"/>
      <c r="C108" s="310"/>
      <c r="D108" s="310"/>
      <c r="E108" s="310"/>
      <c r="F108" s="310"/>
      <c r="G108" s="310"/>
      <c r="H108" s="160">
        <f>SUM(H95:H107)</f>
        <v>657.55893333333336</v>
      </c>
    </row>
    <row r="109" spans="1:8" ht="15" customHeight="1" x14ac:dyDescent="0.2">
      <c r="A109" s="152" t="str">
        <f>'Memória de Cálculo'!A270</f>
        <v>10.</v>
      </c>
      <c r="B109" s="371" t="str">
        <f>'Memória de Cálculo'!B270:J270</f>
        <v>INSTALAÇÕES ELÉTRICAS</v>
      </c>
      <c r="C109" s="371"/>
      <c r="D109" s="371"/>
      <c r="E109" s="371"/>
      <c r="F109" s="371"/>
      <c r="G109" s="371"/>
      <c r="H109" s="372"/>
    </row>
    <row r="110" spans="1:8" ht="15" customHeight="1" x14ac:dyDescent="0.2">
      <c r="A110" s="341" t="s">
        <v>5</v>
      </c>
      <c r="B110" s="343" t="s">
        <v>64</v>
      </c>
      <c r="C110" s="344"/>
      <c r="D110" s="344"/>
      <c r="E110" s="344"/>
      <c r="F110" s="345"/>
      <c r="G110" s="349" t="s">
        <v>65</v>
      </c>
      <c r="H110" s="351" t="s">
        <v>66</v>
      </c>
    </row>
    <row r="111" spans="1:8" ht="15" customHeight="1" x14ac:dyDescent="0.2">
      <c r="A111" s="342"/>
      <c r="B111" s="346"/>
      <c r="C111" s="347"/>
      <c r="D111" s="347"/>
      <c r="E111" s="347"/>
      <c r="F111" s="348"/>
      <c r="G111" s="350"/>
      <c r="H111" s="352"/>
    </row>
    <row r="112" spans="1:8" ht="15" customHeight="1" x14ac:dyDescent="0.2">
      <c r="A112" s="353" t="str">
        <f>'Planilha Orçamentária'!A80</f>
        <v>10.4</v>
      </c>
      <c r="B112" s="355" t="str">
        <f>'Planilha Orçamentária'!C80</f>
        <v>Instalação de lâmpada LED - 18W - Comprimento = 1,20 metros, inclusive remoção de lâmpadas e soquetes existentes, fornecimento e instalação de soquetes novos se necessário.</v>
      </c>
      <c r="C112" s="356"/>
      <c r="D112" s="356"/>
      <c r="E112" s="356"/>
      <c r="F112" s="357"/>
      <c r="G112" s="361" t="s">
        <v>120</v>
      </c>
      <c r="H112" s="363">
        <f>H119</f>
        <v>27.783999999999999</v>
      </c>
    </row>
    <row r="113" spans="1:8" ht="15" customHeight="1" x14ac:dyDescent="0.2">
      <c r="A113" s="354"/>
      <c r="B113" s="358"/>
      <c r="C113" s="359"/>
      <c r="D113" s="359"/>
      <c r="E113" s="359"/>
      <c r="F113" s="360"/>
      <c r="G113" s="362"/>
      <c r="H113" s="364"/>
    </row>
    <row r="114" spans="1:8" ht="15" customHeight="1" x14ac:dyDescent="0.2">
      <c r="A114" s="375" t="s">
        <v>71</v>
      </c>
      <c r="B114" s="376" t="s">
        <v>72</v>
      </c>
      <c r="C114" s="336" t="s">
        <v>343</v>
      </c>
      <c r="D114" s="336"/>
      <c r="E114" s="376" t="s">
        <v>65</v>
      </c>
      <c r="F114" s="376" t="s">
        <v>73</v>
      </c>
      <c r="G114" s="376" t="s">
        <v>74</v>
      </c>
      <c r="H114" s="380" t="s">
        <v>75</v>
      </c>
    </row>
    <row r="115" spans="1:8" ht="15" customHeight="1" x14ac:dyDescent="0.2">
      <c r="A115" s="375"/>
      <c r="B115" s="377"/>
      <c r="C115" s="336"/>
      <c r="D115" s="336"/>
      <c r="E115" s="376"/>
      <c r="F115" s="376"/>
      <c r="G115" s="376"/>
      <c r="H115" s="380"/>
    </row>
    <row r="116" spans="1:8" ht="15" customHeight="1" x14ac:dyDescent="0.2">
      <c r="A116" s="154" t="s">
        <v>163</v>
      </c>
      <c r="B116" s="155" t="s">
        <v>206</v>
      </c>
      <c r="C116" s="373" t="s">
        <v>207</v>
      </c>
      <c r="D116" s="374"/>
      <c r="E116" s="156" t="s">
        <v>120</v>
      </c>
      <c r="F116" s="157">
        <v>1</v>
      </c>
      <c r="G116" s="158">
        <f>Cotações!H66</f>
        <v>22.3</v>
      </c>
      <c r="H116" s="159">
        <f>F116*G116</f>
        <v>22.3</v>
      </c>
    </row>
    <row r="117" spans="1:8" ht="15" customHeight="1" x14ac:dyDescent="0.2">
      <c r="A117" s="154" t="s">
        <v>163</v>
      </c>
      <c r="B117" s="155" t="s">
        <v>206</v>
      </c>
      <c r="C117" s="373" t="s">
        <v>208</v>
      </c>
      <c r="D117" s="374"/>
      <c r="E117" s="156" t="s">
        <v>120</v>
      </c>
      <c r="F117" s="157">
        <v>2</v>
      </c>
      <c r="G117" s="158">
        <v>2</v>
      </c>
      <c r="H117" s="159">
        <f>F117*G117</f>
        <v>4</v>
      </c>
    </row>
    <row r="118" spans="1:8" ht="15" customHeight="1" x14ac:dyDescent="0.2">
      <c r="A118" s="154" t="s">
        <v>204</v>
      </c>
      <c r="B118" s="155" t="s">
        <v>205</v>
      </c>
      <c r="C118" s="373" t="s">
        <v>209</v>
      </c>
      <c r="D118" s="374"/>
      <c r="E118" s="156" t="s">
        <v>162</v>
      </c>
      <c r="F118" s="157">
        <v>0.08</v>
      </c>
      <c r="G118" s="158">
        <v>18.55</v>
      </c>
      <c r="H118" s="159">
        <f>F118*G118</f>
        <v>1.484</v>
      </c>
    </row>
    <row r="119" spans="1:8" ht="15" customHeight="1" x14ac:dyDescent="0.2">
      <c r="A119" s="309" t="s">
        <v>232</v>
      </c>
      <c r="B119" s="310"/>
      <c r="C119" s="310"/>
      <c r="D119" s="310"/>
      <c r="E119" s="310"/>
      <c r="F119" s="310"/>
      <c r="G119" s="310"/>
      <c r="H119" s="160">
        <f>SUM(H116:H118)</f>
        <v>27.783999999999999</v>
      </c>
    </row>
    <row r="120" spans="1:8" ht="15" customHeight="1" x14ac:dyDescent="0.2">
      <c r="A120" s="77"/>
      <c r="B120" s="26"/>
      <c r="C120" s="27"/>
      <c r="D120" s="27"/>
      <c r="E120" s="27"/>
      <c r="F120" s="35"/>
      <c r="G120" s="34"/>
      <c r="H120" s="78"/>
    </row>
    <row r="121" spans="1:8" ht="15" customHeight="1" x14ac:dyDescent="0.2">
      <c r="A121" s="341" t="s">
        <v>5</v>
      </c>
      <c r="B121" s="343" t="s">
        <v>64</v>
      </c>
      <c r="C121" s="344"/>
      <c r="D121" s="344"/>
      <c r="E121" s="344"/>
      <c r="F121" s="345"/>
      <c r="G121" s="349" t="s">
        <v>65</v>
      </c>
      <c r="H121" s="351" t="s">
        <v>66</v>
      </c>
    </row>
    <row r="122" spans="1:8" ht="15" customHeight="1" x14ac:dyDescent="0.2">
      <c r="A122" s="342"/>
      <c r="B122" s="346"/>
      <c r="C122" s="347"/>
      <c r="D122" s="347"/>
      <c r="E122" s="347"/>
      <c r="F122" s="348"/>
      <c r="G122" s="350"/>
      <c r="H122" s="352"/>
    </row>
    <row r="123" spans="1:8" ht="15" customHeight="1" x14ac:dyDescent="0.2">
      <c r="A123" s="353" t="str">
        <f>'Planilha Orçamentária'!A81</f>
        <v>10.5</v>
      </c>
      <c r="B123" s="355" t="str">
        <f>'Planilha Orçamentária'!C81</f>
        <v>Instalação de lâmpada LED - 9W - Base E27, inclusive remoção de lâmpadas e soquetes existentes, fornecimento e instalação de soquetes novos</v>
      </c>
      <c r="C123" s="356"/>
      <c r="D123" s="356"/>
      <c r="E123" s="356"/>
      <c r="F123" s="357"/>
      <c r="G123" s="361" t="s">
        <v>120</v>
      </c>
      <c r="H123" s="363">
        <f>H130</f>
        <v>15.367333333333333</v>
      </c>
    </row>
    <row r="124" spans="1:8" ht="15" customHeight="1" x14ac:dyDescent="0.2">
      <c r="A124" s="354"/>
      <c r="B124" s="358"/>
      <c r="C124" s="359"/>
      <c r="D124" s="359"/>
      <c r="E124" s="359"/>
      <c r="F124" s="360"/>
      <c r="G124" s="362"/>
      <c r="H124" s="364"/>
    </row>
    <row r="125" spans="1:8" ht="15" customHeight="1" x14ac:dyDescent="0.2">
      <c r="A125" s="375" t="s">
        <v>71</v>
      </c>
      <c r="B125" s="376" t="s">
        <v>72</v>
      </c>
      <c r="C125" s="336" t="s">
        <v>343</v>
      </c>
      <c r="D125" s="336"/>
      <c r="E125" s="376" t="s">
        <v>65</v>
      </c>
      <c r="F125" s="376" t="s">
        <v>73</v>
      </c>
      <c r="G125" s="376" t="s">
        <v>74</v>
      </c>
      <c r="H125" s="380" t="s">
        <v>75</v>
      </c>
    </row>
    <row r="126" spans="1:8" ht="15" customHeight="1" x14ac:dyDescent="0.2">
      <c r="A126" s="375"/>
      <c r="B126" s="377"/>
      <c r="C126" s="336"/>
      <c r="D126" s="336"/>
      <c r="E126" s="376"/>
      <c r="F126" s="376"/>
      <c r="G126" s="376"/>
      <c r="H126" s="380"/>
    </row>
    <row r="127" spans="1:8" ht="15" customHeight="1" x14ac:dyDescent="0.2">
      <c r="A127" s="154" t="s">
        <v>163</v>
      </c>
      <c r="B127" s="155" t="s">
        <v>206</v>
      </c>
      <c r="C127" s="373" t="s">
        <v>211</v>
      </c>
      <c r="D127" s="374"/>
      <c r="E127" s="156" t="s">
        <v>120</v>
      </c>
      <c r="F127" s="157">
        <v>1</v>
      </c>
      <c r="G127" s="158">
        <f>Cotações!H75</f>
        <v>8.8833333333333329</v>
      </c>
      <c r="H127" s="159">
        <f>F127*G127</f>
        <v>8.8833333333333329</v>
      </c>
    </row>
    <row r="128" spans="1:8" ht="15" customHeight="1" x14ac:dyDescent="0.2">
      <c r="A128" s="154" t="s">
        <v>163</v>
      </c>
      <c r="B128" s="155" t="s">
        <v>206</v>
      </c>
      <c r="C128" s="373" t="s">
        <v>210</v>
      </c>
      <c r="D128" s="374"/>
      <c r="E128" s="156" t="s">
        <v>120</v>
      </c>
      <c r="F128" s="157">
        <v>1</v>
      </c>
      <c r="G128" s="158">
        <v>5</v>
      </c>
      <c r="H128" s="159">
        <f>F128*G128</f>
        <v>5</v>
      </c>
    </row>
    <row r="129" spans="1:8" ht="15" customHeight="1" x14ac:dyDescent="0.2">
      <c r="A129" s="154" t="s">
        <v>204</v>
      </c>
      <c r="B129" s="155" t="s">
        <v>205</v>
      </c>
      <c r="C129" s="373" t="s">
        <v>209</v>
      </c>
      <c r="D129" s="374"/>
      <c r="E129" s="156" t="s">
        <v>162</v>
      </c>
      <c r="F129" s="157">
        <v>0.08</v>
      </c>
      <c r="G129" s="158">
        <v>18.55</v>
      </c>
      <c r="H129" s="159">
        <f>F129*G129</f>
        <v>1.484</v>
      </c>
    </row>
    <row r="130" spans="1:8" ht="15" customHeight="1" thickBot="1" x14ac:dyDescent="0.25">
      <c r="A130" s="378" t="s">
        <v>232</v>
      </c>
      <c r="B130" s="379"/>
      <c r="C130" s="379"/>
      <c r="D130" s="379"/>
      <c r="E130" s="379"/>
      <c r="F130" s="379"/>
      <c r="G130" s="379"/>
      <c r="H130" s="172">
        <f>SUM(H127:H129)</f>
        <v>15.367333333333333</v>
      </c>
    </row>
    <row r="131" spans="1:8" ht="15" customHeight="1" x14ac:dyDescent="0.2">
      <c r="A131" s="2"/>
      <c r="B131" s="2"/>
      <c r="C131" s="2"/>
      <c r="D131" s="4"/>
      <c r="E131" s="2"/>
      <c r="F131" s="7"/>
      <c r="G131" s="7"/>
      <c r="H131" s="7"/>
    </row>
    <row r="132" spans="1:8" ht="15" customHeight="1" x14ac:dyDescent="0.2">
      <c r="A132" s="2"/>
      <c r="B132" s="2"/>
      <c r="C132" s="2"/>
      <c r="D132" s="4"/>
      <c r="E132" s="2"/>
      <c r="F132" s="7"/>
      <c r="G132" s="7"/>
      <c r="H132" s="7"/>
    </row>
    <row r="133" spans="1:8" ht="15" customHeight="1" x14ac:dyDescent="0.2">
      <c r="A133" s="2"/>
      <c r="B133" s="2"/>
      <c r="C133" s="2"/>
      <c r="D133" s="4"/>
      <c r="E133" s="2"/>
      <c r="F133" s="7"/>
      <c r="G133" s="7"/>
      <c r="H133" s="7"/>
    </row>
    <row r="134" spans="1:8" ht="15" customHeight="1" x14ac:dyDescent="0.2">
      <c r="A134" s="2"/>
      <c r="B134" s="2"/>
      <c r="C134" s="2"/>
      <c r="D134" s="4"/>
      <c r="E134" s="2"/>
      <c r="F134" s="7"/>
      <c r="G134" s="7"/>
      <c r="H134" s="7"/>
    </row>
    <row r="135" spans="1:8" ht="15" customHeight="1" x14ac:dyDescent="0.2">
      <c r="A135" s="2"/>
      <c r="B135" s="2"/>
      <c r="C135" s="2"/>
      <c r="D135" s="4"/>
      <c r="E135" s="2"/>
      <c r="F135" s="7"/>
      <c r="G135" s="7"/>
      <c r="H135" s="7"/>
    </row>
    <row r="136" spans="1:8" ht="15" customHeight="1" x14ac:dyDescent="0.2">
      <c r="A136" s="2"/>
      <c r="B136" s="2"/>
      <c r="C136" s="2"/>
      <c r="D136" s="4"/>
      <c r="E136" s="2"/>
      <c r="F136" s="7"/>
      <c r="G136" s="7"/>
      <c r="H136" s="7"/>
    </row>
    <row r="137" spans="1:8" ht="15" customHeight="1" x14ac:dyDescent="0.2">
      <c r="A137" s="2"/>
      <c r="B137" s="2"/>
      <c r="C137" s="2"/>
      <c r="D137" s="4"/>
      <c r="E137" s="2"/>
      <c r="F137" s="7"/>
      <c r="G137" s="7"/>
      <c r="H137" s="7"/>
    </row>
    <row r="138" spans="1:8" ht="15" customHeight="1" x14ac:dyDescent="0.2">
      <c r="A138" s="2"/>
      <c r="B138" s="2"/>
      <c r="C138" s="2"/>
      <c r="D138" s="4"/>
      <c r="E138" s="2"/>
      <c r="F138" s="7"/>
      <c r="G138" s="7"/>
      <c r="H138" s="7"/>
    </row>
    <row r="139" spans="1:8" ht="15" customHeight="1" x14ac:dyDescent="0.2">
      <c r="A139" s="2"/>
      <c r="B139" s="2"/>
      <c r="C139" s="2"/>
      <c r="D139" s="4"/>
      <c r="E139" s="2"/>
      <c r="F139" s="7"/>
      <c r="G139" s="7"/>
      <c r="H139" s="7"/>
    </row>
    <row r="140" spans="1:8" ht="15" customHeight="1" x14ac:dyDescent="0.2">
      <c r="A140" s="2"/>
      <c r="B140" s="2"/>
      <c r="C140" s="2"/>
      <c r="D140" s="4"/>
      <c r="E140" s="2"/>
      <c r="F140" s="7"/>
      <c r="G140" s="7"/>
      <c r="H140" s="7"/>
    </row>
    <row r="141" spans="1:8" ht="15" customHeight="1" x14ac:dyDescent="0.2">
      <c r="A141" s="2"/>
      <c r="B141" s="2"/>
      <c r="C141" s="2"/>
      <c r="D141" s="4"/>
      <c r="E141" s="2"/>
      <c r="F141" s="7"/>
      <c r="G141" s="7"/>
      <c r="H141" s="7"/>
    </row>
    <row r="142" spans="1:8" ht="15" customHeight="1" x14ac:dyDescent="0.2">
      <c r="A142" s="2"/>
      <c r="B142" s="2"/>
      <c r="C142" s="2"/>
      <c r="D142" s="4"/>
      <c r="E142" s="2"/>
      <c r="F142" s="7"/>
      <c r="G142" s="7"/>
      <c r="H142" s="7"/>
    </row>
    <row r="143" spans="1:8" ht="15" customHeight="1" x14ac:dyDescent="0.2">
      <c r="A143" s="2"/>
      <c r="B143" s="2"/>
      <c r="C143" s="2"/>
      <c r="D143" s="4"/>
      <c r="E143" s="2"/>
      <c r="F143" s="7"/>
      <c r="G143" s="7"/>
      <c r="H143" s="7"/>
    </row>
    <row r="144" spans="1:8" ht="15" customHeight="1" x14ac:dyDescent="0.2">
      <c r="A144" s="2"/>
      <c r="B144" s="2"/>
      <c r="C144" s="2"/>
      <c r="D144" s="4"/>
      <c r="E144" s="2"/>
      <c r="F144" s="7"/>
      <c r="G144" s="7"/>
      <c r="H144" s="7"/>
    </row>
    <row r="145" spans="1:8" ht="15" customHeight="1" x14ac:dyDescent="0.2">
      <c r="A145" s="2"/>
      <c r="B145" s="2"/>
      <c r="C145" s="2"/>
      <c r="D145" s="4"/>
      <c r="E145" s="2"/>
      <c r="F145" s="7"/>
      <c r="G145" s="7"/>
      <c r="H145" s="7"/>
    </row>
    <row r="146" spans="1:8" ht="15" customHeight="1" x14ac:dyDescent="0.2">
      <c r="A146" s="2"/>
      <c r="B146" s="2"/>
      <c r="C146" s="2"/>
      <c r="D146" s="4"/>
      <c r="E146" s="2"/>
      <c r="F146" s="7"/>
      <c r="G146" s="7"/>
      <c r="H146" s="7"/>
    </row>
    <row r="147" spans="1:8" ht="15" customHeight="1" x14ac:dyDescent="0.2">
      <c r="A147" s="2"/>
      <c r="B147" s="2"/>
      <c r="C147" s="2"/>
      <c r="D147" s="4"/>
      <c r="E147" s="2"/>
      <c r="F147" s="7"/>
      <c r="G147" s="7"/>
      <c r="H147" s="7"/>
    </row>
    <row r="148" spans="1:8" ht="15" customHeight="1" x14ac:dyDescent="0.2">
      <c r="A148" s="2"/>
      <c r="B148" s="2"/>
      <c r="C148" s="2"/>
      <c r="D148" s="4"/>
      <c r="E148" s="2"/>
      <c r="F148" s="7"/>
      <c r="G148" s="7"/>
      <c r="H148" s="7"/>
    </row>
    <row r="149" spans="1:8" ht="15" customHeight="1" x14ac:dyDescent="0.2">
      <c r="A149" s="2"/>
      <c r="B149" s="2"/>
      <c r="C149" s="2"/>
      <c r="D149" s="4"/>
      <c r="E149" s="2"/>
      <c r="F149" s="7"/>
      <c r="G149" s="7"/>
      <c r="H149" s="7"/>
    </row>
    <row r="150" spans="1:8" ht="15" customHeight="1" x14ac:dyDescent="0.2">
      <c r="A150" s="2"/>
      <c r="B150" s="2"/>
      <c r="C150" s="2"/>
      <c r="D150" s="4"/>
      <c r="E150" s="2"/>
      <c r="F150" s="7"/>
      <c r="G150" s="7"/>
      <c r="H150" s="7"/>
    </row>
    <row r="151" spans="1:8" ht="15" customHeight="1" x14ac:dyDescent="0.2">
      <c r="A151" s="2"/>
      <c r="B151" s="2"/>
      <c r="C151" s="2"/>
      <c r="D151" s="4"/>
      <c r="E151" s="2"/>
      <c r="F151" s="7"/>
      <c r="G151" s="7"/>
      <c r="H151" s="7"/>
    </row>
    <row r="152" spans="1:8" ht="15" customHeight="1" x14ac:dyDescent="0.2">
      <c r="A152" s="2"/>
      <c r="B152" s="2"/>
      <c r="C152" s="2"/>
      <c r="D152" s="4"/>
      <c r="E152" s="2"/>
      <c r="F152" s="7"/>
      <c r="G152" s="7"/>
      <c r="H152" s="7"/>
    </row>
    <row r="153" spans="1:8" ht="15" customHeight="1" x14ac:dyDescent="0.2">
      <c r="A153" s="2"/>
      <c r="B153" s="2"/>
      <c r="C153" s="2"/>
      <c r="D153" s="4"/>
      <c r="E153" s="2"/>
      <c r="F153" s="7"/>
      <c r="G153" s="7"/>
      <c r="H153" s="7"/>
    </row>
    <row r="154" spans="1:8" ht="15" customHeight="1" x14ac:dyDescent="0.2">
      <c r="A154" s="2"/>
      <c r="B154" s="2"/>
      <c r="C154" s="2"/>
      <c r="D154" s="4"/>
      <c r="E154" s="2"/>
      <c r="F154" s="7"/>
      <c r="G154" s="7"/>
      <c r="H154" s="7"/>
    </row>
    <row r="155" spans="1:8" ht="15" customHeight="1" x14ac:dyDescent="0.2">
      <c r="A155" s="2"/>
      <c r="B155" s="2"/>
      <c r="C155" s="2"/>
      <c r="D155" s="4"/>
      <c r="E155" s="2"/>
      <c r="F155" s="7"/>
      <c r="G155" s="7"/>
      <c r="H155" s="7"/>
    </row>
    <row r="156" spans="1:8" ht="15" customHeight="1" x14ac:dyDescent="0.2">
      <c r="A156" s="2"/>
      <c r="B156" s="2"/>
      <c r="C156" s="2"/>
      <c r="D156" s="4"/>
      <c r="E156" s="2"/>
      <c r="F156" s="7"/>
      <c r="G156" s="7"/>
      <c r="H156" s="7"/>
    </row>
    <row r="157" spans="1:8" ht="15" customHeight="1" x14ac:dyDescent="0.2">
      <c r="A157" s="2"/>
      <c r="B157" s="2"/>
      <c r="C157" s="2"/>
      <c r="D157" s="4"/>
      <c r="E157" s="2"/>
      <c r="F157" s="7"/>
      <c r="G157" s="7"/>
      <c r="H157" s="7"/>
    </row>
    <row r="158" spans="1:8" ht="15" customHeight="1" x14ac:dyDescent="0.2">
      <c r="A158" s="2"/>
      <c r="B158" s="2"/>
      <c r="C158" s="2"/>
      <c r="D158" s="4"/>
      <c r="E158" s="2"/>
      <c r="F158" s="7"/>
      <c r="G158" s="7"/>
      <c r="H158" s="7"/>
    </row>
    <row r="159" spans="1:8" ht="15" customHeight="1" x14ac:dyDescent="0.2">
      <c r="A159" s="2"/>
      <c r="B159" s="2"/>
      <c r="C159" s="2"/>
      <c r="D159" s="4"/>
      <c r="E159" s="2"/>
      <c r="F159" s="7"/>
      <c r="G159" s="7"/>
      <c r="H159" s="7"/>
    </row>
    <row r="160" spans="1:8" ht="15" customHeight="1" x14ac:dyDescent="0.2">
      <c r="A160" s="2"/>
      <c r="B160" s="2"/>
      <c r="C160" s="2"/>
      <c r="D160" s="4"/>
      <c r="E160" s="2"/>
      <c r="F160" s="7"/>
      <c r="G160" s="7"/>
      <c r="H160" s="7"/>
    </row>
    <row r="161" spans="1:8" ht="15" customHeight="1" x14ac:dyDescent="0.2">
      <c r="A161" s="2"/>
      <c r="B161" s="2"/>
      <c r="C161" s="2"/>
      <c r="D161" s="4"/>
      <c r="E161" s="2"/>
      <c r="F161" s="7"/>
      <c r="G161" s="7"/>
      <c r="H161" s="7"/>
    </row>
    <row r="162" spans="1:8" ht="15" customHeight="1" x14ac:dyDescent="0.2">
      <c r="A162" s="2"/>
      <c r="B162" s="2"/>
      <c r="C162" s="2"/>
      <c r="D162" s="4"/>
      <c r="E162" s="2"/>
      <c r="F162" s="7"/>
      <c r="G162" s="7"/>
      <c r="H162" s="7"/>
    </row>
    <row r="163" spans="1:8" ht="15" customHeight="1" x14ac:dyDescent="0.2">
      <c r="A163" s="2"/>
      <c r="B163" s="2"/>
      <c r="C163" s="2"/>
      <c r="D163" s="4"/>
      <c r="E163" s="2"/>
      <c r="F163" s="7"/>
      <c r="G163" s="7"/>
      <c r="H163" s="7"/>
    </row>
    <row r="164" spans="1:8" ht="15" customHeight="1" x14ac:dyDescent="0.2">
      <c r="A164" s="2"/>
      <c r="B164" s="2"/>
      <c r="C164" s="2"/>
      <c r="D164" s="4"/>
      <c r="E164" s="2"/>
      <c r="F164" s="7"/>
      <c r="G164" s="7"/>
      <c r="H164" s="7"/>
    </row>
    <row r="165" spans="1:8" ht="15" customHeight="1" x14ac:dyDescent="0.2">
      <c r="A165" s="2"/>
      <c r="B165" s="2"/>
      <c r="C165" s="2"/>
      <c r="D165" s="4"/>
      <c r="E165" s="2"/>
      <c r="F165" s="7"/>
      <c r="G165" s="7"/>
      <c r="H165" s="7"/>
    </row>
    <row r="166" spans="1:8" ht="15" customHeight="1" x14ac:dyDescent="0.2">
      <c r="A166" s="2"/>
      <c r="B166" s="2"/>
      <c r="C166" s="2"/>
      <c r="D166" s="4"/>
      <c r="E166" s="2"/>
      <c r="F166" s="7"/>
      <c r="G166" s="7"/>
      <c r="H166" s="7"/>
    </row>
    <row r="167" spans="1:8" ht="15" customHeight="1" x14ac:dyDescent="0.2">
      <c r="A167" s="2"/>
      <c r="B167" s="2"/>
      <c r="C167" s="2"/>
      <c r="D167" s="4"/>
      <c r="E167" s="2"/>
      <c r="F167" s="7"/>
      <c r="G167" s="7"/>
      <c r="H167" s="7"/>
    </row>
    <row r="168" spans="1:8" ht="15" customHeight="1" x14ac:dyDescent="0.2">
      <c r="A168" s="2"/>
      <c r="B168" s="2"/>
      <c r="C168" s="2"/>
      <c r="D168" s="4"/>
      <c r="E168" s="2"/>
      <c r="F168" s="7"/>
      <c r="G168" s="7"/>
      <c r="H168" s="7"/>
    </row>
    <row r="169" spans="1:8" ht="15" customHeight="1" x14ac:dyDescent="0.2">
      <c r="A169" s="2"/>
      <c r="B169" s="2"/>
      <c r="C169" s="2"/>
      <c r="D169" s="4"/>
      <c r="E169" s="2"/>
      <c r="F169" s="7"/>
      <c r="G169" s="7"/>
      <c r="H169" s="7"/>
    </row>
    <row r="170" spans="1:8" ht="15" customHeight="1" x14ac:dyDescent="0.2">
      <c r="A170" s="2"/>
      <c r="B170" s="2"/>
      <c r="C170" s="2"/>
      <c r="D170" s="4"/>
      <c r="E170" s="2"/>
      <c r="F170" s="7"/>
      <c r="G170" s="7"/>
      <c r="H170" s="7"/>
    </row>
    <row r="171" spans="1:8" ht="15" customHeight="1" x14ac:dyDescent="0.2">
      <c r="A171" s="2"/>
      <c r="B171" s="2"/>
      <c r="C171" s="2"/>
      <c r="D171" s="4"/>
      <c r="E171" s="2"/>
      <c r="F171" s="7"/>
      <c r="G171" s="7"/>
      <c r="H171" s="7"/>
    </row>
    <row r="172" spans="1:8" ht="15" customHeight="1" x14ac:dyDescent="0.2">
      <c r="A172" s="2"/>
      <c r="B172" s="2"/>
      <c r="C172" s="2"/>
      <c r="D172" s="4"/>
      <c r="E172" s="2"/>
      <c r="F172" s="7"/>
      <c r="G172" s="7"/>
      <c r="H172" s="7"/>
    </row>
    <row r="173" spans="1:8" ht="15" customHeight="1" x14ac:dyDescent="0.2">
      <c r="A173" s="2"/>
      <c r="B173" s="2"/>
      <c r="C173" s="2"/>
      <c r="D173" s="4"/>
      <c r="E173" s="2"/>
      <c r="F173" s="7"/>
      <c r="G173" s="7"/>
      <c r="H173" s="7"/>
    </row>
    <row r="174" spans="1:8" ht="15" customHeight="1" x14ac:dyDescent="0.2">
      <c r="A174" s="2"/>
      <c r="B174" s="2"/>
      <c r="C174" s="2"/>
      <c r="D174" s="4"/>
      <c r="E174" s="2"/>
      <c r="F174" s="7"/>
      <c r="G174" s="7"/>
      <c r="H174" s="7"/>
    </row>
    <row r="175" spans="1:8" ht="15" customHeight="1" x14ac:dyDescent="0.2">
      <c r="A175" s="2"/>
      <c r="B175" s="2"/>
      <c r="C175" s="2"/>
      <c r="D175" s="4"/>
      <c r="E175" s="2"/>
      <c r="F175" s="7"/>
      <c r="G175" s="7"/>
      <c r="H175" s="7"/>
    </row>
    <row r="176" spans="1:8" ht="15" customHeight="1" x14ac:dyDescent="0.2">
      <c r="A176" s="2"/>
      <c r="B176" s="2"/>
      <c r="C176" s="2"/>
      <c r="D176" s="4"/>
      <c r="E176" s="2"/>
      <c r="F176" s="7"/>
      <c r="G176" s="7"/>
      <c r="H176" s="7"/>
    </row>
    <row r="177" spans="1:8" ht="15" customHeight="1" x14ac:dyDescent="0.2">
      <c r="A177" s="2"/>
      <c r="B177" s="2"/>
      <c r="C177" s="2"/>
      <c r="D177" s="4"/>
      <c r="E177" s="2"/>
      <c r="F177" s="7"/>
      <c r="G177" s="7"/>
      <c r="H177" s="7"/>
    </row>
    <row r="178" spans="1:8" ht="15" customHeight="1" x14ac:dyDescent="0.2">
      <c r="A178" s="2"/>
      <c r="B178" s="2"/>
      <c r="C178" s="2"/>
      <c r="D178" s="4"/>
      <c r="E178" s="2"/>
      <c r="F178" s="7"/>
      <c r="G178" s="7"/>
      <c r="H178" s="7"/>
    </row>
    <row r="179" spans="1:8" ht="15" customHeight="1" x14ac:dyDescent="0.2">
      <c r="A179" s="2"/>
      <c r="B179" s="2"/>
      <c r="C179" s="2"/>
      <c r="D179" s="4"/>
      <c r="E179" s="2"/>
      <c r="F179" s="7"/>
      <c r="G179" s="7"/>
      <c r="H179" s="7"/>
    </row>
    <row r="180" spans="1:8" ht="15" customHeight="1" x14ac:dyDescent="0.2">
      <c r="A180" s="2"/>
      <c r="B180" s="2"/>
      <c r="C180" s="2"/>
      <c r="D180" s="4"/>
      <c r="E180" s="2"/>
      <c r="F180" s="7"/>
      <c r="G180" s="7"/>
      <c r="H180" s="7"/>
    </row>
    <row r="181" spans="1:8" ht="15" customHeight="1" x14ac:dyDescent="0.2">
      <c r="A181" s="2"/>
      <c r="B181" s="2"/>
      <c r="C181" s="2"/>
      <c r="D181" s="4"/>
      <c r="E181" s="2"/>
      <c r="F181" s="7"/>
      <c r="G181" s="7"/>
      <c r="H181" s="7"/>
    </row>
    <row r="182" spans="1:8" ht="15" customHeight="1" x14ac:dyDescent="0.2">
      <c r="A182" s="2"/>
      <c r="B182" s="2"/>
      <c r="C182" s="2"/>
      <c r="D182" s="4"/>
      <c r="E182" s="2"/>
      <c r="F182" s="7"/>
      <c r="G182" s="7"/>
      <c r="H182" s="7"/>
    </row>
    <row r="183" spans="1:8" ht="15" customHeight="1" x14ac:dyDescent="0.2">
      <c r="A183" s="2"/>
      <c r="B183" s="2"/>
      <c r="C183" s="2"/>
      <c r="D183" s="4"/>
      <c r="E183" s="2"/>
      <c r="F183" s="7"/>
      <c r="G183" s="7"/>
      <c r="H183" s="7"/>
    </row>
    <row r="184" spans="1:8" ht="15" customHeight="1" x14ac:dyDescent="0.2">
      <c r="A184" s="2"/>
      <c r="B184" s="2"/>
      <c r="C184" s="2"/>
      <c r="D184" s="4"/>
      <c r="E184" s="2"/>
      <c r="F184" s="7"/>
      <c r="G184" s="7"/>
      <c r="H184" s="7"/>
    </row>
    <row r="185" spans="1:8" ht="15" customHeight="1" x14ac:dyDescent="0.2">
      <c r="A185" s="2"/>
      <c r="B185" s="2"/>
      <c r="C185" s="2"/>
      <c r="D185" s="4"/>
      <c r="E185" s="2"/>
      <c r="F185" s="7"/>
      <c r="G185" s="7"/>
      <c r="H185" s="7"/>
    </row>
    <row r="186" spans="1:8" ht="15" customHeight="1" x14ac:dyDescent="0.2">
      <c r="A186" s="2"/>
      <c r="B186" s="2"/>
      <c r="C186" s="2"/>
      <c r="D186" s="4"/>
      <c r="E186" s="2"/>
      <c r="F186" s="7"/>
      <c r="G186" s="7"/>
      <c r="H186" s="7"/>
    </row>
    <row r="187" spans="1:8" ht="15" customHeight="1" x14ac:dyDescent="0.2">
      <c r="A187" s="2"/>
      <c r="B187" s="2"/>
      <c r="C187" s="2"/>
      <c r="D187" s="4"/>
      <c r="E187" s="2"/>
      <c r="F187" s="7"/>
      <c r="G187" s="7"/>
      <c r="H187" s="7"/>
    </row>
    <row r="188" spans="1:8" ht="15" customHeight="1" x14ac:dyDescent="0.2">
      <c r="A188" s="2"/>
      <c r="B188" s="2"/>
      <c r="C188" s="2"/>
      <c r="D188" s="4"/>
      <c r="E188" s="2"/>
      <c r="F188" s="7"/>
      <c r="G188" s="7"/>
      <c r="H188" s="7"/>
    </row>
    <row r="189" spans="1:8" ht="15" customHeight="1" x14ac:dyDescent="0.2">
      <c r="A189" s="2"/>
      <c r="B189" s="2"/>
      <c r="C189" s="2"/>
      <c r="D189" s="4"/>
      <c r="E189" s="2"/>
      <c r="F189" s="7"/>
      <c r="G189" s="7"/>
      <c r="H189" s="7"/>
    </row>
    <row r="190" spans="1:8" ht="15" customHeight="1" x14ac:dyDescent="0.2">
      <c r="A190" s="2"/>
      <c r="B190" s="2"/>
      <c r="C190" s="2"/>
      <c r="D190" s="4"/>
      <c r="E190" s="2"/>
      <c r="F190" s="7"/>
      <c r="G190" s="7"/>
      <c r="H190" s="7"/>
    </row>
    <row r="191" spans="1:8" ht="15" customHeight="1" x14ac:dyDescent="0.2">
      <c r="A191" s="2"/>
      <c r="B191" s="2"/>
      <c r="C191" s="2"/>
      <c r="D191" s="4"/>
      <c r="E191" s="2"/>
      <c r="F191" s="7"/>
      <c r="G191" s="7"/>
      <c r="H191" s="7"/>
    </row>
    <row r="192" spans="1:8" ht="15" customHeight="1" x14ac:dyDescent="0.2">
      <c r="A192" s="2"/>
      <c r="B192" s="2"/>
      <c r="C192" s="2"/>
      <c r="D192" s="4"/>
      <c r="E192" s="2"/>
      <c r="F192" s="7"/>
      <c r="G192" s="7"/>
      <c r="H192" s="7"/>
    </row>
    <row r="193" spans="1:8" ht="15" customHeight="1" x14ac:dyDescent="0.2">
      <c r="A193" s="2"/>
      <c r="B193" s="2"/>
      <c r="C193" s="2"/>
      <c r="D193" s="4"/>
      <c r="E193" s="2"/>
      <c r="F193" s="7"/>
      <c r="G193" s="7"/>
      <c r="H193" s="7"/>
    </row>
    <row r="194" spans="1:8" ht="15" customHeight="1" x14ac:dyDescent="0.2">
      <c r="A194" s="2"/>
      <c r="B194" s="2"/>
      <c r="C194" s="2"/>
      <c r="D194" s="4"/>
      <c r="E194" s="2"/>
      <c r="F194" s="7"/>
      <c r="G194" s="7"/>
      <c r="H194" s="7"/>
    </row>
    <row r="195" spans="1:8" ht="15" customHeight="1" x14ac:dyDescent="0.2">
      <c r="A195" s="2"/>
      <c r="B195" s="2"/>
      <c r="C195" s="2"/>
      <c r="D195" s="4"/>
      <c r="E195" s="2"/>
      <c r="F195" s="7"/>
      <c r="G195" s="7"/>
      <c r="H195" s="7"/>
    </row>
    <row r="196" spans="1:8" ht="15" customHeight="1" x14ac:dyDescent="0.2">
      <c r="A196" s="2"/>
      <c r="B196" s="2"/>
      <c r="C196" s="2"/>
      <c r="D196" s="4"/>
      <c r="E196" s="2"/>
      <c r="F196" s="7"/>
      <c r="G196" s="7"/>
      <c r="H196" s="7"/>
    </row>
    <row r="197" spans="1:8" ht="15" customHeight="1" x14ac:dyDescent="0.2">
      <c r="A197" s="3"/>
      <c r="B197" s="3"/>
      <c r="C197" s="3"/>
      <c r="D197" s="5"/>
      <c r="E197" s="3"/>
      <c r="F197" s="8"/>
      <c r="G197" s="8"/>
      <c r="H197" s="8"/>
    </row>
    <row r="198" spans="1:8" ht="15" customHeight="1" x14ac:dyDescent="0.2">
      <c r="A198" s="3"/>
      <c r="B198" s="3"/>
      <c r="C198" s="3"/>
      <c r="D198" s="5"/>
      <c r="E198" s="3"/>
      <c r="F198" s="8"/>
      <c r="G198" s="8"/>
      <c r="H198" s="8"/>
    </row>
    <row r="199" spans="1:8" ht="15" customHeight="1" x14ac:dyDescent="0.2">
      <c r="A199" s="3"/>
      <c r="B199" s="3"/>
      <c r="C199" s="3"/>
      <c r="D199" s="5"/>
      <c r="E199" s="3"/>
      <c r="F199" s="8"/>
      <c r="G199" s="8"/>
      <c r="H199" s="8"/>
    </row>
    <row r="200" spans="1:8" ht="15" customHeight="1" x14ac:dyDescent="0.2">
      <c r="A200" s="3"/>
      <c r="B200" s="3"/>
      <c r="C200" s="3"/>
      <c r="D200" s="5"/>
      <c r="E200" s="3"/>
      <c r="F200" s="8"/>
      <c r="G200" s="8"/>
      <c r="H200" s="8"/>
    </row>
    <row r="201" spans="1:8" ht="15" customHeight="1" x14ac:dyDescent="0.2">
      <c r="A201" s="3"/>
      <c r="B201" s="3"/>
      <c r="C201" s="3"/>
      <c r="D201" s="5"/>
      <c r="E201" s="3"/>
      <c r="F201" s="8"/>
      <c r="G201" s="8"/>
      <c r="H201" s="8"/>
    </row>
    <row r="202" spans="1:8" ht="15" customHeight="1" x14ac:dyDescent="0.2">
      <c r="A202" s="3"/>
      <c r="B202" s="3"/>
      <c r="C202" s="3"/>
      <c r="D202" s="5"/>
      <c r="E202" s="3"/>
      <c r="F202" s="8"/>
      <c r="G202" s="8"/>
      <c r="H202" s="8"/>
    </row>
    <row r="203" spans="1:8" ht="15" customHeight="1" x14ac:dyDescent="0.2">
      <c r="A203" s="3"/>
      <c r="B203" s="3"/>
      <c r="C203" s="3"/>
      <c r="D203" s="5"/>
      <c r="E203" s="3"/>
      <c r="F203" s="8"/>
      <c r="G203" s="8"/>
      <c r="H203" s="8"/>
    </row>
    <row r="204" spans="1:8" ht="15" customHeight="1" x14ac:dyDescent="0.2">
      <c r="A204" s="3"/>
      <c r="B204" s="3"/>
      <c r="C204" s="3"/>
      <c r="D204" s="5"/>
      <c r="E204" s="3"/>
      <c r="F204" s="8"/>
      <c r="G204" s="8"/>
      <c r="H204" s="8"/>
    </row>
    <row r="205" spans="1:8" ht="15" customHeight="1" x14ac:dyDescent="0.2">
      <c r="A205" s="3"/>
      <c r="B205" s="3"/>
      <c r="C205" s="3"/>
      <c r="D205" s="5"/>
      <c r="E205" s="3"/>
      <c r="F205" s="8"/>
      <c r="G205" s="8"/>
      <c r="H205" s="8"/>
    </row>
    <row r="206" spans="1:8" ht="15" customHeight="1" x14ac:dyDescent="0.2">
      <c r="A206" s="3"/>
      <c r="B206" s="3"/>
      <c r="C206" s="3"/>
      <c r="D206" s="5"/>
      <c r="E206" s="3"/>
      <c r="F206" s="8"/>
      <c r="G206" s="8"/>
      <c r="H206" s="8"/>
    </row>
    <row r="207" spans="1:8" ht="15" customHeight="1" x14ac:dyDescent="0.2">
      <c r="A207" s="3"/>
      <c r="B207" s="3"/>
      <c r="C207" s="3"/>
      <c r="D207" s="5"/>
      <c r="E207" s="3"/>
      <c r="F207" s="8"/>
      <c r="G207" s="8"/>
      <c r="H207" s="8"/>
    </row>
    <row r="208" spans="1:8" ht="15" customHeight="1" x14ac:dyDescent="0.2">
      <c r="A208" s="3"/>
      <c r="B208" s="3"/>
      <c r="C208" s="3"/>
      <c r="D208" s="5"/>
      <c r="E208" s="3"/>
      <c r="F208" s="8"/>
      <c r="G208" s="8"/>
      <c r="H208" s="8"/>
    </row>
    <row r="209" spans="1:8" ht="15" customHeight="1" x14ac:dyDescent="0.2">
      <c r="A209" s="3"/>
      <c r="B209" s="3"/>
      <c r="C209" s="3"/>
      <c r="D209" s="5"/>
      <c r="E209" s="3"/>
      <c r="F209" s="8"/>
      <c r="G209" s="8"/>
      <c r="H209" s="8"/>
    </row>
    <row r="210" spans="1:8" ht="15" customHeight="1" x14ac:dyDescent="0.2">
      <c r="A210" s="3"/>
      <c r="B210" s="3"/>
      <c r="C210" s="3"/>
      <c r="D210" s="5"/>
      <c r="E210" s="3"/>
      <c r="F210" s="8"/>
      <c r="G210" s="8"/>
      <c r="H210" s="8"/>
    </row>
    <row r="211" spans="1:8" ht="15" customHeight="1" x14ac:dyDescent="0.2">
      <c r="A211" s="3"/>
      <c r="B211" s="3"/>
      <c r="C211" s="3"/>
      <c r="D211" s="5"/>
      <c r="E211" s="3"/>
      <c r="F211" s="8"/>
      <c r="G211" s="8"/>
      <c r="H211" s="8"/>
    </row>
    <row r="212" spans="1:8" ht="15" customHeight="1" x14ac:dyDescent="0.2">
      <c r="A212" s="3"/>
      <c r="B212" s="3"/>
      <c r="C212" s="3"/>
      <c r="D212" s="5"/>
      <c r="E212" s="3"/>
      <c r="F212" s="8"/>
      <c r="G212" s="8"/>
      <c r="H212" s="8"/>
    </row>
    <row r="213" spans="1:8" ht="15" customHeight="1" x14ac:dyDescent="0.2">
      <c r="A213" s="3"/>
      <c r="B213" s="3"/>
      <c r="C213" s="3"/>
      <c r="D213" s="5"/>
      <c r="E213" s="3"/>
      <c r="F213" s="8"/>
      <c r="G213" s="8"/>
      <c r="H213" s="8"/>
    </row>
    <row r="214" spans="1:8" ht="15" customHeight="1" x14ac:dyDescent="0.2">
      <c r="A214" s="3"/>
      <c r="B214" s="3"/>
      <c r="C214" s="3"/>
      <c r="D214" s="5"/>
      <c r="E214" s="3"/>
      <c r="F214" s="8"/>
      <c r="G214" s="8"/>
      <c r="H214" s="8"/>
    </row>
    <row r="215" spans="1:8" ht="15" customHeight="1" x14ac:dyDescent="0.2">
      <c r="A215" s="3"/>
      <c r="B215" s="3"/>
      <c r="C215" s="3"/>
      <c r="D215" s="5"/>
      <c r="E215" s="3"/>
      <c r="F215" s="8"/>
      <c r="G215" s="8"/>
      <c r="H215" s="8"/>
    </row>
    <row r="216" spans="1:8" ht="15" customHeight="1" x14ac:dyDescent="0.2">
      <c r="A216" s="3"/>
      <c r="B216" s="3"/>
      <c r="C216" s="3"/>
      <c r="D216" s="5"/>
      <c r="E216" s="3"/>
      <c r="F216" s="8"/>
      <c r="G216" s="8"/>
      <c r="H216" s="8"/>
    </row>
    <row r="217" spans="1:8" ht="15" customHeight="1" x14ac:dyDescent="0.2">
      <c r="A217" s="3"/>
      <c r="B217" s="3"/>
      <c r="C217" s="3"/>
      <c r="D217" s="5"/>
      <c r="E217" s="3"/>
      <c r="F217" s="8"/>
      <c r="G217" s="8"/>
      <c r="H217" s="8"/>
    </row>
    <row r="218" spans="1:8" ht="15" customHeight="1" x14ac:dyDescent="0.2">
      <c r="A218" s="3"/>
      <c r="B218" s="3"/>
      <c r="C218" s="3"/>
      <c r="D218" s="5"/>
      <c r="E218" s="3"/>
      <c r="F218" s="8"/>
      <c r="G218" s="8"/>
      <c r="H218" s="8"/>
    </row>
    <row r="219" spans="1:8" ht="15" customHeight="1" x14ac:dyDescent="0.2">
      <c r="A219" s="3"/>
      <c r="B219" s="3"/>
      <c r="C219" s="3"/>
      <c r="D219" s="5"/>
      <c r="E219" s="3"/>
      <c r="F219" s="8"/>
      <c r="G219" s="8"/>
      <c r="H219" s="8"/>
    </row>
    <row r="220" spans="1:8" ht="15" customHeight="1" x14ac:dyDescent="0.2">
      <c r="A220" s="3"/>
      <c r="B220" s="3"/>
      <c r="C220" s="3"/>
      <c r="D220" s="5"/>
      <c r="E220" s="3"/>
      <c r="F220" s="8"/>
      <c r="G220" s="8"/>
      <c r="H220" s="8"/>
    </row>
    <row r="221" spans="1:8" ht="15" customHeight="1" x14ac:dyDescent="0.2">
      <c r="A221" s="3"/>
      <c r="B221" s="3"/>
      <c r="C221" s="3"/>
      <c r="D221" s="5"/>
      <c r="E221" s="3"/>
      <c r="F221" s="8"/>
      <c r="G221" s="8"/>
      <c r="H221" s="8"/>
    </row>
    <row r="222" spans="1:8" ht="15" customHeight="1" x14ac:dyDescent="0.2">
      <c r="A222" s="3"/>
      <c r="B222" s="3"/>
      <c r="C222" s="3"/>
      <c r="D222" s="5"/>
      <c r="E222" s="3"/>
      <c r="F222" s="8"/>
      <c r="G222" s="8"/>
      <c r="H222" s="8"/>
    </row>
    <row r="223" spans="1:8" ht="15" customHeight="1" x14ac:dyDescent="0.2">
      <c r="A223" s="3"/>
      <c r="B223" s="3"/>
      <c r="C223" s="3"/>
      <c r="D223" s="5"/>
      <c r="E223" s="3"/>
      <c r="F223" s="8"/>
      <c r="G223" s="8"/>
      <c r="H223" s="8"/>
    </row>
    <row r="224" spans="1:8" ht="15" customHeight="1" x14ac:dyDescent="0.2">
      <c r="A224" s="3"/>
      <c r="B224" s="3"/>
      <c r="C224" s="3"/>
      <c r="D224" s="5"/>
      <c r="E224" s="3"/>
      <c r="F224" s="8"/>
      <c r="G224" s="8"/>
      <c r="H224" s="8"/>
    </row>
    <row r="225" spans="1:8" ht="15" customHeight="1" x14ac:dyDescent="0.2">
      <c r="A225" s="3"/>
      <c r="B225" s="3"/>
      <c r="C225" s="3"/>
      <c r="D225" s="5"/>
      <c r="E225" s="3"/>
      <c r="F225" s="8"/>
      <c r="G225" s="8"/>
      <c r="H225" s="8"/>
    </row>
    <row r="226" spans="1:8" ht="15" customHeight="1" x14ac:dyDescent="0.2">
      <c r="A226" s="3"/>
      <c r="B226" s="3"/>
      <c r="C226" s="3"/>
      <c r="D226" s="5"/>
      <c r="E226" s="3"/>
      <c r="F226" s="8"/>
      <c r="G226" s="8"/>
      <c r="H226" s="8"/>
    </row>
    <row r="227" spans="1:8" ht="15" customHeight="1" x14ac:dyDescent="0.2">
      <c r="A227" s="3"/>
      <c r="B227" s="3"/>
      <c r="C227" s="3"/>
      <c r="D227" s="5"/>
      <c r="E227" s="3"/>
      <c r="F227" s="8"/>
      <c r="G227" s="8"/>
      <c r="H227" s="8"/>
    </row>
    <row r="228" spans="1:8" ht="15" customHeight="1" x14ac:dyDescent="0.2">
      <c r="A228" s="3"/>
      <c r="B228" s="3"/>
      <c r="C228" s="3"/>
      <c r="D228" s="5"/>
      <c r="E228" s="3"/>
      <c r="F228" s="8"/>
      <c r="G228" s="8"/>
      <c r="H228" s="8"/>
    </row>
    <row r="229" spans="1:8" ht="15" customHeight="1" x14ac:dyDescent="0.2">
      <c r="A229" s="3"/>
      <c r="B229" s="3"/>
      <c r="C229" s="3"/>
      <c r="D229" s="5"/>
      <c r="E229" s="3"/>
      <c r="F229" s="8"/>
      <c r="G229" s="8"/>
      <c r="H229" s="8"/>
    </row>
    <row r="230" spans="1:8" ht="15" customHeight="1" x14ac:dyDescent="0.2">
      <c r="A230" s="3"/>
      <c r="B230" s="3"/>
      <c r="C230" s="3"/>
      <c r="D230" s="5"/>
      <c r="E230" s="3"/>
      <c r="F230" s="8"/>
      <c r="G230" s="8"/>
      <c r="H230" s="8"/>
    </row>
    <row r="231" spans="1:8" ht="15" customHeight="1" x14ac:dyDescent="0.2">
      <c r="A231" s="3"/>
      <c r="B231" s="3"/>
      <c r="C231" s="3"/>
      <c r="D231" s="5"/>
      <c r="E231" s="3"/>
      <c r="F231" s="8"/>
      <c r="G231" s="8"/>
      <c r="H231" s="8"/>
    </row>
    <row r="232" spans="1:8" ht="15" customHeight="1" x14ac:dyDescent="0.2">
      <c r="A232" s="3"/>
      <c r="B232" s="3"/>
      <c r="C232" s="3"/>
      <c r="D232" s="5"/>
      <c r="E232" s="3"/>
      <c r="F232" s="8"/>
      <c r="G232" s="8"/>
      <c r="H232" s="8"/>
    </row>
    <row r="233" spans="1:8" ht="15" customHeight="1" x14ac:dyDescent="0.2">
      <c r="A233" s="3"/>
      <c r="B233" s="3"/>
      <c r="C233" s="3"/>
      <c r="D233" s="5"/>
      <c r="E233" s="3"/>
      <c r="F233" s="8"/>
      <c r="G233" s="8"/>
      <c r="H233" s="8"/>
    </row>
    <row r="234" spans="1:8" ht="15" customHeight="1" x14ac:dyDescent="0.2">
      <c r="A234" s="3"/>
      <c r="B234" s="3"/>
      <c r="C234" s="3"/>
      <c r="D234" s="5"/>
      <c r="E234" s="3"/>
      <c r="F234" s="8"/>
      <c r="G234" s="8"/>
      <c r="H234" s="8"/>
    </row>
    <row r="235" spans="1:8" ht="15" customHeight="1" x14ac:dyDescent="0.2">
      <c r="A235" s="3"/>
      <c r="B235" s="3"/>
      <c r="C235" s="3"/>
      <c r="D235" s="5"/>
      <c r="E235" s="3"/>
      <c r="F235" s="8"/>
      <c r="G235" s="8"/>
      <c r="H235" s="8"/>
    </row>
    <row r="236" spans="1:8" ht="15" customHeight="1" x14ac:dyDescent="0.2">
      <c r="A236" s="3"/>
      <c r="B236" s="3"/>
      <c r="C236" s="3"/>
      <c r="D236" s="5"/>
      <c r="E236" s="3"/>
      <c r="F236" s="8"/>
      <c r="G236" s="8"/>
      <c r="H236" s="8"/>
    </row>
    <row r="237" spans="1:8" ht="15" customHeight="1" x14ac:dyDescent="0.2">
      <c r="A237" s="3"/>
      <c r="B237" s="3"/>
      <c r="C237" s="3"/>
      <c r="D237" s="5"/>
      <c r="E237" s="3"/>
      <c r="F237" s="8"/>
      <c r="G237" s="8"/>
      <c r="H237" s="8"/>
    </row>
    <row r="238" spans="1:8" ht="15" customHeight="1" x14ac:dyDescent="0.2">
      <c r="A238" s="3"/>
      <c r="B238" s="3"/>
      <c r="C238" s="3"/>
      <c r="D238" s="5"/>
      <c r="E238" s="3"/>
      <c r="F238" s="8"/>
      <c r="G238" s="8"/>
      <c r="H238" s="8"/>
    </row>
    <row r="239" spans="1:8" ht="15" customHeight="1" x14ac:dyDescent="0.2">
      <c r="A239" s="3"/>
      <c r="B239" s="3"/>
      <c r="C239" s="3"/>
      <c r="D239" s="5"/>
      <c r="E239" s="3"/>
      <c r="F239" s="8"/>
      <c r="G239" s="8"/>
      <c r="H239" s="8"/>
    </row>
    <row r="240" spans="1:8" ht="15" customHeight="1" x14ac:dyDescent="0.2">
      <c r="A240" s="3"/>
      <c r="B240" s="3"/>
      <c r="C240" s="3"/>
      <c r="D240" s="5"/>
      <c r="E240" s="3"/>
      <c r="F240" s="8"/>
      <c r="G240" s="8"/>
      <c r="H240" s="8"/>
    </row>
    <row r="241" spans="1:8" ht="15" customHeight="1" x14ac:dyDescent="0.2">
      <c r="A241" s="3"/>
      <c r="B241" s="3"/>
      <c r="C241" s="3"/>
      <c r="D241" s="5"/>
      <c r="E241" s="3"/>
      <c r="F241" s="8"/>
      <c r="G241" s="8"/>
      <c r="H241" s="8"/>
    </row>
    <row r="242" spans="1:8" ht="15" customHeight="1" x14ac:dyDescent="0.2">
      <c r="A242" s="3"/>
      <c r="B242" s="3"/>
      <c r="C242" s="3"/>
      <c r="D242" s="5"/>
      <c r="E242" s="3"/>
      <c r="F242" s="8"/>
      <c r="G242" s="8"/>
      <c r="H242" s="8"/>
    </row>
    <row r="243" spans="1:8" ht="15" customHeight="1" x14ac:dyDescent="0.2">
      <c r="A243" s="3"/>
      <c r="B243" s="3"/>
      <c r="C243" s="3"/>
      <c r="D243" s="5"/>
      <c r="E243" s="3"/>
      <c r="F243" s="8"/>
      <c r="G243" s="8"/>
      <c r="H243" s="8"/>
    </row>
    <row r="244" spans="1:8" ht="15" customHeight="1" x14ac:dyDescent="0.2">
      <c r="A244" s="3"/>
      <c r="B244" s="3"/>
      <c r="C244" s="3"/>
      <c r="D244" s="5"/>
      <c r="E244" s="3"/>
      <c r="F244" s="8"/>
      <c r="G244" s="8"/>
      <c r="H244" s="8"/>
    </row>
    <row r="245" spans="1:8" ht="15" customHeight="1" x14ac:dyDescent="0.2">
      <c r="A245" s="3"/>
      <c r="B245" s="3"/>
      <c r="C245" s="3"/>
      <c r="D245" s="5"/>
      <c r="E245" s="3"/>
      <c r="F245" s="8"/>
      <c r="G245" s="8"/>
      <c r="H245" s="8"/>
    </row>
    <row r="246" spans="1:8" ht="15" customHeight="1" x14ac:dyDescent="0.2">
      <c r="A246" s="3"/>
      <c r="B246" s="3"/>
      <c r="C246" s="3"/>
      <c r="D246" s="5"/>
      <c r="E246" s="3"/>
      <c r="F246" s="8"/>
      <c r="G246" s="8"/>
      <c r="H246" s="8"/>
    </row>
    <row r="247" spans="1:8" ht="15" customHeight="1" x14ac:dyDescent="0.2">
      <c r="A247" s="3"/>
      <c r="B247" s="3"/>
      <c r="C247" s="3"/>
      <c r="D247" s="5"/>
      <c r="E247" s="3"/>
      <c r="F247" s="8"/>
      <c r="G247" s="8"/>
      <c r="H247" s="8"/>
    </row>
    <row r="248" spans="1:8" ht="15" customHeight="1" x14ac:dyDescent="0.2">
      <c r="A248" s="3"/>
      <c r="B248" s="3"/>
      <c r="C248" s="3"/>
      <c r="D248" s="5"/>
      <c r="E248" s="3"/>
      <c r="F248" s="8"/>
      <c r="G248" s="8"/>
      <c r="H248" s="8"/>
    </row>
    <row r="249" spans="1:8" ht="15" customHeight="1" x14ac:dyDescent="0.2">
      <c r="A249" s="3"/>
      <c r="B249" s="3"/>
      <c r="C249" s="3"/>
      <c r="D249" s="5"/>
      <c r="E249" s="3"/>
      <c r="F249" s="8"/>
      <c r="G249" s="8"/>
      <c r="H249" s="8"/>
    </row>
    <row r="250" spans="1:8" ht="15" customHeight="1" x14ac:dyDescent="0.2">
      <c r="A250" s="3"/>
      <c r="B250" s="3"/>
      <c r="C250" s="3"/>
      <c r="D250" s="5"/>
      <c r="E250" s="3"/>
      <c r="F250" s="8"/>
      <c r="G250" s="8"/>
      <c r="H250" s="8"/>
    </row>
    <row r="251" spans="1:8" ht="15" customHeight="1" x14ac:dyDescent="0.2">
      <c r="A251" s="3"/>
      <c r="B251" s="3"/>
      <c r="C251" s="3"/>
      <c r="D251" s="5"/>
      <c r="E251" s="3"/>
      <c r="F251" s="8"/>
      <c r="G251" s="8"/>
      <c r="H251" s="8"/>
    </row>
    <row r="252" spans="1:8" ht="15" customHeight="1" x14ac:dyDescent="0.2">
      <c r="A252" s="3"/>
      <c r="B252" s="3"/>
      <c r="C252" s="3"/>
      <c r="D252" s="5"/>
      <c r="E252" s="3"/>
      <c r="F252" s="8"/>
      <c r="G252" s="8"/>
      <c r="H252" s="8"/>
    </row>
    <row r="253" spans="1:8" ht="15" customHeight="1" x14ac:dyDescent="0.2">
      <c r="A253" s="3"/>
      <c r="B253" s="3"/>
      <c r="C253" s="3"/>
      <c r="D253" s="5"/>
      <c r="E253" s="3"/>
      <c r="F253" s="8"/>
      <c r="G253" s="8"/>
      <c r="H253" s="8"/>
    </row>
    <row r="254" spans="1:8" ht="15" customHeight="1" x14ac:dyDescent="0.2">
      <c r="A254" s="3"/>
      <c r="B254" s="3"/>
      <c r="C254" s="3"/>
      <c r="D254" s="5"/>
      <c r="E254" s="3"/>
      <c r="F254" s="8"/>
      <c r="G254" s="8"/>
      <c r="H254" s="8"/>
    </row>
    <row r="255" spans="1:8" ht="15" customHeight="1" x14ac:dyDescent="0.2">
      <c r="A255" s="3"/>
      <c r="B255" s="3"/>
      <c r="C255" s="3"/>
      <c r="D255" s="5"/>
      <c r="E255" s="3"/>
      <c r="F255" s="8"/>
      <c r="G255" s="8"/>
      <c r="H255" s="8"/>
    </row>
    <row r="256" spans="1:8" ht="15" customHeight="1" x14ac:dyDescent="0.2">
      <c r="A256" s="3"/>
      <c r="B256" s="3"/>
      <c r="C256" s="3"/>
      <c r="D256" s="5"/>
      <c r="E256" s="3"/>
      <c r="F256" s="8"/>
      <c r="G256" s="8"/>
      <c r="H256" s="8"/>
    </row>
    <row r="257" spans="1:8" ht="15" customHeight="1" x14ac:dyDescent="0.2">
      <c r="A257" s="3"/>
      <c r="B257" s="3"/>
      <c r="C257" s="3"/>
      <c r="D257" s="5"/>
      <c r="E257" s="3"/>
      <c r="F257" s="8"/>
      <c r="G257" s="8"/>
      <c r="H257" s="8"/>
    </row>
    <row r="258" spans="1:8" ht="15" customHeight="1" x14ac:dyDescent="0.2">
      <c r="A258" s="3"/>
      <c r="B258" s="3"/>
      <c r="C258" s="3"/>
      <c r="D258" s="5"/>
      <c r="E258" s="3"/>
      <c r="F258" s="8"/>
      <c r="G258" s="8"/>
      <c r="H258" s="8"/>
    </row>
    <row r="259" spans="1:8" ht="15" customHeight="1" x14ac:dyDescent="0.2">
      <c r="A259" s="3"/>
      <c r="B259" s="3"/>
      <c r="C259" s="3"/>
      <c r="D259" s="5"/>
      <c r="E259" s="3"/>
      <c r="F259" s="8"/>
      <c r="G259" s="8"/>
      <c r="H259" s="8"/>
    </row>
    <row r="260" spans="1:8" ht="15" customHeight="1" x14ac:dyDescent="0.2">
      <c r="A260" s="3"/>
      <c r="B260" s="3"/>
      <c r="C260" s="3"/>
      <c r="D260" s="5"/>
      <c r="E260" s="3"/>
      <c r="F260" s="8"/>
      <c r="G260" s="8"/>
      <c r="H260" s="8"/>
    </row>
    <row r="261" spans="1:8" ht="15" customHeight="1" x14ac:dyDescent="0.2">
      <c r="A261" s="3"/>
      <c r="B261" s="3"/>
      <c r="C261" s="3"/>
      <c r="D261" s="5"/>
      <c r="E261" s="3"/>
      <c r="F261" s="8"/>
      <c r="G261" s="8"/>
      <c r="H261" s="8"/>
    </row>
    <row r="262" spans="1:8" ht="15" customHeight="1" x14ac:dyDescent="0.2">
      <c r="A262" s="3"/>
      <c r="B262" s="3"/>
      <c r="C262" s="3"/>
      <c r="D262" s="5"/>
      <c r="E262" s="3"/>
      <c r="F262" s="8"/>
      <c r="G262" s="8"/>
      <c r="H262" s="8"/>
    </row>
    <row r="263" spans="1:8" ht="15" customHeight="1" x14ac:dyDescent="0.2">
      <c r="A263" s="3"/>
      <c r="B263" s="3"/>
      <c r="C263" s="3"/>
      <c r="D263" s="5"/>
      <c r="E263" s="3"/>
      <c r="F263" s="8"/>
      <c r="G263" s="8"/>
      <c r="H263" s="8"/>
    </row>
    <row r="264" spans="1:8" ht="15" customHeight="1" x14ac:dyDescent="0.2">
      <c r="A264" s="3"/>
      <c r="B264" s="3"/>
      <c r="C264" s="3"/>
      <c r="D264" s="5"/>
      <c r="E264" s="3"/>
      <c r="F264" s="8"/>
      <c r="G264" s="8"/>
      <c r="H264" s="8"/>
    </row>
    <row r="265" spans="1:8" ht="15" customHeight="1" x14ac:dyDescent="0.2">
      <c r="A265" s="3"/>
      <c r="B265" s="3"/>
      <c r="C265" s="3"/>
      <c r="D265" s="5"/>
      <c r="E265" s="3"/>
      <c r="F265" s="8"/>
      <c r="G265" s="8"/>
      <c r="H265" s="8"/>
    </row>
    <row r="266" spans="1:8" ht="15" customHeight="1" x14ac:dyDescent="0.2">
      <c r="A266" s="3"/>
      <c r="B266" s="3"/>
      <c r="C266" s="3"/>
      <c r="D266" s="5"/>
      <c r="E266" s="3"/>
      <c r="F266" s="8"/>
      <c r="G266" s="8"/>
      <c r="H266" s="8"/>
    </row>
    <row r="267" spans="1:8" ht="15" customHeight="1" x14ac:dyDescent="0.2">
      <c r="A267" s="3"/>
      <c r="B267" s="3"/>
      <c r="C267" s="3"/>
      <c r="D267" s="5"/>
      <c r="E267" s="3"/>
      <c r="F267" s="8"/>
      <c r="G267" s="8"/>
      <c r="H267" s="8"/>
    </row>
    <row r="268" spans="1:8" ht="15" customHeight="1" x14ac:dyDescent="0.2">
      <c r="A268" s="3"/>
      <c r="B268" s="3"/>
      <c r="C268" s="3"/>
      <c r="D268" s="5"/>
      <c r="E268" s="3"/>
      <c r="F268" s="8"/>
      <c r="G268" s="8"/>
      <c r="H268" s="8"/>
    </row>
    <row r="269" spans="1:8" ht="15" customHeight="1" x14ac:dyDescent="0.2">
      <c r="A269" s="3"/>
      <c r="B269" s="3"/>
      <c r="C269" s="3"/>
      <c r="D269" s="5"/>
      <c r="E269" s="3"/>
      <c r="F269" s="8"/>
      <c r="G269" s="8"/>
      <c r="H269" s="8"/>
    </row>
    <row r="270" spans="1:8" ht="15" customHeight="1" x14ac:dyDescent="0.2">
      <c r="A270" s="3"/>
      <c r="B270" s="3"/>
      <c r="C270" s="3"/>
      <c r="D270" s="5"/>
      <c r="E270" s="3"/>
      <c r="F270" s="8"/>
      <c r="G270" s="8"/>
      <c r="H270" s="8"/>
    </row>
    <row r="271" spans="1:8" ht="15" customHeight="1" x14ac:dyDescent="0.2">
      <c r="A271" s="3"/>
      <c r="B271" s="3"/>
      <c r="C271" s="3"/>
      <c r="D271" s="5"/>
      <c r="E271" s="3"/>
      <c r="F271" s="8"/>
      <c r="G271" s="8"/>
      <c r="H271" s="8"/>
    </row>
    <row r="272" spans="1:8" ht="15" customHeight="1" x14ac:dyDescent="0.2">
      <c r="A272" s="3"/>
      <c r="B272" s="3"/>
      <c r="C272" s="3"/>
      <c r="D272" s="5"/>
      <c r="E272" s="3"/>
      <c r="F272" s="8"/>
      <c r="G272" s="8"/>
      <c r="H272" s="8"/>
    </row>
    <row r="273" spans="1:8" ht="15" customHeight="1" x14ac:dyDescent="0.2">
      <c r="A273" s="3"/>
      <c r="B273" s="3"/>
      <c r="C273" s="3"/>
      <c r="D273" s="5"/>
      <c r="E273" s="3"/>
      <c r="F273" s="8"/>
      <c r="G273" s="8"/>
      <c r="H273" s="8"/>
    </row>
    <row r="274" spans="1:8" ht="15" customHeight="1" x14ac:dyDescent="0.2">
      <c r="A274" s="3"/>
      <c r="B274" s="3"/>
      <c r="C274" s="3"/>
      <c r="D274" s="5"/>
      <c r="E274" s="3"/>
      <c r="F274" s="8"/>
      <c r="G274" s="8"/>
      <c r="H274" s="8"/>
    </row>
    <row r="275" spans="1:8" ht="15" customHeight="1" x14ac:dyDescent="0.2">
      <c r="A275" s="3"/>
      <c r="B275" s="3"/>
      <c r="C275" s="3"/>
      <c r="D275" s="5"/>
      <c r="E275" s="3"/>
      <c r="F275" s="8"/>
      <c r="G275" s="8"/>
      <c r="H275" s="8"/>
    </row>
    <row r="276" spans="1:8" ht="15" customHeight="1" x14ac:dyDescent="0.2">
      <c r="A276" s="3"/>
      <c r="B276" s="3"/>
      <c r="C276" s="3"/>
      <c r="D276" s="5"/>
      <c r="E276" s="3"/>
      <c r="F276" s="8"/>
      <c r="G276" s="8"/>
      <c r="H276" s="8"/>
    </row>
    <row r="277" spans="1:8" ht="15" customHeight="1" x14ac:dyDescent="0.2">
      <c r="A277" s="3"/>
      <c r="B277" s="3"/>
      <c r="C277" s="3"/>
      <c r="D277" s="5"/>
      <c r="E277" s="3"/>
      <c r="F277" s="8"/>
      <c r="G277" s="8"/>
      <c r="H277" s="8"/>
    </row>
    <row r="278" spans="1:8" ht="15" customHeight="1" x14ac:dyDescent="0.2">
      <c r="A278" s="3"/>
      <c r="B278" s="3"/>
      <c r="C278" s="3"/>
      <c r="D278" s="5"/>
      <c r="E278" s="3"/>
      <c r="F278" s="8"/>
      <c r="G278" s="8"/>
      <c r="H278" s="8"/>
    </row>
    <row r="279" spans="1:8" ht="15" customHeight="1" x14ac:dyDescent="0.2">
      <c r="A279" s="3"/>
      <c r="B279" s="3"/>
      <c r="C279" s="3"/>
      <c r="D279" s="5"/>
      <c r="E279" s="3"/>
      <c r="F279" s="8"/>
      <c r="G279" s="8"/>
      <c r="H279" s="8"/>
    </row>
    <row r="280" spans="1:8" ht="15" customHeight="1" x14ac:dyDescent="0.2">
      <c r="A280" s="3"/>
      <c r="B280" s="3"/>
      <c r="C280" s="3"/>
      <c r="D280" s="5"/>
      <c r="E280" s="3"/>
      <c r="F280" s="8"/>
      <c r="G280" s="8"/>
      <c r="H280" s="8"/>
    </row>
    <row r="281" spans="1:8" ht="15" customHeight="1" x14ac:dyDescent="0.2">
      <c r="A281" s="3"/>
      <c r="B281" s="3"/>
      <c r="C281" s="3"/>
      <c r="D281" s="5"/>
      <c r="E281" s="3"/>
      <c r="F281" s="8"/>
      <c r="G281" s="8"/>
      <c r="H281" s="8"/>
    </row>
    <row r="282" spans="1:8" ht="15" customHeight="1" x14ac:dyDescent="0.2">
      <c r="A282" s="3"/>
      <c r="B282" s="3"/>
      <c r="C282" s="3"/>
      <c r="D282" s="5"/>
      <c r="E282" s="3"/>
      <c r="F282" s="8"/>
      <c r="G282" s="8"/>
      <c r="H282" s="8"/>
    </row>
    <row r="283" spans="1:8" ht="15" customHeight="1" x14ac:dyDescent="0.2">
      <c r="A283" s="3"/>
      <c r="B283" s="3"/>
      <c r="C283" s="3"/>
      <c r="D283" s="5"/>
      <c r="E283" s="3"/>
      <c r="F283" s="8"/>
      <c r="G283" s="8"/>
      <c r="H283" s="8"/>
    </row>
    <row r="284" spans="1:8" ht="15" customHeight="1" x14ac:dyDescent="0.2">
      <c r="A284" s="3"/>
      <c r="B284" s="3"/>
      <c r="C284" s="3"/>
      <c r="D284" s="5"/>
      <c r="E284" s="3"/>
      <c r="F284" s="8"/>
      <c r="G284" s="8"/>
      <c r="H284" s="8"/>
    </row>
    <row r="285" spans="1:8" ht="15" customHeight="1" x14ac:dyDescent="0.2">
      <c r="A285" s="3"/>
      <c r="B285" s="3"/>
      <c r="C285" s="3"/>
      <c r="D285" s="5"/>
      <c r="E285" s="3"/>
      <c r="F285" s="8"/>
      <c r="G285" s="8"/>
      <c r="H285" s="8"/>
    </row>
    <row r="286" spans="1:8" ht="15" customHeight="1" x14ac:dyDescent="0.2">
      <c r="A286" s="3"/>
      <c r="B286" s="3"/>
      <c r="C286" s="3"/>
      <c r="D286" s="5"/>
      <c r="E286" s="3"/>
      <c r="F286" s="8"/>
      <c r="G286" s="8"/>
      <c r="H286" s="8"/>
    </row>
    <row r="287" spans="1:8" ht="15" customHeight="1" x14ac:dyDescent="0.2">
      <c r="A287" s="3"/>
      <c r="B287" s="3"/>
      <c r="C287" s="3"/>
      <c r="D287" s="5"/>
      <c r="E287" s="3"/>
      <c r="F287" s="8"/>
      <c r="G287" s="8"/>
      <c r="H287" s="8"/>
    </row>
    <row r="288" spans="1:8" ht="15" customHeight="1" x14ac:dyDescent="0.2">
      <c r="A288" s="3"/>
      <c r="B288" s="3"/>
      <c r="C288" s="3"/>
      <c r="D288" s="5"/>
      <c r="E288" s="3"/>
      <c r="F288" s="8"/>
      <c r="G288" s="8"/>
      <c r="H288" s="8"/>
    </row>
    <row r="289" spans="1:8" ht="15" customHeight="1" x14ac:dyDescent="0.2">
      <c r="A289" s="3"/>
      <c r="B289" s="3"/>
      <c r="C289" s="3"/>
      <c r="D289" s="5"/>
      <c r="E289" s="3"/>
      <c r="F289" s="8"/>
      <c r="G289" s="8"/>
      <c r="H289" s="8"/>
    </row>
    <row r="290" spans="1:8" ht="15" customHeight="1" x14ac:dyDescent="0.2">
      <c r="A290" s="3"/>
      <c r="B290" s="3"/>
      <c r="C290" s="3"/>
      <c r="D290" s="5"/>
      <c r="E290" s="3"/>
      <c r="F290" s="8"/>
      <c r="G290" s="8"/>
      <c r="H290" s="8"/>
    </row>
    <row r="291" spans="1:8" ht="15" customHeight="1" x14ac:dyDescent="0.2">
      <c r="A291" s="3"/>
      <c r="B291" s="3"/>
      <c r="C291" s="3"/>
      <c r="D291" s="5"/>
      <c r="E291" s="3"/>
      <c r="F291" s="8"/>
      <c r="G291" s="8"/>
      <c r="H291" s="8"/>
    </row>
    <row r="292" spans="1:8" ht="15" customHeight="1" x14ac:dyDescent="0.2">
      <c r="A292" s="3"/>
      <c r="B292" s="3"/>
      <c r="C292" s="3"/>
      <c r="D292" s="5"/>
      <c r="E292" s="3"/>
      <c r="F292" s="8"/>
      <c r="G292" s="8"/>
      <c r="H292" s="8"/>
    </row>
    <row r="293" spans="1:8" ht="15" customHeight="1" x14ac:dyDescent="0.2">
      <c r="A293" s="3"/>
      <c r="B293" s="3"/>
      <c r="C293" s="3"/>
      <c r="D293" s="5"/>
      <c r="E293" s="3"/>
      <c r="F293" s="8"/>
      <c r="G293" s="8"/>
      <c r="H293" s="8"/>
    </row>
    <row r="294" spans="1:8" ht="15" customHeight="1" x14ac:dyDescent="0.2">
      <c r="A294" s="3"/>
      <c r="B294" s="3"/>
      <c r="C294" s="3"/>
      <c r="D294" s="5"/>
      <c r="E294" s="3"/>
      <c r="F294" s="8"/>
      <c r="G294" s="8"/>
      <c r="H294" s="8"/>
    </row>
    <row r="295" spans="1:8" ht="15" customHeight="1" x14ac:dyDescent="0.2">
      <c r="A295" s="3"/>
      <c r="B295" s="3"/>
      <c r="C295" s="3"/>
      <c r="D295" s="5"/>
      <c r="E295" s="3"/>
      <c r="F295" s="8"/>
      <c r="G295" s="8"/>
      <c r="H295" s="8"/>
    </row>
    <row r="296" spans="1:8" ht="15" customHeight="1" x14ac:dyDescent="0.2">
      <c r="A296" s="3"/>
      <c r="B296" s="3"/>
      <c r="C296" s="3"/>
      <c r="D296" s="5"/>
      <c r="E296" s="3"/>
      <c r="F296" s="8"/>
      <c r="G296" s="8"/>
      <c r="H296" s="8"/>
    </row>
    <row r="297" spans="1:8" ht="15" customHeight="1" x14ac:dyDescent="0.2">
      <c r="A297" s="3"/>
      <c r="B297" s="3"/>
      <c r="C297" s="3"/>
      <c r="D297" s="5"/>
      <c r="E297" s="3"/>
      <c r="F297" s="8"/>
      <c r="G297" s="8"/>
      <c r="H297" s="8"/>
    </row>
    <row r="298" spans="1:8" ht="15" customHeight="1" x14ac:dyDescent="0.2">
      <c r="A298" s="3"/>
      <c r="B298" s="3"/>
      <c r="C298" s="3"/>
      <c r="D298" s="5"/>
      <c r="E298" s="3"/>
      <c r="F298" s="8"/>
      <c r="G298" s="8"/>
      <c r="H298" s="8"/>
    </row>
    <row r="299" spans="1:8" ht="15" customHeight="1" x14ac:dyDescent="0.2">
      <c r="A299" s="3"/>
      <c r="B299" s="3"/>
      <c r="C299" s="3"/>
      <c r="D299" s="5"/>
      <c r="E299" s="3"/>
      <c r="F299" s="8"/>
      <c r="G299" s="8"/>
      <c r="H299" s="8"/>
    </row>
    <row r="300" spans="1:8" ht="15" customHeight="1" x14ac:dyDescent="0.2">
      <c r="A300" s="3"/>
      <c r="B300" s="3"/>
      <c r="C300" s="3"/>
      <c r="D300" s="5"/>
      <c r="E300" s="3"/>
      <c r="F300" s="8"/>
      <c r="G300" s="8"/>
      <c r="H300" s="8"/>
    </row>
    <row r="301" spans="1:8" ht="15" customHeight="1" x14ac:dyDescent="0.2">
      <c r="A301" s="3"/>
      <c r="B301" s="3"/>
      <c r="C301" s="3"/>
      <c r="D301" s="5"/>
      <c r="E301" s="3"/>
      <c r="F301" s="8"/>
      <c r="G301" s="8"/>
      <c r="H301" s="8"/>
    </row>
    <row r="302" spans="1:8" ht="15" customHeight="1" x14ac:dyDescent="0.2">
      <c r="A302" s="3"/>
      <c r="B302" s="3"/>
      <c r="C302" s="3"/>
      <c r="D302" s="5"/>
      <c r="E302" s="3"/>
      <c r="F302" s="8"/>
      <c r="G302" s="8"/>
      <c r="H302" s="8"/>
    </row>
    <row r="303" spans="1:8" ht="15" customHeight="1" x14ac:dyDescent="0.2">
      <c r="A303" s="3"/>
      <c r="B303" s="3"/>
      <c r="C303" s="3"/>
      <c r="D303" s="5"/>
      <c r="E303" s="3"/>
      <c r="F303" s="8"/>
      <c r="G303" s="8"/>
      <c r="H303" s="8"/>
    </row>
    <row r="304" spans="1:8" ht="15" customHeight="1" x14ac:dyDescent="0.2">
      <c r="A304" s="3"/>
      <c r="B304" s="3"/>
      <c r="C304" s="3"/>
      <c r="D304" s="5"/>
      <c r="E304" s="3"/>
      <c r="F304" s="8"/>
      <c r="G304" s="8"/>
      <c r="H304" s="8"/>
    </row>
    <row r="305" spans="1:8" ht="15" customHeight="1" x14ac:dyDescent="0.2">
      <c r="A305" s="3"/>
      <c r="B305" s="3"/>
      <c r="C305" s="3"/>
      <c r="D305" s="5"/>
      <c r="E305" s="3"/>
      <c r="F305" s="8"/>
      <c r="G305" s="8"/>
      <c r="H305" s="8"/>
    </row>
    <row r="306" spans="1:8" ht="15" customHeight="1" x14ac:dyDescent="0.2">
      <c r="A306" s="3"/>
      <c r="B306" s="3"/>
      <c r="C306" s="3"/>
      <c r="D306" s="5"/>
      <c r="E306" s="3"/>
      <c r="F306" s="8"/>
      <c r="G306" s="8"/>
      <c r="H306" s="8"/>
    </row>
    <row r="307" spans="1:8" ht="15" customHeight="1" x14ac:dyDescent="0.2">
      <c r="A307" s="3"/>
      <c r="B307" s="3"/>
      <c r="C307" s="3"/>
      <c r="D307" s="5"/>
      <c r="E307" s="3"/>
      <c r="F307" s="8"/>
      <c r="G307" s="8"/>
      <c r="H307" s="8"/>
    </row>
    <row r="308" spans="1:8" ht="15" customHeight="1" x14ac:dyDescent="0.2">
      <c r="A308" s="3"/>
      <c r="B308" s="3"/>
      <c r="C308" s="3"/>
      <c r="D308" s="5"/>
      <c r="E308" s="3"/>
      <c r="F308" s="8"/>
      <c r="G308" s="8"/>
      <c r="H308" s="8"/>
    </row>
    <row r="309" spans="1:8" ht="15" customHeight="1" x14ac:dyDescent="0.2">
      <c r="A309" s="3"/>
      <c r="B309" s="3"/>
      <c r="C309" s="3"/>
      <c r="D309" s="5"/>
      <c r="E309" s="3"/>
      <c r="F309" s="8"/>
      <c r="G309" s="8"/>
      <c r="H309" s="8"/>
    </row>
    <row r="310" spans="1:8" ht="15" customHeight="1" x14ac:dyDescent="0.2">
      <c r="A310" s="3"/>
      <c r="B310" s="3"/>
      <c r="C310" s="3"/>
      <c r="D310" s="5"/>
      <c r="E310" s="3"/>
      <c r="F310" s="8"/>
      <c r="G310" s="8"/>
      <c r="H310" s="8"/>
    </row>
    <row r="311" spans="1:8" ht="15" customHeight="1" x14ac:dyDescent="0.2">
      <c r="A311" s="3"/>
      <c r="B311" s="3"/>
      <c r="C311" s="3"/>
      <c r="D311" s="5"/>
      <c r="E311" s="3"/>
      <c r="F311" s="8"/>
      <c r="G311" s="8"/>
      <c r="H311" s="8"/>
    </row>
    <row r="312" spans="1:8" ht="15" customHeight="1" x14ac:dyDescent="0.2">
      <c r="A312" s="3"/>
      <c r="B312" s="3"/>
      <c r="C312" s="3"/>
      <c r="D312" s="5"/>
      <c r="E312" s="3"/>
      <c r="F312" s="8"/>
      <c r="G312" s="8"/>
      <c r="H312" s="8"/>
    </row>
    <row r="313" spans="1:8" ht="15" customHeight="1" x14ac:dyDescent="0.2">
      <c r="A313" s="3"/>
      <c r="B313" s="3"/>
      <c r="C313" s="3"/>
      <c r="D313" s="5"/>
      <c r="E313" s="3"/>
      <c r="F313" s="8"/>
      <c r="G313" s="8"/>
      <c r="H313" s="8"/>
    </row>
    <row r="314" spans="1:8" ht="15" customHeight="1" x14ac:dyDescent="0.2">
      <c r="A314" s="3"/>
      <c r="B314" s="3"/>
      <c r="C314" s="3"/>
      <c r="D314" s="5"/>
      <c r="E314" s="3"/>
      <c r="F314" s="8"/>
      <c r="G314" s="8"/>
      <c r="H314" s="8"/>
    </row>
    <row r="315" spans="1:8" ht="15" customHeight="1" x14ac:dyDescent="0.2">
      <c r="A315" s="3"/>
      <c r="B315" s="3"/>
      <c r="C315" s="3"/>
      <c r="D315" s="5"/>
      <c r="E315" s="3"/>
      <c r="F315" s="8"/>
      <c r="G315" s="8"/>
      <c r="H315" s="8"/>
    </row>
    <row r="316" spans="1:8" ht="15" customHeight="1" x14ac:dyDescent="0.2">
      <c r="A316" s="3"/>
      <c r="B316" s="3"/>
      <c r="C316" s="3"/>
      <c r="D316" s="5"/>
      <c r="E316" s="3"/>
      <c r="F316" s="8"/>
      <c r="G316" s="8"/>
      <c r="H316" s="8"/>
    </row>
    <row r="317" spans="1:8" ht="15" customHeight="1" x14ac:dyDescent="0.2">
      <c r="A317" s="3"/>
      <c r="B317" s="3"/>
      <c r="C317" s="3"/>
      <c r="D317" s="5"/>
      <c r="E317" s="3"/>
      <c r="F317" s="8"/>
      <c r="G317" s="8"/>
      <c r="H317" s="8"/>
    </row>
    <row r="318" spans="1:8" ht="15" customHeight="1" x14ac:dyDescent="0.2">
      <c r="A318" s="3"/>
      <c r="B318" s="3"/>
      <c r="C318" s="3"/>
      <c r="D318" s="5"/>
      <c r="E318" s="3"/>
      <c r="F318" s="8"/>
      <c r="G318" s="8"/>
      <c r="H318" s="8"/>
    </row>
    <row r="319" spans="1:8" ht="15" customHeight="1" x14ac:dyDescent="0.2">
      <c r="A319" s="3"/>
      <c r="B319" s="3"/>
      <c r="C319" s="3"/>
      <c r="D319" s="5"/>
      <c r="E319" s="3"/>
      <c r="F319" s="8"/>
      <c r="G319" s="8"/>
      <c r="H319" s="8"/>
    </row>
    <row r="320" spans="1:8" ht="15" customHeight="1" x14ac:dyDescent="0.2">
      <c r="A320" s="3"/>
      <c r="B320" s="3"/>
      <c r="C320" s="3"/>
      <c r="D320" s="5"/>
      <c r="E320" s="3"/>
      <c r="F320" s="8"/>
      <c r="G320" s="8"/>
      <c r="H320" s="8"/>
    </row>
    <row r="321" spans="1:8" ht="15" customHeight="1" x14ac:dyDescent="0.2">
      <c r="A321" s="3"/>
      <c r="B321" s="3"/>
      <c r="C321" s="3"/>
      <c r="D321" s="5"/>
      <c r="E321" s="3"/>
      <c r="F321" s="8"/>
      <c r="G321" s="8"/>
      <c r="H321" s="8"/>
    </row>
    <row r="322" spans="1:8" ht="15" customHeight="1" x14ac:dyDescent="0.2">
      <c r="A322" s="3"/>
      <c r="B322" s="3"/>
      <c r="C322" s="3"/>
      <c r="D322" s="5"/>
      <c r="E322" s="3"/>
      <c r="F322" s="8"/>
      <c r="G322" s="8"/>
      <c r="H322" s="8"/>
    </row>
    <row r="323" spans="1:8" ht="15" customHeight="1" x14ac:dyDescent="0.2">
      <c r="A323" s="3"/>
      <c r="B323" s="3"/>
      <c r="C323" s="3"/>
      <c r="D323" s="5"/>
      <c r="E323" s="3"/>
      <c r="F323" s="8"/>
      <c r="G323" s="8"/>
      <c r="H323" s="8"/>
    </row>
    <row r="324" spans="1:8" ht="15" customHeight="1" x14ac:dyDescent="0.2">
      <c r="A324" s="3"/>
      <c r="B324" s="3"/>
      <c r="C324" s="3"/>
      <c r="D324" s="5"/>
      <c r="E324" s="3"/>
      <c r="F324" s="8"/>
      <c r="G324" s="8"/>
      <c r="H324" s="8"/>
    </row>
    <row r="325" spans="1:8" ht="15" customHeight="1" x14ac:dyDescent="0.2">
      <c r="A325" s="3"/>
      <c r="B325" s="3"/>
      <c r="C325" s="3"/>
      <c r="D325" s="5"/>
      <c r="E325" s="3"/>
      <c r="F325" s="8"/>
      <c r="G325" s="8"/>
      <c r="H325" s="8"/>
    </row>
    <row r="326" spans="1:8" ht="15" customHeight="1" x14ac:dyDescent="0.2">
      <c r="A326" s="3"/>
      <c r="B326" s="3"/>
      <c r="C326" s="3"/>
      <c r="D326" s="5"/>
      <c r="E326" s="3"/>
      <c r="F326" s="8"/>
      <c r="G326" s="8"/>
      <c r="H326" s="8"/>
    </row>
    <row r="327" spans="1:8" ht="15" customHeight="1" x14ac:dyDescent="0.2">
      <c r="A327" s="3"/>
      <c r="B327" s="3"/>
      <c r="C327" s="3"/>
      <c r="D327" s="5"/>
      <c r="E327" s="3"/>
      <c r="F327" s="8"/>
      <c r="G327" s="8"/>
      <c r="H327" s="8"/>
    </row>
    <row r="328" spans="1:8" ht="15" customHeight="1" x14ac:dyDescent="0.2">
      <c r="A328" s="3"/>
      <c r="B328" s="3"/>
      <c r="C328" s="3"/>
      <c r="D328" s="5"/>
      <c r="E328" s="3"/>
      <c r="F328" s="8"/>
      <c r="G328" s="8"/>
      <c r="H328" s="8"/>
    </row>
    <row r="329" spans="1:8" ht="15" customHeight="1" x14ac:dyDescent="0.2">
      <c r="A329" s="3"/>
      <c r="B329" s="3"/>
      <c r="C329" s="3"/>
      <c r="D329" s="5"/>
      <c r="E329" s="3"/>
      <c r="F329" s="8"/>
      <c r="G329" s="8"/>
      <c r="H329" s="8"/>
    </row>
    <row r="330" spans="1:8" ht="15" customHeight="1" x14ac:dyDescent="0.2">
      <c r="A330" s="3"/>
      <c r="B330" s="3"/>
      <c r="C330" s="3"/>
      <c r="D330" s="5"/>
      <c r="E330" s="3"/>
      <c r="F330" s="8"/>
      <c r="G330" s="8"/>
      <c r="H330" s="8"/>
    </row>
    <row r="331" spans="1:8" ht="15" customHeight="1" x14ac:dyDescent="0.2">
      <c r="A331" s="3"/>
      <c r="B331" s="3"/>
      <c r="C331" s="3"/>
      <c r="D331" s="5"/>
      <c r="E331" s="3"/>
      <c r="F331" s="8"/>
      <c r="G331" s="8"/>
      <c r="H331" s="8"/>
    </row>
    <row r="332" spans="1:8" ht="15" customHeight="1" x14ac:dyDescent="0.2">
      <c r="A332" s="3"/>
      <c r="B332" s="3"/>
      <c r="C332" s="3"/>
      <c r="D332" s="5"/>
      <c r="E332" s="3"/>
      <c r="F332" s="8"/>
      <c r="G332" s="8"/>
      <c r="H332" s="8"/>
    </row>
    <row r="333" spans="1:8" ht="15" customHeight="1" x14ac:dyDescent="0.2">
      <c r="A333" s="3"/>
      <c r="B333" s="3"/>
      <c r="C333" s="3"/>
      <c r="D333" s="5"/>
      <c r="E333" s="3"/>
      <c r="F333" s="8"/>
      <c r="G333" s="8"/>
      <c r="H333" s="8"/>
    </row>
    <row r="334" spans="1:8" ht="15" customHeight="1" x14ac:dyDescent="0.2">
      <c r="A334" s="3"/>
      <c r="B334" s="3"/>
      <c r="C334" s="3"/>
      <c r="D334" s="5"/>
      <c r="E334" s="3"/>
      <c r="F334" s="8"/>
      <c r="G334" s="8"/>
      <c r="H334" s="8"/>
    </row>
    <row r="335" spans="1:8" ht="15" customHeight="1" x14ac:dyDescent="0.2">
      <c r="A335" s="3"/>
      <c r="B335" s="3"/>
      <c r="C335" s="3"/>
      <c r="D335" s="5"/>
      <c r="E335" s="3"/>
      <c r="F335" s="8"/>
      <c r="G335" s="8"/>
      <c r="H335" s="8"/>
    </row>
    <row r="336" spans="1:8" ht="15" customHeight="1" x14ac:dyDescent="0.2">
      <c r="A336" s="3"/>
      <c r="B336" s="3"/>
      <c r="C336" s="3"/>
      <c r="D336" s="5"/>
      <c r="E336" s="3"/>
      <c r="F336" s="8"/>
      <c r="G336" s="8"/>
      <c r="H336" s="8"/>
    </row>
    <row r="337" spans="1:8" ht="15" customHeight="1" x14ac:dyDescent="0.2">
      <c r="A337" s="3"/>
      <c r="B337" s="3"/>
      <c r="C337" s="3"/>
      <c r="D337" s="5"/>
      <c r="E337" s="3"/>
      <c r="F337" s="8"/>
      <c r="G337" s="8"/>
      <c r="H337" s="8"/>
    </row>
    <row r="338" spans="1:8" ht="15" customHeight="1" x14ac:dyDescent="0.2">
      <c r="A338" s="3"/>
      <c r="B338" s="3"/>
      <c r="C338" s="3"/>
      <c r="D338" s="5"/>
      <c r="E338" s="3"/>
      <c r="F338" s="8"/>
      <c r="G338" s="8"/>
      <c r="H338" s="8"/>
    </row>
    <row r="339" spans="1:8" ht="15" customHeight="1" x14ac:dyDescent="0.2">
      <c r="A339" s="3"/>
      <c r="B339" s="3"/>
      <c r="C339" s="3"/>
      <c r="D339" s="5"/>
      <c r="E339" s="3"/>
      <c r="F339" s="8"/>
      <c r="G339" s="8"/>
      <c r="H339" s="8"/>
    </row>
    <row r="340" spans="1:8" ht="15" customHeight="1" x14ac:dyDescent="0.2">
      <c r="A340" s="3"/>
      <c r="B340" s="3"/>
      <c r="C340" s="3"/>
      <c r="D340" s="5"/>
      <c r="E340" s="3"/>
      <c r="F340" s="8"/>
      <c r="G340" s="8"/>
      <c r="H340" s="8"/>
    </row>
    <row r="341" spans="1:8" ht="15" customHeight="1" x14ac:dyDescent="0.2">
      <c r="A341" s="3"/>
      <c r="B341" s="3"/>
      <c r="C341" s="3"/>
      <c r="D341" s="5"/>
      <c r="E341" s="3"/>
      <c r="F341" s="8"/>
      <c r="G341" s="8"/>
      <c r="H341" s="8"/>
    </row>
    <row r="342" spans="1:8" ht="15" customHeight="1" x14ac:dyDescent="0.2">
      <c r="A342" s="3"/>
      <c r="B342" s="3"/>
      <c r="C342" s="3"/>
      <c r="D342" s="5"/>
      <c r="E342" s="3"/>
      <c r="F342" s="8"/>
      <c r="G342" s="8"/>
      <c r="H342" s="8"/>
    </row>
    <row r="343" spans="1:8" ht="15" customHeight="1" x14ac:dyDescent="0.2">
      <c r="A343" s="3"/>
      <c r="B343" s="3"/>
      <c r="C343" s="3"/>
      <c r="D343" s="5"/>
      <c r="E343" s="3"/>
      <c r="F343" s="8"/>
      <c r="G343" s="8"/>
      <c r="H343" s="8"/>
    </row>
    <row r="344" spans="1:8" ht="15" customHeight="1" x14ac:dyDescent="0.2">
      <c r="A344" s="3"/>
      <c r="B344" s="3"/>
      <c r="C344" s="3"/>
      <c r="D344" s="5"/>
      <c r="E344" s="3"/>
      <c r="F344" s="8"/>
      <c r="G344" s="8"/>
      <c r="H344" s="8"/>
    </row>
    <row r="345" spans="1:8" ht="15" customHeight="1" x14ac:dyDescent="0.2">
      <c r="A345" s="3"/>
      <c r="B345" s="3"/>
      <c r="C345" s="3"/>
      <c r="D345" s="5"/>
      <c r="E345" s="3"/>
      <c r="F345" s="8"/>
      <c r="G345" s="8"/>
      <c r="H345" s="8"/>
    </row>
    <row r="346" spans="1:8" ht="15" customHeight="1" x14ac:dyDescent="0.2">
      <c r="A346" s="3"/>
      <c r="B346" s="3"/>
      <c r="C346" s="3"/>
      <c r="D346" s="5"/>
      <c r="E346" s="3"/>
      <c r="F346" s="8"/>
      <c r="G346" s="8"/>
      <c r="H346" s="8"/>
    </row>
    <row r="347" spans="1:8" ht="15" customHeight="1" x14ac:dyDescent="0.2">
      <c r="A347" s="3"/>
      <c r="B347" s="3"/>
      <c r="C347" s="3"/>
      <c r="D347" s="5"/>
      <c r="E347" s="3"/>
      <c r="F347" s="8"/>
      <c r="G347" s="8"/>
      <c r="H347" s="8"/>
    </row>
    <row r="348" spans="1:8" ht="15" customHeight="1" x14ac:dyDescent="0.2">
      <c r="A348" s="3"/>
      <c r="B348" s="3"/>
      <c r="C348" s="3"/>
      <c r="D348" s="5"/>
      <c r="E348" s="3"/>
      <c r="F348" s="8"/>
      <c r="G348" s="8"/>
      <c r="H348" s="8"/>
    </row>
    <row r="349" spans="1:8" ht="15" customHeight="1" x14ac:dyDescent="0.2">
      <c r="A349" s="3"/>
      <c r="B349" s="3"/>
      <c r="C349" s="3"/>
      <c r="D349" s="5"/>
      <c r="E349" s="3"/>
      <c r="F349" s="8"/>
      <c r="G349" s="8"/>
      <c r="H349" s="8"/>
    </row>
    <row r="350" spans="1:8" ht="15" customHeight="1" x14ac:dyDescent="0.2">
      <c r="A350" s="3"/>
      <c r="B350" s="3"/>
      <c r="C350" s="3"/>
      <c r="D350" s="5"/>
      <c r="E350" s="3"/>
      <c r="F350" s="8"/>
      <c r="G350" s="8"/>
      <c r="H350" s="8"/>
    </row>
    <row r="351" spans="1:8" ht="15" customHeight="1" x14ac:dyDescent="0.2">
      <c r="A351" s="3"/>
      <c r="B351" s="3"/>
      <c r="C351" s="3"/>
      <c r="D351" s="5"/>
      <c r="E351" s="3"/>
      <c r="F351" s="8"/>
      <c r="G351" s="8"/>
      <c r="H351" s="8"/>
    </row>
    <row r="352" spans="1:8" ht="15" customHeight="1" x14ac:dyDescent="0.2">
      <c r="A352" s="3"/>
      <c r="B352" s="3"/>
      <c r="C352" s="3"/>
      <c r="D352" s="5"/>
      <c r="E352" s="3"/>
      <c r="F352" s="8"/>
      <c r="G352" s="8"/>
      <c r="H352" s="8"/>
    </row>
    <row r="353" spans="1:8" ht="15" customHeight="1" x14ac:dyDescent="0.2">
      <c r="A353" s="3"/>
      <c r="B353" s="3"/>
      <c r="C353" s="3"/>
      <c r="D353" s="5"/>
      <c r="E353" s="3"/>
      <c r="F353" s="8"/>
      <c r="G353" s="8"/>
      <c r="H353" s="8"/>
    </row>
    <row r="354" spans="1:8" ht="15" customHeight="1" x14ac:dyDescent="0.2">
      <c r="A354" s="3"/>
      <c r="B354" s="3"/>
      <c r="C354" s="3"/>
      <c r="D354" s="5"/>
      <c r="E354" s="3"/>
      <c r="F354" s="8"/>
      <c r="G354" s="8"/>
      <c r="H354" s="8"/>
    </row>
    <row r="355" spans="1:8" ht="15" customHeight="1" x14ac:dyDescent="0.2">
      <c r="A355" s="3"/>
      <c r="B355" s="3"/>
      <c r="C355" s="3"/>
      <c r="D355" s="5"/>
      <c r="E355" s="3"/>
      <c r="F355" s="8"/>
      <c r="G355" s="8"/>
      <c r="H355" s="8"/>
    </row>
    <row r="356" spans="1:8" ht="15" customHeight="1" x14ac:dyDescent="0.2">
      <c r="A356" s="3"/>
      <c r="B356" s="3"/>
      <c r="C356" s="3"/>
      <c r="D356" s="5"/>
      <c r="E356" s="3"/>
      <c r="F356" s="8"/>
      <c r="G356" s="8"/>
      <c r="H356" s="8"/>
    </row>
    <row r="357" spans="1:8" ht="15" customHeight="1" x14ac:dyDescent="0.2">
      <c r="A357" s="3"/>
      <c r="B357" s="3"/>
      <c r="C357" s="3"/>
      <c r="D357" s="5"/>
      <c r="E357" s="3"/>
      <c r="F357" s="8"/>
      <c r="G357" s="8"/>
      <c r="H357" s="8"/>
    </row>
    <row r="358" spans="1:8" ht="15" customHeight="1" x14ac:dyDescent="0.2">
      <c r="A358" s="3"/>
      <c r="B358" s="3"/>
      <c r="C358" s="3"/>
      <c r="D358" s="5"/>
      <c r="E358" s="3"/>
      <c r="F358" s="8"/>
      <c r="G358" s="8"/>
      <c r="H358" s="8"/>
    </row>
    <row r="359" spans="1:8" ht="15" customHeight="1" x14ac:dyDescent="0.2">
      <c r="A359" s="3"/>
      <c r="B359" s="3"/>
      <c r="C359" s="3"/>
      <c r="D359" s="5"/>
      <c r="E359" s="3"/>
      <c r="F359" s="8"/>
      <c r="G359" s="8"/>
      <c r="H359" s="8"/>
    </row>
    <row r="360" spans="1:8" ht="15" customHeight="1" x14ac:dyDescent="0.2">
      <c r="A360" s="3"/>
      <c r="B360" s="3"/>
      <c r="C360" s="3"/>
      <c r="D360" s="5"/>
      <c r="E360" s="3"/>
      <c r="F360" s="8"/>
      <c r="G360" s="8"/>
      <c r="H360" s="8"/>
    </row>
    <row r="361" spans="1:8" ht="15" customHeight="1" x14ac:dyDescent="0.2">
      <c r="A361" s="3"/>
      <c r="B361" s="3"/>
      <c r="C361" s="3"/>
      <c r="D361" s="5"/>
      <c r="E361" s="3"/>
      <c r="F361" s="8"/>
      <c r="G361" s="8"/>
      <c r="H361" s="8"/>
    </row>
    <row r="362" spans="1:8" ht="15" customHeight="1" x14ac:dyDescent="0.2">
      <c r="A362" s="3"/>
      <c r="B362" s="3"/>
      <c r="C362" s="3"/>
      <c r="D362" s="5"/>
      <c r="E362" s="3"/>
      <c r="F362" s="8"/>
      <c r="G362" s="8"/>
      <c r="H362" s="8"/>
    </row>
    <row r="363" spans="1:8" ht="15" customHeight="1" x14ac:dyDescent="0.2">
      <c r="A363" s="3"/>
      <c r="B363" s="3"/>
      <c r="C363" s="3"/>
      <c r="D363" s="5"/>
      <c r="E363" s="3"/>
      <c r="F363" s="8"/>
      <c r="G363" s="8"/>
      <c r="H363" s="8"/>
    </row>
    <row r="364" spans="1:8" ht="15" customHeight="1" x14ac:dyDescent="0.2">
      <c r="A364" s="3"/>
      <c r="B364" s="3"/>
      <c r="C364" s="3"/>
      <c r="D364" s="5"/>
      <c r="E364" s="3"/>
      <c r="F364" s="8"/>
      <c r="G364" s="8"/>
      <c r="H364" s="8"/>
    </row>
    <row r="365" spans="1:8" ht="15" customHeight="1" x14ac:dyDescent="0.2">
      <c r="A365" s="3"/>
      <c r="B365" s="3"/>
      <c r="C365" s="3"/>
      <c r="D365" s="5"/>
      <c r="E365" s="3"/>
      <c r="F365" s="8"/>
      <c r="G365" s="8"/>
      <c r="H365" s="8"/>
    </row>
    <row r="366" spans="1:8" ht="15" customHeight="1" x14ac:dyDescent="0.2">
      <c r="A366" s="3"/>
      <c r="B366" s="3"/>
      <c r="C366" s="3"/>
      <c r="D366" s="5"/>
      <c r="E366" s="3"/>
      <c r="F366" s="8"/>
      <c r="G366" s="8"/>
      <c r="H366" s="8"/>
    </row>
    <row r="367" spans="1:8" ht="15" customHeight="1" x14ac:dyDescent="0.2">
      <c r="A367" s="3"/>
      <c r="B367" s="3"/>
      <c r="C367" s="3"/>
      <c r="D367" s="5"/>
      <c r="E367" s="3"/>
      <c r="F367" s="8"/>
      <c r="G367" s="8"/>
      <c r="H367" s="8"/>
    </row>
    <row r="368" spans="1:8" ht="15" customHeight="1" x14ac:dyDescent="0.2">
      <c r="A368" s="3"/>
      <c r="B368" s="3"/>
      <c r="C368" s="3"/>
      <c r="D368" s="5"/>
      <c r="E368" s="3"/>
      <c r="F368" s="8"/>
      <c r="G368" s="8"/>
      <c r="H368" s="8"/>
    </row>
    <row r="369" spans="1:8" ht="15" customHeight="1" x14ac:dyDescent="0.2">
      <c r="A369" s="3"/>
      <c r="B369" s="3"/>
      <c r="C369" s="3"/>
      <c r="D369" s="5"/>
      <c r="E369" s="3"/>
      <c r="F369" s="8"/>
      <c r="G369" s="8"/>
      <c r="H369" s="8"/>
    </row>
    <row r="370" spans="1:8" ht="15" customHeight="1" x14ac:dyDescent="0.2">
      <c r="A370" s="3"/>
      <c r="B370" s="3"/>
      <c r="C370" s="3"/>
      <c r="D370" s="5"/>
      <c r="E370" s="3"/>
      <c r="F370" s="8"/>
      <c r="G370" s="8"/>
      <c r="H370" s="8"/>
    </row>
    <row r="371" spans="1:8" ht="15" customHeight="1" x14ac:dyDescent="0.2">
      <c r="A371" s="3"/>
      <c r="B371" s="3"/>
      <c r="C371" s="3"/>
      <c r="D371" s="5"/>
      <c r="E371" s="3"/>
      <c r="F371" s="8"/>
      <c r="G371" s="8"/>
      <c r="H371" s="8"/>
    </row>
    <row r="372" spans="1:8" ht="15" customHeight="1" x14ac:dyDescent="0.2">
      <c r="A372" s="3"/>
      <c r="B372" s="3"/>
      <c r="C372" s="3"/>
      <c r="D372" s="5"/>
      <c r="E372" s="3"/>
      <c r="F372" s="8"/>
      <c r="G372" s="8"/>
      <c r="H372" s="8"/>
    </row>
    <row r="373" spans="1:8" ht="15" customHeight="1" x14ac:dyDescent="0.2">
      <c r="A373" s="3"/>
      <c r="B373" s="3"/>
      <c r="C373" s="3"/>
      <c r="D373" s="5"/>
      <c r="E373" s="3"/>
      <c r="F373" s="8"/>
      <c r="G373" s="8"/>
      <c r="H373" s="8"/>
    </row>
    <row r="374" spans="1:8" ht="15" customHeight="1" x14ac:dyDescent="0.2">
      <c r="A374" s="3"/>
      <c r="B374" s="3"/>
      <c r="C374" s="3"/>
      <c r="D374" s="5"/>
      <c r="E374" s="3"/>
      <c r="F374" s="8"/>
      <c r="G374" s="8"/>
      <c r="H374" s="8"/>
    </row>
    <row r="375" spans="1:8" ht="15" customHeight="1" x14ac:dyDescent="0.2">
      <c r="A375" s="3"/>
      <c r="B375" s="3"/>
      <c r="C375" s="3"/>
      <c r="D375" s="5"/>
      <c r="E375" s="3"/>
      <c r="F375" s="8"/>
      <c r="G375" s="8"/>
      <c r="H375" s="8"/>
    </row>
    <row r="376" spans="1:8" ht="15" customHeight="1" x14ac:dyDescent="0.2">
      <c r="A376" s="3"/>
      <c r="B376" s="3"/>
      <c r="C376" s="3"/>
      <c r="D376" s="5"/>
      <c r="E376" s="3"/>
      <c r="F376" s="8"/>
      <c r="G376" s="8"/>
      <c r="H376" s="8"/>
    </row>
    <row r="377" spans="1:8" ht="15" customHeight="1" x14ac:dyDescent="0.2">
      <c r="A377" s="3"/>
      <c r="B377" s="3"/>
      <c r="C377" s="3"/>
      <c r="D377" s="5"/>
      <c r="E377" s="3"/>
      <c r="F377" s="8"/>
      <c r="G377" s="8"/>
      <c r="H377" s="8"/>
    </row>
    <row r="378" spans="1:8" ht="15" customHeight="1" x14ac:dyDescent="0.2">
      <c r="A378" s="3"/>
      <c r="B378" s="3"/>
      <c r="C378" s="3"/>
      <c r="D378" s="5"/>
      <c r="E378" s="3"/>
      <c r="F378" s="8"/>
      <c r="G378" s="8"/>
      <c r="H378" s="8"/>
    </row>
    <row r="379" spans="1:8" ht="15" customHeight="1" x14ac:dyDescent="0.2">
      <c r="A379" s="3"/>
      <c r="B379" s="3"/>
      <c r="C379" s="3"/>
      <c r="D379" s="5"/>
      <c r="E379" s="3"/>
      <c r="F379" s="8"/>
      <c r="G379" s="8"/>
      <c r="H379" s="8"/>
    </row>
    <row r="380" spans="1:8" ht="15" customHeight="1" x14ac:dyDescent="0.2">
      <c r="A380" s="3"/>
      <c r="B380" s="3"/>
      <c r="C380" s="3"/>
      <c r="D380" s="5"/>
      <c r="E380" s="3"/>
      <c r="F380" s="8"/>
      <c r="G380" s="8"/>
      <c r="H380" s="8"/>
    </row>
    <row r="381" spans="1:8" ht="15" customHeight="1" x14ac:dyDescent="0.2">
      <c r="A381" s="3"/>
      <c r="B381" s="3"/>
      <c r="C381" s="3"/>
      <c r="D381" s="5"/>
      <c r="E381" s="3"/>
      <c r="F381" s="8"/>
      <c r="G381" s="8"/>
      <c r="H381" s="8"/>
    </row>
    <row r="382" spans="1:8" ht="15" customHeight="1" x14ac:dyDescent="0.2">
      <c r="A382" s="3"/>
      <c r="B382" s="3"/>
      <c r="C382" s="3"/>
      <c r="D382" s="5"/>
      <c r="E382" s="3"/>
      <c r="F382" s="8"/>
      <c r="G382" s="8"/>
      <c r="H382" s="8"/>
    </row>
    <row r="383" spans="1:8" ht="15" customHeight="1" x14ac:dyDescent="0.2">
      <c r="A383" s="3"/>
      <c r="B383" s="3"/>
      <c r="C383" s="3"/>
      <c r="D383" s="5"/>
      <c r="E383" s="3"/>
      <c r="F383" s="8"/>
      <c r="G383" s="8"/>
      <c r="H383" s="8"/>
    </row>
    <row r="384" spans="1:8" ht="15" customHeight="1" x14ac:dyDescent="0.2">
      <c r="A384" s="3"/>
      <c r="B384" s="3"/>
      <c r="C384" s="3"/>
      <c r="D384" s="5"/>
      <c r="E384" s="3"/>
      <c r="F384" s="8"/>
      <c r="G384" s="8"/>
      <c r="H384" s="8"/>
    </row>
    <row r="385" spans="1:8" ht="15" customHeight="1" x14ac:dyDescent="0.2">
      <c r="A385" s="3"/>
      <c r="B385" s="3"/>
      <c r="C385" s="3"/>
      <c r="D385" s="5"/>
      <c r="E385" s="3"/>
      <c r="F385" s="8"/>
      <c r="G385" s="8"/>
      <c r="H385" s="8"/>
    </row>
    <row r="386" spans="1:8" ht="15" customHeight="1" x14ac:dyDescent="0.2">
      <c r="A386" s="3"/>
      <c r="B386" s="3"/>
      <c r="C386" s="3"/>
      <c r="D386" s="5"/>
      <c r="E386" s="3"/>
      <c r="F386" s="8"/>
      <c r="G386" s="8"/>
      <c r="H386" s="8"/>
    </row>
    <row r="387" spans="1:8" ht="15" customHeight="1" x14ac:dyDescent="0.2">
      <c r="A387" s="3"/>
      <c r="B387" s="3"/>
      <c r="C387" s="3"/>
      <c r="D387" s="5"/>
      <c r="E387" s="3"/>
      <c r="F387" s="8"/>
      <c r="G387" s="8"/>
      <c r="H387" s="8"/>
    </row>
    <row r="388" spans="1:8" ht="15" customHeight="1" x14ac:dyDescent="0.2">
      <c r="A388" s="3"/>
      <c r="B388" s="3"/>
      <c r="C388" s="3"/>
      <c r="D388" s="5"/>
      <c r="E388" s="3"/>
      <c r="F388" s="8"/>
      <c r="G388" s="8"/>
      <c r="H388" s="8"/>
    </row>
    <row r="389" spans="1:8" ht="15" customHeight="1" x14ac:dyDescent="0.2">
      <c r="A389" s="3"/>
      <c r="B389" s="3"/>
      <c r="C389" s="3"/>
      <c r="D389" s="5"/>
      <c r="E389" s="3"/>
      <c r="F389" s="8"/>
      <c r="G389" s="8"/>
      <c r="H389" s="8"/>
    </row>
    <row r="390" spans="1:8" ht="15" customHeight="1" x14ac:dyDescent="0.2">
      <c r="A390" s="3"/>
      <c r="B390" s="3"/>
      <c r="C390" s="3"/>
      <c r="D390" s="5"/>
      <c r="E390" s="3"/>
      <c r="F390" s="8"/>
      <c r="G390" s="8"/>
      <c r="H390" s="8"/>
    </row>
    <row r="391" spans="1:8" ht="15" customHeight="1" x14ac:dyDescent="0.2">
      <c r="A391" s="3"/>
      <c r="B391" s="3"/>
      <c r="C391" s="3"/>
      <c r="D391" s="5"/>
      <c r="E391" s="3"/>
      <c r="F391" s="8"/>
      <c r="G391" s="8"/>
      <c r="H391" s="8"/>
    </row>
    <row r="392" spans="1:8" ht="15" customHeight="1" x14ac:dyDescent="0.2">
      <c r="A392" s="3"/>
      <c r="B392" s="3"/>
      <c r="C392" s="3"/>
      <c r="D392" s="5"/>
      <c r="E392" s="3"/>
      <c r="F392" s="8"/>
      <c r="G392" s="8"/>
      <c r="H392" s="8"/>
    </row>
    <row r="393" spans="1:8" ht="15" customHeight="1" x14ac:dyDescent="0.2">
      <c r="A393" s="3"/>
      <c r="B393" s="3"/>
      <c r="C393" s="3"/>
      <c r="D393" s="5"/>
      <c r="E393" s="3"/>
      <c r="F393" s="8"/>
      <c r="G393" s="8"/>
      <c r="H393" s="8"/>
    </row>
    <row r="394" spans="1:8" ht="15" customHeight="1" x14ac:dyDescent="0.2">
      <c r="A394" s="3"/>
      <c r="B394" s="3"/>
      <c r="C394" s="3"/>
      <c r="D394" s="5"/>
      <c r="E394" s="3"/>
      <c r="F394" s="8"/>
      <c r="G394" s="8"/>
      <c r="H394" s="8"/>
    </row>
    <row r="395" spans="1:8" ht="15" customHeight="1" x14ac:dyDescent="0.2">
      <c r="A395" s="3"/>
      <c r="B395" s="3"/>
      <c r="C395" s="3"/>
      <c r="D395" s="5"/>
      <c r="E395" s="3"/>
      <c r="F395" s="8"/>
      <c r="G395" s="8"/>
      <c r="H395" s="8"/>
    </row>
    <row r="396" spans="1:8" ht="15" customHeight="1" x14ac:dyDescent="0.2">
      <c r="A396" s="3"/>
      <c r="B396" s="3"/>
      <c r="C396" s="3"/>
      <c r="D396" s="5"/>
      <c r="E396" s="3"/>
      <c r="F396" s="8"/>
      <c r="G396" s="8"/>
      <c r="H396" s="8"/>
    </row>
    <row r="397" spans="1:8" ht="15" customHeight="1" x14ac:dyDescent="0.2">
      <c r="A397" s="3"/>
      <c r="B397" s="3"/>
      <c r="C397" s="3"/>
      <c r="D397" s="5"/>
      <c r="E397" s="3"/>
      <c r="F397" s="8"/>
      <c r="G397" s="8"/>
      <c r="H397" s="8"/>
    </row>
    <row r="398" spans="1:8" ht="15" customHeight="1" x14ac:dyDescent="0.2">
      <c r="A398" s="3"/>
      <c r="B398" s="3"/>
      <c r="C398" s="3"/>
      <c r="D398" s="5"/>
      <c r="E398" s="3"/>
      <c r="F398" s="8"/>
      <c r="G398" s="8"/>
      <c r="H398" s="8"/>
    </row>
    <row r="399" spans="1:8" ht="15" customHeight="1" x14ac:dyDescent="0.2">
      <c r="A399" s="3"/>
      <c r="B399" s="3"/>
      <c r="C399" s="3"/>
      <c r="D399" s="5"/>
      <c r="E399" s="3"/>
      <c r="F399" s="8"/>
      <c r="G399" s="8"/>
      <c r="H399" s="8"/>
    </row>
    <row r="400" spans="1:8" ht="15" customHeight="1" x14ac:dyDescent="0.2">
      <c r="A400" s="3"/>
      <c r="B400" s="3"/>
      <c r="C400" s="3"/>
      <c r="D400" s="5"/>
      <c r="E400" s="3"/>
      <c r="F400" s="8"/>
      <c r="G400" s="8"/>
      <c r="H400" s="8"/>
    </row>
    <row r="401" spans="1:8" ht="15" customHeight="1" x14ac:dyDescent="0.2">
      <c r="A401" s="3"/>
      <c r="B401" s="3"/>
      <c r="C401" s="3"/>
      <c r="D401" s="5"/>
      <c r="E401" s="3"/>
      <c r="F401" s="8"/>
      <c r="G401" s="8"/>
      <c r="H401" s="8"/>
    </row>
    <row r="402" spans="1:8" ht="15" customHeight="1" x14ac:dyDescent="0.2">
      <c r="A402" s="3"/>
      <c r="B402" s="3"/>
      <c r="C402" s="3"/>
      <c r="D402" s="5"/>
      <c r="E402" s="3"/>
      <c r="F402" s="8"/>
      <c r="G402" s="8"/>
      <c r="H402" s="8"/>
    </row>
    <row r="403" spans="1:8" ht="15" customHeight="1" x14ac:dyDescent="0.2">
      <c r="A403" s="3"/>
      <c r="B403" s="3"/>
      <c r="C403" s="3"/>
      <c r="D403" s="5"/>
      <c r="E403" s="3"/>
      <c r="F403" s="8"/>
      <c r="G403" s="8"/>
      <c r="H403" s="8"/>
    </row>
    <row r="404" spans="1:8" ht="15" customHeight="1" x14ac:dyDescent="0.2">
      <c r="A404" s="3"/>
      <c r="B404" s="3"/>
      <c r="C404" s="3"/>
      <c r="D404" s="5"/>
      <c r="E404" s="3"/>
      <c r="F404" s="8"/>
      <c r="G404" s="8"/>
      <c r="H404" s="8"/>
    </row>
    <row r="405" spans="1:8" ht="15" customHeight="1" x14ac:dyDescent="0.2">
      <c r="A405" s="3"/>
      <c r="B405" s="3"/>
      <c r="C405" s="3"/>
      <c r="D405" s="5"/>
      <c r="E405" s="3"/>
      <c r="F405" s="8"/>
      <c r="G405" s="8"/>
      <c r="H405" s="8"/>
    </row>
    <row r="406" spans="1:8" ht="15" customHeight="1" x14ac:dyDescent="0.2">
      <c r="A406" s="3"/>
      <c r="B406" s="3"/>
      <c r="C406" s="3"/>
      <c r="D406" s="5"/>
      <c r="E406" s="3"/>
      <c r="F406" s="8"/>
      <c r="G406" s="8"/>
      <c r="H406" s="8"/>
    </row>
    <row r="407" spans="1:8" ht="15" customHeight="1" x14ac:dyDescent="0.2">
      <c r="A407" s="3"/>
      <c r="B407" s="3"/>
      <c r="C407" s="3"/>
      <c r="D407" s="5"/>
      <c r="E407" s="3"/>
      <c r="F407" s="8"/>
      <c r="G407" s="8"/>
      <c r="H407" s="8"/>
    </row>
    <row r="408" spans="1:8" ht="15" customHeight="1" x14ac:dyDescent="0.2">
      <c r="A408" s="3"/>
      <c r="B408" s="3"/>
      <c r="C408" s="3"/>
      <c r="D408" s="5"/>
      <c r="E408" s="3"/>
      <c r="F408" s="8"/>
      <c r="G408" s="8"/>
      <c r="H408" s="8"/>
    </row>
    <row r="409" spans="1:8" ht="15" customHeight="1" x14ac:dyDescent="0.2">
      <c r="A409" s="3"/>
      <c r="B409" s="3"/>
      <c r="C409" s="3"/>
      <c r="D409" s="5"/>
      <c r="E409" s="3"/>
      <c r="F409" s="8"/>
      <c r="G409" s="8"/>
      <c r="H409" s="8"/>
    </row>
    <row r="410" spans="1:8" ht="15" customHeight="1" x14ac:dyDescent="0.2">
      <c r="A410" s="3"/>
      <c r="B410" s="3"/>
      <c r="C410" s="3"/>
      <c r="D410" s="5"/>
      <c r="E410" s="3"/>
      <c r="F410" s="8"/>
      <c r="G410" s="8"/>
      <c r="H410" s="8"/>
    </row>
    <row r="411" spans="1:8" ht="15" customHeight="1" x14ac:dyDescent="0.2">
      <c r="A411" s="3"/>
      <c r="B411" s="3"/>
      <c r="C411" s="3"/>
      <c r="D411" s="5"/>
      <c r="E411" s="3"/>
      <c r="F411" s="8"/>
      <c r="G411" s="8"/>
      <c r="H411" s="8"/>
    </row>
    <row r="412" spans="1:8" ht="15" customHeight="1" x14ac:dyDescent="0.2">
      <c r="A412" s="3"/>
      <c r="B412" s="3"/>
      <c r="C412" s="3"/>
      <c r="D412" s="5"/>
      <c r="E412" s="3"/>
      <c r="F412" s="8"/>
      <c r="G412" s="8"/>
      <c r="H412" s="8"/>
    </row>
    <row r="413" spans="1:8" ht="15" customHeight="1" x14ac:dyDescent="0.2">
      <c r="A413" s="3"/>
      <c r="B413" s="3"/>
      <c r="C413" s="3"/>
      <c r="D413" s="5"/>
      <c r="E413" s="3"/>
      <c r="F413" s="8"/>
      <c r="G413" s="8"/>
      <c r="H413" s="8"/>
    </row>
    <row r="414" spans="1:8" ht="15" customHeight="1" x14ac:dyDescent="0.2">
      <c r="A414" s="3"/>
      <c r="B414" s="3"/>
      <c r="C414" s="3"/>
      <c r="D414" s="5"/>
      <c r="E414" s="3"/>
      <c r="F414" s="8"/>
      <c r="G414" s="8"/>
      <c r="H414" s="8"/>
    </row>
    <row r="415" spans="1:8" ht="15" customHeight="1" x14ac:dyDescent="0.2">
      <c r="A415" s="3"/>
      <c r="B415" s="3"/>
      <c r="C415" s="3"/>
      <c r="D415" s="5"/>
      <c r="E415" s="3"/>
      <c r="F415" s="8"/>
      <c r="G415" s="8"/>
      <c r="H415" s="8"/>
    </row>
    <row r="416" spans="1:8" ht="15" customHeight="1" x14ac:dyDescent="0.2">
      <c r="A416" s="3"/>
      <c r="B416" s="3"/>
      <c r="C416" s="3"/>
      <c r="D416" s="5"/>
      <c r="E416" s="3"/>
      <c r="F416" s="8"/>
      <c r="G416" s="8"/>
      <c r="H416" s="8"/>
    </row>
    <row r="417" spans="1:8" ht="15" customHeight="1" x14ac:dyDescent="0.2">
      <c r="A417" s="3"/>
      <c r="B417" s="3"/>
      <c r="C417" s="3"/>
      <c r="D417" s="5"/>
      <c r="E417" s="3"/>
      <c r="F417" s="8"/>
      <c r="G417" s="8"/>
      <c r="H417" s="8"/>
    </row>
    <row r="418" spans="1:8" ht="15" customHeight="1" x14ac:dyDescent="0.2">
      <c r="A418" s="3"/>
      <c r="B418" s="3"/>
      <c r="C418" s="3"/>
      <c r="D418" s="5"/>
      <c r="E418" s="3"/>
      <c r="F418" s="8"/>
      <c r="G418" s="8"/>
      <c r="H418" s="8"/>
    </row>
    <row r="419" spans="1:8" ht="15" customHeight="1" x14ac:dyDescent="0.2">
      <c r="A419" s="3"/>
      <c r="B419" s="3"/>
      <c r="C419" s="3"/>
      <c r="D419" s="5"/>
      <c r="E419" s="3"/>
      <c r="F419" s="8"/>
      <c r="G419" s="8"/>
      <c r="H419" s="8"/>
    </row>
    <row r="420" spans="1:8" ht="15" customHeight="1" x14ac:dyDescent="0.2">
      <c r="A420" s="3"/>
      <c r="B420" s="3"/>
      <c r="C420" s="3"/>
      <c r="D420" s="5"/>
      <c r="E420" s="3"/>
      <c r="F420" s="8"/>
      <c r="G420" s="8"/>
      <c r="H420" s="8"/>
    </row>
    <row r="421" spans="1:8" ht="15" customHeight="1" x14ac:dyDescent="0.2">
      <c r="A421" s="3"/>
      <c r="B421" s="3"/>
      <c r="C421" s="3"/>
      <c r="D421" s="5"/>
      <c r="E421" s="3"/>
      <c r="F421" s="8"/>
      <c r="G421" s="8"/>
      <c r="H421" s="8"/>
    </row>
    <row r="422" spans="1:8" ht="15" customHeight="1" x14ac:dyDescent="0.2">
      <c r="A422" s="3"/>
      <c r="B422" s="3"/>
      <c r="C422" s="3"/>
      <c r="D422" s="5"/>
      <c r="E422" s="3"/>
      <c r="F422" s="8"/>
      <c r="G422" s="8"/>
      <c r="H422" s="8"/>
    </row>
    <row r="423" spans="1:8" ht="15" customHeight="1" x14ac:dyDescent="0.2">
      <c r="A423" s="3"/>
      <c r="B423" s="3"/>
      <c r="C423" s="3"/>
      <c r="D423" s="5"/>
      <c r="E423" s="3"/>
      <c r="F423" s="8"/>
      <c r="G423" s="8"/>
      <c r="H423" s="8"/>
    </row>
    <row r="424" spans="1:8" ht="15" customHeight="1" x14ac:dyDescent="0.2">
      <c r="A424" s="3"/>
      <c r="B424" s="3"/>
      <c r="C424" s="3"/>
      <c r="D424" s="5"/>
      <c r="E424" s="3"/>
      <c r="F424" s="8"/>
      <c r="G424" s="8"/>
      <c r="H424" s="8"/>
    </row>
    <row r="425" spans="1:8" ht="15" customHeight="1" x14ac:dyDescent="0.2">
      <c r="A425" s="3"/>
      <c r="B425" s="3"/>
      <c r="C425" s="3"/>
      <c r="D425" s="5"/>
      <c r="E425" s="3"/>
      <c r="F425" s="8"/>
      <c r="G425" s="8"/>
      <c r="H425" s="8"/>
    </row>
    <row r="426" spans="1:8" ht="15" customHeight="1" x14ac:dyDescent="0.2">
      <c r="A426" s="3"/>
      <c r="B426" s="3"/>
      <c r="C426" s="3"/>
      <c r="D426" s="5"/>
      <c r="E426" s="3"/>
      <c r="F426" s="8"/>
      <c r="G426" s="8"/>
      <c r="H426" s="8"/>
    </row>
    <row r="427" spans="1:8" ht="15" customHeight="1" x14ac:dyDescent="0.2">
      <c r="A427" s="3"/>
      <c r="B427" s="3"/>
      <c r="C427" s="3"/>
      <c r="D427" s="5"/>
      <c r="E427" s="3"/>
      <c r="F427" s="8"/>
      <c r="G427" s="8"/>
      <c r="H427" s="8"/>
    </row>
    <row r="428" spans="1:8" ht="15" customHeight="1" x14ac:dyDescent="0.2">
      <c r="A428" s="3"/>
      <c r="B428" s="3"/>
      <c r="C428" s="3"/>
      <c r="D428" s="5"/>
      <c r="E428" s="3"/>
      <c r="F428" s="8"/>
      <c r="G428" s="8"/>
      <c r="H428" s="8"/>
    </row>
    <row r="429" spans="1:8" ht="15" customHeight="1" x14ac:dyDescent="0.2">
      <c r="A429" s="3"/>
      <c r="B429" s="3"/>
      <c r="C429" s="3"/>
      <c r="D429" s="5"/>
      <c r="E429" s="3"/>
      <c r="F429" s="8"/>
      <c r="G429" s="8"/>
      <c r="H429" s="8"/>
    </row>
    <row r="430" spans="1:8" ht="15" customHeight="1" x14ac:dyDescent="0.2">
      <c r="A430" s="3"/>
      <c r="B430" s="3"/>
      <c r="C430" s="3"/>
      <c r="D430" s="5"/>
      <c r="E430" s="3"/>
      <c r="F430" s="8"/>
      <c r="G430" s="8"/>
      <c r="H430" s="8"/>
    </row>
    <row r="431" spans="1:8" ht="15" customHeight="1" x14ac:dyDescent="0.2">
      <c r="A431" s="3"/>
      <c r="B431" s="3"/>
      <c r="C431" s="3"/>
      <c r="D431" s="5"/>
      <c r="E431" s="3"/>
      <c r="F431" s="8"/>
      <c r="G431" s="8"/>
      <c r="H431" s="8"/>
    </row>
    <row r="432" spans="1:8" ht="15" customHeight="1" x14ac:dyDescent="0.2">
      <c r="A432" s="3"/>
      <c r="B432" s="3"/>
      <c r="C432" s="3"/>
      <c r="D432" s="5"/>
      <c r="E432" s="3"/>
      <c r="F432" s="8"/>
      <c r="G432" s="8"/>
      <c r="H432" s="8"/>
    </row>
    <row r="433" spans="1:8" ht="15" customHeight="1" x14ac:dyDescent="0.2">
      <c r="A433" s="3"/>
      <c r="B433" s="3"/>
      <c r="C433" s="3"/>
      <c r="D433" s="5"/>
      <c r="E433" s="3"/>
      <c r="F433" s="8"/>
      <c r="G433" s="8"/>
      <c r="H433" s="8"/>
    </row>
    <row r="434" spans="1:8" ht="15" customHeight="1" x14ac:dyDescent="0.2">
      <c r="A434" s="3"/>
      <c r="B434" s="3"/>
      <c r="C434" s="3"/>
      <c r="D434" s="5"/>
      <c r="E434" s="3"/>
      <c r="F434" s="8"/>
      <c r="G434" s="8"/>
      <c r="H434" s="8"/>
    </row>
    <row r="435" spans="1:8" ht="15" customHeight="1" x14ac:dyDescent="0.2">
      <c r="A435" s="3"/>
      <c r="B435" s="3"/>
      <c r="C435" s="3"/>
      <c r="D435" s="5"/>
      <c r="E435" s="3"/>
      <c r="F435" s="8"/>
      <c r="G435" s="8"/>
      <c r="H435" s="8"/>
    </row>
    <row r="436" spans="1:8" ht="15" customHeight="1" x14ac:dyDescent="0.2">
      <c r="A436" s="3"/>
      <c r="B436" s="3"/>
      <c r="C436" s="3"/>
      <c r="D436" s="5"/>
      <c r="E436" s="3"/>
      <c r="F436" s="8"/>
      <c r="G436" s="8"/>
      <c r="H436" s="8"/>
    </row>
    <row r="437" spans="1:8" ht="15" customHeight="1" x14ac:dyDescent="0.2">
      <c r="A437" s="3"/>
      <c r="B437" s="3"/>
      <c r="C437" s="3"/>
      <c r="D437" s="5"/>
      <c r="E437" s="3"/>
      <c r="F437" s="8"/>
      <c r="G437" s="8"/>
      <c r="H437" s="8"/>
    </row>
    <row r="438" spans="1:8" ht="15" customHeight="1" x14ac:dyDescent="0.2">
      <c r="A438" s="3"/>
      <c r="B438" s="3"/>
      <c r="C438" s="3"/>
      <c r="D438" s="5"/>
      <c r="E438" s="3"/>
      <c r="F438" s="8"/>
      <c r="G438" s="8"/>
      <c r="H438" s="8"/>
    </row>
    <row r="439" spans="1:8" ht="15" customHeight="1" x14ac:dyDescent="0.2">
      <c r="A439" s="3"/>
      <c r="B439" s="3"/>
      <c r="C439" s="3"/>
      <c r="D439" s="5"/>
      <c r="E439" s="3"/>
      <c r="F439" s="8"/>
      <c r="G439" s="8"/>
      <c r="H439" s="8"/>
    </row>
    <row r="440" spans="1:8" ht="15" customHeight="1" x14ac:dyDescent="0.2">
      <c r="A440" s="3"/>
      <c r="B440" s="3"/>
      <c r="C440" s="3"/>
      <c r="D440" s="5"/>
      <c r="E440" s="3"/>
      <c r="F440" s="8"/>
      <c r="G440" s="8"/>
      <c r="H440" s="8"/>
    </row>
    <row r="441" spans="1:8" ht="15" customHeight="1" x14ac:dyDescent="0.2">
      <c r="A441" s="3"/>
      <c r="B441" s="3"/>
      <c r="C441" s="3"/>
      <c r="D441" s="5"/>
      <c r="E441" s="3"/>
      <c r="F441" s="8"/>
      <c r="G441" s="8"/>
      <c r="H441" s="8"/>
    </row>
    <row r="442" spans="1:8" ht="15" customHeight="1" x14ac:dyDescent="0.2">
      <c r="A442" s="3"/>
      <c r="B442" s="3"/>
      <c r="C442" s="3"/>
      <c r="D442" s="5"/>
      <c r="E442" s="3"/>
      <c r="F442" s="8"/>
      <c r="G442" s="8"/>
      <c r="H442" s="8"/>
    </row>
    <row r="443" spans="1:8" ht="15" customHeight="1" x14ac:dyDescent="0.2">
      <c r="A443" s="3"/>
      <c r="B443" s="3"/>
      <c r="C443" s="3"/>
      <c r="D443" s="5"/>
      <c r="E443" s="3"/>
      <c r="F443" s="8"/>
      <c r="G443" s="8"/>
      <c r="H443" s="8"/>
    </row>
    <row r="444" spans="1:8" ht="15" customHeight="1" x14ac:dyDescent="0.2">
      <c r="A444" s="3"/>
      <c r="B444" s="3"/>
      <c r="C444" s="3"/>
      <c r="D444" s="5"/>
      <c r="E444" s="3"/>
      <c r="F444" s="8"/>
      <c r="G444" s="8"/>
      <c r="H444" s="8"/>
    </row>
    <row r="445" spans="1:8" ht="15" customHeight="1" x14ac:dyDescent="0.2">
      <c r="A445" s="3"/>
      <c r="B445" s="3"/>
      <c r="C445" s="3"/>
      <c r="D445" s="5"/>
      <c r="E445" s="3"/>
      <c r="F445" s="8"/>
      <c r="G445" s="8"/>
      <c r="H445" s="8"/>
    </row>
    <row r="446" spans="1:8" ht="15" customHeight="1" x14ac:dyDescent="0.2">
      <c r="A446" s="3"/>
      <c r="B446" s="3"/>
      <c r="C446" s="3"/>
      <c r="D446" s="5"/>
      <c r="E446" s="3"/>
      <c r="F446" s="8"/>
      <c r="G446" s="8"/>
      <c r="H446" s="8"/>
    </row>
    <row r="447" spans="1:8" ht="15" customHeight="1" x14ac:dyDescent="0.2">
      <c r="A447" s="3"/>
      <c r="B447" s="3"/>
      <c r="C447" s="3"/>
      <c r="D447" s="5"/>
      <c r="E447" s="3"/>
      <c r="F447" s="8"/>
      <c r="G447" s="8"/>
      <c r="H447" s="8"/>
    </row>
    <row r="448" spans="1:8" ht="15" customHeight="1" x14ac:dyDescent="0.2">
      <c r="A448" s="3"/>
      <c r="B448" s="3"/>
      <c r="C448" s="3"/>
      <c r="D448" s="5"/>
      <c r="E448" s="3"/>
      <c r="F448" s="8"/>
      <c r="G448" s="8"/>
      <c r="H448" s="8"/>
    </row>
    <row r="449" spans="1:8" ht="15" customHeight="1" x14ac:dyDescent="0.2">
      <c r="A449" s="3"/>
      <c r="B449" s="3"/>
      <c r="C449" s="3"/>
      <c r="D449" s="5"/>
      <c r="E449" s="3"/>
      <c r="F449" s="8"/>
      <c r="G449" s="8"/>
      <c r="H449" s="8"/>
    </row>
    <row r="450" spans="1:8" ht="15" customHeight="1" x14ac:dyDescent="0.2">
      <c r="A450" s="3"/>
      <c r="B450" s="3"/>
      <c r="C450" s="3"/>
      <c r="D450" s="5"/>
      <c r="E450" s="3"/>
      <c r="F450" s="8"/>
      <c r="G450" s="8"/>
      <c r="H450" s="8"/>
    </row>
    <row r="451" spans="1:8" ht="15" customHeight="1" x14ac:dyDescent="0.2">
      <c r="A451" s="3"/>
      <c r="B451" s="3"/>
      <c r="C451" s="3"/>
      <c r="D451" s="5"/>
      <c r="E451" s="3"/>
      <c r="F451" s="8"/>
      <c r="G451" s="8"/>
      <c r="H451" s="8"/>
    </row>
    <row r="452" spans="1:8" ht="15" customHeight="1" x14ac:dyDescent="0.2">
      <c r="A452" s="3"/>
      <c r="B452" s="3"/>
      <c r="C452" s="3"/>
      <c r="D452" s="5"/>
      <c r="E452" s="3"/>
      <c r="F452" s="8"/>
      <c r="G452" s="8"/>
      <c r="H452" s="8"/>
    </row>
    <row r="453" spans="1:8" ht="15" customHeight="1" x14ac:dyDescent="0.2">
      <c r="A453" s="3"/>
      <c r="B453" s="3"/>
      <c r="C453" s="3"/>
      <c r="D453" s="5"/>
      <c r="E453" s="3"/>
      <c r="F453" s="8"/>
      <c r="G453" s="8"/>
      <c r="H453" s="8"/>
    </row>
    <row r="454" spans="1:8" ht="15" customHeight="1" x14ac:dyDescent="0.2">
      <c r="A454" s="3"/>
      <c r="B454" s="3"/>
      <c r="C454" s="3"/>
      <c r="D454" s="5"/>
      <c r="E454" s="3"/>
      <c r="F454" s="8"/>
      <c r="G454" s="8"/>
      <c r="H454" s="8"/>
    </row>
    <row r="455" spans="1:8" ht="15" customHeight="1" x14ac:dyDescent="0.2">
      <c r="A455" s="3"/>
      <c r="B455" s="3"/>
      <c r="C455" s="3"/>
      <c r="D455" s="5"/>
      <c r="E455" s="3"/>
      <c r="F455" s="8"/>
      <c r="G455" s="8"/>
      <c r="H455" s="8"/>
    </row>
    <row r="456" spans="1:8" ht="15" customHeight="1" x14ac:dyDescent="0.2">
      <c r="A456" s="3"/>
      <c r="B456" s="3"/>
      <c r="C456" s="3"/>
      <c r="D456" s="5"/>
      <c r="E456" s="3"/>
      <c r="F456" s="8"/>
      <c r="G456" s="8"/>
      <c r="H456" s="8"/>
    </row>
    <row r="457" spans="1:8" ht="15" customHeight="1" x14ac:dyDescent="0.2">
      <c r="A457" s="3"/>
      <c r="B457" s="3"/>
      <c r="C457" s="3"/>
      <c r="D457" s="5"/>
      <c r="E457" s="3"/>
      <c r="F457" s="8"/>
      <c r="G457" s="8"/>
      <c r="H457" s="8"/>
    </row>
    <row r="458" spans="1:8" ht="15" customHeight="1" x14ac:dyDescent="0.2">
      <c r="A458" s="3"/>
      <c r="B458" s="3"/>
      <c r="C458" s="3"/>
      <c r="D458" s="5"/>
      <c r="E458" s="3"/>
      <c r="F458" s="8"/>
      <c r="G458" s="8"/>
      <c r="H458" s="8"/>
    </row>
    <row r="459" spans="1:8" ht="15" customHeight="1" x14ac:dyDescent="0.2">
      <c r="A459" s="3"/>
      <c r="B459" s="3"/>
      <c r="C459" s="3"/>
      <c r="D459" s="5"/>
      <c r="E459" s="3"/>
      <c r="F459" s="8"/>
      <c r="G459" s="8"/>
      <c r="H459" s="8"/>
    </row>
    <row r="460" spans="1:8" ht="15" customHeight="1" x14ac:dyDescent="0.2">
      <c r="A460" s="3"/>
      <c r="B460" s="3"/>
      <c r="C460" s="3"/>
      <c r="D460" s="5"/>
      <c r="E460" s="3"/>
      <c r="F460" s="8"/>
      <c r="G460" s="8"/>
      <c r="H460" s="8"/>
    </row>
    <row r="461" spans="1:8" ht="15" customHeight="1" x14ac:dyDescent="0.2">
      <c r="A461" s="3"/>
      <c r="B461" s="3"/>
      <c r="C461" s="3"/>
      <c r="D461" s="5"/>
      <c r="E461" s="3"/>
      <c r="F461" s="8"/>
      <c r="G461" s="8"/>
      <c r="H461" s="8"/>
    </row>
    <row r="462" spans="1:8" ht="15" customHeight="1" x14ac:dyDescent="0.2">
      <c r="A462" s="3"/>
      <c r="B462" s="3"/>
      <c r="C462" s="3"/>
      <c r="D462" s="5"/>
      <c r="E462" s="3"/>
      <c r="F462" s="8"/>
      <c r="G462" s="8"/>
      <c r="H462" s="8"/>
    </row>
    <row r="463" spans="1:8" ht="15" customHeight="1" x14ac:dyDescent="0.2">
      <c r="A463" s="3"/>
      <c r="B463" s="3"/>
      <c r="C463" s="3"/>
      <c r="D463" s="5"/>
      <c r="E463" s="3"/>
      <c r="F463" s="8"/>
      <c r="G463" s="8"/>
      <c r="H463" s="8"/>
    </row>
    <row r="464" spans="1:8" ht="15" customHeight="1" x14ac:dyDescent="0.2">
      <c r="A464" s="3"/>
      <c r="B464" s="3"/>
      <c r="C464" s="3"/>
      <c r="D464" s="5"/>
      <c r="E464" s="3"/>
      <c r="F464" s="8"/>
      <c r="G464" s="8"/>
      <c r="H464" s="8"/>
    </row>
    <row r="465" spans="1:8" ht="15" customHeight="1" x14ac:dyDescent="0.2">
      <c r="A465" s="3"/>
      <c r="B465" s="3"/>
      <c r="C465" s="3"/>
      <c r="D465" s="5"/>
      <c r="E465" s="3"/>
      <c r="F465" s="8"/>
      <c r="G465" s="8"/>
      <c r="H465" s="8"/>
    </row>
    <row r="466" spans="1:8" ht="15" customHeight="1" x14ac:dyDescent="0.2">
      <c r="A466" s="3"/>
      <c r="B466" s="3"/>
      <c r="C466" s="3"/>
      <c r="D466" s="5"/>
      <c r="E466" s="3"/>
      <c r="F466" s="8"/>
      <c r="G466" s="8"/>
      <c r="H466" s="8"/>
    </row>
    <row r="467" spans="1:8" ht="15" customHeight="1" x14ac:dyDescent="0.2">
      <c r="A467" s="3"/>
      <c r="B467" s="3"/>
      <c r="C467" s="3"/>
      <c r="D467" s="5"/>
      <c r="E467" s="3"/>
      <c r="F467" s="8"/>
      <c r="G467" s="8"/>
      <c r="H467" s="8"/>
    </row>
    <row r="468" spans="1:8" ht="15" customHeight="1" x14ac:dyDescent="0.2">
      <c r="A468" s="3"/>
      <c r="B468" s="3"/>
      <c r="C468" s="3"/>
      <c r="D468" s="5"/>
      <c r="E468" s="3"/>
      <c r="F468" s="8"/>
      <c r="G468" s="8"/>
      <c r="H468" s="8"/>
    </row>
    <row r="469" spans="1:8" ht="15" customHeight="1" x14ac:dyDescent="0.2">
      <c r="A469" s="3"/>
      <c r="B469" s="3"/>
      <c r="C469" s="3"/>
      <c r="D469" s="5"/>
      <c r="E469" s="3"/>
      <c r="F469" s="8"/>
      <c r="G469" s="8"/>
      <c r="H469" s="8"/>
    </row>
    <row r="470" spans="1:8" ht="15" customHeight="1" x14ac:dyDescent="0.2">
      <c r="A470" s="3"/>
      <c r="B470" s="3"/>
      <c r="C470" s="3"/>
      <c r="D470" s="5"/>
      <c r="E470" s="3"/>
      <c r="F470" s="8"/>
      <c r="G470" s="8"/>
      <c r="H470" s="8"/>
    </row>
    <row r="471" spans="1:8" ht="15" customHeight="1" x14ac:dyDescent="0.2">
      <c r="A471" s="3"/>
      <c r="B471" s="3"/>
      <c r="C471" s="3"/>
      <c r="D471" s="5"/>
      <c r="E471" s="3"/>
      <c r="F471" s="8"/>
      <c r="G471" s="8"/>
      <c r="H471" s="8"/>
    </row>
    <row r="472" spans="1:8" ht="15" customHeight="1" x14ac:dyDescent="0.2">
      <c r="A472" s="3"/>
      <c r="B472" s="3"/>
      <c r="C472" s="3"/>
      <c r="D472" s="5"/>
      <c r="E472" s="3"/>
      <c r="F472" s="8"/>
      <c r="G472" s="8"/>
      <c r="H472" s="8"/>
    </row>
    <row r="473" spans="1:8" ht="15" customHeight="1" x14ac:dyDescent="0.2">
      <c r="A473" s="3"/>
      <c r="B473" s="3"/>
      <c r="C473" s="3"/>
      <c r="D473" s="5"/>
      <c r="E473" s="3"/>
      <c r="F473" s="8"/>
      <c r="G473" s="8"/>
      <c r="H473" s="8"/>
    </row>
    <row r="474" spans="1:8" ht="15" customHeight="1" x14ac:dyDescent="0.2">
      <c r="A474" s="3"/>
      <c r="B474" s="3"/>
      <c r="C474" s="3"/>
      <c r="D474" s="5"/>
      <c r="E474" s="3"/>
      <c r="F474" s="8"/>
      <c r="G474" s="8"/>
      <c r="H474" s="8"/>
    </row>
    <row r="475" spans="1:8" ht="15" customHeight="1" x14ac:dyDescent="0.2">
      <c r="A475" s="3"/>
      <c r="B475" s="3"/>
      <c r="C475" s="3"/>
      <c r="D475" s="5"/>
      <c r="E475" s="3"/>
      <c r="F475" s="8"/>
      <c r="G475" s="8"/>
      <c r="H475" s="8"/>
    </row>
    <row r="476" spans="1:8" ht="15" customHeight="1" x14ac:dyDescent="0.2">
      <c r="A476" s="3"/>
      <c r="B476" s="3"/>
      <c r="C476" s="3"/>
      <c r="D476" s="5"/>
      <c r="E476" s="3"/>
      <c r="F476" s="8"/>
      <c r="G476" s="8"/>
      <c r="H476" s="8"/>
    </row>
    <row r="477" spans="1:8" ht="15" customHeight="1" x14ac:dyDescent="0.2">
      <c r="A477" s="3"/>
      <c r="B477" s="3"/>
      <c r="C477" s="3"/>
      <c r="D477" s="5"/>
      <c r="E477" s="3"/>
      <c r="F477" s="8"/>
      <c r="G477" s="8"/>
      <c r="H477" s="8"/>
    </row>
    <row r="478" spans="1:8" ht="15" customHeight="1" x14ac:dyDescent="0.2">
      <c r="A478" s="3"/>
      <c r="B478" s="3"/>
      <c r="C478" s="3"/>
      <c r="D478" s="5"/>
      <c r="E478" s="3"/>
      <c r="F478" s="8"/>
      <c r="G478" s="8"/>
      <c r="H478" s="8"/>
    </row>
    <row r="479" spans="1:8" ht="15" customHeight="1" x14ac:dyDescent="0.2">
      <c r="A479" s="3"/>
      <c r="B479" s="3"/>
      <c r="C479" s="3"/>
      <c r="D479" s="5"/>
      <c r="E479" s="3"/>
      <c r="F479" s="8"/>
      <c r="G479" s="8"/>
      <c r="H479" s="8"/>
    </row>
    <row r="480" spans="1:8" ht="15" customHeight="1" x14ac:dyDescent="0.2">
      <c r="A480" s="3"/>
      <c r="B480" s="3"/>
      <c r="C480" s="3"/>
      <c r="D480" s="5"/>
      <c r="E480" s="3"/>
      <c r="F480" s="8"/>
      <c r="G480" s="8"/>
      <c r="H480" s="8"/>
    </row>
    <row r="481" spans="1:8" ht="15" customHeight="1" x14ac:dyDescent="0.2">
      <c r="A481" s="3"/>
      <c r="B481" s="3"/>
      <c r="C481" s="3"/>
      <c r="D481" s="5"/>
      <c r="E481" s="3"/>
      <c r="F481" s="8"/>
      <c r="G481" s="8"/>
      <c r="H481" s="8"/>
    </row>
    <row r="482" spans="1:8" ht="15" customHeight="1" x14ac:dyDescent="0.2">
      <c r="A482" s="3"/>
      <c r="B482" s="3"/>
      <c r="C482" s="3"/>
      <c r="D482" s="5"/>
      <c r="E482" s="3"/>
      <c r="F482" s="8"/>
      <c r="G482" s="8"/>
      <c r="H482" s="8"/>
    </row>
    <row r="483" spans="1:8" ht="15" customHeight="1" x14ac:dyDescent="0.2">
      <c r="A483" s="3"/>
      <c r="B483" s="3"/>
      <c r="C483" s="3"/>
      <c r="D483" s="5"/>
      <c r="E483" s="3"/>
      <c r="F483" s="8"/>
      <c r="G483" s="8"/>
      <c r="H483" s="8"/>
    </row>
    <row r="484" spans="1:8" ht="15" customHeight="1" x14ac:dyDescent="0.2">
      <c r="A484" s="3"/>
      <c r="B484" s="3"/>
      <c r="C484" s="3"/>
      <c r="D484" s="5"/>
      <c r="E484" s="3"/>
      <c r="F484" s="8"/>
      <c r="G484" s="8"/>
      <c r="H484" s="8"/>
    </row>
    <row r="485" spans="1:8" ht="15" customHeight="1" x14ac:dyDescent="0.2">
      <c r="A485" s="3"/>
      <c r="B485" s="3"/>
      <c r="C485" s="3"/>
      <c r="D485" s="5"/>
      <c r="E485" s="3"/>
      <c r="F485" s="8"/>
      <c r="G485" s="8"/>
      <c r="H485" s="8"/>
    </row>
    <row r="486" spans="1:8" ht="15" customHeight="1" x14ac:dyDescent="0.2">
      <c r="A486" s="3"/>
      <c r="B486" s="3"/>
      <c r="C486" s="3"/>
      <c r="D486" s="5"/>
      <c r="E486" s="3"/>
      <c r="F486" s="8"/>
      <c r="G486" s="8"/>
      <c r="H486" s="8"/>
    </row>
    <row r="487" spans="1:8" ht="15" customHeight="1" x14ac:dyDescent="0.2">
      <c r="A487" s="3"/>
      <c r="B487" s="3"/>
      <c r="C487" s="3"/>
      <c r="D487" s="5"/>
      <c r="E487" s="3"/>
      <c r="F487" s="8"/>
      <c r="G487" s="8"/>
      <c r="H487" s="8"/>
    </row>
    <row r="488" spans="1:8" ht="15" customHeight="1" x14ac:dyDescent="0.2">
      <c r="A488" s="3"/>
      <c r="B488" s="3"/>
      <c r="C488" s="3"/>
      <c r="D488" s="5"/>
      <c r="E488" s="3"/>
      <c r="F488" s="8"/>
      <c r="G488" s="8"/>
      <c r="H488" s="8"/>
    </row>
    <row r="489" spans="1:8" ht="15" customHeight="1" x14ac:dyDescent="0.2">
      <c r="A489" s="3"/>
      <c r="B489" s="3"/>
      <c r="C489" s="3"/>
      <c r="D489" s="5"/>
      <c r="E489" s="3"/>
      <c r="F489" s="8"/>
      <c r="G489" s="8"/>
      <c r="H489" s="8"/>
    </row>
    <row r="490" spans="1:8" ht="15" customHeight="1" x14ac:dyDescent="0.2">
      <c r="A490" s="3"/>
      <c r="B490" s="3"/>
      <c r="C490" s="3"/>
      <c r="D490" s="5"/>
      <c r="E490" s="3"/>
      <c r="F490" s="8"/>
      <c r="G490" s="8"/>
      <c r="H490" s="8"/>
    </row>
    <row r="491" spans="1:8" ht="15" customHeight="1" x14ac:dyDescent="0.2">
      <c r="A491" s="3"/>
      <c r="B491" s="3"/>
      <c r="C491" s="3"/>
      <c r="D491" s="5"/>
      <c r="E491" s="3"/>
      <c r="F491" s="8"/>
      <c r="G491" s="8"/>
      <c r="H491" s="8"/>
    </row>
    <row r="492" spans="1:8" ht="15" customHeight="1" x14ac:dyDescent="0.2">
      <c r="A492" s="3"/>
      <c r="B492" s="3"/>
      <c r="C492" s="3"/>
      <c r="D492" s="5"/>
      <c r="E492" s="3"/>
      <c r="F492" s="8"/>
      <c r="G492" s="8"/>
      <c r="H492" s="8"/>
    </row>
    <row r="493" spans="1:8" ht="15" customHeight="1" x14ac:dyDescent="0.2">
      <c r="A493" s="3"/>
      <c r="B493" s="3"/>
      <c r="C493" s="3"/>
      <c r="D493" s="5"/>
      <c r="E493" s="3"/>
      <c r="F493" s="8"/>
      <c r="G493" s="8"/>
      <c r="H493" s="8"/>
    </row>
    <row r="494" spans="1:8" ht="15" customHeight="1" x14ac:dyDescent="0.2">
      <c r="A494" s="3"/>
      <c r="B494" s="3"/>
      <c r="C494" s="3"/>
      <c r="D494" s="5"/>
      <c r="E494" s="3"/>
      <c r="F494" s="8"/>
      <c r="G494" s="8"/>
      <c r="H494" s="8"/>
    </row>
    <row r="495" spans="1:8" ht="15" customHeight="1" x14ac:dyDescent="0.2">
      <c r="A495" s="3"/>
      <c r="B495" s="3"/>
      <c r="C495" s="3"/>
      <c r="D495" s="5"/>
      <c r="E495" s="3"/>
      <c r="F495" s="8"/>
      <c r="G495" s="8"/>
      <c r="H495" s="8"/>
    </row>
    <row r="496" spans="1:8" ht="15" customHeight="1" x14ac:dyDescent="0.2">
      <c r="A496" s="3"/>
      <c r="B496" s="3"/>
      <c r="C496" s="3"/>
      <c r="D496" s="5"/>
      <c r="E496" s="3"/>
      <c r="F496" s="8"/>
      <c r="G496" s="8"/>
      <c r="H496" s="8"/>
    </row>
    <row r="497" spans="1:8" ht="15" customHeight="1" x14ac:dyDescent="0.2">
      <c r="A497" s="3"/>
      <c r="B497" s="3"/>
      <c r="C497" s="3"/>
      <c r="D497" s="5"/>
      <c r="E497" s="3"/>
      <c r="F497" s="8"/>
      <c r="G497" s="8"/>
      <c r="H497" s="8"/>
    </row>
    <row r="498" spans="1:8" ht="15" customHeight="1" x14ac:dyDescent="0.2">
      <c r="A498" s="3"/>
      <c r="B498" s="3"/>
      <c r="C498" s="3"/>
      <c r="D498" s="5"/>
      <c r="E498" s="3"/>
      <c r="F498" s="8"/>
      <c r="G498" s="8"/>
      <c r="H498" s="8"/>
    </row>
    <row r="499" spans="1:8" ht="15" customHeight="1" x14ac:dyDescent="0.2">
      <c r="A499" s="3"/>
      <c r="B499" s="3"/>
      <c r="C499" s="3"/>
      <c r="D499" s="5"/>
      <c r="E499" s="3"/>
      <c r="F499" s="8"/>
      <c r="G499" s="8"/>
      <c r="H499" s="8"/>
    </row>
    <row r="500" spans="1:8" ht="15" customHeight="1" x14ac:dyDescent="0.2">
      <c r="A500" s="3"/>
      <c r="B500" s="3"/>
      <c r="C500" s="3"/>
      <c r="D500" s="5"/>
      <c r="E500" s="3"/>
      <c r="F500" s="8"/>
      <c r="G500" s="8"/>
      <c r="H500" s="8"/>
    </row>
    <row r="501" spans="1:8" ht="15" customHeight="1" x14ac:dyDescent="0.2">
      <c r="A501" s="3"/>
      <c r="B501" s="3"/>
      <c r="C501" s="3"/>
      <c r="D501" s="5"/>
      <c r="E501" s="3"/>
      <c r="F501" s="8"/>
      <c r="G501" s="8"/>
      <c r="H501" s="8"/>
    </row>
    <row r="502" spans="1:8" ht="15" customHeight="1" x14ac:dyDescent="0.2">
      <c r="A502" s="3"/>
      <c r="B502" s="3"/>
      <c r="C502" s="3"/>
      <c r="D502" s="5"/>
      <c r="E502" s="3"/>
      <c r="F502" s="8"/>
      <c r="G502" s="8"/>
      <c r="H502" s="8"/>
    </row>
    <row r="503" spans="1:8" ht="15" customHeight="1" x14ac:dyDescent="0.2">
      <c r="A503" s="3"/>
      <c r="B503" s="3"/>
      <c r="C503" s="3"/>
      <c r="D503" s="5"/>
      <c r="E503" s="3"/>
      <c r="F503" s="8"/>
      <c r="G503" s="8"/>
      <c r="H503" s="8"/>
    </row>
    <row r="504" spans="1:8" ht="15" customHeight="1" x14ac:dyDescent="0.2">
      <c r="A504" s="3"/>
      <c r="B504" s="3"/>
      <c r="C504" s="3"/>
      <c r="D504" s="5"/>
      <c r="E504" s="3"/>
      <c r="F504" s="8"/>
      <c r="G504" s="8"/>
      <c r="H504" s="8"/>
    </row>
    <row r="505" spans="1:8" ht="15" customHeight="1" x14ac:dyDescent="0.2">
      <c r="A505" s="3"/>
      <c r="B505" s="3"/>
      <c r="C505" s="3"/>
      <c r="D505" s="5"/>
      <c r="E505" s="3"/>
      <c r="F505" s="8"/>
      <c r="G505" s="8"/>
      <c r="H505" s="8"/>
    </row>
    <row r="506" spans="1:8" ht="15" customHeight="1" x14ac:dyDescent="0.2">
      <c r="A506" s="3"/>
      <c r="B506" s="3"/>
      <c r="C506" s="3"/>
      <c r="D506" s="5"/>
      <c r="E506" s="3"/>
      <c r="F506" s="8"/>
      <c r="G506" s="8"/>
      <c r="H506" s="8"/>
    </row>
    <row r="507" spans="1:8" ht="15" customHeight="1" x14ac:dyDescent="0.2">
      <c r="A507" s="3"/>
      <c r="B507" s="3"/>
      <c r="C507" s="3"/>
      <c r="D507" s="5"/>
      <c r="E507" s="3"/>
      <c r="F507" s="8"/>
      <c r="G507" s="8"/>
      <c r="H507" s="8"/>
    </row>
    <row r="508" spans="1:8" ht="15" customHeight="1" x14ac:dyDescent="0.2">
      <c r="A508" s="3"/>
      <c r="B508" s="3"/>
      <c r="C508" s="3"/>
      <c r="D508" s="5"/>
      <c r="E508" s="3"/>
      <c r="F508" s="8"/>
      <c r="G508" s="8"/>
      <c r="H508" s="8"/>
    </row>
    <row r="509" spans="1:8" ht="15" customHeight="1" x14ac:dyDescent="0.2">
      <c r="A509" s="3"/>
      <c r="B509" s="3"/>
      <c r="C509" s="3"/>
      <c r="D509" s="5"/>
      <c r="E509" s="3"/>
      <c r="F509" s="8"/>
      <c r="G509" s="8"/>
      <c r="H509" s="8"/>
    </row>
    <row r="510" spans="1:8" ht="15" customHeight="1" x14ac:dyDescent="0.2">
      <c r="A510" s="3"/>
      <c r="B510" s="3"/>
      <c r="C510" s="3"/>
      <c r="D510" s="5"/>
      <c r="E510" s="3"/>
      <c r="F510" s="8"/>
      <c r="G510" s="8"/>
      <c r="H510" s="8"/>
    </row>
    <row r="511" spans="1:8" ht="15" customHeight="1" x14ac:dyDescent="0.2">
      <c r="A511" s="3"/>
      <c r="B511" s="3"/>
      <c r="C511" s="3"/>
      <c r="D511" s="5"/>
      <c r="E511" s="3"/>
      <c r="F511" s="8"/>
      <c r="G511" s="8"/>
      <c r="H511" s="8"/>
    </row>
    <row r="512" spans="1:8" ht="15" customHeight="1" x14ac:dyDescent="0.2">
      <c r="A512" s="3"/>
      <c r="B512" s="3"/>
      <c r="C512" s="3"/>
      <c r="D512" s="5"/>
      <c r="E512" s="3"/>
      <c r="F512" s="8"/>
      <c r="G512" s="8"/>
      <c r="H512" s="8"/>
    </row>
    <row r="513" spans="1:8" ht="15" customHeight="1" x14ac:dyDescent="0.2">
      <c r="A513" s="3"/>
      <c r="B513" s="3"/>
      <c r="C513" s="3"/>
      <c r="D513" s="5"/>
      <c r="E513" s="3"/>
      <c r="F513" s="8"/>
      <c r="G513" s="8"/>
      <c r="H513" s="8"/>
    </row>
    <row r="514" spans="1:8" ht="15" customHeight="1" x14ac:dyDescent="0.2">
      <c r="A514" s="3"/>
      <c r="B514" s="3"/>
      <c r="C514" s="3"/>
      <c r="D514" s="5"/>
      <c r="E514" s="3"/>
      <c r="F514" s="8"/>
      <c r="G514" s="8"/>
      <c r="H514" s="8"/>
    </row>
    <row r="515" spans="1:8" ht="15" customHeight="1" x14ac:dyDescent="0.2">
      <c r="A515" s="3"/>
      <c r="B515" s="3"/>
      <c r="C515" s="3"/>
      <c r="D515" s="5"/>
      <c r="E515" s="3"/>
      <c r="F515" s="8"/>
      <c r="G515" s="8"/>
      <c r="H515" s="8"/>
    </row>
    <row r="516" spans="1:8" ht="15" customHeight="1" x14ac:dyDescent="0.2">
      <c r="A516" s="3"/>
      <c r="B516" s="3"/>
      <c r="C516" s="3"/>
      <c r="D516" s="5"/>
      <c r="E516" s="3"/>
      <c r="F516" s="8"/>
      <c r="G516" s="8"/>
      <c r="H516" s="8"/>
    </row>
    <row r="517" spans="1:8" ht="15" customHeight="1" x14ac:dyDescent="0.2">
      <c r="A517" s="3"/>
      <c r="B517" s="3"/>
      <c r="C517" s="3"/>
      <c r="D517" s="5"/>
      <c r="E517" s="3"/>
      <c r="F517" s="8"/>
      <c r="G517" s="8"/>
      <c r="H517" s="8"/>
    </row>
    <row r="518" spans="1:8" ht="15" customHeight="1" x14ac:dyDescent="0.2">
      <c r="A518" s="3"/>
      <c r="B518" s="3"/>
      <c r="C518" s="3"/>
      <c r="D518" s="5"/>
      <c r="E518" s="3"/>
      <c r="F518" s="8"/>
      <c r="G518" s="8"/>
      <c r="H518" s="8"/>
    </row>
    <row r="519" spans="1:8" ht="15" customHeight="1" x14ac:dyDescent="0.2">
      <c r="A519" s="3"/>
      <c r="B519" s="3"/>
      <c r="C519" s="3"/>
      <c r="D519" s="5"/>
      <c r="E519" s="3"/>
      <c r="F519" s="8"/>
      <c r="G519" s="8"/>
      <c r="H519" s="8"/>
    </row>
    <row r="520" spans="1:8" ht="15" customHeight="1" x14ac:dyDescent="0.2">
      <c r="A520" s="3"/>
      <c r="B520" s="3"/>
      <c r="C520" s="3"/>
      <c r="D520" s="5"/>
      <c r="E520" s="3"/>
      <c r="F520" s="8"/>
      <c r="G520" s="8"/>
      <c r="H520" s="8"/>
    </row>
    <row r="521" spans="1:8" ht="15" customHeight="1" x14ac:dyDescent="0.2">
      <c r="A521" s="3"/>
      <c r="B521" s="3"/>
      <c r="C521" s="3"/>
      <c r="D521" s="5"/>
      <c r="E521" s="3"/>
      <c r="F521" s="8"/>
      <c r="G521" s="8"/>
      <c r="H521" s="8"/>
    </row>
    <row r="522" spans="1:8" ht="15" customHeight="1" x14ac:dyDescent="0.2">
      <c r="A522" s="3"/>
      <c r="B522" s="3"/>
      <c r="C522" s="3"/>
      <c r="D522" s="5"/>
      <c r="E522" s="3"/>
      <c r="F522" s="8"/>
      <c r="G522" s="8"/>
      <c r="H522" s="8"/>
    </row>
    <row r="523" spans="1:8" ht="15" customHeight="1" x14ac:dyDescent="0.2">
      <c r="A523" s="3"/>
      <c r="B523" s="3"/>
      <c r="C523" s="3"/>
      <c r="D523" s="5"/>
      <c r="E523" s="3"/>
      <c r="F523" s="8"/>
      <c r="G523" s="8"/>
      <c r="H523" s="8"/>
    </row>
    <row r="524" spans="1:8" ht="15" customHeight="1" x14ac:dyDescent="0.2">
      <c r="A524" s="3"/>
      <c r="B524" s="3"/>
      <c r="C524" s="3"/>
      <c r="D524" s="5"/>
      <c r="E524" s="3"/>
      <c r="F524" s="8"/>
      <c r="G524" s="8"/>
      <c r="H524" s="8"/>
    </row>
    <row r="525" spans="1:8" ht="15" customHeight="1" x14ac:dyDescent="0.2">
      <c r="A525" s="3"/>
      <c r="B525" s="3"/>
      <c r="C525" s="3"/>
      <c r="D525" s="5"/>
      <c r="E525" s="3"/>
      <c r="F525" s="8"/>
      <c r="G525" s="8"/>
      <c r="H525" s="8"/>
    </row>
    <row r="526" spans="1:8" ht="15" customHeight="1" x14ac:dyDescent="0.2">
      <c r="A526" s="3"/>
      <c r="B526" s="3"/>
      <c r="C526" s="3"/>
      <c r="D526" s="5"/>
      <c r="E526" s="3"/>
      <c r="F526" s="8"/>
      <c r="G526" s="8"/>
      <c r="H526" s="8"/>
    </row>
    <row r="527" spans="1:8" ht="15" customHeight="1" x14ac:dyDescent="0.2">
      <c r="A527" s="3"/>
      <c r="B527" s="3"/>
      <c r="C527" s="3"/>
      <c r="D527" s="5"/>
      <c r="E527" s="3"/>
      <c r="F527" s="8"/>
      <c r="G527" s="8"/>
      <c r="H527" s="8"/>
    </row>
    <row r="528" spans="1:8" ht="15" customHeight="1" x14ac:dyDescent="0.2">
      <c r="A528" s="3"/>
      <c r="B528" s="3"/>
      <c r="C528" s="3"/>
      <c r="D528" s="5"/>
      <c r="E528" s="3"/>
      <c r="F528" s="8"/>
      <c r="G528" s="8"/>
      <c r="H528" s="8"/>
    </row>
    <row r="529" spans="1:8" ht="15" customHeight="1" x14ac:dyDescent="0.2">
      <c r="A529" s="3"/>
      <c r="B529" s="3"/>
      <c r="C529" s="3"/>
      <c r="D529" s="5"/>
      <c r="E529" s="3"/>
      <c r="F529" s="8"/>
      <c r="G529" s="8"/>
      <c r="H529" s="8"/>
    </row>
    <row r="530" spans="1:8" ht="15" customHeight="1" x14ac:dyDescent="0.2">
      <c r="A530" s="3"/>
      <c r="B530" s="3"/>
      <c r="C530" s="3"/>
      <c r="D530" s="5"/>
      <c r="E530" s="3"/>
      <c r="F530" s="8"/>
      <c r="G530" s="8"/>
      <c r="H530" s="8"/>
    </row>
    <row r="531" spans="1:8" ht="15" customHeight="1" x14ac:dyDescent="0.2">
      <c r="A531" s="3"/>
      <c r="B531" s="3"/>
      <c r="C531" s="3"/>
      <c r="D531" s="5"/>
      <c r="E531" s="3"/>
      <c r="F531" s="8"/>
      <c r="G531" s="8"/>
      <c r="H531" s="8"/>
    </row>
    <row r="532" spans="1:8" ht="15" customHeight="1" x14ac:dyDescent="0.2">
      <c r="A532" s="3"/>
      <c r="B532" s="3"/>
      <c r="C532" s="3"/>
      <c r="D532" s="5"/>
      <c r="E532" s="3"/>
      <c r="F532" s="8"/>
      <c r="G532" s="8"/>
      <c r="H532" s="8"/>
    </row>
    <row r="533" spans="1:8" ht="15" customHeight="1" x14ac:dyDescent="0.2">
      <c r="A533" s="3"/>
      <c r="B533" s="3"/>
      <c r="C533" s="3"/>
      <c r="D533" s="5"/>
      <c r="E533" s="3"/>
      <c r="F533" s="8"/>
      <c r="G533" s="8"/>
      <c r="H533" s="8"/>
    </row>
    <row r="534" spans="1:8" ht="15" customHeight="1" x14ac:dyDescent="0.2">
      <c r="A534" s="3"/>
      <c r="B534" s="3"/>
      <c r="C534" s="3"/>
      <c r="D534" s="5"/>
      <c r="E534" s="3"/>
      <c r="F534" s="8"/>
      <c r="G534" s="8"/>
      <c r="H534" s="8"/>
    </row>
    <row r="535" spans="1:8" ht="15" customHeight="1" x14ac:dyDescent="0.2">
      <c r="A535" s="3"/>
      <c r="B535" s="3"/>
      <c r="C535" s="3"/>
      <c r="D535" s="5"/>
      <c r="E535" s="3"/>
      <c r="F535" s="8"/>
      <c r="G535" s="8"/>
      <c r="H535" s="8"/>
    </row>
    <row r="536" spans="1:8" ht="15" customHeight="1" x14ac:dyDescent="0.2">
      <c r="A536" s="3"/>
      <c r="B536" s="3"/>
      <c r="C536" s="3"/>
      <c r="D536" s="5"/>
      <c r="E536" s="3"/>
      <c r="F536" s="8"/>
      <c r="G536" s="8"/>
      <c r="H536" s="8"/>
    </row>
    <row r="537" spans="1:8" ht="15" customHeight="1" x14ac:dyDescent="0.2">
      <c r="A537" s="3"/>
      <c r="B537" s="3"/>
      <c r="C537" s="3"/>
      <c r="D537" s="5"/>
      <c r="E537" s="3"/>
      <c r="F537" s="8"/>
      <c r="G537" s="8"/>
      <c r="H537" s="8"/>
    </row>
    <row r="538" spans="1:8" ht="15" customHeight="1" x14ac:dyDescent="0.2">
      <c r="A538" s="3"/>
      <c r="B538" s="3"/>
      <c r="C538" s="3"/>
      <c r="D538" s="5"/>
      <c r="E538" s="3"/>
      <c r="F538" s="8"/>
      <c r="G538" s="8"/>
      <c r="H538" s="8"/>
    </row>
    <row r="539" spans="1:8" ht="15" customHeight="1" x14ac:dyDescent="0.2">
      <c r="A539" s="3"/>
      <c r="B539" s="3"/>
      <c r="C539" s="3"/>
      <c r="D539" s="5"/>
      <c r="E539" s="3"/>
      <c r="F539" s="8"/>
      <c r="G539" s="8"/>
      <c r="H539" s="8"/>
    </row>
    <row r="540" spans="1:8" ht="15" customHeight="1" x14ac:dyDescent="0.2">
      <c r="A540" s="3"/>
      <c r="B540" s="3"/>
      <c r="C540" s="3"/>
      <c r="D540" s="5"/>
      <c r="E540" s="3"/>
      <c r="F540" s="8"/>
      <c r="G540" s="8"/>
      <c r="H540" s="8"/>
    </row>
    <row r="541" spans="1:8" ht="15" customHeight="1" x14ac:dyDescent="0.2">
      <c r="A541" s="3"/>
      <c r="B541" s="3"/>
      <c r="C541" s="3"/>
      <c r="D541" s="5"/>
      <c r="E541" s="3"/>
      <c r="F541" s="8"/>
      <c r="G541" s="8"/>
      <c r="H541" s="8"/>
    </row>
    <row r="542" spans="1:8" ht="15" customHeight="1" x14ac:dyDescent="0.2">
      <c r="A542" s="3"/>
      <c r="B542" s="3"/>
      <c r="C542" s="3"/>
      <c r="D542" s="5"/>
      <c r="E542" s="3"/>
      <c r="F542" s="8"/>
      <c r="G542" s="8"/>
      <c r="H542" s="8"/>
    </row>
    <row r="543" spans="1:8" ht="15" customHeight="1" x14ac:dyDescent="0.2">
      <c r="A543" s="3"/>
      <c r="B543" s="3"/>
      <c r="C543" s="3"/>
      <c r="D543" s="5"/>
      <c r="E543" s="3"/>
      <c r="F543" s="8"/>
      <c r="G543" s="8"/>
      <c r="H543" s="8"/>
    </row>
    <row r="544" spans="1:8" ht="15" customHeight="1" x14ac:dyDescent="0.2">
      <c r="A544" s="3"/>
      <c r="B544" s="3"/>
      <c r="C544" s="3"/>
      <c r="D544" s="5"/>
      <c r="E544" s="3"/>
      <c r="F544" s="8"/>
      <c r="G544" s="8"/>
      <c r="H544" s="8"/>
    </row>
    <row r="545" spans="1:8" ht="15" customHeight="1" x14ac:dyDescent="0.2">
      <c r="A545" s="3"/>
      <c r="B545" s="3"/>
      <c r="C545" s="3"/>
      <c r="D545" s="5"/>
      <c r="E545" s="3"/>
      <c r="F545" s="8"/>
      <c r="G545" s="8"/>
      <c r="H545" s="8"/>
    </row>
    <row r="546" spans="1:8" ht="15" customHeight="1" x14ac:dyDescent="0.2">
      <c r="A546" s="3"/>
      <c r="B546" s="3"/>
      <c r="C546" s="3"/>
      <c r="D546" s="5"/>
      <c r="E546" s="3"/>
      <c r="F546" s="8"/>
      <c r="G546" s="8"/>
      <c r="H546" s="8"/>
    </row>
    <row r="547" spans="1:8" ht="15" customHeight="1" x14ac:dyDescent="0.2">
      <c r="A547" s="3"/>
      <c r="B547" s="3"/>
      <c r="C547" s="3"/>
      <c r="D547" s="5"/>
      <c r="E547" s="3"/>
      <c r="F547" s="8"/>
      <c r="G547" s="8"/>
      <c r="H547" s="8"/>
    </row>
    <row r="548" spans="1:8" ht="15" customHeight="1" x14ac:dyDescent="0.2">
      <c r="A548" s="3"/>
      <c r="B548" s="3"/>
      <c r="C548" s="3"/>
      <c r="D548" s="5"/>
      <c r="E548" s="3"/>
      <c r="F548" s="8"/>
      <c r="G548" s="8"/>
      <c r="H548" s="8"/>
    </row>
    <row r="549" spans="1:8" ht="15" customHeight="1" x14ac:dyDescent="0.2">
      <c r="A549" s="3"/>
      <c r="B549" s="3"/>
      <c r="C549" s="3"/>
      <c r="D549" s="5"/>
      <c r="E549" s="3"/>
      <c r="F549" s="8"/>
      <c r="G549" s="8"/>
      <c r="H549" s="8"/>
    </row>
    <row r="550" spans="1:8" ht="15" customHeight="1" x14ac:dyDescent="0.2">
      <c r="A550" s="3"/>
      <c r="B550" s="3"/>
      <c r="C550" s="3"/>
      <c r="D550" s="5"/>
      <c r="E550" s="3"/>
      <c r="F550" s="8"/>
      <c r="G550" s="8"/>
      <c r="H550" s="8"/>
    </row>
    <row r="551" spans="1:8" ht="15" customHeight="1" x14ac:dyDescent="0.2">
      <c r="A551" s="3"/>
      <c r="B551" s="3"/>
      <c r="C551" s="3"/>
      <c r="D551" s="5"/>
      <c r="E551" s="3"/>
      <c r="F551" s="8"/>
      <c r="G551" s="8"/>
      <c r="H551" s="8"/>
    </row>
    <row r="552" spans="1:8" ht="15" customHeight="1" x14ac:dyDescent="0.2">
      <c r="A552" s="3"/>
      <c r="B552" s="3"/>
      <c r="C552" s="3"/>
      <c r="D552" s="5"/>
      <c r="E552" s="3"/>
      <c r="F552" s="8"/>
      <c r="G552" s="8"/>
      <c r="H552" s="8"/>
    </row>
    <row r="553" spans="1:8" ht="15" customHeight="1" x14ac:dyDescent="0.2">
      <c r="A553" s="3"/>
      <c r="B553" s="3"/>
      <c r="C553" s="3"/>
      <c r="D553" s="5"/>
      <c r="E553" s="3"/>
      <c r="F553" s="8"/>
      <c r="G553" s="8"/>
      <c r="H553" s="8"/>
    </row>
    <row r="554" spans="1:8" ht="15" customHeight="1" x14ac:dyDescent="0.2">
      <c r="A554" s="3"/>
      <c r="B554" s="3"/>
      <c r="C554" s="3"/>
      <c r="D554" s="5"/>
      <c r="E554" s="3"/>
      <c r="F554" s="8"/>
      <c r="G554" s="8"/>
      <c r="H554" s="8"/>
    </row>
    <row r="555" spans="1:8" ht="15" customHeight="1" x14ac:dyDescent="0.2">
      <c r="A555" s="3"/>
      <c r="B555" s="3"/>
      <c r="C555" s="3"/>
      <c r="D555" s="5"/>
      <c r="E555" s="3"/>
      <c r="F555" s="8"/>
      <c r="G555" s="8"/>
      <c r="H555" s="8"/>
    </row>
    <row r="556" spans="1:8" ht="15" customHeight="1" x14ac:dyDescent="0.2">
      <c r="A556" s="3"/>
      <c r="B556" s="3"/>
      <c r="C556" s="3"/>
      <c r="D556" s="5"/>
      <c r="E556" s="3"/>
      <c r="F556" s="8"/>
      <c r="G556" s="8"/>
      <c r="H556" s="8"/>
    </row>
    <row r="557" spans="1:8" ht="15" customHeight="1" x14ac:dyDescent="0.2">
      <c r="A557" s="3"/>
      <c r="B557" s="3"/>
      <c r="C557" s="3"/>
      <c r="D557" s="5"/>
      <c r="E557" s="3"/>
      <c r="F557" s="8"/>
      <c r="G557" s="8"/>
      <c r="H557" s="8"/>
    </row>
    <row r="558" spans="1:8" ht="15" customHeight="1" x14ac:dyDescent="0.2">
      <c r="A558" s="3"/>
      <c r="B558" s="3"/>
      <c r="C558" s="3"/>
      <c r="D558" s="5"/>
      <c r="E558" s="3"/>
      <c r="F558" s="8"/>
      <c r="G558" s="8"/>
      <c r="H558" s="8"/>
    </row>
    <row r="559" spans="1:8" ht="15" customHeight="1" x14ac:dyDescent="0.2">
      <c r="A559" s="3"/>
      <c r="B559" s="3"/>
      <c r="C559" s="3"/>
      <c r="D559" s="5"/>
      <c r="E559" s="3"/>
      <c r="F559" s="8"/>
      <c r="G559" s="8"/>
      <c r="H559" s="8"/>
    </row>
    <row r="560" spans="1:8" ht="15" customHeight="1" x14ac:dyDescent="0.2">
      <c r="A560" s="3"/>
      <c r="B560" s="3"/>
      <c r="C560" s="3"/>
      <c r="D560" s="5"/>
      <c r="E560" s="3"/>
      <c r="F560" s="8"/>
      <c r="G560" s="8"/>
      <c r="H560" s="8"/>
    </row>
    <row r="561" spans="1:8" ht="15" customHeight="1" x14ac:dyDescent="0.2">
      <c r="A561" s="3"/>
      <c r="B561" s="3"/>
      <c r="C561" s="3"/>
      <c r="D561" s="5"/>
      <c r="E561" s="3"/>
      <c r="F561" s="8"/>
      <c r="G561" s="8"/>
      <c r="H561" s="8"/>
    </row>
    <row r="562" spans="1:8" ht="15" customHeight="1" x14ac:dyDescent="0.2">
      <c r="A562" s="3"/>
      <c r="B562" s="3"/>
      <c r="C562" s="3"/>
      <c r="D562" s="5"/>
      <c r="E562" s="3"/>
      <c r="F562" s="8"/>
      <c r="G562" s="8"/>
      <c r="H562" s="8"/>
    </row>
    <row r="563" spans="1:8" ht="15" customHeight="1" x14ac:dyDescent="0.2">
      <c r="A563" s="3"/>
      <c r="B563" s="3"/>
      <c r="C563" s="3"/>
      <c r="D563" s="5"/>
      <c r="E563" s="3"/>
      <c r="F563" s="8"/>
      <c r="G563" s="8"/>
      <c r="H563" s="8"/>
    </row>
    <row r="564" spans="1:8" ht="15" customHeight="1" x14ac:dyDescent="0.2">
      <c r="A564" s="3"/>
      <c r="B564" s="3"/>
      <c r="C564" s="3"/>
      <c r="D564" s="5"/>
      <c r="E564" s="3"/>
      <c r="F564" s="8"/>
      <c r="G564" s="8"/>
      <c r="H564" s="8"/>
    </row>
    <row r="565" spans="1:8" ht="15" customHeight="1" x14ac:dyDescent="0.2">
      <c r="A565" s="3"/>
      <c r="B565" s="3"/>
      <c r="C565" s="3"/>
      <c r="D565" s="5"/>
      <c r="E565" s="3"/>
      <c r="F565" s="8"/>
      <c r="G565" s="8"/>
      <c r="H565" s="8"/>
    </row>
    <row r="566" spans="1:8" ht="15" customHeight="1" x14ac:dyDescent="0.2">
      <c r="A566" s="3"/>
      <c r="B566" s="3"/>
      <c r="C566" s="3"/>
      <c r="D566" s="5"/>
      <c r="E566" s="3"/>
      <c r="F566" s="8"/>
      <c r="G566" s="8"/>
      <c r="H566" s="8"/>
    </row>
    <row r="567" spans="1:8" ht="15" customHeight="1" x14ac:dyDescent="0.2">
      <c r="A567" s="3"/>
      <c r="B567" s="3"/>
      <c r="C567" s="3"/>
      <c r="D567" s="5"/>
      <c r="E567" s="3"/>
      <c r="F567" s="8"/>
      <c r="G567" s="8"/>
      <c r="H567" s="8"/>
    </row>
    <row r="568" spans="1:8" ht="15" customHeight="1" x14ac:dyDescent="0.2">
      <c r="A568" s="3"/>
      <c r="B568" s="3"/>
      <c r="C568" s="3"/>
      <c r="D568" s="5"/>
      <c r="E568" s="3"/>
      <c r="F568" s="8"/>
      <c r="G568" s="8"/>
      <c r="H568" s="8"/>
    </row>
    <row r="569" spans="1:8" ht="15" customHeight="1" x14ac:dyDescent="0.2">
      <c r="A569" s="3"/>
      <c r="B569" s="3"/>
      <c r="C569" s="3"/>
      <c r="D569" s="5"/>
      <c r="E569" s="3"/>
      <c r="F569" s="8"/>
      <c r="G569" s="8"/>
      <c r="H569" s="8"/>
    </row>
    <row r="570" spans="1:8" ht="15" customHeight="1" x14ac:dyDescent="0.2">
      <c r="A570" s="3"/>
      <c r="B570" s="3"/>
      <c r="C570" s="3"/>
      <c r="D570" s="5"/>
      <c r="E570" s="3"/>
      <c r="F570" s="8"/>
      <c r="G570" s="8"/>
      <c r="H570" s="8"/>
    </row>
    <row r="571" spans="1:8" ht="15" customHeight="1" x14ac:dyDescent="0.2">
      <c r="A571" s="3"/>
      <c r="B571" s="3"/>
      <c r="C571" s="3"/>
      <c r="D571" s="5"/>
      <c r="E571" s="3"/>
      <c r="F571" s="8"/>
      <c r="G571" s="8"/>
      <c r="H571" s="8"/>
    </row>
    <row r="572" spans="1:8" ht="15" customHeight="1" x14ac:dyDescent="0.2">
      <c r="A572" s="3"/>
      <c r="B572" s="3"/>
      <c r="C572" s="3"/>
      <c r="D572" s="5"/>
      <c r="E572" s="3"/>
      <c r="F572" s="8"/>
      <c r="G572" s="8"/>
      <c r="H572" s="8"/>
    </row>
    <row r="573" spans="1:8" ht="15" customHeight="1" x14ac:dyDescent="0.2">
      <c r="A573" s="3"/>
      <c r="B573" s="3"/>
      <c r="C573" s="3"/>
      <c r="D573" s="5"/>
      <c r="E573" s="3"/>
      <c r="F573" s="8"/>
      <c r="G573" s="8"/>
      <c r="H573" s="8"/>
    </row>
    <row r="574" spans="1:8" ht="15" customHeight="1" x14ac:dyDescent="0.2">
      <c r="A574" s="3"/>
      <c r="B574" s="3"/>
      <c r="C574" s="3"/>
      <c r="D574" s="5"/>
      <c r="E574" s="3"/>
      <c r="F574" s="8"/>
      <c r="G574" s="8"/>
      <c r="H574" s="8"/>
    </row>
    <row r="575" spans="1:8" ht="15" customHeight="1" x14ac:dyDescent="0.2">
      <c r="A575" s="3"/>
      <c r="B575" s="3"/>
      <c r="C575" s="3"/>
      <c r="D575" s="5"/>
      <c r="E575" s="3"/>
      <c r="F575" s="8"/>
      <c r="G575" s="8"/>
      <c r="H575" s="8"/>
    </row>
    <row r="576" spans="1:8" ht="15" customHeight="1" x14ac:dyDescent="0.2">
      <c r="A576" s="3"/>
      <c r="B576" s="3"/>
      <c r="C576" s="3"/>
      <c r="D576" s="5"/>
      <c r="E576" s="3"/>
      <c r="F576" s="8"/>
      <c r="G576" s="8"/>
      <c r="H576" s="8"/>
    </row>
    <row r="577" spans="1:8" ht="15" customHeight="1" x14ac:dyDescent="0.2">
      <c r="A577" s="3"/>
      <c r="B577" s="3"/>
      <c r="C577" s="3"/>
      <c r="D577" s="5"/>
      <c r="E577" s="3"/>
      <c r="F577" s="8"/>
      <c r="G577" s="8"/>
      <c r="H577" s="8"/>
    </row>
    <row r="578" spans="1:8" ht="15" customHeight="1" x14ac:dyDescent="0.2">
      <c r="A578" s="3"/>
      <c r="B578" s="3"/>
      <c r="C578" s="3"/>
      <c r="D578" s="5"/>
      <c r="E578" s="3"/>
      <c r="F578" s="8"/>
      <c r="G578" s="8"/>
      <c r="H578" s="8"/>
    </row>
    <row r="579" spans="1:8" ht="15" customHeight="1" x14ac:dyDescent="0.2">
      <c r="A579" s="3"/>
      <c r="B579" s="3"/>
      <c r="C579" s="3"/>
      <c r="D579" s="5"/>
      <c r="E579" s="3"/>
      <c r="F579" s="8"/>
      <c r="G579" s="8"/>
      <c r="H579" s="8"/>
    </row>
    <row r="580" spans="1:8" ht="15" customHeight="1" x14ac:dyDescent="0.2">
      <c r="A580" s="3"/>
      <c r="B580" s="3"/>
      <c r="C580" s="3"/>
      <c r="D580" s="5"/>
      <c r="E580" s="3"/>
      <c r="F580" s="8"/>
      <c r="G580" s="8"/>
      <c r="H580" s="8"/>
    </row>
    <row r="581" spans="1:8" ht="15" customHeight="1" x14ac:dyDescent="0.2">
      <c r="A581" s="3"/>
      <c r="B581" s="3"/>
      <c r="C581" s="3"/>
      <c r="D581" s="5"/>
      <c r="E581" s="3"/>
      <c r="F581" s="8"/>
      <c r="G581" s="8"/>
      <c r="H581" s="8"/>
    </row>
    <row r="582" spans="1:8" ht="15" customHeight="1" x14ac:dyDescent="0.2">
      <c r="A582" s="3"/>
      <c r="B582" s="3"/>
      <c r="C582" s="3"/>
      <c r="D582" s="5"/>
      <c r="E582" s="3"/>
      <c r="F582" s="8"/>
      <c r="G582" s="8"/>
      <c r="H582" s="8"/>
    </row>
    <row r="583" spans="1:8" ht="15" customHeight="1" x14ac:dyDescent="0.2">
      <c r="A583" s="3"/>
      <c r="B583" s="3"/>
      <c r="C583" s="3"/>
      <c r="D583" s="5"/>
      <c r="E583" s="3"/>
      <c r="F583" s="8"/>
      <c r="G583" s="8"/>
      <c r="H583" s="8"/>
    </row>
    <row r="584" spans="1:8" ht="15" customHeight="1" x14ac:dyDescent="0.2">
      <c r="A584" s="3"/>
      <c r="B584" s="3"/>
      <c r="C584" s="3"/>
      <c r="D584" s="5"/>
      <c r="E584" s="3"/>
      <c r="F584" s="8"/>
      <c r="G584" s="8"/>
      <c r="H584" s="8"/>
    </row>
    <row r="585" spans="1:8" ht="15" customHeight="1" x14ac:dyDescent="0.2">
      <c r="A585" s="3"/>
      <c r="B585" s="3"/>
      <c r="C585" s="3"/>
      <c r="D585" s="5"/>
      <c r="E585" s="3"/>
      <c r="F585" s="8"/>
      <c r="G585" s="8"/>
      <c r="H585" s="8"/>
    </row>
    <row r="586" spans="1:8" ht="15" customHeight="1" x14ac:dyDescent="0.2">
      <c r="A586" s="3"/>
      <c r="B586" s="3"/>
      <c r="C586" s="3"/>
      <c r="D586" s="5"/>
      <c r="E586" s="3"/>
      <c r="F586" s="8"/>
      <c r="G586" s="8"/>
      <c r="H586" s="8"/>
    </row>
    <row r="587" spans="1:8" ht="15" customHeight="1" x14ac:dyDescent="0.2">
      <c r="A587" s="3"/>
      <c r="B587" s="3"/>
      <c r="C587" s="3"/>
      <c r="D587" s="5"/>
      <c r="E587" s="3"/>
      <c r="F587" s="8"/>
      <c r="G587" s="8"/>
      <c r="H587" s="8"/>
    </row>
    <row r="588" spans="1:8" ht="15" customHeight="1" x14ac:dyDescent="0.2">
      <c r="A588" s="3"/>
      <c r="B588" s="3"/>
      <c r="C588" s="3"/>
      <c r="D588" s="5"/>
      <c r="E588" s="3"/>
      <c r="F588" s="8"/>
      <c r="G588" s="8"/>
      <c r="H588" s="8"/>
    </row>
    <row r="589" spans="1:8" ht="15" customHeight="1" x14ac:dyDescent="0.2">
      <c r="A589" s="3"/>
      <c r="B589" s="3"/>
      <c r="C589" s="3"/>
      <c r="D589" s="5"/>
      <c r="E589" s="3"/>
      <c r="F589" s="8"/>
      <c r="G589" s="8"/>
      <c r="H589" s="8"/>
    </row>
    <row r="590" spans="1:8" ht="15" customHeight="1" x14ac:dyDescent="0.2">
      <c r="A590" s="3"/>
      <c r="B590" s="3"/>
      <c r="C590" s="3"/>
      <c r="D590" s="5"/>
      <c r="E590" s="3"/>
      <c r="F590" s="8"/>
      <c r="G590" s="8"/>
      <c r="H590" s="8"/>
    </row>
    <row r="591" spans="1:8" ht="15" customHeight="1" x14ac:dyDescent="0.2">
      <c r="A591" s="3"/>
      <c r="B591" s="3"/>
      <c r="C591" s="3"/>
      <c r="D591" s="5"/>
      <c r="E591" s="3"/>
      <c r="F591" s="8"/>
      <c r="G591" s="8"/>
      <c r="H591" s="8"/>
    </row>
    <row r="592" spans="1:8" ht="15" customHeight="1" x14ac:dyDescent="0.2">
      <c r="A592" s="3"/>
      <c r="B592" s="3"/>
      <c r="C592" s="3"/>
      <c r="D592" s="5"/>
      <c r="E592" s="3"/>
      <c r="F592" s="8"/>
      <c r="G592" s="8"/>
      <c r="H592" s="8"/>
    </row>
    <row r="593" spans="1:8" ht="15" customHeight="1" x14ac:dyDescent="0.2">
      <c r="A593" s="3"/>
      <c r="B593" s="3"/>
      <c r="C593" s="3"/>
      <c r="D593" s="5"/>
      <c r="E593" s="3"/>
      <c r="F593" s="8"/>
      <c r="G593" s="8"/>
      <c r="H593" s="8"/>
    </row>
    <row r="594" spans="1:8" ht="15" customHeight="1" x14ac:dyDescent="0.2">
      <c r="A594" s="3"/>
      <c r="B594" s="3"/>
      <c r="C594" s="3"/>
      <c r="D594" s="5"/>
      <c r="E594" s="3"/>
      <c r="F594" s="8"/>
      <c r="G594" s="8"/>
      <c r="H594" s="8"/>
    </row>
    <row r="595" spans="1:8" ht="15" customHeight="1" x14ac:dyDescent="0.2">
      <c r="A595" s="3"/>
      <c r="B595" s="3"/>
      <c r="C595" s="3"/>
      <c r="D595" s="5"/>
      <c r="E595" s="3"/>
      <c r="F595" s="8"/>
      <c r="G595" s="8"/>
      <c r="H595" s="8"/>
    </row>
    <row r="596" spans="1:8" ht="15" customHeight="1" x14ac:dyDescent="0.2">
      <c r="A596" s="3"/>
      <c r="B596" s="3"/>
      <c r="C596" s="3"/>
      <c r="D596" s="5"/>
      <c r="E596" s="3"/>
      <c r="F596" s="8"/>
      <c r="G596" s="8"/>
      <c r="H596" s="8"/>
    </row>
    <row r="597" spans="1:8" ht="15" customHeight="1" x14ac:dyDescent="0.2">
      <c r="A597" s="3"/>
      <c r="B597" s="3"/>
      <c r="C597" s="3"/>
      <c r="D597" s="5"/>
      <c r="E597" s="3"/>
      <c r="F597" s="8"/>
      <c r="G597" s="8"/>
      <c r="H597" s="8"/>
    </row>
    <row r="598" spans="1:8" ht="15" customHeight="1" x14ac:dyDescent="0.2">
      <c r="A598" s="3"/>
      <c r="B598" s="3"/>
      <c r="C598" s="3"/>
      <c r="D598" s="5"/>
      <c r="E598" s="3"/>
      <c r="F598" s="8"/>
      <c r="G598" s="8"/>
      <c r="H598" s="8"/>
    </row>
    <row r="599" spans="1:8" ht="15" customHeight="1" x14ac:dyDescent="0.2">
      <c r="A599" s="3"/>
      <c r="B599" s="3"/>
      <c r="C599" s="3"/>
      <c r="D599" s="5"/>
      <c r="E599" s="3"/>
      <c r="F599" s="8"/>
      <c r="G599" s="8"/>
      <c r="H599" s="8"/>
    </row>
    <row r="600" spans="1:8" ht="15" customHeight="1" x14ac:dyDescent="0.2">
      <c r="A600" s="3"/>
      <c r="B600" s="3"/>
      <c r="C600" s="3"/>
      <c r="D600" s="5"/>
      <c r="E600" s="3"/>
      <c r="F600" s="8"/>
      <c r="G600" s="8"/>
      <c r="H600" s="8"/>
    </row>
    <row r="601" spans="1:8" ht="15" customHeight="1" x14ac:dyDescent="0.2">
      <c r="A601" s="3"/>
      <c r="B601" s="3"/>
      <c r="C601" s="3"/>
      <c r="D601" s="5"/>
      <c r="E601" s="3"/>
      <c r="F601" s="8"/>
      <c r="G601" s="8"/>
      <c r="H601" s="8"/>
    </row>
    <row r="602" spans="1:8" ht="15" customHeight="1" x14ac:dyDescent="0.2">
      <c r="A602" s="3"/>
      <c r="B602" s="3"/>
      <c r="C602" s="3"/>
      <c r="D602" s="5"/>
      <c r="E602" s="3"/>
      <c r="F602" s="8"/>
      <c r="G602" s="8"/>
      <c r="H602" s="8"/>
    </row>
    <row r="603" spans="1:8" ht="15" customHeight="1" x14ac:dyDescent="0.2">
      <c r="A603" s="3"/>
      <c r="B603" s="3"/>
      <c r="C603" s="3"/>
      <c r="D603" s="5"/>
      <c r="E603" s="3"/>
      <c r="F603" s="8"/>
      <c r="G603" s="8"/>
      <c r="H603" s="8"/>
    </row>
    <row r="604" spans="1:8" ht="15" customHeight="1" x14ac:dyDescent="0.2">
      <c r="A604" s="3"/>
      <c r="B604" s="3"/>
      <c r="C604" s="3"/>
      <c r="D604" s="5"/>
      <c r="E604" s="3"/>
      <c r="F604" s="8"/>
      <c r="G604" s="8"/>
      <c r="H604" s="8"/>
    </row>
    <row r="605" spans="1:8" ht="15" customHeight="1" x14ac:dyDescent="0.2">
      <c r="A605" s="3"/>
      <c r="B605" s="3"/>
      <c r="C605" s="3"/>
      <c r="D605" s="5"/>
      <c r="E605" s="3"/>
      <c r="F605" s="8"/>
      <c r="G605" s="8"/>
      <c r="H605" s="8"/>
    </row>
    <row r="606" spans="1:8" ht="15" customHeight="1" x14ac:dyDescent="0.2">
      <c r="A606" s="3"/>
      <c r="B606" s="3"/>
      <c r="C606" s="3"/>
      <c r="D606" s="5"/>
      <c r="E606" s="3"/>
      <c r="F606" s="8"/>
      <c r="G606" s="8"/>
      <c r="H606" s="8"/>
    </row>
    <row r="607" spans="1:8" ht="15" customHeight="1" x14ac:dyDescent="0.2">
      <c r="A607" s="3"/>
      <c r="B607" s="3"/>
      <c r="C607" s="3"/>
      <c r="D607" s="5"/>
      <c r="E607" s="3"/>
      <c r="F607" s="8"/>
      <c r="G607" s="8"/>
      <c r="H607" s="8"/>
    </row>
    <row r="608" spans="1:8" ht="15" customHeight="1" x14ac:dyDescent="0.2">
      <c r="A608" s="3"/>
      <c r="B608" s="3"/>
      <c r="C608" s="3"/>
      <c r="D608" s="5"/>
      <c r="E608" s="3"/>
      <c r="F608" s="8"/>
      <c r="G608" s="8"/>
      <c r="H608" s="8"/>
    </row>
    <row r="609" spans="1:8" ht="15" customHeight="1" x14ac:dyDescent="0.2">
      <c r="A609" s="3"/>
      <c r="B609" s="3"/>
      <c r="C609" s="3"/>
      <c r="D609" s="5"/>
      <c r="E609" s="3"/>
      <c r="F609" s="8"/>
      <c r="G609" s="8"/>
      <c r="H609" s="8"/>
    </row>
    <row r="610" spans="1:8" ht="15" customHeight="1" x14ac:dyDescent="0.2">
      <c r="A610" s="3"/>
      <c r="B610" s="3"/>
      <c r="C610" s="3"/>
      <c r="D610" s="5"/>
      <c r="E610" s="3"/>
      <c r="F610" s="8"/>
      <c r="G610" s="8"/>
      <c r="H610" s="8"/>
    </row>
    <row r="611" spans="1:8" ht="15" customHeight="1" x14ac:dyDescent="0.2">
      <c r="A611" s="3"/>
      <c r="B611" s="3"/>
      <c r="C611" s="3"/>
      <c r="D611" s="5"/>
      <c r="E611" s="3"/>
      <c r="F611" s="8"/>
      <c r="G611" s="8"/>
      <c r="H611" s="8"/>
    </row>
    <row r="612" spans="1:8" ht="15" customHeight="1" x14ac:dyDescent="0.2">
      <c r="A612" s="3"/>
      <c r="B612" s="3"/>
      <c r="C612" s="3"/>
      <c r="D612" s="5"/>
      <c r="E612" s="3"/>
      <c r="F612" s="8"/>
      <c r="G612" s="8"/>
      <c r="H612" s="8"/>
    </row>
    <row r="613" spans="1:8" ht="15" customHeight="1" x14ac:dyDescent="0.2">
      <c r="A613" s="3"/>
      <c r="B613" s="3"/>
      <c r="C613" s="3"/>
      <c r="D613" s="5"/>
      <c r="E613" s="3"/>
      <c r="F613" s="8"/>
      <c r="G613" s="8"/>
      <c r="H613" s="8"/>
    </row>
    <row r="614" spans="1:8" ht="15" customHeight="1" x14ac:dyDescent="0.2">
      <c r="A614" s="3"/>
      <c r="B614" s="3"/>
      <c r="C614" s="3"/>
      <c r="D614" s="5"/>
      <c r="E614" s="3"/>
      <c r="F614" s="8"/>
      <c r="G614" s="8"/>
      <c r="H614" s="8"/>
    </row>
    <row r="615" spans="1:8" ht="15" customHeight="1" x14ac:dyDescent="0.2">
      <c r="A615" s="3"/>
      <c r="B615" s="3"/>
      <c r="C615" s="3"/>
      <c r="D615" s="5"/>
      <c r="E615" s="3"/>
      <c r="F615" s="8"/>
      <c r="G615" s="8"/>
      <c r="H615" s="8"/>
    </row>
    <row r="616" spans="1:8" ht="15" customHeight="1" x14ac:dyDescent="0.2">
      <c r="A616" s="3"/>
      <c r="B616" s="3"/>
      <c r="C616" s="3"/>
      <c r="D616" s="5"/>
      <c r="E616" s="3"/>
      <c r="F616" s="8"/>
      <c r="G616" s="8"/>
      <c r="H616" s="8"/>
    </row>
    <row r="617" spans="1:8" ht="15" customHeight="1" x14ac:dyDescent="0.2">
      <c r="A617" s="3"/>
      <c r="B617" s="3"/>
      <c r="C617" s="3"/>
      <c r="D617" s="5"/>
      <c r="E617" s="3"/>
      <c r="F617" s="8"/>
      <c r="G617" s="8"/>
      <c r="H617" s="8"/>
    </row>
    <row r="618" spans="1:8" ht="15" customHeight="1" x14ac:dyDescent="0.2">
      <c r="A618" s="3"/>
      <c r="B618" s="3"/>
      <c r="C618" s="3"/>
      <c r="D618" s="5"/>
      <c r="E618" s="3"/>
      <c r="F618" s="8"/>
      <c r="G618" s="8"/>
      <c r="H618" s="8"/>
    </row>
    <row r="619" spans="1:8" ht="15" customHeight="1" x14ac:dyDescent="0.2">
      <c r="A619" s="3"/>
      <c r="B619" s="3"/>
      <c r="C619" s="3"/>
      <c r="D619" s="5"/>
      <c r="E619" s="3"/>
      <c r="F619" s="8"/>
      <c r="G619" s="8"/>
      <c r="H619" s="8"/>
    </row>
    <row r="620" spans="1:8" ht="15" customHeight="1" x14ac:dyDescent="0.2">
      <c r="A620" s="3"/>
      <c r="B620" s="3"/>
      <c r="C620" s="3"/>
      <c r="D620" s="5"/>
      <c r="E620" s="3"/>
      <c r="F620" s="8"/>
      <c r="G620" s="8"/>
      <c r="H620" s="8"/>
    </row>
    <row r="621" spans="1:8" ht="15" customHeight="1" x14ac:dyDescent="0.2">
      <c r="A621" s="3"/>
      <c r="B621" s="3"/>
      <c r="C621" s="3"/>
      <c r="D621" s="5"/>
      <c r="E621" s="3"/>
      <c r="F621" s="8"/>
      <c r="G621" s="8"/>
      <c r="H621" s="8"/>
    </row>
    <row r="622" spans="1:8" ht="15" customHeight="1" x14ac:dyDescent="0.2">
      <c r="A622" s="3"/>
      <c r="B622" s="3"/>
      <c r="C622" s="3"/>
      <c r="D622" s="5"/>
      <c r="E622" s="3"/>
      <c r="F622" s="8"/>
      <c r="G622" s="8"/>
      <c r="H622" s="8"/>
    </row>
    <row r="623" spans="1:8" ht="15" customHeight="1" x14ac:dyDescent="0.2">
      <c r="A623" s="3"/>
      <c r="B623" s="3"/>
      <c r="C623" s="3"/>
      <c r="D623" s="5"/>
      <c r="E623" s="3"/>
      <c r="F623" s="8"/>
      <c r="G623" s="8"/>
      <c r="H623" s="8"/>
    </row>
    <row r="624" spans="1:8" ht="15" customHeight="1" x14ac:dyDescent="0.2">
      <c r="A624" s="3"/>
      <c r="B624" s="3"/>
      <c r="C624" s="3"/>
      <c r="D624" s="5"/>
      <c r="E624" s="3"/>
      <c r="F624" s="8"/>
      <c r="G624" s="8"/>
      <c r="H624" s="8"/>
    </row>
    <row r="625" spans="1:8" ht="15" customHeight="1" x14ac:dyDescent="0.2">
      <c r="A625" s="3"/>
      <c r="B625" s="3"/>
      <c r="C625" s="3"/>
      <c r="D625" s="5"/>
      <c r="E625" s="3"/>
      <c r="F625" s="8"/>
      <c r="G625" s="8"/>
      <c r="H625" s="8"/>
    </row>
    <row r="626" spans="1:8" ht="15" customHeight="1" x14ac:dyDescent="0.2">
      <c r="A626" s="3"/>
      <c r="B626" s="3"/>
      <c r="C626" s="3"/>
      <c r="D626" s="5"/>
      <c r="E626" s="3"/>
      <c r="F626" s="8"/>
      <c r="G626" s="8"/>
      <c r="H626" s="8"/>
    </row>
    <row r="627" spans="1:8" ht="15" customHeight="1" x14ac:dyDescent="0.2">
      <c r="A627" s="3"/>
      <c r="B627" s="3"/>
      <c r="C627" s="3"/>
      <c r="D627" s="5"/>
      <c r="E627" s="3"/>
      <c r="F627" s="8"/>
      <c r="G627" s="8"/>
      <c r="H627" s="8"/>
    </row>
    <row r="628" spans="1:8" ht="15" customHeight="1" x14ac:dyDescent="0.2">
      <c r="A628" s="3"/>
      <c r="B628" s="3"/>
      <c r="C628" s="3"/>
      <c r="D628" s="5"/>
      <c r="E628" s="3"/>
      <c r="F628" s="8"/>
      <c r="G628" s="8"/>
      <c r="H628" s="8"/>
    </row>
    <row r="629" spans="1:8" ht="15" customHeight="1" x14ac:dyDescent="0.2">
      <c r="A629" s="3"/>
      <c r="B629" s="3"/>
      <c r="C629" s="3"/>
      <c r="D629" s="5"/>
      <c r="E629" s="3"/>
      <c r="F629" s="8"/>
      <c r="G629" s="8"/>
      <c r="H629" s="8"/>
    </row>
    <row r="630" spans="1:8" ht="15" customHeight="1" x14ac:dyDescent="0.2">
      <c r="A630" s="3"/>
      <c r="B630" s="3"/>
      <c r="C630" s="3"/>
      <c r="D630" s="5"/>
      <c r="E630" s="3"/>
      <c r="F630" s="8"/>
      <c r="G630" s="8"/>
      <c r="H630" s="8"/>
    </row>
    <row r="631" spans="1:8" ht="15" customHeight="1" x14ac:dyDescent="0.2">
      <c r="A631" s="3"/>
      <c r="B631" s="3"/>
      <c r="C631" s="3"/>
      <c r="D631" s="5"/>
      <c r="E631" s="3"/>
      <c r="F631" s="8"/>
      <c r="G631" s="8"/>
      <c r="H631" s="8"/>
    </row>
    <row r="632" spans="1:8" ht="15" customHeight="1" x14ac:dyDescent="0.2">
      <c r="A632" s="3"/>
      <c r="B632" s="3"/>
      <c r="C632" s="3"/>
      <c r="D632" s="5"/>
      <c r="E632" s="3"/>
      <c r="F632" s="8"/>
      <c r="G632" s="8"/>
      <c r="H632" s="8"/>
    </row>
    <row r="633" spans="1:8" ht="15" customHeight="1" x14ac:dyDescent="0.2">
      <c r="A633" s="3"/>
      <c r="B633" s="3"/>
      <c r="C633" s="3"/>
      <c r="D633" s="5"/>
      <c r="E633" s="3"/>
      <c r="F633" s="8"/>
      <c r="G633" s="8"/>
      <c r="H633" s="8"/>
    </row>
    <row r="634" spans="1:8" ht="15" customHeight="1" x14ac:dyDescent="0.2">
      <c r="A634" s="3"/>
      <c r="B634" s="3"/>
      <c r="C634" s="3"/>
      <c r="D634" s="5"/>
      <c r="E634" s="3"/>
      <c r="F634" s="8"/>
      <c r="G634" s="8"/>
      <c r="H634" s="8"/>
    </row>
    <row r="635" spans="1:8" ht="15" customHeight="1" x14ac:dyDescent="0.2">
      <c r="A635" s="3"/>
      <c r="B635" s="3"/>
      <c r="C635" s="3"/>
      <c r="D635" s="5"/>
      <c r="E635" s="3"/>
      <c r="F635" s="8"/>
      <c r="G635" s="8"/>
      <c r="H635" s="8"/>
    </row>
    <row r="636" spans="1:8" ht="15" customHeight="1" x14ac:dyDescent="0.2">
      <c r="A636" s="3"/>
      <c r="B636" s="3"/>
      <c r="C636" s="3"/>
      <c r="D636" s="5"/>
      <c r="E636" s="3"/>
      <c r="F636" s="8"/>
      <c r="G636" s="8"/>
      <c r="H636" s="8"/>
    </row>
    <row r="637" spans="1:8" ht="15" customHeight="1" x14ac:dyDescent="0.2">
      <c r="A637" s="3"/>
      <c r="B637" s="3"/>
      <c r="C637" s="3"/>
      <c r="D637" s="5"/>
      <c r="E637" s="3"/>
      <c r="F637" s="8"/>
      <c r="G637" s="8"/>
      <c r="H637" s="8"/>
    </row>
    <row r="638" spans="1:8" ht="15" customHeight="1" x14ac:dyDescent="0.2">
      <c r="A638" s="3"/>
      <c r="B638" s="3"/>
      <c r="C638" s="3"/>
      <c r="D638" s="5"/>
      <c r="E638" s="3"/>
      <c r="F638" s="8"/>
      <c r="G638" s="8"/>
      <c r="H638" s="8"/>
    </row>
    <row r="639" spans="1:8" ht="15" customHeight="1" x14ac:dyDescent="0.2">
      <c r="A639" s="3"/>
      <c r="B639" s="3"/>
      <c r="C639" s="3"/>
      <c r="D639" s="5"/>
      <c r="E639" s="3"/>
      <c r="F639" s="8"/>
      <c r="G639" s="8"/>
      <c r="H639" s="8"/>
    </row>
    <row r="640" spans="1:8" ht="15" customHeight="1" x14ac:dyDescent="0.2">
      <c r="A640" s="3"/>
      <c r="B640" s="3"/>
      <c r="C640" s="3"/>
      <c r="D640" s="5"/>
      <c r="E640" s="3"/>
      <c r="F640" s="8"/>
      <c r="G640" s="8"/>
      <c r="H640" s="8"/>
    </row>
    <row r="641" spans="1:8" ht="15" customHeight="1" x14ac:dyDescent="0.2">
      <c r="A641" s="3"/>
      <c r="B641" s="3"/>
      <c r="C641" s="3"/>
      <c r="D641" s="5"/>
      <c r="E641" s="3"/>
      <c r="F641" s="8"/>
      <c r="G641" s="8"/>
      <c r="H641" s="8"/>
    </row>
    <row r="642" spans="1:8" ht="15" customHeight="1" x14ac:dyDescent="0.2">
      <c r="A642" s="3"/>
      <c r="B642" s="3"/>
      <c r="C642" s="3"/>
      <c r="D642" s="5"/>
      <c r="E642" s="3"/>
      <c r="F642" s="8"/>
      <c r="G642" s="8"/>
      <c r="H642" s="8"/>
    </row>
    <row r="643" spans="1:8" ht="15" customHeight="1" x14ac:dyDescent="0.2">
      <c r="A643" s="3"/>
      <c r="B643" s="3"/>
      <c r="C643" s="3"/>
      <c r="D643" s="5"/>
      <c r="E643" s="3"/>
      <c r="F643" s="8"/>
      <c r="G643" s="8"/>
      <c r="H643" s="8"/>
    </row>
    <row r="644" spans="1:8" ht="15" customHeight="1" x14ac:dyDescent="0.2">
      <c r="A644" s="3"/>
      <c r="B644" s="3"/>
      <c r="C644" s="3"/>
      <c r="D644" s="5"/>
      <c r="E644" s="3"/>
      <c r="F644" s="8"/>
      <c r="G644" s="8"/>
      <c r="H644" s="8"/>
    </row>
    <row r="645" spans="1:8" ht="15" customHeight="1" x14ac:dyDescent="0.2">
      <c r="A645" s="3"/>
      <c r="B645" s="3"/>
      <c r="C645" s="3"/>
      <c r="D645" s="5"/>
      <c r="E645" s="3"/>
      <c r="F645" s="8"/>
      <c r="G645" s="8"/>
      <c r="H645" s="8"/>
    </row>
    <row r="646" spans="1:8" ht="15" customHeight="1" x14ac:dyDescent="0.2">
      <c r="A646" s="3"/>
      <c r="B646" s="3"/>
      <c r="C646" s="3"/>
      <c r="D646" s="5"/>
      <c r="E646" s="3"/>
      <c r="F646" s="8"/>
      <c r="G646" s="8"/>
      <c r="H646" s="8"/>
    </row>
    <row r="647" spans="1:8" ht="15" customHeight="1" x14ac:dyDescent="0.2">
      <c r="A647" s="3"/>
      <c r="B647" s="3"/>
      <c r="C647" s="3"/>
      <c r="D647" s="5"/>
      <c r="E647" s="3"/>
      <c r="F647" s="8"/>
      <c r="G647" s="8"/>
      <c r="H647" s="8"/>
    </row>
    <row r="648" spans="1:8" ht="15" customHeight="1" x14ac:dyDescent="0.2">
      <c r="A648" s="3"/>
      <c r="B648" s="3"/>
      <c r="C648" s="3"/>
      <c r="D648" s="5"/>
      <c r="E648" s="3"/>
      <c r="F648" s="8"/>
      <c r="G648" s="8"/>
      <c r="H648" s="8"/>
    </row>
    <row r="649" spans="1:8" ht="15" customHeight="1" x14ac:dyDescent="0.2">
      <c r="A649" s="3"/>
      <c r="B649" s="3"/>
      <c r="C649" s="3"/>
      <c r="D649" s="5"/>
      <c r="E649" s="3"/>
      <c r="F649" s="8"/>
      <c r="G649" s="8"/>
      <c r="H649" s="8"/>
    </row>
    <row r="650" spans="1:8" ht="15" customHeight="1" x14ac:dyDescent="0.2">
      <c r="A650" s="3"/>
      <c r="B650" s="3"/>
      <c r="C650" s="3"/>
      <c r="D650" s="5"/>
      <c r="E650" s="3"/>
      <c r="F650" s="8"/>
      <c r="G650" s="8"/>
      <c r="H650" s="8"/>
    </row>
    <row r="651" spans="1:8" ht="15" customHeight="1" x14ac:dyDescent="0.2">
      <c r="A651" s="3"/>
      <c r="B651" s="3"/>
      <c r="C651" s="3"/>
      <c r="D651" s="5"/>
      <c r="E651" s="3"/>
      <c r="F651" s="8"/>
      <c r="G651" s="8"/>
      <c r="H651" s="8"/>
    </row>
    <row r="652" spans="1:8" ht="15" customHeight="1" x14ac:dyDescent="0.2">
      <c r="A652" s="3"/>
      <c r="B652" s="3"/>
      <c r="C652" s="3"/>
      <c r="D652" s="5"/>
      <c r="E652" s="3"/>
      <c r="F652" s="8"/>
      <c r="G652" s="8"/>
      <c r="H652" s="8"/>
    </row>
    <row r="653" spans="1:8" ht="15" customHeight="1" x14ac:dyDescent="0.2">
      <c r="A653" s="3"/>
      <c r="B653" s="3"/>
      <c r="C653" s="3"/>
      <c r="D653" s="5"/>
      <c r="E653" s="3"/>
      <c r="F653" s="8"/>
      <c r="G653" s="8"/>
      <c r="H653" s="8"/>
    </row>
    <row r="654" spans="1:8" ht="15" customHeight="1" x14ac:dyDescent="0.2">
      <c r="A654" s="3"/>
      <c r="B654" s="3"/>
      <c r="C654" s="3"/>
      <c r="D654" s="5"/>
      <c r="E654" s="3"/>
      <c r="F654" s="8"/>
      <c r="G654" s="8"/>
      <c r="H654" s="8"/>
    </row>
    <row r="655" spans="1:8" ht="15" customHeight="1" x14ac:dyDescent="0.2">
      <c r="A655" s="3"/>
      <c r="B655" s="3"/>
      <c r="C655" s="3"/>
      <c r="D655" s="5"/>
      <c r="E655" s="3"/>
      <c r="F655" s="8"/>
      <c r="G655" s="8"/>
      <c r="H655" s="8"/>
    </row>
    <row r="656" spans="1:8" ht="15" customHeight="1" x14ac:dyDescent="0.2">
      <c r="A656" s="3"/>
      <c r="B656" s="3"/>
      <c r="C656" s="3"/>
      <c r="D656" s="5"/>
      <c r="E656" s="3"/>
      <c r="F656" s="8"/>
      <c r="G656" s="8"/>
      <c r="H656" s="8"/>
    </row>
    <row r="657" spans="1:8" ht="15" customHeight="1" x14ac:dyDescent="0.2">
      <c r="A657" s="3"/>
      <c r="B657" s="3"/>
      <c r="C657" s="3"/>
      <c r="D657" s="5"/>
      <c r="E657" s="3"/>
      <c r="F657" s="8"/>
      <c r="G657" s="8"/>
      <c r="H657" s="8"/>
    </row>
    <row r="658" spans="1:8" ht="15" customHeight="1" x14ac:dyDescent="0.2">
      <c r="A658" s="3"/>
      <c r="B658" s="3"/>
      <c r="C658" s="3"/>
      <c r="D658" s="5"/>
      <c r="E658" s="3"/>
      <c r="F658" s="8"/>
      <c r="G658" s="8"/>
      <c r="H658" s="8"/>
    </row>
    <row r="659" spans="1:8" ht="15" customHeight="1" x14ac:dyDescent="0.2">
      <c r="A659" s="3"/>
      <c r="B659" s="3"/>
      <c r="C659" s="3"/>
      <c r="D659" s="5"/>
      <c r="E659" s="3"/>
      <c r="F659" s="8"/>
      <c r="G659" s="8"/>
      <c r="H659" s="8"/>
    </row>
    <row r="660" spans="1:8" ht="15" customHeight="1" x14ac:dyDescent="0.2">
      <c r="A660" s="3"/>
      <c r="B660" s="3"/>
      <c r="C660" s="3"/>
      <c r="D660" s="5"/>
      <c r="E660" s="3"/>
      <c r="F660" s="8"/>
      <c r="G660" s="8"/>
      <c r="H660" s="8"/>
    </row>
    <row r="661" spans="1:8" ht="15" customHeight="1" x14ac:dyDescent="0.2">
      <c r="A661" s="3"/>
      <c r="B661" s="3"/>
      <c r="C661" s="3"/>
      <c r="D661" s="5"/>
      <c r="E661" s="3"/>
      <c r="F661" s="8"/>
      <c r="G661" s="8"/>
      <c r="H661" s="8"/>
    </row>
    <row r="662" spans="1:8" ht="15" customHeight="1" x14ac:dyDescent="0.2">
      <c r="A662" s="3"/>
      <c r="B662" s="3"/>
      <c r="C662" s="3"/>
      <c r="D662" s="5"/>
      <c r="E662" s="3"/>
      <c r="F662" s="8"/>
      <c r="G662" s="8"/>
      <c r="H662" s="8"/>
    </row>
    <row r="663" spans="1:8" ht="15" customHeight="1" x14ac:dyDescent="0.2">
      <c r="A663" s="3"/>
      <c r="B663" s="3"/>
      <c r="C663" s="3"/>
      <c r="D663" s="5"/>
      <c r="E663" s="3"/>
      <c r="F663" s="8"/>
      <c r="G663" s="8"/>
      <c r="H663" s="8"/>
    </row>
    <row r="664" spans="1:8" ht="15" customHeight="1" x14ac:dyDescent="0.2">
      <c r="A664" s="3"/>
      <c r="B664" s="3"/>
      <c r="C664" s="3"/>
      <c r="D664" s="5"/>
      <c r="E664" s="3"/>
      <c r="F664" s="8"/>
      <c r="G664" s="8"/>
      <c r="H664" s="8"/>
    </row>
    <row r="665" spans="1:8" ht="15" customHeight="1" x14ac:dyDescent="0.2">
      <c r="A665" s="3"/>
      <c r="B665" s="3"/>
      <c r="C665" s="3"/>
      <c r="D665" s="5"/>
      <c r="E665" s="3"/>
      <c r="F665" s="8"/>
      <c r="G665" s="8"/>
      <c r="H665" s="8"/>
    </row>
    <row r="666" spans="1:8" ht="15" customHeight="1" x14ac:dyDescent="0.2">
      <c r="A666" s="3"/>
      <c r="B666" s="3"/>
      <c r="C666" s="3"/>
      <c r="D666" s="5"/>
      <c r="E666" s="3"/>
      <c r="F666" s="8"/>
      <c r="G666" s="8"/>
      <c r="H666" s="8"/>
    </row>
    <row r="667" spans="1:8" ht="15" customHeight="1" x14ac:dyDescent="0.2">
      <c r="A667" s="3"/>
      <c r="B667" s="3"/>
      <c r="C667" s="3"/>
      <c r="D667" s="5"/>
      <c r="E667" s="3"/>
      <c r="F667" s="8"/>
      <c r="G667" s="8"/>
      <c r="H667" s="8"/>
    </row>
    <row r="668" spans="1:8" ht="15" customHeight="1" x14ac:dyDescent="0.2">
      <c r="A668" s="3"/>
      <c r="B668" s="3"/>
      <c r="C668" s="3"/>
      <c r="D668" s="5"/>
      <c r="E668" s="3"/>
      <c r="F668" s="8"/>
      <c r="G668" s="8"/>
      <c r="H668" s="8"/>
    </row>
    <row r="669" spans="1:8" ht="15" customHeight="1" x14ac:dyDescent="0.2">
      <c r="A669" s="3"/>
      <c r="B669" s="3"/>
      <c r="C669" s="3"/>
      <c r="D669" s="5"/>
      <c r="E669" s="3"/>
      <c r="F669" s="8"/>
      <c r="G669" s="8"/>
      <c r="H669" s="8"/>
    </row>
    <row r="670" spans="1:8" ht="15" customHeight="1" x14ac:dyDescent="0.2">
      <c r="A670" s="3"/>
      <c r="B670" s="3"/>
      <c r="C670" s="3"/>
      <c r="D670" s="5"/>
      <c r="E670" s="3"/>
      <c r="F670" s="8"/>
      <c r="G670" s="8"/>
      <c r="H670" s="8"/>
    </row>
    <row r="671" spans="1:8" ht="15" customHeight="1" x14ac:dyDescent="0.2">
      <c r="A671" s="3"/>
      <c r="B671" s="3"/>
      <c r="C671" s="3"/>
      <c r="D671" s="5"/>
      <c r="E671" s="3"/>
      <c r="F671" s="8"/>
      <c r="G671" s="8"/>
      <c r="H671" s="8"/>
    </row>
    <row r="672" spans="1:8" ht="15" customHeight="1" x14ac:dyDescent="0.2">
      <c r="A672" s="3"/>
      <c r="B672" s="3"/>
      <c r="C672" s="3"/>
      <c r="D672" s="5"/>
      <c r="E672" s="3"/>
      <c r="F672" s="8"/>
      <c r="G672" s="8"/>
      <c r="H672" s="8"/>
    </row>
    <row r="673" spans="1:8" ht="15" customHeight="1" x14ac:dyDescent="0.2">
      <c r="A673" s="3"/>
      <c r="B673" s="3"/>
      <c r="C673" s="3"/>
      <c r="D673" s="5"/>
      <c r="E673" s="3"/>
      <c r="F673" s="8"/>
      <c r="G673" s="8"/>
      <c r="H673" s="8"/>
    </row>
    <row r="674" spans="1:8" ht="15" customHeight="1" x14ac:dyDescent="0.2">
      <c r="A674" s="3"/>
      <c r="B674" s="3"/>
      <c r="C674" s="3"/>
      <c r="D674" s="5"/>
      <c r="E674" s="3"/>
      <c r="F674" s="8"/>
      <c r="G674" s="8"/>
      <c r="H674" s="8"/>
    </row>
    <row r="675" spans="1:8" ht="15" customHeight="1" x14ac:dyDescent="0.2">
      <c r="A675" s="3"/>
      <c r="B675" s="3"/>
      <c r="C675" s="3"/>
      <c r="D675" s="5"/>
      <c r="E675" s="3"/>
      <c r="F675" s="8"/>
      <c r="G675" s="8"/>
      <c r="H675" s="8"/>
    </row>
    <row r="676" spans="1:8" ht="15" customHeight="1" x14ac:dyDescent="0.2">
      <c r="A676" s="3"/>
      <c r="B676" s="3"/>
      <c r="C676" s="3"/>
      <c r="D676" s="5"/>
      <c r="E676" s="3"/>
      <c r="F676" s="8"/>
      <c r="G676" s="8"/>
      <c r="H676" s="8"/>
    </row>
    <row r="677" spans="1:8" ht="15" customHeight="1" x14ac:dyDescent="0.2">
      <c r="A677" s="3"/>
      <c r="B677" s="3"/>
      <c r="C677" s="3"/>
      <c r="D677" s="5"/>
      <c r="E677" s="3"/>
      <c r="F677" s="8"/>
      <c r="G677" s="8"/>
      <c r="H677" s="8"/>
    </row>
    <row r="678" spans="1:8" ht="15" customHeight="1" x14ac:dyDescent="0.2">
      <c r="A678" s="3"/>
      <c r="B678" s="3"/>
      <c r="C678" s="3"/>
      <c r="D678" s="5"/>
      <c r="E678" s="3"/>
      <c r="F678" s="8"/>
      <c r="G678" s="8"/>
      <c r="H678" s="8"/>
    </row>
    <row r="679" spans="1:8" ht="15" customHeight="1" x14ac:dyDescent="0.2">
      <c r="A679" s="3"/>
      <c r="B679" s="3"/>
      <c r="C679" s="3"/>
      <c r="D679" s="5"/>
      <c r="E679" s="3"/>
      <c r="F679" s="8"/>
      <c r="G679" s="8"/>
      <c r="H679" s="8"/>
    </row>
    <row r="680" spans="1:8" ht="15" customHeight="1" x14ac:dyDescent="0.2">
      <c r="A680" s="3"/>
      <c r="B680" s="3"/>
      <c r="C680" s="3"/>
      <c r="D680" s="5"/>
      <c r="E680" s="3"/>
      <c r="F680" s="8"/>
      <c r="G680" s="8"/>
      <c r="H680" s="8"/>
    </row>
    <row r="681" spans="1:8" ht="15" customHeight="1" x14ac:dyDescent="0.2">
      <c r="A681" s="3"/>
      <c r="B681" s="3"/>
      <c r="C681" s="3"/>
      <c r="D681" s="5"/>
      <c r="E681" s="3"/>
      <c r="F681" s="8"/>
      <c r="G681" s="8"/>
      <c r="H681" s="8"/>
    </row>
    <row r="682" spans="1:8" ht="15" customHeight="1" x14ac:dyDescent="0.2">
      <c r="A682" s="3"/>
      <c r="B682" s="3"/>
      <c r="C682" s="3"/>
      <c r="D682" s="5"/>
      <c r="E682" s="3"/>
      <c r="F682" s="8"/>
      <c r="G682" s="8"/>
      <c r="H682" s="8"/>
    </row>
    <row r="683" spans="1:8" ht="15" customHeight="1" x14ac:dyDescent="0.2">
      <c r="A683" s="3"/>
      <c r="B683" s="3"/>
      <c r="C683" s="3"/>
      <c r="D683" s="5"/>
      <c r="E683" s="3"/>
      <c r="F683" s="8"/>
      <c r="G683" s="8"/>
      <c r="H683" s="8"/>
    </row>
    <row r="684" spans="1:8" ht="15" customHeight="1" x14ac:dyDescent="0.2">
      <c r="A684" s="3"/>
      <c r="B684" s="3"/>
      <c r="C684" s="3"/>
      <c r="D684" s="5"/>
      <c r="E684" s="3"/>
      <c r="F684" s="8"/>
      <c r="G684" s="8"/>
      <c r="H684" s="8"/>
    </row>
    <row r="685" spans="1:8" ht="15" customHeight="1" x14ac:dyDescent="0.2">
      <c r="A685" s="3"/>
      <c r="B685" s="3"/>
      <c r="C685" s="3"/>
      <c r="D685" s="5"/>
      <c r="E685" s="3"/>
      <c r="F685" s="8"/>
      <c r="G685" s="8"/>
      <c r="H685" s="8"/>
    </row>
    <row r="686" spans="1:8" ht="15" customHeight="1" x14ac:dyDescent="0.2">
      <c r="A686" s="3"/>
      <c r="B686" s="3"/>
      <c r="C686" s="3"/>
      <c r="D686" s="5"/>
      <c r="E686" s="3"/>
      <c r="F686" s="8"/>
      <c r="G686" s="8"/>
      <c r="H686" s="8"/>
    </row>
    <row r="687" spans="1:8" ht="15" customHeight="1" x14ac:dyDescent="0.2">
      <c r="A687" s="3"/>
      <c r="B687" s="3"/>
      <c r="C687" s="3"/>
      <c r="D687" s="5"/>
      <c r="E687" s="3"/>
      <c r="F687" s="8"/>
      <c r="G687" s="8"/>
      <c r="H687" s="8"/>
    </row>
    <row r="688" spans="1:8" ht="15" customHeight="1" x14ac:dyDescent="0.2">
      <c r="A688" s="3"/>
      <c r="B688" s="3"/>
      <c r="C688" s="3"/>
      <c r="D688" s="5"/>
      <c r="E688" s="3"/>
      <c r="F688" s="8"/>
      <c r="G688" s="8"/>
      <c r="H688" s="8"/>
    </row>
    <row r="689" spans="1:8" ht="15" customHeight="1" x14ac:dyDescent="0.2">
      <c r="A689" s="3"/>
      <c r="B689" s="3"/>
      <c r="C689" s="3"/>
      <c r="D689" s="5"/>
      <c r="E689" s="3"/>
      <c r="F689" s="8"/>
      <c r="G689" s="8"/>
      <c r="H689" s="8"/>
    </row>
    <row r="690" spans="1:8" ht="15" customHeight="1" x14ac:dyDescent="0.2">
      <c r="A690" s="3"/>
      <c r="B690" s="3"/>
      <c r="C690" s="3"/>
      <c r="D690" s="5"/>
      <c r="E690" s="3"/>
      <c r="F690" s="8"/>
      <c r="G690" s="8"/>
      <c r="H690" s="8"/>
    </row>
    <row r="691" spans="1:8" ht="15" customHeight="1" x14ac:dyDescent="0.2">
      <c r="A691" s="3"/>
      <c r="B691" s="3"/>
      <c r="C691" s="3"/>
      <c r="D691" s="5"/>
      <c r="E691" s="3"/>
      <c r="F691" s="8"/>
      <c r="G691" s="8"/>
      <c r="H691" s="8"/>
    </row>
    <row r="692" spans="1:8" ht="15" customHeight="1" x14ac:dyDescent="0.2">
      <c r="A692" s="3"/>
      <c r="B692" s="3"/>
      <c r="C692" s="3"/>
      <c r="D692" s="5"/>
      <c r="E692" s="3"/>
      <c r="F692" s="8"/>
      <c r="G692" s="8"/>
      <c r="H692" s="8"/>
    </row>
    <row r="693" spans="1:8" ht="15" customHeight="1" x14ac:dyDescent="0.2">
      <c r="A693" s="3"/>
      <c r="B693" s="3"/>
      <c r="C693" s="3"/>
      <c r="D693" s="5"/>
      <c r="E693" s="3"/>
      <c r="F693" s="8"/>
      <c r="G693" s="8"/>
      <c r="H693" s="8"/>
    </row>
    <row r="694" spans="1:8" ht="15" customHeight="1" x14ac:dyDescent="0.2">
      <c r="A694" s="3"/>
      <c r="B694" s="3"/>
      <c r="C694" s="3"/>
      <c r="D694" s="5"/>
      <c r="E694" s="3"/>
      <c r="F694" s="8"/>
      <c r="G694" s="8"/>
      <c r="H694" s="8"/>
    </row>
    <row r="695" spans="1:8" ht="15" customHeight="1" x14ac:dyDescent="0.2">
      <c r="A695" s="3"/>
      <c r="B695" s="3"/>
      <c r="C695" s="3"/>
      <c r="D695" s="5"/>
      <c r="E695" s="3"/>
      <c r="F695" s="8"/>
      <c r="G695" s="8"/>
      <c r="H695" s="8"/>
    </row>
    <row r="696" spans="1:8" ht="15" customHeight="1" x14ac:dyDescent="0.2">
      <c r="A696" s="3"/>
      <c r="B696" s="3"/>
      <c r="C696" s="3"/>
      <c r="D696" s="5"/>
      <c r="E696" s="3"/>
      <c r="F696" s="8"/>
      <c r="G696" s="8"/>
      <c r="H696" s="8"/>
    </row>
    <row r="697" spans="1:8" ht="15" customHeight="1" x14ac:dyDescent="0.2">
      <c r="A697" s="3"/>
      <c r="B697" s="3"/>
      <c r="C697" s="3"/>
      <c r="D697" s="5"/>
      <c r="E697" s="3"/>
      <c r="F697" s="8"/>
      <c r="G697" s="8"/>
      <c r="H697" s="8"/>
    </row>
    <row r="698" spans="1:8" ht="15" customHeight="1" x14ac:dyDescent="0.2">
      <c r="A698" s="3"/>
      <c r="B698" s="3"/>
      <c r="C698" s="3"/>
      <c r="D698" s="5"/>
      <c r="E698" s="3"/>
      <c r="F698" s="8"/>
      <c r="G698" s="8"/>
      <c r="H698" s="8"/>
    </row>
    <row r="699" spans="1:8" ht="15" customHeight="1" x14ac:dyDescent="0.2">
      <c r="A699" s="3"/>
      <c r="B699" s="3"/>
      <c r="C699" s="3"/>
      <c r="D699" s="5"/>
      <c r="E699" s="3"/>
      <c r="F699" s="8"/>
      <c r="G699" s="8"/>
      <c r="H699" s="8"/>
    </row>
    <row r="700" spans="1:8" ht="15" customHeight="1" x14ac:dyDescent="0.2">
      <c r="A700" s="3"/>
      <c r="B700" s="3"/>
      <c r="C700" s="3"/>
      <c r="D700" s="5"/>
      <c r="E700" s="3"/>
      <c r="F700" s="8"/>
      <c r="G700" s="8"/>
      <c r="H700" s="8"/>
    </row>
    <row r="701" spans="1:8" ht="15" customHeight="1" x14ac:dyDescent="0.2">
      <c r="A701" s="3"/>
      <c r="B701" s="3"/>
      <c r="C701" s="3"/>
      <c r="D701" s="5"/>
      <c r="E701" s="3"/>
      <c r="F701" s="8"/>
      <c r="G701" s="8"/>
      <c r="H701" s="8"/>
    </row>
  </sheetData>
  <mergeCells count="208">
    <mergeCell ref="H36:H37"/>
    <mergeCell ref="H66:H67"/>
    <mergeCell ref="A66:A67"/>
    <mergeCell ref="A17:A20"/>
    <mergeCell ref="H47:H50"/>
    <mergeCell ref="A38:A39"/>
    <mergeCell ref="B10:H10"/>
    <mergeCell ref="B76:H76"/>
    <mergeCell ref="B88:H88"/>
    <mergeCell ref="B68:F69"/>
    <mergeCell ref="G68:G69"/>
    <mergeCell ref="B15:B16"/>
    <mergeCell ref="C15:D16"/>
    <mergeCell ref="B77:F78"/>
    <mergeCell ref="G77:G78"/>
    <mergeCell ref="B79:F80"/>
    <mergeCell ref="G79:G80"/>
    <mergeCell ref="H77:H78"/>
    <mergeCell ref="E15:E16"/>
    <mergeCell ref="F15:F16"/>
    <mergeCell ref="G15:G16"/>
    <mergeCell ref="C85:D85"/>
    <mergeCell ref="A87:G87"/>
    <mergeCell ref="A81:A82"/>
    <mergeCell ref="B81:B82"/>
    <mergeCell ref="A11:A12"/>
    <mergeCell ref="B11:F12"/>
    <mergeCell ref="G11:G12"/>
    <mergeCell ref="H11:H12"/>
    <mergeCell ref="A36:A37"/>
    <mergeCell ref="F47:F50"/>
    <mergeCell ref="G47:G50"/>
    <mergeCell ref="C83:D83"/>
    <mergeCell ref="E23:E28"/>
    <mergeCell ref="E29:E34"/>
    <mergeCell ref="B66:F67"/>
    <mergeCell ref="G66:G67"/>
    <mergeCell ref="B47:B50"/>
    <mergeCell ref="C47:D50"/>
    <mergeCell ref="E47:E50"/>
    <mergeCell ref="C73:D73"/>
    <mergeCell ref="C74:D74"/>
    <mergeCell ref="G70:G71"/>
    <mergeCell ref="B70:B71"/>
    <mergeCell ref="C70:D71"/>
    <mergeCell ref="E70:E71"/>
    <mergeCell ref="F70:F71"/>
    <mergeCell ref="E58:E64"/>
    <mergeCell ref="B36:F37"/>
    <mergeCell ref="G36:G37"/>
    <mergeCell ref="A68:A69"/>
    <mergeCell ref="A15:A16"/>
    <mergeCell ref="A77:A78"/>
    <mergeCell ref="A79:A80"/>
    <mergeCell ref="A93:A94"/>
    <mergeCell ref="B93:B94"/>
    <mergeCell ref="A1:H3"/>
    <mergeCell ref="A4:H4"/>
    <mergeCell ref="A5:H5"/>
    <mergeCell ref="A6:A7"/>
    <mergeCell ref="B6:E7"/>
    <mergeCell ref="F6:F7"/>
    <mergeCell ref="G6:G7"/>
    <mergeCell ref="H6:H7"/>
    <mergeCell ref="A35:G35"/>
    <mergeCell ref="E21:E22"/>
    <mergeCell ref="F21:F22"/>
    <mergeCell ref="G21:G22"/>
    <mergeCell ref="C17:D20"/>
    <mergeCell ref="E17:E20"/>
    <mergeCell ref="F17:F20"/>
    <mergeCell ref="G17:G20"/>
    <mergeCell ref="H17:H20"/>
    <mergeCell ref="B17:B20"/>
    <mergeCell ref="A9:H9"/>
    <mergeCell ref="A8:H8"/>
    <mergeCell ref="A13:A14"/>
    <mergeCell ref="B13:F14"/>
    <mergeCell ref="G13:G14"/>
    <mergeCell ref="H15:H16"/>
    <mergeCell ref="H13:H14"/>
    <mergeCell ref="H58:H64"/>
    <mergeCell ref="A51:A57"/>
    <mergeCell ref="B51:B57"/>
    <mergeCell ref="C51:D57"/>
    <mergeCell ref="E51:E57"/>
    <mergeCell ref="F51:F57"/>
    <mergeCell ref="G51:G57"/>
    <mergeCell ref="C58:D64"/>
    <mergeCell ref="H21:H22"/>
    <mergeCell ref="F58:F64"/>
    <mergeCell ref="G58:G64"/>
    <mergeCell ref="H51:H57"/>
    <mergeCell ref="A58:A64"/>
    <mergeCell ref="B58:B64"/>
    <mergeCell ref="H23:H28"/>
    <mergeCell ref="G23:G28"/>
    <mergeCell ref="A47:A50"/>
    <mergeCell ref="A123:A124"/>
    <mergeCell ref="B123:F124"/>
    <mergeCell ref="G123:G124"/>
    <mergeCell ref="G121:G122"/>
    <mergeCell ref="H123:H124"/>
    <mergeCell ref="E114:E115"/>
    <mergeCell ref="F114:F115"/>
    <mergeCell ref="G114:G115"/>
    <mergeCell ref="H114:H115"/>
    <mergeCell ref="C116:D116"/>
    <mergeCell ref="H121:H122"/>
    <mergeCell ref="A119:G119"/>
    <mergeCell ref="A121:A122"/>
    <mergeCell ref="B121:F122"/>
    <mergeCell ref="H70:H71"/>
    <mergeCell ref="C72:D72"/>
    <mergeCell ref="A70:A71"/>
    <mergeCell ref="C105:D105"/>
    <mergeCell ref="E93:E94"/>
    <mergeCell ref="F93:F94"/>
    <mergeCell ref="C101:D101"/>
    <mergeCell ref="C102:D102"/>
    <mergeCell ref="H81:H82"/>
    <mergeCell ref="C99:D99"/>
    <mergeCell ref="C98:D98"/>
    <mergeCell ref="H93:H94"/>
    <mergeCell ref="G93:G94"/>
    <mergeCell ref="C86:D86"/>
    <mergeCell ref="C84:D84"/>
    <mergeCell ref="H79:H80"/>
    <mergeCell ref="C104:D104"/>
    <mergeCell ref="C95:D95"/>
    <mergeCell ref="C96:D96"/>
    <mergeCell ref="C81:D82"/>
    <mergeCell ref="E81:E82"/>
    <mergeCell ref="F81:F82"/>
    <mergeCell ref="G81:G82"/>
    <mergeCell ref="A130:G130"/>
    <mergeCell ref="G125:G126"/>
    <mergeCell ref="H125:H126"/>
    <mergeCell ref="C127:D127"/>
    <mergeCell ref="C128:D128"/>
    <mergeCell ref="C129:D129"/>
    <mergeCell ref="A125:A126"/>
    <mergeCell ref="B125:B126"/>
    <mergeCell ref="C125:D126"/>
    <mergeCell ref="E125:E126"/>
    <mergeCell ref="F125:F126"/>
    <mergeCell ref="B109:H109"/>
    <mergeCell ref="A110:A111"/>
    <mergeCell ref="B110:F111"/>
    <mergeCell ref="G110:G111"/>
    <mergeCell ref="H110:H111"/>
    <mergeCell ref="C117:D117"/>
    <mergeCell ref="C118:D118"/>
    <mergeCell ref="A114:A115"/>
    <mergeCell ref="B114:B115"/>
    <mergeCell ref="C114:D115"/>
    <mergeCell ref="H112:H113"/>
    <mergeCell ref="A112:A113"/>
    <mergeCell ref="B112:F113"/>
    <mergeCell ref="G112:G113"/>
    <mergeCell ref="C107:D107"/>
    <mergeCell ref="C106:D106"/>
    <mergeCell ref="C100:D100"/>
    <mergeCell ref="C93:D94"/>
    <mergeCell ref="H38:H39"/>
    <mergeCell ref="A40:A41"/>
    <mergeCell ref="B40:B41"/>
    <mergeCell ref="C40:D41"/>
    <mergeCell ref="E40:E41"/>
    <mergeCell ref="F40:F41"/>
    <mergeCell ref="G40:G41"/>
    <mergeCell ref="H40:H41"/>
    <mergeCell ref="A65:G65"/>
    <mergeCell ref="A89:A90"/>
    <mergeCell ref="B89:F90"/>
    <mergeCell ref="G89:G90"/>
    <mergeCell ref="H89:H90"/>
    <mergeCell ref="A91:A92"/>
    <mergeCell ref="B91:F92"/>
    <mergeCell ref="G91:G92"/>
    <mergeCell ref="H91:H92"/>
    <mergeCell ref="B38:F39"/>
    <mergeCell ref="G38:G39"/>
    <mergeCell ref="C97:D97"/>
    <mergeCell ref="A108:G108"/>
    <mergeCell ref="C103:D103"/>
    <mergeCell ref="H68:H69"/>
    <mergeCell ref="A75:G75"/>
    <mergeCell ref="H42:H46"/>
    <mergeCell ref="H29:H34"/>
    <mergeCell ref="C21:D22"/>
    <mergeCell ref="A21:A22"/>
    <mergeCell ref="B21:B22"/>
    <mergeCell ref="A42:A46"/>
    <mergeCell ref="B42:B46"/>
    <mergeCell ref="C42:D46"/>
    <mergeCell ref="E42:E46"/>
    <mergeCell ref="F42:F46"/>
    <mergeCell ref="G42:G46"/>
    <mergeCell ref="F23:F28"/>
    <mergeCell ref="F29:F34"/>
    <mergeCell ref="G29:G34"/>
    <mergeCell ref="B23:B28"/>
    <mergeCell ref="A23:A28"/>
    <mergeCell ref="A29:A34"/>
    <mergeCell ref="B29:B34"/>
    <mergeCell ref="C29:D34"/>
    <mergeCell ref="C23:D28"/>
  </mergeCells>
  <printOptions horizontalCentered="1"/>
  <pageMargins left="0.19685039370078741" right="0.19685039370078741" top="0.39370078740157483" bottom="0.39370078740157483" header="0.39370078740157483" footer="0.31496062992125984"/>
  <pageSetup paperSize="9" scale="72" fitToHeight="0" orientation="landscape" r:id="rId1"/>
  <rowBreaks count="4" manualBreakCount="4">
    <brk id="35" max="16383" man="1"/>
    <brk id="65" max="16383" man="1"/>
    <brk id="87" max="7" man="1"/>
    <brk id="108" max="7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D525"/>
  <sheetViews>
    <sheetView view="pageBreakPreview" topLeftCell="A61" zoomScaleNormal="100" zoomScaleSheetLayoutView="100" workbookViewId="0">
      <selection activeCell="H31" sqref="H31"/>
    </sheetView>
  </sheetViews>
  <sheetFormatPr defaultRowHeight="16.5" customHeight="1" x14ac:dyDescent="0.2"/>
  <cols>
    <col min="1" max="1" width="18.85546875" style="1" customWidth="1"/>
    <col min="2" max="3" width="20.7109375" style="1" customWidth="1"/>
    <col min="4" max="4" width="20.5703125" style="6" customWidth="1"/>
    <col min="5" max="5" width="14.5703125" style="1" customWidth="1"/>
    <col min="6" max="6" width="27.5703125" style="9" customWidth="1"/>
    <col min="7" max="7" width="15.85546875" style="9" customWidth="1"/>
    <col min="8" max="8" width="23.7109375" style="9" customWidth="1"/>
    <col min="9" max="16384" width="9.140625" style="1"/>
  </cols>
  <sheetData>
    <row r="1" spans="1:10" ht="16.5" customHeight="1" x14ac:dyDescent="0.2">
      <c r="A1" s="228" t="s">
        <v>0</v>
      </c>
      <c r="B1" s="228"/>
      <c r="C1" s="228"/>
      <c r="D1" s="228"/>
      <c r="E1" s="228"/>
      <c r="F1" s="228"/>
      <c r="G1" s="228"/>
      <c r="H1" s="228"/>
    </row>
    <row r="2" spans="1:10" ht="16.5" customHeight="1" x14ac:dyDescent="0.2">
      <c r="A2" s="228"/>
      <c r="B2" s="228"/>
      <c r="C2" s="228"/>
      <c r="D2" s="228"/>
      <c r="E2" s="228"/>
      <c r="F2" s="228"/>
      <c r="G2" s="228"/>
      <c r="H2" s="228"/>
    </row>
    <row r="3" spans="1:10" ht="16.5" customHeight="1" x14ac:dyDescent="0.2">
      <c r="A3" s="228"/>
      <c r="B3" s="228"/>
      <c r="C3" s="228"/>
      <c r="D3" s="228"/>
      <c r="E3" s="228"/>
      <c r="F3" s="228"/>
      <c r="G3" s="228"/>
      <c r="H3" s="228"/>
    </row>
    <row r="4" spans="1:10" ht="16.5" customHeight="1" x14ac:dyDescent="0.25">
      <c r="A4" s="432" t="str">
        <f>'Planilha Orçamentária'!A4:H4</f>
        <v>OBRA POR EXECUÇÃO INDIRETA</v>
      </c>
      <c r="B4" s="432"/>
      <c r="C4" s="432"/>
      <c r="D4" s="432"/>
      <c r="E4" s="432"/>
      <c r="F4" s="432"/>
      <c r="G4" s="432"/>
      <c r="H4" s="432"/>
    </row>
    <row r="5" spans="1:10" ht="16.5" customHeight="1" x14ac:dyDescent="0.2">
      <c r="A5" s="433" t="str">
        <f>'Planilha Orçamentária'!A5:H5</f>
        <v>Setor requisitante: Secretaria de Desenvolvimento Econômico e Social</v>
      </c>
      <c r="B5" s="433"/>
      <c r="C5" s="433"/>
      <c r="D5" s="433"/>
      <c r="E5" s="433"/>
      <c r="F5" s="433"/>
      <c r="G5" s="433"/>
      <c r="H5" s="433"/>
    </row>
    <row r="6" spans="1:10" ht="16.5" customHeight="1" x14ac:dyDescent="0.2">
      <c r="A6" s="414" t="str">
        <f>'Planilha Orçamentária'!A6:A7</f>
        <v>Objeto:</v>
      </c>
      <c r="B6" s="434" t="str">
        <f>'Planilha Orçamentária'!B6:E7</f>
        <v>Reforma do Conselho Tutelar dos Direitos da Criança e do Adolescente de Nova Era/MG</v>
      </c>
      <c r="C6" s="435"/>
      <c r="D6" s="435"/>
      <c r="E6" s="436"/>
      <c r="F6" s="415" t="str">
        <f>'Planilha Orçamentária'!F6:F7</f>
        <v>BDI:</v>
      </c>
      <c r="G6" s="416">
        <f>'Planilha Orçamentária'!G6:G7</f>
        <v>0.31409999999999999</v>
      </c>
      <c r="H6" s="440">
        <f>'Planilha Orçamentária'!H6:H7</f>
        <v>43714</v>
      </c>
    </row>
    <row r="7" spans="1:10" ht="16.5" customHeight="1" x14ac:dyDescent="0.2">
      <c r="A7" s="414"/>
      <c r="B7" s="437"/>
      <c r="C7" s="438"/>
      <c r="D7" s="438"/>
      <c r="E7" s="439"/>
      <c r="F7" s="415"/>
      <c r="G7" s="416"/>
      <c r="H7" s="440"/>
    </row>
    <row r="8" spans="1:10" ht="16.5" customHeight="1" x14ac:dyDescent="0.2">
      <c r="A8" s="385" t="s">
        <v>386</v>
      </c>
      <c r="B8" s="385"/>
      <c r="C8" s="385"/>
      <c r="D8" s="385"/>
      <c r="E8" s="385"/>
      <c r="F8" s="385"/>
      <c r="G8" s="385"/>
      <c r="H8" s="385"/>
    </row>
    <row r="9" spans="1:10" ht="16.5" customHeight="1" x14ac:dyDescent="0.2">
      <c r="A9" s="430"/>
      <c r="B9" s="382"/>
      <c r="C9" s="382"/>
      <c r="D9" s="382"/>
      <c r="E9" s="382"/>
      <c r="F9" s="382"/>
      <c r="G9" s="382"/>
      <c r="H9" s="431"/>
    </row>
    <row r="10" spans="1:10" ht="30" x14ac:dyDescent="0.25">
      <c r="A10" s="173" t="s">
        <v>5</v>
      </c>
      <c r="B10" s="429" t="s">
        <v>395</v>
      </c>
      <c r="C10" s="429"/>
      <c r="D10" s="429"/>
      <c r="E10" s="429"/>
      <c r="F10" s="429"/>
      <c r="G10" s="136" t="s">
        <v>65</v>
      </c>
      <c r="H10" s="136" t="s">
        <v>387</v>
      </c>
      <c r="J10" s="116" t="s">
        <v>484</v>
      </c>
    </row>
    <row r="11" spans="1:10" ht="30" x14ac:dyDescent="0.25">
      <c r="A11" s="169" t="str">
        <f>'Planilha Orçamentária'!A31</f>
        <v>4.1</v>
      </c>
      <c r="B11" s="441" t="str">
        <f>'Planilha Orçamentária'!C31</f>
        <v>Armário em MDF, dimensões de 179,8x53,8x79,4 (extensão x largura x altura), na cor branco, 2 portas de abrir, com 4 gavetas, inclusive fornecimento e assentamento, conforme Projeto Arquitetônico</v>
      </c>
      <c r="C11" s="441"/>
      <c r="D11" s="441"/>
      <c r="E11" s="441"/>
      <c r="F11" s="441"/>
      <c r="G11" s="169" t="s">
        <v>396</v>
      </c>
      <c r="H11" s="168">
        <f>AVERAGE(H13:H15)</f>
        <v>1116.6666666666667</v>
      </c>
      <c r="J11" s="116" t="s">
        <v>484</v>
      </c>
    </row>
    <row r="12" spans="1:10" ht="16.5" customHeight="1" x14ac:dyDescent="0.2">
      <c r="A12" s="173" t="s">
        <v>388</v>
      </c>
      <c r="B12" s="429" t="s">
        <v>389</v>
      </c>
      <c r="C12" s="429"/>
      <c r="D12" s="429"/>
      <c r="E12" s="173" t="s">
        <v>390</v>
      </c>
      <c r="F12" s="173" t="s">
        <v>391</v>
      </c>
      <c r="G12" s="173" t="s">
        <v>392</v>
      </c>
      <c r="H12" s="173" t="s">
        <v>393</v>
      </c>
    </row>
    <row r="13" spans="1:10" ht="16.5" customHeight="1" x14ac:dyDescent="0.2">
      <c r="A13" s="156" t="s">
        <v>492</v>
      </c>
      <c r="B13" s="426" t="s">
        <v>403</v>
      </c>
      <c r="C13" s="426"/>
      <c r="D13" s="426"/>
      <c r="E13" s="171" t="s">
        <v>503</v>
      </c>
      <c r="F13" s="156" t="s">
        <v>490</v>
      </c>
      <c r="G13" s="178">
        <v>43697</v>
      </c>
      <c r="H13" s="158">
        <v>770</v>
      </c>
    </row>
    <row r="14" spans="1:10" ht="16.5" customHeight="1" x14ac:dyDescent="0.2">
      <c r="A14" s="156" t="s">
        <v>409</v>
      </c>
      <c r="B14" s="426" t="s">
        <v>408</v>
      </c>
      <c r="C14" s="426"/>
      <c r="D14" s="426"/>
      <c r="E14" s="156" t="s">
        <v>504</v>
      </c>
      <c r="F14" s="156" t="s">
        <v>492</v>
      </c>
      <c r="G14" s="178">
        <v>43714</v>
      </c>
      <c r="H14" s="158">
        <v>1530</v>
      </c>
    </row>
    <row r="15" spans="1:10" ht="16.5" customHeight="1" x14ac:dyDescent="0.2">
      <c r="A15" s="156" t="s">
        <v>399</v>
      </c>
      <c r="B15" s="426" t="s">
        <v>397</v>
      </c>
      <c r="C15" s="426"/>
      <c r="D15" s="426"/>
      <c r="E15" s="156" t="s">
        <v>505</v>
      </c>
      <c r="F15" s="156" t="s">
        <v>398</v>
      </c>
      <c r="G15" s="178">
        <v>43717</v>
      </c>
      <c r="H15" s="158">
        <v>1050</v>
      </c>
    </row>
    <row r="16" spans="1:10" ht="16.5" customHeight="1" x14ac:dyDescent="0.2">
      <c r="A16" s="179" t="s">
        <v>394</v>
      </c>
      <c r="B16" s="448"/>
      <c r="C16" s="449"/>
      <c r="D16" s="449"/>
      <c r="E16" s="449"/>
      <c r="F16" s="449"/>
      <c r="G16" s="449"/>
      <c r="H16" s="450"/>
    </row>
    <row r="17" spans="1:16384" ht="16.5" customHeight="1" x14ac:dyDescent="0.2">
      <c r="A17" s="180"/>
      <c r="B17" s="181"/>
      <c r="C17" s="181"/>
      <c r="D17" s="181"/>
      <c r="E17" s="181"/>
      <c r="F17" s="181"/>
      <c r="G17" s="181"/>
      <c r="H17" s="182"/>
    </row>
    <row r="18" spans="1:16384" s="106" customFormat="1" ht="30" x14ac:dyDescent="0.25">
      <c r="A18" s="173" t="s">
        <v>5</v>
      </c>
      <c r="B18" s="429" t="s">
        <v>395</v>
      </c>
      <c r="C18" s="429"/>
      <c r="D18" s="429"/>
      <c r="E18" s="429"/>
      <c r="F18" s="429"/>
      <c r="G18" s="136" t="s">
        <v>65</v>
      </c>
      <c r="H18" s="136" t="s">
        <v>387</v>
      </c>
      <c r="I18" s="102"/>
      <c r="J18" s="116" t="s">
        <v>484</v>
      </c>
      <c r="K18" s="102"/>
      <c r="L18" s="102"/>
      <c r="M18" s="102"/>
      <c r="N18" s="102"/>
      <c r="O18" s="103"/>
      <c r="P18" s="103"/>
      <c r="Q18" s="102"/>
      <c r="R18" s="102"/>
      <c r="S18" s="102"/>
      <c r="T18" s="102"/>
      <c r="U18" s="102"/>
      <c r="V18" s="102"/>
      <c r="W18" s="103"/>
      <c r="X18" s="103"/>
      <c r="Y18" s="102"/>
      <c r="Z18" s="102"/>
      <c r="AA18" s="102"/>
      <c r="AB18" s="102"/>
      <c r="AC18" s="102"/>
      <c r="AD18" s="102"/>
      <c r="AE18" s="103"/>
      <c r="AF18" s="103"/>
      <c r="AG18" s="102"/>
      <c r="AH18" s="102"/>
      <c r="AI18" s="102"/>
      <c r="AJ18" s="102"/>
      <c r="AK18" s="102"/>
      <c r="AL18" s="102"/>
      <c r="AM18" s="103"/>
      <c r="AN18" s="103"/>
      <c r="AO18" s="102"/>
      <c r="AP18" s="102"/>
      <c r="AQ18" s="102"/>
      <c r="AR18" s="102"/>
      <c r="AS18" s="102"/>
      <c r="AT18" s="102"/>
      <c r="AU18" s="103"/>
      <c r="AV18" s="103"/>
      <c r="AW18" s="102"/>
      <c r="AX18" s="102"/>
      <c r="AY18" s="102"/>
      <c r="AZ18" s="102"/>
      <c r="BA18" s="102"/>
      <c r="BB18" s="102"/>
      <c r="BC18" s="103"/>
      <c r="BD18" s="103"/>
      <c r="BE18" s="102"/>
      <c r="BF18" s="102"/>
      <c r="BG18" s="102"/>
      <c r="BH18" s="102"/>
      <c r="BI18" s="102"/>
      <c r="BJ18" s="102"/>
      <c r="BK18" s="103"/>
      <c r="BL18" s="103"/>
      <c r="BM18" s="102"/>
      <c r="BN18" s="102"/>
      <c r="BO18" s="102"/>
      <c r="BP18" s="102"/>
      <c r="BQ18" s="102"/>
      <c r="BR18" s="102"/>
      <c r="BS18" s="103"/>
      <c r="BT18" s="103"/>
      <c r="BU18" s="102"/>
      <c r="BV18" s="102"/>
      <c r="BW18" s="102"/>
      <c r="BX18" s="102"/>
      <c r="BY18" s="102"/>
      <c r="BZ18" s="102"/>
      <c r="CA18" s="103"/>
      <c r="CB18" s="103"/>
      <c r="CC18" s="102"/>
      <c r="CD18" s="102"/>
      <c r="CE18" s="102"/>
      <c r="CF18" s="102"/>
      <c r="CG18" s="102"/>
      <c r="CH18" s="102"/>
      <c r="CI18" s="103"/>
      <c r="CJ18" s="103"/>
      <c r="CK18" s="102"/>
      <c r="CL18" s="102"/>
      <c r="CM18" s="102"/>
      <c r="CN18" s="102"/>
      <c r="CO18" s="102"/>
      <c r="CP18" s="102"/>
      <c r="CQ18" s="103"/>
      <c r="CR18" s="103"/>
      <c r="CS18" s="102"/>
      <c r="CT18" s="102"/>
      <c r="CU18" s="102"/>
      <c r="CV18" s="102"/>
      <c r="CW18" s="102"/>
      <c r="CX18" s="102"/>
      <c r="CY18" s="103"/>
      <c r="CZ18" s="103"/>
      <c r="DA18" s="102"/>
      <c r="DB18" s="102"/>
      <c r="DC18" s="102"/>
      <c r="DD18" s="102"/>
      <c r="DE18" s="102"/>
      <c r="DF18" s="102"/>
      <c r="DG18" s="103"/>
      <c r="DH18" s="103"/>
      <c r="DI18" s="102"/>
      <c r="DJ18" s="102"/>
      <c r="DK18" s="102"/>
      <c r="DL18" s="102"/>
      <c r="DM18" s="102"/>
      <c r="DN18" s="102"/>
      <c r="DO18" s="103"/>
      <c r="DP18" s="103"/>
      <c r="DQ18" s="102"/>
      <c r="DR18" s="102"/>
      <c r="DS18" s="102"/>
      <c r="DT18" s="102"/>
      <c r="DU18" s="102"/>
      <c r="DV18" s="102"/>
      <c r="DW18" s="103"/>
      <c r="DX18" s="103"/>
      <c r="DY18" s="102"/>
      <c r="DZ18" s="102"/>
      <c r="EA18" s="102"/>
      <c r="EB18" s="102"/>
      <c r="EC18" s="102"/>
      <c r="ED18" s="102"/>
      <c r="EE18" s="103"/>
      <c r="EF18" s="103"/>
      <c r="EG18" s="102"/>
      <c r="EH18" s="102"/>
      <c r="EI18" s="102"/>
      <c r="EJ18" s="102"/>
      <c r="EK18" s="102"/>
      <c r="EL18" s="102"/>
      <c r="EM18" s="103"/>
      <c r="EN18" s="103"/>
      <c r="EO18" s="102"/>
      <c r="EP18" s="102"/>
      <c r="EQ18" s="102"/>
      <c r="ER18" s="102"/>
      <c r="ES18" s="102"/>
      <c r="ET18" s="102"/>
      <c r="EU18" s="103"/>
      <c r="EV18" s="103"/>
      <c r="EW18" s="102"/>
      <c r="EX18" s="102"/>
      <c r="EY18" s="102"/>
      <c r="EZ18" s="102"/>
      <c r="FA18" s="102"/>
      <c r="FB18" s="102"/>
      <c r="FC18" s="103"/>
      <c r="FD18" s="103"/>
      <c r="FE18" s="102"/>
      <c r="FF18" s="102"/>
      <c r="FG18" s="102"/>
      <c r="FH18" s="102"/>
      <c r="FI18" s="102"/>
      <c r="FJ18" s="102"/>
      <c r="FK18" s="103"/>
      <c r="FL18" s="103"/>
      <c r="FM18" s="102"/>
      <c r="FN18" s="102"/>
      <c r="FO18" s="102"/>
      <c r="FP18" s="102"/>
      <c r="FQ18" s="102"/>
      <c r="FR18" s="102"/>
      <c r="FS18" s="103"/>
      <c r="FT18" s="103"/>
      <c r="FU18" s="102"/>
      <c r="FV18" s="102"/>
      <c r="FW18" s="102"/>
      <c r="FX18" s="102"/>
      <c r="FY18" s="102"/>
      <c r="FZ18" s="102"/>
      <c r="GA18" s="103"/>
      <c r="GB18" s="103"/>
      <c r="GC18" s="102"/>
      <c r="GD18" s="102"/>
      <c r="GE18" s="102"/>
      <c r="GF18" s="102"/>
      <c r="GG18" s="102"/>
      <c r="GH18" s="102"/>
      <c r="GI18" s="103"/>
      <c r="GJ18" s="103"/>
      <c r="GK18" s="102"/>
      <c r="GL18" s="102"/>
      <c r="GM18" s="102"/>
      <c r="GN18" s="102"/>
      <c r="GO18" s="102"/>
      <c r="GP18" s="102"/>
      <c r="GQ18" s="103"/>
      <c r="GR18" s="103"/>
      <c r="GS18" s="102"/>
      <c r="GT18" s="102"/>
      <c r="GU18" s="102"/>
      <c r="GV18" s="102"/>
      <c r="GW18" s="102"/>
      <c r="GX18" s="102"/>
      <c r="GY18" s="103"/>
      <c r="GZ18" s="103"/>
      <c r="HA18" s="102"/>
      <c r="HB18" s="102"/>
      <c r="HC18" s="102"/>
      <c r="HD18" s="102"/>
      <c r="HE18" s="102"/>
      <c r="HF18" s="102"/>
      <c r="HG18" s="103"/>
      <c r="HH18" s="103"/>
      <c r="HI18" s="102"/>
      <c r="HJ18" s="102"/>
      <c r="HK18" s="102"/>
      <c r="HL18" s="102"/>
      <c r="HM18" s="102"/>
      <c r="HN18" s="102"/>
      <c r="HO18" s="103"/>
      <c r="HP18" s="103"/>
      <c r="HQ18" s="102"/>
      <c r="HR18" s="102"/>
      <c r="HS18" s="102"/>
      <c r="HT18" s="102"/>
      <c r="HU18" s="102"/>
      <c r="HV18" s="102"/>
      <c r="HW18" s="103"/>
      <c r="HX18" s="103"/>
      <c r="HY18" s="102"/>
      <c r="HZ18" s="102"/>
      <c r="IA18" s="102"/>
      <c r="IB18" s="102"/>
      <c r="IC18" s="102"/>
      <c r="ID18" s="102"/>
      <c r="IE18" s="103"/>
      <c r="IF18" s="103"/>
      <c r="IG18" s="102"/>
      <c r="IH18" s="102"/>
      <c r="II18" s="102"/>
      <c r="IJ18" s="102"/>
      <c r="IK18" s="102"/>
      <c r="IL18" s="102"/>
      <c r="IM18" s="103"/>
      <c r="IN18" s="103"/>
      <c r="IO18" s="102"/>
      <c r="IP18" s="102"/>
      <c r="IQ18" s="102"/>
      <c r="IR18" s="102"/>
      <c r="IS18" s="102"/>
      <c r="IT18" s="102"/>
      <c r="IU18" s="103"/>
      <c r="IV18" s="103"/>
      <c r="IW18" s="102"/>
      <c r="IX18" s="102"/>
      <c r="IY18" s="102"/>
      <c r="IZ18" s="102"/>
      <c r="JA18" s="102"/>
      <c r="JB18" s="102"/>
      <c r="JC18" s="103"/>
      <c r="JD18" s="103"/>
      <c r="JE18" s="102"/>
      <c r="JF18" s="102"/>
      <c r="JG18" s="102"/>
      <c r="JH18" s="102"/>
      <c r="JI18" s="102"/>
      <c r="JJ18" s="102"/>
      <c r="JK18" s="103"/>
      <c r="JL18" s="103"/>
      <c r="JM18" s="102"/>
      <c r="JN18" s="102"/>
      <c r="JO18" s="102"/>
      <c r="JP18" s="102"/>
      <c r="JQ18" s="102"/>
      <c r="JR18" s="102"/>
      <c r="JS18" s="103"/>
      <c r="JT18" s="103"/>
      <c r="JU18" s="102"/>
      <c r="JV18" s="102"/>
      <c r="JW18" s="102"/>
      <c r="JX18" s="102"/>
      <c r="JY18" s="102"/>
      <c r="JZ18" s="102"/>
      <c r="KA18" s="103"/>
      <c r="KB18" s="103"/>
      <c r="KC18" s="102"/>
      <c r="KD18" s="102"/>
      <c r="KE18" s="102"/>
      <c r="KF18" s="102"/>
      <c r="KG18" s="102"/>
      <c r="KH18" s="102"/>
      <c r="KI18" s="103"/>
      <c r="KJ18" s="103"/>
      <c r="KK18" s="102"/>
      <c r="KL18" s="102"/>
      <c r="KM18" s="102"/>
      <c r="KN18" s="102"/>
      <c r="KO18" s="102"/>
      <c r="KP18" s="102"/>
      <c r="KQ18" s="103"/>
      <c r="KR18" s="103"/>
      <c r="KS18" s="102"/>
      <c r="KT18" s="102"/>
      <c r="KU18" s="102"/>
      <c r="KV18" s="102"/>
      <c r="KW18" s="102"/>
      <c r="KX18" s="102"/>
      <c r="KY18" s="103"/>
      <c r="KZ18" s="103"/>
      <c r="LA18" s="102"/>
      <c r="LB18" s="102"/>
      <c r="LC18" s="102"/>
      <c r="LD18" s="102"/>
      <c r="LE18" s="102"/>
      <c r="LF18" s="102"/>
      <c r="LG18" s="103"/>
      <c r="LH18" s="103"/>
      <c r="LI18" s="102"/>
      <c r="LJ18" s="102"/>
      <c r="LK18" s="102"/>
      <c r="LL18" s="102"/>
      <c r="LM18" s="102"/>
      <c r="LN18" s="102"/>
      <c r="LO18" s="103"/>
      <c r="LP18" s="103"/>
      <c r="LQ18" s="102"/>
      <c r="LR18" s="102"/>
      <c r="LS18" s="102"/>
      <c r="LT18" s="102"/>
      <c r="LU18" s="102"/>
      <c r="LV18" s="102"/>
      <c r="LW18" s="103"/>
      <c r="LX18" s="103"/>
      <c r="LY18" s="102"/>
      <c r="LZ18" s="102"/>
      <c r="MA18" s="102"/>
      <c r="MB18" s="102"/>
      <c r="MC18" s="102"/>
      <c r="MD18" s="102"/>
      <c r="ME18" s="103"/>
      <c r="MF18" s="103"/>
      <c r="MG18" s="102"/>
      <c r="MH18" s="102"/>
      <c r="MI18" s="102"/>
      <c r="MJ18" s="102"/>
      <c r="MK18" s="102"/>
      <c r="ML18" s="102"/>
      <c r="MM18" s="103"/>
      <c r="MN18" s="103"/>
      <c r="MO18" s="102"/>
      <c r="MP18" s="102"/>
      <c r="MQ18" s="102"/>
      <c r="MR18" s="102"/>
      <c r="MS18" s="102"/>
      <c r="MT18" s="102"/>
      <c r="MU18" s="103"/>
      <c r="MV18" s="103"/>
      <c r="MW18" s="102"/>
      <c r="MX18" s="102"/>
      <c r="MY18" s="102"/>
      <c r="MZ18" s="102"/>
      <c r="NA18" s="102"/>
      <c r="NB18" s="102"/>
      <c r="NC18" s="103"/>
      <c r="ND18" s="103"/>
      <c r="NE18" s="102"/>
      <c r="NF18" s="102"/>
      <c r="NG18" s="102"/>
      <c r="NH18" s="102"/>
      <c r="NI18" s="102"/>
      <c r="NJ18" s="102"/>
      <c r="NK18" s="103"/>
      <c r="NL18" s="103"/>
      <c r="NM18" s="102"/>
      <c r="NN18" s="102"/>
      <c r="NO18" s="102"/>
      <c r="NP18" s="102"/>
      <c r="NQ18" s="102"/>
      <c r="NR18" s="102"/>
      <c r="NS18" s="103"/>
      <c r="NT18" s="103"/>
      <c r="NU18" s="102"/>
      <c r="NV18" s="102"/>
      <c r="NW18" s="102"/>
      <c r="NX18" s="102"/>
      <c r="NY18" s="102"/>
      <c r="NZ18" s="102"/>
      <c r="OA18" s="103"/>
      <c r="OB18" s="103"/>
      <c r="OC18" s="102"/>
      <c r="OD18" s="102"/>
      <c r="OE18" s="102"/>
      <c r="OF18" s="102"/>
      <c r="OG18" s="102"/>
      <c r="OH18" s="102"/>
      <c r="OI18" s="103"/>
      <c r="OJ18" s="103"/>
      <c r="OK18" s="102"/>
      <c r="OL18" s="102"/>
      <c r="OM18" s="102"/>
      <c r="ON18" s="102"/>
      <c r="OO18" s="102"/>
      <c r="OP18" s="102"/>
      <c r="OQ18" s="103"/>
      <c r="OR18" s="103"/>
      <c r="OS18" s="102"/>
      <c r="OT18" s="102"/>
      <c r="OU18" s="102"/>
      <c r="OV18" s="102"/>
      <c r="OW18" s="102"/>
      <c r="OX18" s="102"/>
      <c r="OY18" s="103"/>
      <c r="OZ18" s="103"/>
      <c r="PA18" s="102"/>
      <c r="PB18" s="102"/>
      <c r="PC18" s="102"/>
      <c r="PD18" s="102"/>
      <c r="PE18" s="102"/>
      <c r="PF18" s="102"/>
      <c r="PG18" s="103"/>
      <c r="PH18" s="103"/>
      <c r="PI18" s="102"/>
      <c r="PJ18" s="102"/>
      <c r="PK18" s="102"/>
      <c r="PL18" s="102"/>
      <c r="PM18" s="102"/>
      <c r="PN18" s="102"/>
      <c r="PO18" s="103"/>
      <c r="PP18" s="103"/>
      <c r="PQ18" s="102"/>
      <c r="PR18" s="102"/>
      <c r="PS18" s="102"/>
      <c r="PT18" s="102"/>
      <c r="PU18" s="102"/>
      <c r="PV18" s="102"/>
      <c r="PW18" s="103"/>
      <c r="PX18" s="103"/>
      <c r="PY18" s="102"/>
      <c r="PZ18" s="102"/>
      <c r="QA18" s="102"/>
      <c r="QB18" s="102"/>
      <c r="QC18" s="102"/>
      <c r="QD18" s="102"/>
      <c r="QE18" s="103"/>
      <c r="QF18" s="103"/>
      <c r="QG18" s="102"/>
      <c r="QH18" s="102"/>
      <c r="QI18" s="102"/>
      <c r="QJ18" s="102"/>
      <c r="QK18" s="102"/>
      <c r="QL18" s="102"/>
      <c r="QM18" s="103"/>
      <c r="QN18" s="103"/>
      <c r="QO18" s="102"/>
      <c r="QP18" s="102"/>
      <c r="QQ18" s="102"/>
      <c r="QR18" s="102"/>
      <c r="QS18" s="102"/>
      <c r="QT18" s="102"/>
      <c r="QU18" s="103"/>
      <c r="QV18" s="103"/>
      <c r="QW18" s="102"/>
      <c r="QX18" s="102"/>
      <c r="QY18" s="102"/>
      <c r="QZ18" s="102"/>
      <c r="RA18" s="102"/>
      <c r="RB18" s="102"/>
      <c r="RC18" s="103"/>
      <c r="RD18" s="103"/>
      <c r="RE18" s="102"/>
      <c r="RF18" s="102"/>
      <c r="RG18" s="102"/>
      <c r="RH18" s="102"/>
      <c r="RI18" s="102"/>
      <c r="RJ18" s="102"/>
      <c r="RK18" s="103"/>
      <c r="RL18" s="103"/>
      <c r="RM18" s="102"/>
      <c r="RN18" s="102"/>
      <c r="RO18" s="102"/>
      <c r="RP18" s="102"/>
      <c r="RQ18" s="102"/>
      <c r="RR18" s="102"/>
      <c r="RS18" s="103"/>
      <c r="RT18" s="103"/>
      <c r="RU18" s="102"/>
      <c r="RV18" s="102"/>
      <c r="RW18" s="102"/>
      <c r="RX18" s="102"/>
      <c r="RY18" s="102"/>
      <c r="RZ18" s="102"/>
      <c r="SA18" s="103"/>
      <c r="SB18" s="103"/>
      <c r="SC18" s="102"/>
      <c r="SD18" s="102"/>
      <c r="SE18" s="102"/>
      <c r="SF18" s="102"/>
      <c r="SG18" s="102"/>
      <c r="SH18" s="102"/>
      <c r="SI18" s="103"/>
      <c r="SJ18" s="103"/>
      <c r="SK18" s="102"/>
      <c r="SL18" s="102"/>
      <c r="SM18" s="102"/>
      <c r="SN18" s="102"/>
      <c r="SO18" s="102"/>
      <c r="SP18" s="102"/>
      <c r="SQ18" s="103"/>
      <c r="SR18" s="103"/>
      <c r="SS18" s="102"/>
      <c r="ST18" s="102"/>
      <c r="SU18" s="102"/>
      <c r="SV18" s="102"/>
      <c r="SW18" s="102"/>
      <c r="SX18" s="102"/>
      <c r="SY18" s="103"/>
      <c r="SZ18" s="103"/>
      <c r="TA18" s="102"/>
      <c r="TB18" s="102"/>
      <c r="TC18" s="102"/>
      <c r="TD18" s="102"/>
      <c r="TE18" s="102"/>
      <c r="TF18" s="102"/>
      <c r="TG18" s="103"/>
      <c r="TH18" s="103"/>
      <c r="TI18" s="102"/>
      <c r="TJ18" s="102"/>
      <c r="TK18" s="102"/>
      <c r="TL18" s="102"/>
      <c r="TM18" s="102"/>
      <c r="TN18" s="102"/>
      <c r="TO18" s="103"/>
      <c r="TP18" s="103"/>
      <c r="TQ18" s="102"/>
      <c r="TR18" s="102"/>
      <c r="TS18" s="102"/>
      <c r="TT18" s="102"/>
      <c r="TU18" s="102"/>
      <c r="TV18" s="102"/>
      <c r="TW18" s="103"/>
      <c r="TX18" s="103"/>
      <c r="TY18" s="102"/>
      <c r="TZ18" s="102"/>
      <c r="UA18" s="102"/>
      <c r="UB18" s="102"/>
      <c r="UC18" s="102"/>
      <c r="UD18" s="102"/>
      <c r="UE18" s="103"/>
      <c r="UF18" s="103"/>
      <c r="UG18" s="102"/>
      <c r="UH18" s="102"/>
      <c r="UI18" s="102"/>
      <c r="UJ18" s="102"/>
      <c r="UK18" s="102"/>
      <c r="UL18" s="102"/>
      <c r="UM18" s="103"/>
      <c r="UN18" s="103"/>
      <c r="UO18" s="102"/>
      <c r="UP18" s="102"/>
      <c r="UQ18" s="102"/>
      <c r="UR18" s="102"/>
      <c r="US18" s="102"/>
      <c r="UT18" s="102"/>
      <c r="UU18" s="103"/>
      <c r="UV18" s="103"/>
      <c r="UW18" s="102"/>
      <c r="UX18" s="102"/>
      <c r="UY18" s="102"/>
      <c r="UZ18" s="102"/>
      <c r="VA18" s="102"/>
      <c r="VB18" s="102"/>
      <c r="VC18" s="103"/>
      <c r="VD18" s="103"/>
      <c r="VE18" s="102"/>
      <c r="VF18" s="102"/>
      <c r="VG18" s="102"/>
      <c r="VH18" s="102"/>
      <c r="VI18" s="102"/>
      <c r="VJ18" s="102"/>
      <c r="VK18" s="103"/>
      <c r="VL18" s="103"/>
      <c r="VM18" s="102"/>
      <c r="VN18" s="102"/>
      <c r="VO18" s="102"/>
      <c r="VP18" s="102"/>
      <c r="VQ18" s="102"/>
      <c r="VR18" s="102"/>
      <c r="VS18" s="103"/>
      <c r="VT18" s="103"/>
      <c r="VU18" s="102"/>
      <c r="VV18" s="102"/>
      <c r="VW18" s="102"/>
      <c r="VX18" s="102"/>
      <c r="VY18" s="102"/>
      <c r="VZ18" s="102"/>
      <c r="WA18" s="103"/>
      <c r="WB18" s="103"/>
      <c r="WC18" s="102"/>
      <c r="WD18" s="102"/>
      <c r="WE18" s="102"/>
      <c r="WF18" s="102"/>
      <c r="WG18" s="102"/>
      <c r="WH18" s="102"/>
      <c r="WI18" s="103"/>
      <c r="WJ18" s="103"/>
      <c r="WK18" s="102"/>
      <c r="WL18" s="102"/>
      <c r="WM18" s="102"/>
      <c r="WN18" s="102"/>
      <c r="WO18" s="102"/>
      <c r="WP18" s="102"/>
      <c r="WQ18" s="103"/>
      <c r="WR18" s="103"/>
      <c r="WS18" s="102"/>
      <c r="WT18" s="102"/>
      <c r="WU18" s="102"/>
      <c r="WV18" s="102"/>
      <c r="WW18" s="102"/>
      <c r="WX18" s="102"/>
      <c r="WY18" s="103"/>
      <c r="WZ18" s="103"/>
      <c r="XA18" s="102"/>
      <c r="XB18" s="102"/>
      <c r="XC18" s="102"/>
      <c r="XD18" s="102"/>
      <c r="XE18" s="102"/>
      <c r="XF18" s="102"/>
      <c r="XG18" s="103"/>
      <c r="XH18" s="103"/>
      <c r="XI18" s="102"/>
      <c r="XJ18" s="102"/>
      <c r="XK18" s="102"/>
      <c r="XL18" s="102"/>
      <c r="XM18" s="102"/>
      <c r="XN18" s="102"/>
      <c r="XO18" s="103"/>
      <c r="XP18" s="103"/>
      <c r="XQ18" s="102"/>
      <c r="XR18" s="102"/>
      <c r="XS18" s="102"/>
      <c r="XT18" s="102"/>
      <c r="XU18" s="102"/>
      <c r="XV18" s="102"/>
      <c r="XW18" s="103"/>
      <c r="XX18" s="103"/>
      <c r="XY18" s="102"/>
      <c r="XZ18" s="102"/>
      <c r="YA18" s="102"/>
      <c r="YB18" s="102"/>
      <c r="YC18" s="102"/>
      <c r="YD18" s="102"/>
      <c r="YE18" s="103"/>
      <c r="YF18" s="103"/>
      <c r="YG18" s="102"/>
      <c r="YH18" s="102"/>
      <c r="YI18" s="102"/>
      <c r="YJ18" s="102"/>
      <c r="YK18" s="102"/>
      <c r="YL18" s="102"/>
      <c r="YM18" s="103"/>
      <c r="YN18" s="103"/>
      <c r="YO18" s="102"/>
      <c r="YP18" s="102"/>
      <c r="YQ18" s="102"/>
      <c r="YR18" s="102"/>
      <c r="YS18" s="102"/>
      <c r="YT18" s="102"/>
      <c r="YU18" s="103"/>
      <c r="YV18" s="103"/>
      <c r="YW18" s="102"/>
      <c r="YX18" s="102"/>
      <c r="YY18" s="102"/>
      <c r="YZ18" s="102"/>
      <c r="ZA18" s="102"/>
      <c r="ZB18" s="102"/>
      <c r="ZC18" s="103"/>
      <c r="ZD18" s="103"/>
      <c r="ZE18" s="102"/>
      <c r="ZF18" s="102"/>
      <c r="ZG18" s="102"/>
      <c r="ZH18" s="102"/>
      <c r="ZI18" s="102"/>
      <c r="ZJ18" s="102"/>
      <c r="ZK18" s="103"/>
      <c r="ZL18" s="103"/>
      <c r="ZM18" s="102"/>
      <c r="ZN18" s="102"/>
      <c r="ZO18" s="102"/>
      <c r="ZP18" s="102"/>
      <c r="ZQ18" s="102"/>
      <c r="ZR18" s="102"/>
      <c r="ZS18" s="103"/>
      <c r="ZT18" s="103"/>
      <c r="ZU18" s="102"/>
      <c r="ZV18" s="102"/>
      <c r="ZW18" s="102"/>
      <c r="ZX18" s="102"/>
      <c r="ZY18" s="102"/>
      <c r="ZZ18" s="102"/>
      <c r="AAA18" s="103"/>
      <c r="AAB18" s="103"/>
      <c r="AAC18" s="102"/>
      <c r="AAD18" s="102"/>
      <c r="AAE18" s="102"/>
      <c r="AAF18" s="102"/>
      <c r="AAG18" s="102"/>
      <c r="AAH18" s="102"/>
      <c r="AAI18" s="103"/>
      <c r="AAJ18" s="103"/>
      <c r="AAK18" s="102"/>
      <c r="AAL18" s="102"/>
      <c r="AAM18" s="102"/>
      <c r="AAN18" s="102"/>
      <c r="AAO18" s="102"/>
      <c r="AAP18" s="102"/>
      <c r="AAQ18" s="103"/>
      <c r="AAR18" s="103"/>
      <c r="AAS18" s="102"/>
      <c r="AAT18" s="102"/>
      <c r="AAU18" s="102"/>
      <c r="AAV18" s="102"/>
      <c r="AAW18" s="102"/>
      <c r="AAX18" s="102"/>
      <c r="AAY18" s="103"/>
      <c r="AAZ18" s="103"/>
      <c r="ABA18" s="102"/>
      <c r="ABB18" s="102"/>
      <c r="ABC18" s="102"/>
      <c r="ABD18" s="102"/>
      <c r="ABE18" s="102"/>
      <c r="ABF18" s="102"/>
      <c r="ABG18" s="103"/>
      <c r="ABH18" s="103"/>
      <c r="ABI18" s="102"/>
      <c r="ABJ18" s="102"/>
      <c r="ABK18" s="102"/>
      <c r="ABL18" s="102"/>
      <c r="ABM18" s="102"/>
      <c r="ABN18" s="102"/>
      <c r="ABO18" s="103"/>
      <c r="ABP18" s="103"/>
      <c r="ABQ18" s="102"/>
      <c r="ABR18" s="102"/>
      <c r="ABS18" s="102"/>
      <c r="ABT18" s="102"/>
      <c r="ABU18" s="102"/>
      <c r="ABV18" s="102"/>
      <c r="ABW18" s="103"/>
      <c r="ABX18" s="103"/>
      <c r="ABY18" s="102"/>
      <c r="ABZ18" s="102"/>
      <c r="ACA18" s="102"/>
      <c r="ACB18" s="102"/>
      <c r="ACC18" s="102"/>
      <c r="ACD18" s="102"/>
      <c r="ACE18" s="103"/>
      <c r="ACF18" s="103"/>
      <c r="ACG18" s="102"/>
      <c r="ACH18" s="102"/>
      <c r="ACI18" s="102"/>
      <c r="ACJ18" s="102"/>
      <c r="ACK18" s="102"/>
      <c r="ACL18" s="102"/>
      <c r="ACM18" s="103"/>
      <c r="ACN18" s="103"/>
      <c r="ACO18" s="102"/>
      <c r="ACP18" s="102"/>
      <c r="ACQ18" s="102"/>
      <c r="ACR18" s="102"/>
      <c r="ACS18" s="102"/>
      <c r="ACT18" s="102"/>
      <c r="ACU18" s="103"/>
      <c r="ACV18" s="103"/>
      <c r="ACW18" s="102"/>
      <c r="ACX18" s="102"/>
      <c r="ACY18" s="102"/>
      <c r="ACZ18" s="102"/>
      <c r="ADA18" s="102"/>
      <c r="ADB18" s="102"/>
      <c r="ADC18" s="103"/>
      <c r="ADD18" s="103"/>
      <c r="ADE18" s="102"/>
      <c r="ADF18" s="102"/>
      <c r="ADG18" s="102"/>
      <c r="ADH18" s="102"/>
      <c r="ADI18" s="102"/>
      <c r="ADJ18" s="102"/>
      <c r="ADK18" s="103"/>
      <c r="ADL18" s="103"/>
      <c r="ADM18" s="102"/>
      <c r="ADN18" s="102"/>
      <c r="ADO18" s="102"/>
      <c r="ADP18" s="102"/>
      <c r="ADQ18" s="102"/>
      <c r="ADR18" s="102"/>
      <c r="ADS18" s="103"/>
      <c r="ADT18" s="103"/>
      <c r="ADU18" s="102"/>
      <c r="ADV18" s="102"/>
      <c r="ADW18" s="102"/>
      <c r="ADX18" s="102"/>
      <c r="ADY18" s="102"/>
      <c r="ADZ18" s="102"/>
      <c r="AEA18" s="103"/>
      <c r="AEB18" s="103"/>
      <c r="AEC18" s="102"/>
      <c r="AED18" s="102"/>
      <c r="AEE18" s="102"/>
      <c r="AEF18" s="102"/>
      <c r="AEG18" s="102"/>
      <c r="AEH18" s="102"/>
      <c r="AEI18" s="103"/>
      <c r="AEJ18" s="103"/>
      <c r="AEK18" s="102"/>
      <c r="AEL18" s="102"/>
      <c r="AEM18" s="102"/>
      <c r="AEN18" s="102"/>
      <c r="AEO18" s="102"/>
      <c r="AEP18" s="102"/>
      <c r="AEQ18" s="103"/>
      <c r="AER18" s="103"/>
      <c r="AES18" s="102"/>
      <c r="AET18" s="102"/>
      <c r="AEU18" s="102"/>
      <c r="AEV18" s="102"/>
      <c r="AEW18" s="102"/>
      <c r="AEX18" s="102"/>
      <c r="AEY18" s="103"/>
      <c r="AEZ18" s="103"/>
      <c r="AFA18" s="102"/>
      <c r="AFB18" s="102"/>
      <c r="AFC18" s="102"/>
      <c r="AFD18" s="102"/>
      <c r="AFE18" s="102"/>
      <c r="AFF18" s="102"/>
      <c r="AFG18" s="103"/>
      <c r="AFH18" s="103"/>
      <c r="AFI18" s="102"/>
      <c r="AFJ18" s="102"/>
      <c r="AFK18" s="102"/>
      <c r="AFL18" s="102"/>
      <c r="AFM18" s="102"/>
      <c r="AFN18" s="102"/>
      <c r="AFO18" s="103"/>
      <c r="AFP18" s="103"/>
      <c r="AFQ18" s="102"/>
      <c r="AFR18" s="102"/>
      <c r="AFS18" s="102"/>
      <c r="AFT18" s="102"/>
      <c r="AFU18" s="102"/>
      <c r="AFV18" s="102"/>
      <c r="AFW18" s="103"/>
      <c r="AFX18" s="103"/>
      <c r="AFY18" s="102"/>
      <c r="AFZ18" s="102"/>
      <c r="AGA18" s="102"/>
      <c r="AGB18" s="102"/>
      <c r="AGC18" s="102"/>
      <c r="AGD18" s="102"/>
      <c r="AGE18" s="103"/>
      <c r="AGF18" s="103"/>
      <c r="AGG18" s="102"/>
      <c r="AGH18" s="102"/>
      <c r="AGI18" s="102"/>
      <c r="AGJ18" s="102"/>
      <c r="AGK18" s="102"/>
      <c r="AGL18" s="102"/>
      <c r="AGM18" s="103"/>
      <c r="AGN18" s="103"/>
      <c r="AGO18" s="102"/>
      <c r="AGP18" s="102"/>
      <c r="AGQ18" s="102"/>
      <c r="AGR18" s="102"/>
      <c r="AGS18" s="102"/>
      <c r="AGT18" s="102"/>
      <c r="AGU18" s="103"/>
      <c r="AGV18" s="103"/>
      <c r="AGW18" s="102"/>
      <c r="AGX18" s="102"/>
      <c r="AGY18" s="102"/>
      <c r="AGZ18" s="102"/>
      <c r="AHA18" s="102"/>
      <c r="AHB18" s="102"/>
      <c r="AHC18" s="103"/>
      <c r="AHD18" s="103"/>
      <c r="AHE18" s="102"/>
      <c r="AHF18" s="102"/>
      <c r="AHG18" s="102"/>
      <c r="AHH18" s="102"/>
      <c r="AHI18" s="102"/>
      <c r="AHJ18" s="102"/>
      <c r="AHK18" s="103"/>
      <c r="AHL18" s="103"/>
      <c r="AHM18" s="102"/>
      <c r="AHN18" s="102"/>
      <c r="AHO18" s="102"/>
      <c r="AHP18" s="102"/>
      <c r="AHQ18" s="102"/>
      <c r="AHR18" s="102"/>
      <c r="AHS18" s="103"/>
      <c r="AHT18" s="103"/>
      <c r="AHU18" s="102"/>
      <c r="AHV18" s="102"/>
      <c r="AHW18" s="102"/>
      <c r="AHX18" s="102"/>
      <c r="AHY18" s="102"/>
      <c r="AHZ18" s="102"/>
      <c r="AIA18" s="103"/>
      <c r="AIB18" s="103"/>
      <c r="AIC18" s="102"/>
      <c r="AID18" s="102"/>
      <c r="AIE18" s="102"/>
      <c r="AIF18" s="102"/>
      <c r="AIG18" s="102"/>
      <c r="AIH18" s="102"/>
      <c r="AII18" s="103"/>
      <c r="AIJ18" s="103"/>
      <c r="AIK18" s="102"/>
      <c r="AIL18" s="102"/>
      <c r="AIM18" s="102"/>
      <c r="AIN18" s="102"/>
      <c r="AIO18" s="102"/>
      <c r="AIP18" s="102"/>
      <c r="AIQ18" s="103"/>
      <c r="AIR18" s="103"/>
      <c r="AIS18" s="102"/>
      <c r="AIT18" s="102"/>
      <c r="AIU18" s="102"/>
      <c r="AIV18" s="102"/>
      <c r="AIW18" s="102"/>
      <c r="AIX18" s="102"/>
      <c r="AIY18" s="103"/>
      <c r="AIZ18" s="103"/>
      <c r="AJA18" s="102"/>
      <c r="AJB18" s="102"/>
      <c r="AJC18" s="102"/>
      <c r="AJD18" s="102"/>
      <c r="AJE18" s="102"/>
      <c r="AJF18" s="102"/>
      <c r="AJG18" s="103"/>
      <c r="AJH18" s="103"/>
      <c r="AJI18" s="102"/>
      <c r="AJJ18" s="102"/>
      <c r="AJK18" s="102"/>
      <c r="AJL18" s="102"/>
      <c r="AJM18" s="102"/>
      <c r="AJN18" s="102"/>
      <c r="AJO18" s="103"/>
      <c r="AJP18" s="103"/>
      <c r="AJQ18" s="102"/>
      <c r="AJR18" s="102"/>
      <c r="AJS18" s="102"/>
      <c r="AJT18" s="102"/>
      <c r="AJU18" s="102"/>
      <c r="AJV18" s="102"/>
      <c r="AJW18" s="103"/>
      <c r="AJX18" s="103"/>
      <c r="AJY18" s="102"/>
      <c r="AJZ18" s="102"/>
      <c r="AKA18" s="102"/>
      <c r="AKB18" s="102"/>
      <c r="AKC18" s="102"/>
      <c r="AKD18" s="102"/>
      <c r="AKE18" s="103"/>
      <c r="AKF18" s="103"/>
      <c r="AKG18" s="102"/>
      <c r="AKH18" s="102"/>
      <c r="AKI18" s="102"/>
      <c r="AKJ18" s="102"/>
      <c r="AKK18" s="102"/>
      <c r="AKL18" s="102"/>
      <c r="AKM18" s="103"/>
      <c r="AKN18" s="103"/>
      <c r="AKO18" s="102"/>
      <c r="AKP18" s="102"/>
      <c r="AKQ18" s="102"/>
      <c r="AKR18" s="102"/>
      <c r="AKS18" s="102"/>
      <c r="AKT18" s="102"/>
      <c r="AKU18" s="103"/>
      <c r="AKV18" s="103"/>
      <c r="AKW18" s="102"/>
      <c r="AKX18" s="102"/>
      <c r="AKY18" s="102"/>
      <c r="AKZ18" s="102"/>
      <c r="ALA18" s="102"/>
      <c r="ALB18" s="102"/>
      <c r="ALC18" s="103"/>
      <c r="ALD18" s="103"/>
      <c r="ALE18" s="102"/>
      <c r="ALF18" s="102"/>
      <c r="ALG18" s="102"/>
      <c r="ALH18" s="102"/>
      <c r="ALI18" s="102"/>
      <c r="ALJ18" s="102"/>
      <c r="ALK18" s="103"/>
      <c r="ALL18" s="103"/>
      <c r="ALM18" s="102"/>
      <c r="ALN18" s="102"/>
      <c r="ALO18" s="102"/>
      <c r="ALP18" s="102"/>
      <c r="ALQ18" s="102"/>
      <c r="ALR18" s="102"/>
      <c r="ALS18" s="103"/>
      <c r="ALT18" s="103"/>
      <c r="ALU18" s="102"/>
      <c r="ALV18" s="102"/>
      <c r="ALW18" s="102"/>
      <c r="ALX18" s="102"/>
      <c r="ALY18" s="102"/>
      <c r="ALZ18" s="102"/>
      <c r="AMA18" s="103"/>
      <c r="AMB18" s="103"/>
      <c r="AMC18" s="102"/>
      <c r="AMD18" s="102"/>
      <c r="AME18" s="102"/>
      <c r="AMF18" s="102"/>
      <c r="AMG18" s="102"/>
      <c r="AMH18" s="102"/>
      <c r="AMI18" s="103"/>
      <c r="AMJ18" s="103"/>
      <c r="AMK18" s="102"/>
      <c r="AML18" s="102"/>
      <c r="AMM18" s="102"/>
      <c r="AMN18" s="102"/>
      <c r="AMO18" s="102"/>
      <c r="AMP18" s="102"/>
      <c r="AMQ18" s="103"/>
      <c r="AMR18" s="103"/>
      <c r="AMS18" s="102"/>
      <c r="AMT18" s="102"/>
      <c r="AMU18" s="102"/>
      <c r="AMV18" s="102"/>
      <c r="AMW18" s="102"/>
      <c r="AMX18" s="102"/>
      <c r="AMY18" s="103"/>
      <c r="AMZ18" s="103"/>
      <c r="ANA18" s="102"/>
      <c r="ANB18" s="102"/>
      <c r="ANC18" s="102"/>
      <c r="AND18" s="102"/>
      <c r="ANE18" s="102"/>
      <c r="ANF18" s="102"/>
      <c r="ANG18" s="103"/>
      <c r="ANH18" s="103"/>
      <c r="ANI18" s="102"/>
      <c r="ANJ18" s="102"/>
      <c r="ANK18" s="102"/>
      <c r="ANL18" s="102"/>
      <c r="ANM18" s="102"/>
      <c r="ANN18" s="102"/>
      <c r="ANO18" s="103"/>
      <c r="ANP18" s="103"/>
      <c r="ANQ18" s="102"/>
      <c r="ANR18" s="102"/>
      <c r="ANS18" s="102"/>
      <c r="ANT18" s="102"/>
      <c r="ANU18" s="102"/>
      <c r="ANV18" s="102"/>
      <c r="ANW18" s="103"/>
      <c r="ANX18" s="103"/>
      <c r="ANY18" s="102"/>
      <c r="ANZ18" s="102"/>
      <c r="AOA18" s="102"/>
      <c r="AOB18" s="102"/>
      <c r="AOC18" s="102"/>
      <c r="AOD18" s="102"/>
      <c r="AOE18" s="103"/>
      <c r="AOF18" s="103"/>
      <c r="AOG18" s="102"/>
      <c r="AOH18" s="102"/>
      <c r="AOI18" s="102"/>
      <c r="AOJ18" s="102"/>
      <c r="AOK18" s="102"/>
      <c r="AOL18" s="102"/>
      <c r="AOM18" s="103"/>
      <c r="AON18" s="103"/>
      <c r="AOO18" s="102"/>
      <c r="AOP18" s="102"/>
      <c r="AOQ18" s="102"/>
      <c r="AOR18" s="102"/>
      <c r="AOS18" s="102"/>
      <c r="AOT18" s="102"/>
      <c r="AOU18" s="103"/>
      <c r="AOV18" s="103"/>
      <c r="AOW18" s="102"/>
      <c r="AOX18" s="102"/>
      <c r="AOY18" s="102"/>
      <c r="AOZ18" s="102"/>
      <c r="APA18" s="102"/>
      <c r="APB18" s="102"/>
      <c r="APC18" s="103"/>
      <c r="APD18" s="103"/>
      <c r="APE18" s="102"/>
      <c r="APF18" s="102"/>
      <c r="APG18" s="102"/>
      <c r="APH18" s="102"/>
      <c r="API18" s="102"/>
      <c r="APJ18" s="102"/>
      <c r="APK18" s="103"/>
      <c r="APL18" s="103"/>
      <c r="APM18" s="102"/>
      <c r="APN18" s="102"/>
      <c r="APO18" s="102"/>
      <c r="APP18" s="102"/>
      <c r="APQ18" s="102"/>
      <c r="APR18" s="102"/>
      <c r="APS18" s="103"/>
      <c r="APT18" s="103"/>
      <c r="APU18" s="102"/>
      <c r="APV18" s="102"/>
      <c r="APW18" s="102"/>
      <c r="APX18" s="102"/>
      <c r="APY18" s="102"/>
      <c r="APZ18" s="102"/>
      <c r="AQA18" s="103"/>
      <c r="AQB18" s="103"/>
      <c r="AQC18" s="102"/>
      <c r="AQD18" s="102"/>
      <c r="AQE18" s="102"/>
      <c r="AQF18" s="102"/>
      <c r="AQG18" s="102"/>
      <c r="AQH18" s="102"/>
      <c r="AQI18" s="103"/>
      <c r="AQJ18" s="103"/>
      <c r="AQK18" s="102"/>
      <c r="AQL18" s="102"/>
      <c r="AQM18" s="102"/>
      <c r="AQN18" s="102"/>
      <c r="AQO18" s="102"/>
      <c r="AQP18" s="102"/>
      <c r="AQQ18" s="103"/>
      <c r="AQR18" s="103"/>
      <c r="AQS18" s="102"/>
      <c r="AQT18" s="102"/>
      <c r="AQU18" s="102"/>
      <c r="AQV18" s="102"/>
      <c r="AQW18" s="102"/>
      <c r="AQX18" s="102"/>
      <c r="AQY18" s="103"/>
      <c r="AQZ18" s="103"/>
      <c r="ARA18" s="102"/>
      <c r="ARB18" s="102"/>
      <c r="ARC18" s="102"/>
      <c r="ARD18" s="102"/>
      <c r="ARE18" s="102"/>
      <c r="ARF18" s="102"/>
      <c r="ARG18" s="103"/>
      <c r="ARH18" s="103"/>
      <c r="ARI18" s="102"/>
      <c r="ARJ18" s="102"/>
      <c r="ARK18" s="102"/>
      <c r="ARL18" s="102"/>
      <c r="ARM18" s="102"/>
      <c r="ARN18" s="102"/>
      <c r="ARO18" s="103"/>
      <c r="ARP18" s="103"/>
      <c r="ARQ18" s="102"/>
      <c r="ARR18" s="102"/>
      <c r="ARS18" s="102"/>
      <c r="ART18" s="102"/>
      <c r="ARU18" s="102"/>
      <c r="ARV18" s="102"/>
      <c r="ARW18" s="103"/>
      <c r="ARX18" s="103"/>
      <c r="ARY18" s="102"/>
      <c r="ARZ18" s="102"/>
      <c r="ASA18" s="102"/>
      <c r="ASB18" s="102"/>
      <c r="ASC18" s="102"/>
      <c r="ASD18" s="102"/>
      <c r="ASE18" s="103"/>
      <c r="ASF18" s="103"/>
      <c r="ASG18" s="102"/>
      <c r="ASH18" s="102"/>
      <c r="ASI18" s="102"/>
      <c r="ASJ18" s="102"/>
      <c r="ASK18" s="102"/>
      <c r="ASL18" s="102"/>
      <c r="ASM18" s="103"/>
      <c r="ASN18" s="103"/>
      <c r="ASO18" s="102"/>
      <c r="ASP18" s="102"/>
      <c r="ASQ18" s="102"/>
      <c r="ASR18" s="102"/>
      <c r="ASS18" s="102"/>
      <c r="AST18" s="102"/>
      <c r="ASU18" s="103"/>
      <c r="ASV18" s="103"/>
      <c r="ASW18" s="102"/>
      <c r="ASX18" s="102"/>
      <c r="ASY18" s="102"/>
      <c r="ASZ18" s="102"/>
      <c r="ATA18" s="102"/>
      <c r="ATB18" s="102"/>
      <c r="ATC18" s="103"/>
      <c r="ATD18" s="103"/>
      <c r="ATE18" s="102"/>
      <c r="ATF18" s="102"/>
      <c r="ATG18" s="102"/>
      <c r="ATH18" s="102"/>
      <c r="ATI18" s="102"/>
      <c r="ATJ18" s="102"/>
      <c r="ATK18" s="103"/>
      <c r="ATL18" s="103"/>
      <c r="ATM18" s="102"/>
      <c r="ATN18" s="102"/>
      <c r="ATO18" s="102"/>
      <c r="ATP18" s="102"/>
      <c r="ATQ18" s="102"/>
      <c r="ATR18" s="102"/>
      <c r="ATS18" s="103"/>
      <c r="ATT18" s="103"/>
      <c r="ATU18" s="102"/>
      <c r="ATV18" s="102"/>
      <c r="ATW18" s="102"/>
      <c r="ATX18" s="102"/>
      <c r="ATY18" s="102"/>
      <c r="ATZ18" s="102"/>
      <c r="AUA18" s="103"/>
      <c r="AUB18" s="103"/>
      <c r="AUC18" s="102"/>
      <c r="AUD18" s="102"/>
      <c r="AUE18" s="102"/>
      <c r="AUF18" s="102"/>
      <c r="AUG18" s="102"/>
      <c r="AUH18" s="102"/>
      <c r="AUI18" s="103"/>
      <c r="AUJ18" s="103"/>
      <c r="AUK18" s="102"/>
      <c r="AUL18" s="102"/>
      <c r="AUM18" s="102"/>
      <c r="AUN18" s="102"/>
      <c r="AUO18" s="102"/>
      <c r="AUP18" s="102"/>
      <c r="AUQ18" s="103"/>
      <c r="AUR18" s="103"/>
      <c r="AUS18" s="102"/>
      <c r="AUT18" s="102"/>
      <c r="AUU18" s="102"/>
      <c r="AUV18" s="102"/>
      <c r="AUW18" s="102"/>
      <c r="AUX18" s="102"/>
      <c r="AUY18" s="103"/>
      <c r="AUZ18" s="103"/>
      <c r="AVA18" s="102"/>
      <c r="AVB18" s="102"/>
      <c r="AVC18" s="102"/>
      <c r="AVD18" s="102"/>
      <c r="AVE18" s="102"/>
      <c r="AVF18" s="102"/>
      <c r="AVG18" s="103"/>
      <c r="AVH18" s="103"/>
      <c r="AVI18" s="102"/>
      <c r="AVJ18" s="102"/>
      <c r="AVK18" s="102"/>
      <c r="AVL18" s="102"/>
      <c r="AVM18" s="102"/>
      <c r="AVN18" s="102"/>
      <c r="AVO18" s="103"/>
      <c r="AVP18" s="103"/>
      <c r="AVQ18" s="102"/>
      <c r="AVR18" s="102"/>
      <c r="AVS18" s="102"/>
      <c r="AVT18" s="102"/>
      <c r="AVU18" s="102"/>
      <c r="AVV18" s="102"/>
      <c r="AVW18" s="103"/>
      <c r="AVX18" s="103"/>
      <c r="AVY18" s="102"/>
      <c r="AVZ18" s="102"/>
      <c r="AWA18" s="102"/>
      <c r="AWB18" s="102"/>
      <c r="AWC18" s="102"/>
      <c r="AWD18" s="102"/>
      <c r="AWE18" s="103"/>
      <c r="AWF18" s="103"/>
      <c r="AWG18" s="102"/>
      <c r="AWH18" s="102"/>
      <c r="AWI18" s="102"/>
      <c r="AWJ18" s="102"/>
      <c r="AWK18" s="102"/>
      <c r="AWL18" s="102"/>
      <c r="AWM18" s="103"/>
      <c r="AWN18" s="103"/>
      <c r="AWO18" s="102"/>
      <c r="AWP18" s="102"/>
      <c r="AWQ18" s="102"/>
      <c r="AWR18" s="102"/>
      <c r="AWS18" s="102"/>
      <c r="AWT18" s="102"/>
      <c r="AWU18" s="103"/>
      <c r="AWV18" s="103"/>
      <c r="AWW18" s="102"/>
      <c r="AWX18" s="102"/>
      <c r="AWY18" s="102"/>
      <c r="AWZ18" s="102"/>
      <c r="AXA18" s="102"/>
      <c r="AXB18" s="102"/>
      <c r="AXC18" s="103"/>
      <c r="AXD18" s="103"/>
      <c r="AXE18" s="102"/>
      <c r="AXF18" s="102"/>
      <c r="AXG18" s="102"/>
      <c r="AXH18" s="102"/>
      <c r="AXI18" s="102"/>
      <c r="AXJ18" s="102"/>
      <c r="AXK18" s="103"/>
      <c r="AXL18" s="103"/>
      <c r="AXM18" s="102"/>
      <c r="AXN18" s="102"/>
      <c r="AXO18" s="102"/>
      <c r="AXP18" s="102"/>
      <c r="AXQ18" s="102"/>
      <c r="AXR18" s="102"/>
      <c r="AXS18" s="103"/>
      <c r="AXT18" s="103"/>
      <c r="AXU18" s="102"/>
      <c r="AXV18" s="102"/>
      <c r="AXW18" s="102"/>
      <c r="AXX18" s="102"/>
      <c r="AXY18" s="102"/>
      <c r="AXZ18" s="102"/>
      <c r="AYA18" s="103"/>
      <c r="AYB18" s="103"/>
      <c r="AYC18" s="102"/>
      <c r="AYD18" s="102"/>
      <c r="AYE18" s="102"/>
      <c r="AYF18" s="102"/>
      <c r="AYG18" s="102"/>
      <c r="AYH18" s="102"/>
      <c r="AYI18" s="103"/>
      <c r="AYJ18" s="103"/>
      <c r="AYK18" s="102"/>
      <c r="AYL18" s="102"/>
      <c r="AYM18" s="102"/>
      <c r="AYN18" s="102"/>
      <c r="AYO18" s="102"/>
      <c r="AYP18" s="102"/>
      <c r="AYQ18" s="103"/>
      <c r="AYR18" s="103"/>
      <c r="AYS18" s="102"/>
      <c r="AYT18" s="102"/>
      <c r="AYU18" s="102"/>
      <c r="AYV18" s="102"/>
      <c r="AYW18" s="102"/>
      <c r="AYX18" s="102"/>
      <c r="AYY18" s="103"/>
      <c r="AYZ18" s="103"/>
      <c r="AZA18" s="102"/>
      <c r="AZB18" s="102"/>
      <c r="AZC18" s="102"/>
      <c r="AZD18" s="102"/>
      <c r="AZE18" s="102"/>
      <c r="AZF18" s="102"/>
      <c r="AZG18" s="103"/>
      <c r="AZH18" s="103"/>
      <c r="AZI18" s="102"/>
      <c r="AZJ18" s="102"/>
      <c r="AZK18" s="102"/>
      <c r="AZL18" s="102"/>
      <c r="AZM18" s="102"/>
      <c r="AZN18" s="102"/>
      <c r="AZO18" s="103"/>
      <c r="AZP18" s="103"/>
      <c r="AZQ18" s="102"/>
      <c r="AZR18" s="102"/>
      <c r="AZS18" s="102"/>
      <c r="AZT18" s="102"/>
      <c r="AZU18" s="102"/>
      <c r="AZV18" s="102"/>
      <c r="AZW18" s="103"/>
      <c r="AZX18" s="103"/>
      <c r="AZY18" s="102"/>
      <c r="AZZ18" s="102"/>
      <c r="BAA18" s="102"/>
      <c r="BAB18" s="102"/>
      <c r="BAC18" s="102"/>
      <c r="BAD18" s="102"/>
      <c r="BAE18" s="103"/>
      <c r="BAF18" s="103"/>
      <c r="BAG18" s="102"/>
      <c r="BAH18" s="102"/>
      <c r="BAI18" s="102"/>
      <c r="BAJ18" s="102"/>
      <c r="BAK18" s="102"/>
      <c r="BAL18" s="102"/>
      <c r="BAM18" s="103"/>
      <c r="BAN18" s="103"/>
      <c r="BAO18" s="102"/>
      <c r="BAP18" s="102"/>
      <c r="BAQ18" s="102"/>
      <c r="BAR18" s="102"/>
      <c r="BAS18" s="102"/>
      <c r="BAT18" s="102"/>
      <c r="BAU18" s="103"/>
      <c r="BAV18" s="103"/>
      <c r="BAW18" s="102"/>
      <c r="BAX18" s="102"/>
      <c r="BAY18" s="102"/>
      <c r="BAZ18" s="102"/>
      <c r="BBA18" s="102"/>
      <c r="BBB18" s="102"/>
      <c r="BBC18" s="103"/>
      <c r="BBD18" s="103"/>
      <c r="BBE18" s="102"/>
      <c r="BBF18" s="102"/>
      <c r="BBG18" s="102"/>
      <c r="BBH18" s="102"/>
      <c r="BBI18" s="102"/>
      <c r="BBJ18" s="102"/>
      <c r="BBK18" s="103"/>
      <c r="BBL18" s="103"/>
      <c r="BBM18" s="102"/>
      <c r="BBN18" s="102"/>
      <c r="BBO18" s="102"/>
      <c r="BBP18" s="102"/>
      <c r="BBQ18" s="102"/>
      <c r="BBR18" s="102"/>
      <c r="BBS18" s="103"/>
      <c r="BBT18" s="103"/>
      <c r="BBU18" s="102"/>
      <c r="BBV18" s="102"/>
      <c r="BBW18" s="102"/>
      <c r="BBX18" s="102"/>
      <c r="BBY18" s="102"/>
      <c r="BBZ18" s="102"/>
      <c r="BCA18" s="103"/>
      <c r="BCB18" s="103"/>
      <c r="BCC18" s="102"/>
      <c r="BCD18" s="102"/>
      <c r="BCE18" s="102"/>
      <c r="BCF18" s="102"/>
      <c r="BCG18" s="102"/>
      <c r="BCH18" s="102"/>
      <c r="BCI18" s="103"/>
      <c r="BCJ18" s="103"/>
      <c r="BCK18" s="102"/>
      <c r="BCL18" s="102"/>
      <c r="BCM18" s="102"/>
      <c r="BCN18" s="102"/>
      <c r="BCO18" s="102"/>
      <c r="BCP18" s="102"/>
      <c r="BCQ18" s="103"/>
      <c r="BCR18" s="103"/>
      <c r="BCS18" s="102"/>
      <c r="BCT18" s="102"/>
      <c r="BCU18" s="102"/>
      <c r="BCV18" s="102"/>
      <c r="BCW18" s="102"/>
      <c r="BCX18" s="102"/>
      <c r="BCY18" s="103"/>
      <c r="BCZ18" s="103"/>
      <c r="BDA18" s="102"/>
      <c r="BDB18" s="102"/>
      <c r="BDC18" s="102"/>
      <c r="BDD18" s="102"/>
      <c r="BDE18" s="102"/>
      <c r="BDF18" s="102"/>
      <c r="BDG18" s="103"/>
      <c r="BDH18" s="103"/>
      <c r="BDI18" s="102"/>
      <c r="BDJ18" s="102"/>
      <c r="BDK18" s="102"/>
      <c r="BDL18" s="102"/>
      <c r="BDM18" s="102"/>
      <c r="BDN18" s="102"/>
      <c r="BDO18" s="103"/>
      <c r="BDP18" s="103"/>
      <c r="BDQ18" s="102"/>
      <c r="BDR18" s="102"/>
      <c r="BDS18" s="102"/>
      <c r="BDT18" s="102"/>
      <c r="BDU18" s="102"/>
      <c r="BDV18" s="102"/>
      <c r="BDW18" s="103"/>
      <c r="BDX18" s="103"/>
      <c r="BDY18" s="102"/>
      <c r="BDZ18" s="102"/>
      <c r="BEA18" s="102"/>
      <c r="BEB18" s="102"/>
      <c r="BEC18" s="102"/>
      <c r="BED18" s="102"/>
      <c r="BEE18" s="103"/>
      <c r="BEF18" s="103"/>
      <c r="BEG18" s="102"/>
      <c r="BEH18" s="102"/>
      <c r="BEI18" s="102"/>
      <c r="BEJ18" s="102"/>
      <c r="BEK18" s="102"/>
      <c r="BEL18" s="102"/>
      <c r="BEM18" s="103"/>
      <c r="BEN18" s="103"/>
      <c r="BEO18" s="102"/>
      <c r="BEP18" s="102"/>
      <c r="BEQ18" s="102"/>
      <c r="BER18" s="102"/>
      <c r="BES18" s="102"/>
      <c r="BET18" s="102"/>
      <c r="BEU18" s="103"/>
      <c r="BEV18" s="103"/>
      <c r="BEW18" s="102"/>
      <c r="BEX18" s="102"/>
      <c r="BEY18" s="102"/>
      <c r="BEZ18" s="102"/>
      <c r="BFA18" s="102"/>
      <c r="BFB18" s="102"/>
      <c r="BFC18" s="103"/>
      <c r="BFD18" s="103"/>
      <c r="BFE18" s="102"/>
      <c r="BFF18" s="102"/>
      <c r="BFG18" s="102"/>
      <c r="BFH18" s="102"/>
      <c r="BFI18" s="102"/>
      <c r="BFJ18" s="102"/>
      <c r="BFK18" s="103"/>
      <c r="BFL18" s="103"/>
      <c r="BFM18" s="102"/>
      <c r="BFN18" s="102"/>
      <c r="BFO18" s="102"/>
      <c r="BFP18" s="102"/>
      <c r="BFQ18" s="102"/>
      <c r="BFR18" s="102"/>
      <c r="BFS18" s="103"/>
      <c r="BFT18" s="103"/>
      <c r="BFU18" s="102"/>
      <c r="BFV18" s="102"/>
      <c r="BFW18" s="102"/>
      <c r="BFX18" s="102"/>
      <c r="BFY18" s="102"/>
      <c r="BFZ18" s="102"/>
      <c r="BGA18" s="103"/>
      <c r="BGB18" s="103"/>
      <c r="BGC18" s="102"/>
      <c r="BGD18" s="102"/>
      <c r="BGE18" s="102"/>
      <c r="BGF18" s="102"/>
      <c r="BGG18" s="102"/>
      <c r="BGH18" s="102"/>
      <c r="BGI18" s="103"/>
      <c r="BGJ18" s="103"/>
      <c r="BGK18" s="102"/>
      <c r="BGL18" s="102"/>
      <c r="BGM18" s="102"/>
      <c r="BGN18" s="102"/>
      <c r="BGO18" s="102"/>
      <c r="BGP18" s="102"/>
      <c r="BGQ18" s="103"/>
      <c r="BGR18" s="103"/>
      <c r="BGS18" s="102"/>
      <c r="BGT18" s="102"/>
      <c r="BGU18" s="102"/>
      <c r="BGV18" s="102"/>
      <c r="BGW18" s="102"/>
      <c r="BGX18" s="102"/>
      <c r="BGY18" s="103"/>
      <c r="BGZ18" s="103"/>
      <c r="BHA18" s="102"/>
      <c r="BHB18" s="102"/>
      <c r="BHC18" s="102"/>
      <c r="BHD18" s="102"/>
      <c r="BHE18" s="102"/>
      <c r="BHF18" s="102"/>
      <c r="BHG18" s="103"/>
      <c r="BHH18" s="103"/>
      <c r="BHI18" s="102"/>
      <c r="BHJ18" s="102"/>
      <c r="BHK18" s="102"/>
      <c r="BHL18" s="102"/>
      <c r="BHM18" s="102"/>
      <c r="BHN18" s="102"/>
      <c r="BHO18" s="103"/>
      <c r="BHP18" s="103"/>
      <c r="BHQ18" s="102"/>
      <c r="BHR18" s="102"/>
      <c r="BHS18" s="102"/>
      <c r="BHT18" s="102"/>
      <c r="BHU18" s="102"/>
      <c r="BHV18" s="102"/>
      <c r="BHW18" s="103"/>
      <c r="BHX18" s="103"/>
      <c r="BHY18" s="102"/>
      <c r="BHZ18" s="102"/>
      <c r="BIA18" s="102"/>
      <c r="BIB18" s="102"/>
      <c r="BIC18" s="102"/>
      <c r="BID18" s="102"/>
      <c r="BIE18" s="103"/>
      <c r="BIF18" s="103"/>
      <c r="BIG18" s="102"/>
      <c r="BIH18" s="102"/>
      <c r="BII18" s="102"/>
      <c r="BIJ18" s="102"/>
      <c r="BIK18" s="102"/>
      <c r="BIL18" s="102"/>
      <c r="BIM18" s="103"/>
      <c r="BIN18" s="103"/>
      <c r="BIO18" s="102"/>
      <c r="BIP18" s="102"/>
      <c r="BIQ18" s="102"/>
      <c r="BIR18" s="102"/>
      <c r="BIS18" s="102"/>
      <c r="BIT18" s="102"/>
      <c r="BIU18" s="103"/>
      <c r="BIV18" s="103"/>
      <c r="BIW18" s="102"/>
      <c r="BIX18" s="102"/>
      <c r="BIY18" s="102"/>
      <c r="BIZ18" s="102"/>
      <c r="BJA18" s="102"/>
      <c r="BJB18" s="102"/>
      <c r="BJC18" s="103"/>
      <c r="BJD18" s="103"/>
      <c r="BJE18" s="102"/>
      <c r="BJF18" s="102"/>
      <c r="BJG18" s="102"/>
      <c r="BJH18" s="102"/>
      <c r="BJI18" s="102"/>
      <c r="BJJ18" s="102"/>
      <c r="BJK18" s="103"/>
      <c r="BJL18" s="103"/>
      <c r="BJM18" s="102"/>
      <c r="BJN18" s="102"/>
      <c r="BJO18" s="102"/>
      <c r="BJP18" s="102"/>
      <c r="BJQ18" s="102"/>
      <c r="BJR18" s="102"/>
      <c r="BJS18" s="103"/>
      <c r="BJT18" s="103"/>
      <c r="BJU18" s="102"/>
      <c r="BJV18" s="102"/>
      <c r="BJW18" s="102"/>
      <c r="BJX18" s="102"/>
      <c r="BJY18" s="102"/>
      <c r="BJZ18" s="102"/>
      <c r="BKA18" s="103"/>
      <c r="BKB18" s="103"/>
      <c r="BKC18" s="102"/>
      <c r="BKD18" s="102"/>
      <c r="BKE18" s="102"/>
      <c r="BKF18" s="102"/>
      <c r="BKG18" s="102"/>
      <c r="BKH18" s="102"/>
      <c r="BKI18" s="103"/>
      <c r="BKJ18" s="103"/>
      <c r="BKK18" s="102"/>
      <c r="BKL18" s="102"/>
      <c r="BKM18" s="102"/>
      <c r="BKN18" s="102"/>
      <c r="BKO18" s="102"/>
      <c r="BKP18" s="102"/>
      <c r="BKQ18" s="103"/>
      <c r="BKR18" s="103"/>
      <c r="BKS18" s="102"/>
      <c r="BKT18" s="102"/>
      <c r="BKU18" s="102"/>
      <c r="BKV18" s="102"/>
      <c r="BKW18" s="102"/>
      <c r="BKX18" s="102"/>
      <c r="BKY18" s="103"/>
      <c r="BKZ18" s="103"/>
      <c r="BLA18" s="102"/>
      <c r="BLB18" s="102"/>
      <c r="BLC18" s="102"/>
      <c r="BLD18" s="102"/>
      <c r="BLE18" s="102"/>
      <c r="BLF18" s="102"/>
      <c r="BLG18" s="103"/>
      <c r="BLH18" s="103"/>
      <c r="BLI18" s="102"/>
      <c r="BLJ18" s="102"/>
      <c r="BLK18" s="102"/>
      <c r="BLL18" s="102"/>
      <c r="BLM18" s="102"/>
      <c r="BLN18" s="102"/>
      <c r="BLO18" s="103"/>
      <c r="BLP18" s="103"/>
      <c r="BLQ18" s="102"/>
      <c r="BLR18" s="102"/>
      <c r="BLS18" s="102"/>
      <c r="BLT18" s="102"/>
      <c r="BLU18" s="102"/>
      <c r="BLV18" s="102"/>
      <c r="BLW18" s="103"/>
      <c r="BLX18" s="104"/>
      <c r="BLY18" s="105"/>
      <c r="BLZ18" s="451"/>
      <c r="BMA18" s="451"/>
      <c r="BMB18" s="451"/>
      <c r="BMC18" s="451"/>
      <c r="BMD18" s="451"/>
      <c r="BME18" s="104"/>
      <c r="BMF18" s="104"/>
      <c r="BMG18" s="105"/>
      <c r="BMH18" s="451"/>
      <c r="BMI18" s="451"/>
      <c r="BMJ18" s="451"/>
      <c r="BMK18" s="451"/>
      <c r="BML18" s="451"/>
      <c r="BMM18" s="104"/>
      <c r="BMN18" s="104"/>
      <c r="BMO18" s="105"/>
      <c r="BMP18" s="451"/>
      <c r="BMQ18" s="451"/>
      <c r="BMR18" s="451"/>
      <c r="BMS18" s="451"/>
      <c r="BMT18" s="451"/>
      <c r="BMU18" s="104"/>
      <c r="BMV18" s="104"/>
      <c r="BMW18" s="105"/>
      <c r="BMX18" s="451"/>
      <c r="BMY18" s="451"/>
      <c r="BMZ18" s="451"/>
      <c r="BNA18" s="451"/>
      <c r="BNB18" s="451"/>
      <c r="BNC18" s="104"/>
      <c r="BND18" s="104"/>
      <c r="BNE18" s="105"/>
      <c r="BNF18" s="451"/>
      <c r="BNG18" s="451"/>
      <c r="BNH18" s="451"/>
      <c r="BNI18" s="451"/>
      <c r="BNJ18" s="451"/>
      <c r="BNK18" s="104"/>
      <c r="BNL18" s="104"/>
      <c r="BNM18" s="105"/>
      <c r="BNN18" s="451"/>
      <c r="BNO18" s="451"/>
      <c r="BNP18" s="451"/>
      <c r="BNQ18" s="451"/>
      <c r="BNR18" s="451"/>
      <c r="BNS18" s="104"/>
      <c r="BNT18" s="104"/>
      <c r="BNU18" s="105"/>
      <c r="BNV18" s="451"/>
      <c r="BNW18" s="451"/>
      <c r="BNX18" s="451"/>
      <c r="BNY18" s="451"/>
      <c r="BNZ18" s="451"/>
      <c r="BOA18" s="104"/>
      <c r="BOB18" s="104"/>
      <c r="BOC18" s="105"/>
      <c r="BOD18" s="451"/>
      <c r="BOE18" s="451"/>
      <c r="BOF18" s="451"/>
      <c r="BOG18" s="451"/>
      <c r="BOH18" s="451"/>
      <c r="BOI18" s="104"/>
      <c r="BOJ18" s="104"/>
      <c r="BOK18" s="105"/>
      <c r="BOL18" s="451"/>
      <c r="BOM18" s="451"/>
      <c r="BON18" s="451"/>
      <c r="BOO18" s="451"/>
      <c r="BOP18" s="451"/>
      <c r="BOQ18" s="104"/>
      <c r="BOR18" s="104"/>
      <c r="BOS18" s="105"/>
      <c r="BOT18" s="451"/>
      <c r="BOU18" s="451"/>
      <c r="BOV18" s="451"/>
      <c r="BOW18" s="451"/>
      <c r="BOX18" s="451"/>
      <c r="BOY18" s="104"/>
      <c r="BOZ18" s="104"/>
      <c r="BPA18" s="105"/>
      <c r="BPB18" s="451"/>
      <c r="BPC18" s="451"/>
      <c r="BPD18" s="451"/>
      <c r="BPE18" s="451"/>
      <c r="BPF18" s="451"/>
      <c r="BPG18" s="104"/>
      <c r="BPH18" s="104"/>
      <c r="BPI18" s="105"/>
      <c r="BPJ18" s="451"/>
      <c r="BPK18" s="451"/>
      <c r="BPL18" s="451"/>
      <c r="BPM18" s="451"/>
      <c r="BPN18" s="451"/>
      <c r="BPO18" s="104"/>
      <c r="BPP18" s="104"/>
      <c r="BPQ18" s="105"/>
      <c r="BPR18" s="451"/>
      <c r="BPS18" s="451"/>
      <c r="BPT18" s="451"/>
      <c r="BPU18" s="451"/>
      <c r="BPV18" s="451"/>
      <c r="BPW18" s="104"/>
      <c r="BPX18" s="104"/>
      <c r="BPY18" s="105"/>
      <c r="BPZ18" s="451"/>
      <c r="BQA18" s="451"/>
      <c r="BQB18" s="451"/>
      <c r="BQC18" s="451"/>
      <c r="BQD18" s="451"/>
      <c r="BQE18" s="104"/>
      <c r="BQF18" s="104"/>
      <c r="BQG18" s="105"/>
      <c r="BQH18" s="451"/>
      <c r="BQI18" s="451"/>
      <c r="BQJ18" s="451"/>
      <c r="BQK18" s="451"/>
      <c r="BQL18" s="451"/>
      <c r="BQM18" s="104"/>
      <c r="BQN18" s="104"/>
      <c r="BQO18" s="105"/>
      <c r="BQP18" s="451"/>
      <c r="BQQ18" s="451"/>
      <c r="BQR18" s="451"/>
      <c r="BQS18" s="451"/>
      <c r="BQT18" s="451"/>
      <c r="BQU18" s="104"/>
      <c r="BQV18" s="104"/>
      <c r="BQW18" s="105"/>
      <c r="BQX18" s="451"/>
      <c r="BQY18" s="451"/>
      <c r="BQZ18" s="451"/>
      <c r="BRA18" s="451"/>
      <c r="BRB18" s="451"/>
      <c r="BRC18" s="104"/>
      <c r="BRD18" s="104"/>
      <c r="BRE18" s="105"/>
      <c r="BRF18" s="451"/>
      <c r="BRG18" s="451"/>
      <c r="BRH18" s="451"/>
      <c r="BRI18" s="451"/>
      <c r="BRJ18" s="451"/>
      <c r="BRK18" s="104"/>
      <c r="BRL18" s="104"/>
      <c r="BRM18" s="105"/>
      <c r="BRN18" s="451"/>
      <c r="BRO18" s="451"/>
      <c r="BRP18" s="451"/>
      <c r="BRQ18" s="451"/>
      <c r="BRR18" s="451"/>
      <c r="BRS18" s="104"/>
      <c r="BRT18" s="104"/>
      <c r="BRU18" s="105"/>
      <c r="BRV18" s="451"/>
      <c r="BRW18" s="451"/>
      <c r="BRX18" s="451"/>
      <c r="BRY18" s="451"/>
      <c r="BRZ18" s="451"/>
      <c r="BSA18" s="104"/>
      <c r="BSB18" s="104"/>
      <c r="BSC18" s="105"/>
      <c r="BSD18" s="451"/>
      <c r="BSE18" s="451"/>
      <c r="BSF18" s="451"/>
      <c r="BSG18" s="451"/>
      <c r="BSH18" s="451"/>
      <c r="BSI18" s="104"/>
      <c r="BSJ18" s="104"/>
      <c r="BSK18" s="105"/>
      <c r="BSL18" s="451"/>
      <c r="BSM18" s="451"/>
      <c r="BSN18" s="451"/>
      <c r="BSO18" s="451"/>
      <c r="BSP18" s="451"/>
      <c r="BSQ18" s="104"/>
      <c r="BSR18" s="104"/>
      <c r="BSS18" s="105"/>
      <c r="BST18" s="451"/>
      <c r="BSU18" s="451"/>
      <c r="BSV18" s="451"/>
      <c r="BSW18" s="451"/>
      <c r="BSX18" s="451"/>
      <c r="BSY18" s="104"/>
      <c r="BSZ18" s="104"/>
      <c r="BTA18" s="105"/>
      <c r="BTB18" s="451"/>
      <c r="BTC18" s="451"/>
      <c r="BTD18" s="451"/>
      <c r="BTE18" s="451"/>
      <c r="BTF18" s="451"/>
      <c r="BTG18" s="104"/>
      <c r="BTH18" s="104"/>
      <c r="BTI18" s="105"/>
      <c r="BTJ18" s="451"/>
      <c r="BTK18" s="451"/>
      <c r="BTL18" s="451"/>
      <c r="BTM18" s="451"/>
      <c r="BTN18" s="451"/>
      <c r="BTO18" s="104"/>
      <c r="BTP18" s="104"/>
      <c r="BTQ18" s="105"/>
      <c r="BTR18" s="451"/>
      <c r="BTS18" s="451"/>
      <c r="BTT18" s="451"/>
      <c r="BTU18" s="451"/>
      <c r="BTV18" s="451"/>
      <c r="BTW18" s="104"/>
      <c r="BTX18" s="104"/>
      <c r="BTY18" s="105"/>
      <c r="BTZ18" s="451"/>
      <c r="BUA18" s="451"/>
      <c r="BUB18" s="451"/>
      <c r="BUC18" s="451"/>
      <c r="BUD18" s="451"/>
      <c r="BUE18" s="104"/>
      <c r="BUF18" s="104"/>
      <c r="BUG18" s="105"/>
      <c r="BUH18" s="451"/>
      <c r="BUI18" s="451"/>
      <c r="BUJ18" s="451"/>
      <c r="BUK18" s="451"/>
      <c r="BUL18" s="451"/>
      <c r="BUM18" s="104"/>
      <c r="BUN18" s="104"/>
      <c r="BUO18" s="105"/>
      <c r="BUP18" s="451"/>
      <c r="BUQ18" s="451"/>
      <c r="BUR18" s="451"/>
      <c r="BUS18" s="451"/>
      <c r="BUT18" s="451"/>
      <c r="BUU18" s="104"/>
      <c r="BUV18" s="104"/>
      <c r="BUW18" s="105"/>
      <c r="BUX18" s="451"/>
      <c r="BUY18" s="451"/>
      <c r="BUZ18" s="451"/>
      <c r="BVA18" s="451"/>
      <c r="BVB18" s="451"/>
      <c r="BVC18" s="104"/>
      <c r="BVD18" s="104"/>
      <c r="BVE18" s="105"/>
      <c r="BVF18" s="451"/>
      <c r="BVG18" s="451"/>
      <c r="BVH18" s="451"/>
      <c r="BVI18" s="451"/>
      <c r="BVJ18" s="451"/>
      <c r="BVK18" s="104"/>
      <c r="BVL18" s="104"/>
      <c r="BVM18" s="105"/>
      <c r="BVN18" s="451"/>
      <c r="BVO18" s="451"/>
      <c r="BVP18" s="451"/>
      <c r="BVQ18" s="451"/>
      <c r="BVR18" s="451"/>
      <c r="BVS18" s="104"/>
      <c r="BVT18" s="104"/>
      <c r="BVU18" s="105"/>
      <c r="BVV18" s="451"/>
      <c r="BVW18" s="451"/>
      <c r="BVX18" s="451"/>
      <c r="BVY18" s="451"/>
      <c r="BVZ18" s="451"/>
      <c r="BWA18" s="104"/>
      <c r="BWB18" s="104"/>
      <c r="BWC18" s="105"/>
      <c r="BWD18" s="451"/>
      <c r="BWE18" s="451"/>
      <c r="BWF18" s="451"/>
      <c r="BWG18" s="451"/>
      <c r="BWH18" s="451"/>
      <c r="BWI18" s="104"/>
      <c r="BWJ18" s="104"/>
      <c r="BWK18" s="105"/>
      <c r="BWL18" s="451"/>
      <c r="BWM18" s="451"/>
      <c r="BWN18" s="451"/>
      <c r="BWO18" s="451"/>
      <c r="BWP18" s="451"/>
      <c r="BWQ18" s="104"/>
      <c r="BWR18" s="104"/>
      <c r="BWS18" s="105"/>
      <c r="BWT18" s="451"/>
      <c r="BWU18" s="451"/>
      <c r="BWV18" s="451"/>
      <c r="BWW18" s="451"/>
      <c r="BWX18" s="451"/>
      <c r="BWY18" s="104"/>
      <c r="BWZ18" s="104"/>
      <c r="BXA18" s="105"/>
      <c r="BXB18" s="451"/>
      <c r="BXC18" s="451"/>
      <c r="BXD18" s="451"/>
      <c r="BXE18" s="451"/>
      <c r="BXF18" s="451"/>
      <c r="BXG18" s="104"/>
      <c r="BXH18" s="104"/>
      <c r="BXI18" s="105"/>
      <c r="BXJ18" s="451"/>
      <c r="BXK18" s="451"/>
      <c r="BXL18" s="451"/>
      <c r="BXM18" s="451"/>
      <c r="BXN18" s="451"/>
      <c r="BXO18" s="104"/>
      <c r="BXP18" s="104"/>
      <c r="BXQ18" s="105"/>
      <c r="BXR18" s="451"/>
      <c r="BXS18" s="451"/>
      <c r="BXT18" s="451"/>
      <c r="BXU18" s="451"/>
      <c r="BXV18" s="451"/>
      <c r="BXW18" s="104"/>
      <c r="BXX18" s="104"/>
      <c r="BXY18" s="105"/>
      <c r="BXZ18" s="451"/>
      <c r="BYA18" s="451"/>
      <c r="BYB18" s="451"/>
      <c r="BYC18" s="451"/>
      <c r="BYD18" s="451"/>
      <c r="BYE18" s="104"/>
      <c r="BYF18" s="104"/>
      <c r="BYG18" s="105"/>
      <c r="BYH18" s="451"/>
      <c r="BYI18" s="451"/>
      <c r="BYJ18" s="451"/>
      <c r="BYK18" s="451"/>
      <c r="BYL18" s="451"/>
      <c r="BYM18" s="104"/>
      <c r="BYN18" s="104"/>
      <c r="BYO18" s="105"/>
      <c r="BYP18" s="451"/>
      <c r="BYQ18" s="451"/>
      <c r="BYR18" s="451"/>
      <c r="BYS18" s="451"/>
      <c r="BYT18" s="451"/>
      <c r="BYU18" s="104"/>
      <c r="BYV18" s="104"/>
      <c r="BYW18" s="105"/>
      <c r="BYX18" s="451"/>
      <c r="BYY18" s="451"/>
      <c r="BYZ18" s="451"/>
      <c r="BZA18" s="451"/>
      <c r="BZB18" s="451"/>
      <c r="BZC18" s="104"/>
      <c r="BZD18" s="104"/>
      <c r="BZE18" s="105"/>
      <c r="BZF18" s="451"/>
      <c r="BZG18" s="451"/>
      <c r="BZH18" s="451"/>
      <c r="BZI18" s="451"/>
      <c r="BZJ18" s="451"/>
      <c r="BZK18" s="104"/>
      <c r="BZL18" s="104"/>
      <c r="BZM18" s="105"/>
      <c r="BZN18" s="451"/>
      <c r="BZO18" s="451"/>
      <c r="BZP18" s="451"/>
      <c r="BZQ18" s="451"/>
      <c r="BZR18" s="451"/>
      <c r="BZS18" s="104"/>
      <c r="BZT18" s="104"/>
      <c r="BZU18" s="105"/>
      <c r="BZV18" s="451"/>
      <c r="BZW18" s="451"/>
      <c r="BZX18" s="451"/>
      <c r="BZY18" s="451"/>
      <c r="BZZ18" s="451"/>
      <c r="CAA18" s="104"/>
      <c r="CAB18" s="104"/>
      <c r="CAC18" s="105"/>
      <c r="CAD18" s="451"/>
      <c r="CAE18" s="451"/>
      <c r="CAF18" s="451"/>
      <c r="CAG18" s="451"/>
      <c r="CAH18" s="451"/>
      <c r="CAI18" s="104"/>
      <c r="CAJ18" s="104"/>
      <c r="CAK18" s="105"/>
      <c r="CAL18" s="451"/>
      <c r="CAM18" s="451"/>
      <c r="CAN18" s="451"/>
      <c r="CAO18" s="451"/>
      <c r="CAP18" s="451"/>
      <c r="CAQ18" s="104"/>
      <c r="CAR18" s="104"/>
      <c r="CAS18" s="105"/>
      <c r="CAT18" s="451"/>
      <c r="CAU18" s="451"/>
      <c r="CAV18" s="451"/>
      <c r="CAW18" s="451"/>
      <c r="CAX18" s="451"/>
      <c r="CAY18" s="104"/>
      <c r="CAZ18" s="104"/>
      <c r="CBA18" s="105"/>
      <c r="CBB18" s="451"/>
      <c r="CBC18" s="451"/>
      <c r="CBD18" s="451"/>
      <c r="CBE18" s="451"/>
      <c r="CBF18" s="451"/>
      <c r="CBG18" s="104"/>
      <c r="CBH18" s="104"/>
      <c r="CBI18" s="105"/>
      <c r="CBJ18" s="451"/>
      <c r="CBK18" s="451"/>
      <c r="CBL18" s="451"/>
      <c r="CBM18" s="451"/>
      <c r="CBN18" s="451"/>
      <c r="CBO18" s="104"/>
      <c r="CBP18" s="104"/>
      <c r="CBQ18" s="105"/>
      <c r="CBR18" s="451"/>
      <c r="CBS18" s="451"/>
      <c r="CBT18" s="451"/>
      <c r="CBU18" s="451"/>
      <c r="CBV18" s="451"/>
      <c r="CBW18" s="104"/>
      <c r="CBX18" s="104"/>
      <c r="CBY18" s="105"/>
      <c r="CBZ18" s="451"/>
      <c r="CCA18" s="451"/>
      <c r="CCB18" s="451"/>
      <c r="CCC18" s="451"/>
      <c r="CCD18" s="451"/>
      <c r="CCE18" s="104"/>
      <c r="CCF18" s="104"/>
      <c r="CCG18" s="105"/>
      <c r="CCH18" s="451"/>
      <c r="CCI18" s="451"/>
      <c r="CCJ18" s="451"/>
      <c r="CCK18" s="451"/>
      <c r="CCL18" s="451"/>
      <c r="CCM18" s="104"/>
      <c r="CCN18" s="104"/>
      <c r="CCO18" s="105"/>
      <c r="CCP18" s="451"/>
      <c r="CCQ18" s="451"/>
      <c r="CCR18" s="451"/>
      <c r="CCS18" s="451"/>
      <c r="CCT18" s="451"/>
      <c r="CCU18" s="104"/>
      <c r="CCV18" s="104"/>
      <c r="CCW18" s="105"/>
      <c r="CCX18" s="451"/>
      <c r="CCY18" s="451"/>
      <c r="CCZ18" s="451"/>
      <c r="CDA18" s="451"/>
      <c r="CDB18" s="451"/>
      <c r="CDC18" s="104"/>
      <c r="CDD18" s="104"/>
      <c r="CDE18" s="105"/>
      <c r="CDF18" s="451"/>
      <c r="CDG18" s="451"/>
      <c r="CDH18" s="451"/>
      <c r="CDI18" s="451"/>
      <c r="CDJ18" s="451"/>
      <c r="CDK18" s="104"/>
      <c r="CDL18" s="104"/>
      <c r="CDM18" s="105"/>
      <c r="CDN18" s="451"/>
      <c r="CDO18" s="451"/>
      <c r="CDP18" s="451"/>
      <c r="CDQ18" s="451"/>
      <c r="CDR18" s="451"/>
      <c r="CDS18" s="104"/>
      <c r="CDT18" s="104"/>
      <c r="CDU18" s="105"/>
      <c r="CDV18" s="451"/>
      <c r="CDW18" s="451"/>
      <c r="CDX18" s="451"/>
      <c r="CDY18" s="451"/>
      <c r="CDZ18" s="451"/>
      <c r="CEA18" s="104"/>
      <c r="CEB18" s="104"/>
      <c r="CEC18" s="105"/>
      <c r="CED18" s="451"/>
      <c r="CEE18" s="451"/>
      <c r="CEF18" s="451"/>
      <c r="CEG18" s="451"/>
      <c r="CEH18" s="451"/>
      <c r="CEI18" s="104"/>
      <c r="CEJ18" s="104"/>
      <c r="CEK18" s="105"/>
      <c r="CEL18" s="451"/>
      <c r="CEM18" s="451"/>
      <c r="CEN18" s="451"/>
      <c r="CEO18" s="451"/>
      <c r="CEP18" s="451"/>
      <c r="CEQ18" s="104"/>
      <c r="CER18" s="104"/>
      <c r="CES18" s="105"/>
      <c r="CET18" s="451"/>
      <c r="CEU18" s="451"/>
      <c r="CEV18" s="451"/>
      <c r="CEW18" s="451"/>
      <c r="CEX18" s="451"/>
      <c r="CEY18" s="104"/>
      <c r="CEZ18" s="104"/>
      <c r="CFA18" s="105"/>
      <c r="CFB18" s="451"/>
      <c r="CFC18" s="451"/>
      <c r="CFD18" s="451"/>
      <c r="CFE18" s="451"/>
      <c r="CFF18" s="451"/>
      <c r="CFG18" s="104"/>
      <c r="CFH18" s="104"/>
      <c r="CFI18" s="105"/>
      <c r="CFJ18" s="451"/>
      <c r="CFK18" s="451"/>
      <c r="CFL18" s="451"/>
      <c r="CFM18" s="451"/>
      <c r="CFN18" s="451"/>
      <c r="CFO18" s="104"/>
      <c r="CFP18" s="104"/>
      <c r="CFQ18" s="105"/>
      <c r="CFR18" s="451"/>
      <c r="CFS18" s="451"/>
      <c r="CFT18" s="451"/>
      <c r="CFU18" s="451"/>
      <c r="CFV18" s="451"/>
      <c r="CFW18" s="104"/>
      <c r="CFX18" s="104"/>
      <c r="CFY18" s="105"/>
      <c r="CFZ18" s="451"/>
      <c r="CGA18" s="451"/>
      <c r="CGB18" s="451"/>
      <c r="CGC18" s="451"/>
      <c r="CGD18" s="451"/>
      <c r="CGE18" s="104"/>
      <c r="CGF18" s="104"/>
      <c r="CGG18" s="105"/>
      <c r="CGH18" s="451"/>
      <c r="CGI18" s="451"/>
      <c r="CGJ18" s="451"/>
      <c r="CGK18" s="451"/>
      <c r="CGL18" s="451"/>
      <c r="CGM18" s="104"/>
      <c r="CGN18" s="104"/>
      <c r="CGO18" s="105"/>
      <c r="CGP18" s="451"/>
      <c r="CGQ18" s="451"/>
      <c r="CGR18" s="451"/>
      <c r="CGS18" s="451"/>
      <c r="CGT18" s="451"/>
      <c r="CGU18" s="104"/>
      <c r="CGV18" s="104"/>
      <c r="CGW18" s="105"/>
      <c r="CGX18" s="451"/>
      <c r="CGY18" s="451"/>
      <c r="CGZ18" s="451"/>
      <c r="CHA18" s="451"/>
      <c r="CHB18" s="451"/>
      <c r="CHC18" s="104"/>
      <c r="CHD18" s="104"/>
      <c r="CHE18" s="105"/>
      <c r="CHF18" s="451"/>
      <c r="CHG18" s="451"/>
      <c r="CHH18" s="451"/>
      <c r="CHI18" s="451"/>
      <c r="CHJ18" s="451"/>
      <c r="CHK18" s="104"/>
      <c r="CHL18" s="104"/>
      <c r="CHM18" s="105"/>
      <c r="CHN18" s="451"/>
      <c r="CHO18" s="451"/>
      <c r="CHP18" s="451"/>
      <c r="CHQ18" s="451"/>
      <c r="CHR18" s="451"/>
      <c r="CHS18" s="104"/>
      <c r="CHT18" s="104"/>
      <c r="CHU18" s="105"/>
      <c r="CHV18" s="451"/>
      <c r="CHW18" s="451"/>
      <c r="CHX18" s="451"/>
      <c r="CHY18" s="451"/>
      <c r="CHZ18" s="451"/>
      <c r="CIA18" s="104"/>
      <c r="CIB18" s="104"/>
      <c r="CIC18" s="105"/>
      <c r="CID18" s="451"/>
      <c r="CIE18" s="451"/>
      <c r="CIF18" s="451"/>
      <c r="CIG18" s="451"/>
      <c r="CIH18" s="451"/>
      <c r="CII18" s="104"/>
      <c r="CIJ18" s="104"/>
      <c r="CIK18" s="105"/>
      <c r="CIL18" s="451"/>
      <c r="CIM18" s="451"/>
      <c r="CIN18" s="451"/>
      <c r="CIO18" s="451"/>
      <c r="CIP18" s="451"/>
      <c r="CIQ18" s="104"/>
      <c r="CIR18" s="104"/>
      <c r="CIS18" s="105"/>
      <c r="CIT18" s="451"/>
      <c r="CIU18" s="451"/>
      <c r="CIV18" s="451"/>
      <c r="CIW18" s="451"/>
      <c r="CIX18" s="451"/>
      <c r="CIY18" s="104"/>
      <c r="CIZ18" s="104"/>
      <c r="CJA18" s="105"/>
      <c r="CJB18" s="451"/>
      <c r="CJC18" s="451"/>
      <c r="CJD18" s="451"/>
      <c r="CJE18" s="451"/>
      <c r="CJF18" s="451"/>
      <c r="CJG18" s="104"/>
      <c r="CJH18" s="104"/>
      <c r="CJI18" s="105"/>
      <c r="CJJ18" s="451"/>
      <c r="CJK18" s="451"/>
      <c r="CJL18" s="451"/>
      <c r="CJM18" s="451"/>
      <c r="CJN18" s="451"/>
      <c r="CJO18" s="104"/>
      <c r="CJP18" s="104"/>
      <c r="CJQ18" s="105"/>
      <c r="CJR18" s="451"/>
      <c r="CJS18" s="451"/>
      <c r="CJT18" s="451"/>
      <c r="CJU18" s="451"/>
      <c r="CJV18" s="451"/>
      <c r="CJW18" s="104"/>
      <c r="CJX18" s="104"/>
      <c r="CJY18" s="105"/>
      <c r="CJZ18" s="451"/>
      <c r="CKA18" s="451"/>
      <c r="CKB18" s="451"/>
      <c r="CKC18" s="451"/>
      <c r="CKD18" s="451"/>
      <c r="CKE18" s="104"/>
      <c r="CKF18" s="104"/>
      <c r="CKG18" s="105"/>
      <c r="CKH18" s="451"/>
      <c r="CKI18" s="451"/>
      <c r="CKJ18" s="451"/>
      <c r="CKK18" s="451"/>
      <c r="CKL18" s="451"/>
      <c r="CKM18" s="104"/>
      <c r="CKN18" s="104"/>
      <c r="CKO18" s="105"/>
      <c r="CKP18" s="451"/>
      <c r="CKQ18" s="451"/>
      <c r="CKR18" s="451"/>
      <c r="CKS18" s="451"/>
      <c r="CKT18" s="451"/>
      <c r="CKU18" s="104"/>
      <c r="CKV18" s="104"/>
      <c r="CKW18" s="105"/>
      <c r="CKX18" s="451"/>
      <c r="CKY18" s="451"/>
      <c r="CKZ18" s="451"/>
      <c r="CLA18" s="451"/>
      <c r="CLB18" s="451"/>
      <c r="CLC18" s="104"/>
      <c r="CLD18" s="104"/>
      <c r="CLE18" s="105"/>
      <c r="CLF18" s="451"/>
      <c r="CLG18" s="451"/>
      <c r="CLH18" s="451"/>
      <c r="CLI18" s="451"/>
      <c r="CLJ18" s="451"/>
      <c r="CLK18" s="104"/>
      <c r="CLL18" s="104"/>
      <c r="CLM18" s="105"/>
      <c r="CLN18" s="451"/>
      <c r="CLO18" s="451"/>
      <c r="CLP18" s="451"/>
      <c r="CLQ18" s="451"/>
      <c r="CLR18" s="451"/>
      <c r="CLS18" s="104"/>
      <c r="CLT18" s="104"/>
      <c r="CLU18" s="105"/>
      <c r="CLV18" s="451"/>
      <c r="CLW18" s="451"/>
      <c r="CLX18" s="451"/>
      <c r="CLY18" s="451"/>
      <c r="CLZ18" s="451"/>
      <c r="CMA18" s="104"/>
      <c r="CMB18" s="104"/>
      <c r="CMC18" s="105"/>
      <c r="CMD18" s="451"/>
      <c r="CME18" s="451"/>
      <c r="CMF18" s="451"/>
      <c r="CMG18" s="451"/>
      <c r="CMH18" s="451"/>
      <c r="CMI18" s="104"/>
      <c r="CMJ18" s="104"/>
      <c r="CMK18" s="105"/>
      <c r="CML18" s="451"/>
      <c r="CMM18" s="451"/>
      <c r="CMN18" s="451"/>
      <c r="CMO18" s="451"/>
      <c r="CMP18" s="451"/>
      <c r="CMQ18" s="104"/>
      <c r="CMR18" s="104"/>
      <c r="CMS18" s="105"/>
      <c r="CMT18" s="451"/>
      <c r="CMU18" s="451"/>
      <c r="CMV18" s="451"/>
      <c r="CMW18" s="451"/>
      <c r="CMX18" s="451"/>
      <c r="CMY18" s="104"/>
      <c r="CMZ18" s="104"/>
      <c r="CNA18" s="105"/>
      <c r="CNB18" s="451"/>
      <c r="CNC18" s="451"/>
      <c r="CND18" s="451"/>
      <c r="CNE18" s="451"/>
      <c r="CNF18" s="451"/>
      <c r="CNG18" s="104"/>
      <c r="CNH18" s="104"/>
      <c r="CNI18" s="105"/>
      <c r="CNJ18" s="451"/>
      <c r="CNK18" s="451"/>
      <c r="CNL18" s="451"/>
      <c r="CNM18" s="451"/>
      <c r="CNN18" s="451"/>
      <c r="CNO18" s="104"/>
      <c r="CNP18" s="104"/>
      <c r="CNQ18" s="105"/>
      <c r="CNR18" s="451"/>
      <c r="CNS18" s="451"/>
      <c r="CNT18" s="451"/>
      <c r="CNU18" s="451"/>
      <c r="CNV18" s="451"/>
      <c r="CNW18" s="104"/>
      <c r="CNX18" s="104"/>
      <c r="CNY18" s="105"/>
      <c r="CNZ18" s="451"/>
      <c r="COA18" s="451"/>
      <c r="COB18" s="451"/>
      <c r="COC18" s="451"/>
      <c r="COD18" s="451"/>
      <c r="COE18" s="104"/>
      <c r="COF18" s="104"/>
      <c r="COG18" s="105"/>
      <c r="COH18" s="451"/>
      <c r="COI18" s="451"/>
      <c r="COJ18" s="451"/>
      <c r="COK18" s="451"/>
      <c r="COL18" s="451"/>
      <c r="COM18" s="104"/>
      <c r="CON18" s="104"/>
      <c r="COO18" s="105"/>
      <c r="COP18" s="451"/>
      <c r="COQ18" s="451"/>
      <c r="COR18" s="451"/>
      <c r="COS18" s="451"/>
      <c r="COT18" s="451"/>
      <c r="COU18" s="104"/>
      <c r="COV18" s="104"/>
      <c r="COW18" s="105"/>
      <c r="COX18" s="451"/>
      <c r="COY18" s="451"/>
      <c r="COZ18" s="451"/>
      <c r="CPA18" s="451"/>
      <c r="CPB18" s="451"/>
      <c r="CPC18" s="104"/>
      <c r="CPD18" s="104"/>
      <c r="CPE18" s="105"/>
      <c r="CPF18" s="451"/>
      <c r="CPG18" s="451"/>
      <c r="CPH18" s="451"/>
      <c r="CPI18" s="451"/>
      <c r="CPJ18" s="451"/>
      <c r="CPK18" s="104"/>
      <c r="CPL18" s="104"/>
      <c r="CPM18" s="105"/>
      <c r="CPN18" s="451"/>
      <c r="CPO18" s="451"/>
      <c r="CPP18" s="451"/>
      <c r="CPQ18" s="451"/>
      <c r="CPR18" s="451"/>
      <c r="CPS18" s="104"/>
      <c r="CPT18" s="104"/>
      <c r="CPU18" s="105"/>
      <c r="CPV18" s="451"/>
      <c r="CPW18" s="451"/>
      <c r="CPX18" s="451"/>
      <c r="CPY18" s="451"/>
      <c r="CPZ18" s="451"/>
      <c r="CQA18" s="104"/>
      <c r="CQB18" s="104"/>
      <c r="CQC18" s="105"/>
      <c r="CQD18" s="451"/>
      <c r="CQE18" s="451"/>
      <c r="CQF18" s="451"/>
      <c r="CQG18" s="451"/>
      <c r="CQH18" s="451"/>
      <c r="CQI18" s="104"/>
      <c r="CQJ18" s="104"/>
      <c r="CQK18" s="105"/>
      <c r="CQL18" s="451"/>
      <c r="CQM18" s="451"/>
      <c r="CQN18" s="451"/>
      <c r="CQO18" s="451"/>
      <c r="CQP18" s="451"/>
      <c r="CQQ18" s="104"/>
      <c r="CQR18" s="104"/>
      <c r="CQS18" s="105"/>
      <c r="CQT18" s="451"/>
      <c r="CQU18" s="451"/>
      <c r="CQV18" s="451"/>
      <c r="CQW18" s="451"/>
      <c r="CQX18" s="451"/>
      <c r="CQY18" s="104"/>
      <c r="CQZ18" s="104"/>
      <c r="CRA18" s="105"/>
      <c r="CRB18" s="451"/>
      <c r="CRC18" s="451"/>
      <c r="CRD18" s="451"/>
      <c r="CRE18" s="451"/>
      <c r="CRF18" s="451"/>
      <c r="CRG18" s="104"/>
      <c r="CRH18" s="104"/>
      <c r="CRI18" s="105"/>
      <c r="CRJ18" s="451"/>
      <c r="CRK18" s="451"/>
      <c r="CRL18" s="451"/>
      <c r="CRM18" s="451"/>
      <c r="CRN18" s="451"/>
      <c r="CRO18" s="104"/>
      <c r="CRP18" s="104"/>
      <c r="CRQ18" s="105"/>
      <c r="CRR18" s="451"/>
      <c r="CRS18" s="451"/>
      <c r="CRT18" s="451"/>
      <c r="CRU18" s="451"/>
      <c r="CRV18" s="451"/>
      <c r="CRW18" s="104"/>
      <c r="CRX18" s="104"/>
      <c r="CRY18" s="105"/>
      <c r="CRZ18" s="451"/>
      <c r="CSA18" s="451"/>
      <c r="CSB18" s="451"/>
      <c r="CSC18" s="451"/>
      <c r="CSD18" s="451"/>
      <c r="CSE18" s="104"/>
      <c r="CSF18" s="104"/>
      <c r="CSG18" s="105"/>
      <c r="CSH18" s="451"/>
      <c r="CSI18" s="451"/>
      <c r="CSJ18" s="451"/>
      <c r="CSK18" s="451"/>
      <c r="CSL18" s="451"/>
      <c r="CSM18" s="104"/>
      <c r="CSN18" s="104"/>
      <c r="CSO18" s="105"/>
      <c r="CSP18" s="451"/>
      <c r="CSQ18" s="451"/>
      <c r="CSR18" s="451"/>
      <c r="CSS18" s="451"/>
      <c r="CST18" s="451"/>
      <c r="CSU18" s="104"/>
      <c r="CSV18" s="104"/>
      <c r="CSW18" s="105"/>
      <c r="CSX18" s="451"/>
      <c r="CSY18" s="451"/>
      <c r="CSZ18" s="451"/>
      <c r="CTA18" s="451"/>
      <c r="CTB18" s="451"/>
      <c r="CTC18" s="104"/>
      <c r="CTD18" s="104"/>
      <c r="CTE18" s="105"/>
      <c r="CTF18" s="451"/>
      <c r="CTG18" s="451"/>
      <c r="CTH18" s="451"/>
      <c r="CTI18" s="451"/>
      <c r="CTJ18" s="451"/>
      <c r="CTK18" s="104"/>
      <c r="CTL18" s="104"/>
      <c r="CTM18" s="105"/>
      <c r="CTN18" s="451"/>
      <c r="CTO18" s="451"/>
      <c r="CTP18" s="451"/>
      <c r="CTQ18" s="451"/>
      <c r="CTR18" s="451"/>
      <c r="CTS18" s="104"/>
      <c r="CTT18" s="104"/>
      <c r="CTU18" s="105"/>
      <c r="CTV18" s="451"/>
      <c r="CTW18" s="451"/>
      <c r="CTX18" s="451"/>
      <c r="CTY18" s="451"/>
      <c r="CTZ18" s="451"/>
      <c r="CUA18" s="104"/>
      <c r="CUB18" s="104"/>
      <c r="CUC18" s="105"/>
      <c r="CUD18" s="451"/>
      <c r="CUE18" s="451"/>
      <c r="CUF18" s="451"/>
      <c r="CUG18" s="451"/>
      <c r="CUH18" s="451"/>
      <c r="CUI18" s="104"/>
      <c r="CUJ18" s="104"/>
      <c r="CUK18" s="105"/>
      <c r="CUL18" s="451"/>
      <c r="CUM18" s="451"/>
      <c r="CUN18" s="451"/>
      <c r="CUO18" s="451"/>
      <c r="CUP18" s="451"/>
      <c r="CUQ18" s="104"/>
      <c r="CUR18" s="104"/>
      <c r="CUS18" s="105"/>
      <c r="CUT18" s="451"/>
      <c r="CUU18" s="451"/>
      <c r="CUV18" s="451"/>
      <c r="CUW18" s="451"/>
      <c r="CUX18" s="451"/>
      <c r="CUY18" s="104"/>
      <c r="CUZ18" s="104"/>
      <c r="CVA18" s="105"/>
      <c r="CVB18" s="451"/>
      <c r="CVC18" s="451"/>
      <c r="CVD18" s="451"/>
      <c r="CVE18" s="451"/>
      <c r="CVF18" s="451"/>
      <c r="CVG18" s="104"/>
      <c r="CVH18" s="104"/>
      <c r="CVI18" s="105"/>
      <c r="CVJ18" s="451"/>
      <c r="CVK18" s="451"/>
      <c r="CVL18" s="451"/>
      <c r="CVM18" s="451"/>
      <c r="CVN18" s="451"/>
      <c r="CVO18" s="104"/>
      <c r="CVP18" s="104"/>
      <c r="CVQ18" s="105"/>
      <c r="CVR18" s="451"/>
      <c r="CVS18" s="451"/>
      <c r="CVT18" s="451"/>
      <c r="CVU18" s="451"/>
      <c r="CVV18" s="451"/>
      <c r="CVW18" s="104"/>
      <c r="CVX18" s="104"/>
      <c r="CVY18" s="105"/>
      <c r="CVZ18" s="451"/>
      <c r="CWA18" s="451"/>
      <c r="CWB18" s="451"/>
      <c r="CWC18" s="451"/>
      <c r="CWD18" s="451"/>
      <c r="CWE18" s="104"/>
      <c r="CWF18" s="104"/>
      <c r="CWG18" s="105"/>
      <c r="CWH18" s="451"/>
      <c r="CWI18" s="451"/>
      <c r="CWJ18" s="451"/>
      <c r="CWK18" s="451"/>
      <c r="CWL18" s="451"/>
      <c r="CWM18" s="104"/>
      <c r="CWN18" s="104"/>
      <c r="CWO18" s="105"/>
      <c r="CWP18" s="451"/>
      <c r="CWQ18" s="451"/>
      <c r="CWR18" s="451"/>
      <c r="CWS18" s="451"/>
      <c r="CWT18" s="451"/>
      <c r="CWU18" s="104"/>
      <c r="CWV18" s="104"/>
      <c r="CWW18" s="105"/>
      <c r="CWX18" s="451"/>
      <c r="CWY18" s="451"/>
      <c r="CWZ18" s="451"/>
      <c r="CXA18" s="451"/>
      <c r="CXB18" s="451"/>
      <c r="CXC18" s="104"/>
      <c r="CXD18" s="104"/>
      <c r="CXE18" s="105"/>
      <c r="CXF18" s="451"/>
      <c r="CXG18" s="451"/>
      <c r="CXH18" s="451"/>
      <c r="CXI18" s="451"/>
      <c r="CXJ18" s="451"/>
      <c r="CXK18" s="104"/>
      <c r="CXL18" s="104"/>
      <c r="CXM18" s="105"/>
      <c r="CXN18" s="451"/>
      <c r="CXO18" s="451"/>
      <c r="CXP18" s="451"/>
      <c r="CXQ18" s="451"/>
      <c r="CXR18" s="451"/>
      <c r="CXS18" s="104"/>
      <c r="CXT18" s="104"/>
      <c r="CXU18" s="105"/>
      <c r="CXV18" s="451"/>
      <c r="CXW18" s="451"/>
      <c r="CXX18" s="451"/>
      <c r="CXY18" s="451"/>
      <c r="CXZ18" s="451"/>
      <c r="CYA18" s="104"/>
      <c r="CYB18" s="104"/>
      <c r="CYC18" s="105"/>
      <c r="CYD18" s="451"/>
      <c r="CYE18" s="451"/>
      <c r="CYF18" s="451"/>
      <c r="CYG18" s="451"/>
      <c r="CYH18" s="451"/>
      <c r="CYI18" s="104"/>
      <c r="CYJ18" s="104"/>
      <c r="CYK18" s="105"/>
      <c r="CYL18" s="451"/>
      <c r="CYM18" s="451"/>
      <c r="CYN18" s="451"/>
      <c r="CYO18" s="451"/>
      <c r="CYP18" s="451"/>
      <c r="CYQ18" s="104"/>
      <c r="CYR18" s="104"/>
      <c r="CYS18" s="105"/>
      <c r="CYT18" s="451"/>
      <c r="CYU18" s="451"/>
      <c r="CYV18" s="451"/>
      <c r="CYW18" s="451"/>
      <c r="CYX18" s="451"/>
      <c r="CYY18" s="104"/>
      <c r="CYZ18" s="104"/>
      <c r="CZA18" s="105"/>
      <c r="CZB18" s="451"/>
      <c r="CZC18" s="451"/>
      <c r="CZD18" s="451"/>
      <c r="CZE18" s="451"/>
      <c r="CZF18" s="451"/>
      <c r="CZG18" s="104"/>
      <c r="CZH18" s="104"/>
      <c r="CZI18" s="105"/>
      <c r="CZJ18" s="451"/>
      <c r="CZK18" s="451"/>
      <c r="CZL18" s="451"/>
      <c r="CZM18" s="451"/>
      <c r="CZN18" s="451"/>
      <c r="CZO18" s="104"/>
      <c r="CZP18" s="104"/>
      <c r="CZQ18" s="105"/>
      <c r="CZR18" s="451"/>
      <c r="CZS18" s="451"/>
      <c r="CZT18" s="451"/>
      <c r="CZU18" s="451"/>
      <c r="CZV18" s="451"/>
      <c r="CZW18" s="104"/>
      <c r="CZX18" s="104"/>
      <c r="CZY18" s="105"/>
      <c r="CZZ18" s="451"/>
      <c r="DAA18" s="451"/>
      <c r="DAB18" s="451"/>
      <c r="DAC18" s="451"/>
      <c r="DAD18" s="451"/>
      <c r="DAE18" s="104"/>
      <c r="DAF18" s="104"/>
      <c r="DAG18" s="105"/>
      <c r="DAH18" s="451"/>
      <c r="DAI18" s="451"/>
      <c r="DAJ18" s="451"/>
      <c r="DAK18" s="451"/>
      <c r="DAL18" s="451"/>
      <c r="DAM18" s="104"/>
      <c r="DAN18" s="104"/>
      <c r="DAO18" s="105"/>
      <c r="DAP18" s="451"/>
      <c r="DAQ18" s="451"/>
      <c r="DAR18" s="451"/>
      <c r="DAS18" s="451"/>
      <c r="DAT18" s="451"/>
      <c r="DAU18" s="104"/>
      <c r="DAV18" s="104"/>
      <c r="DAW18" s="105"/>
      <c r="DAX18" s="451"/>
      <c r="DAY18" s="451"/>
      <c r="DAZ18" s="451"/>
      <c r="DBA18" s="451"/>
      <c r="DBB18" s="451"/>
      <c r="DBC18" s="104"/>
      <c r="DBD18" s="104"/>
      <c r="DBE18" s="105"/>
      <c r="DBF18" s="451"/>
      <c r="DBG18" s="451"/>
      <c r="DBH18" s="451"/>
      <c r="DBI18" s="451"/>
      <c r="DBJ18" s="451"/>
      <c r="DBK18" s="104"/>
      <c r="DBL18" s="104"/>
      <c r="DBM18" s="105"/>
      <c r="DBN18" s="451"/>
      <c r="DBO18" s="451"/>
      <c r="DBP18" s="451"/>
      <c r="DBQ18" s="451"/>
      <c r="DBR18" s="451"/>
      <c r="DBS18" s="104"/>
      <c r="DBT18" s="104"/>
      <c r="DBU18" s="105"/>
      <c r="DBV18" s="451"/>
      <c r="DBW18" s="451"/>
      <c r="DBX18" s="451"/>
      <c r="DBY18" s="451"/>
      <c r="DBZ18" s="451"/>
      <c r="DCA18" s="104"/>
      <c r="DCB18" s="104"/>
      <c r="DCC18" s="105"/>
      <c r="DCD18" s="451"/>
      <c r="DCE18" s="451"/>
      <c r="DCF18" s="451"/>
      <c r="DCG18" s="451"/>
      <c r="DCH18" s="451"/>
      <c r="DCI18" s="104"/>
      <c r="DCJ18" s="104"/>
      <c r="DCK18" s="105"/>
      <c r="DCL18" s="451"/>
      <c r="DCM18" s="451"/>
      <c r="DCN18" s="451"/>
      <c r="DCO18" s="451"/>
      <c r="DCP18" s="451"/>
      <c r="DCQ18" s="104"/>
      <c r="DCR18" s="104"/>
      <c r="DCS18" s="105"/>
      <c r="DCT18" s="451"/>
      <c r="DCU18" s="451"/>
      <c r="DCV18" s="451"/>
      <c r="DCW18" s="451"/>
      <c r="DCX18" s="451"/>
      <c r="DCY18" s="104"/>
      <c r="DCZ18" s="104"/>
      <c r="DDA18" s="105"/>
      <c r="DDB18" s="451"/>
      <c r="DDC18" s="451"/>
      <c r="DDD18" s="451"/>
      <c r="DDE18" s="451"/>
      <c r="DDF18" s="451"/>
      <c r="DDG18" s="104"/>
      <c r="DDH18" s="104"/>
      <c r="DDI18" s="105"/>
      <c r="DDJ18" s="451"/>
      <c r="DDK18" s="451"/>
      <c r="DDL18" s="451"/>
      <c r="DDM18" s="451"/>
      <c r="DDN18" s="451"/>
      <c r="DDO18" s="104"/>
      <c r="DDP18" s="104"/>
      <c r="DDQ18" s="105"/>
      <c r="DDR18" s="451"/>
      <c r="DDS18" s="451"/>
      <c r="DDT18" s="451"/>
      <c r="DDU18" s="451"/>
      <c r="DDV18" s="451"/>
      <c r="DDW18" s="104"/>
      <c r="DDX18" s="104"/>
      <c r="DDY18" s="105"/>
      <c r="DDZ18" s="451"/>
      <c r="DEA18" s="451"/>
      <c r="DEB18" s="451"/>
      <c r="DEC18" s="451"/>
      <c r="DED18" s="451"/>
      <c r="DEE18" s="104"/>
      <c r="DEF18" s="104"/>
      <c r="DEG18" s="105"/>
      <c r="DEH18" s="451"/>
      <c r="DEI18" s="451"/>
      <c r="DEJ18" s="451"/>
      <c r="DEK18" s="451"/>
      <c r="DEL18" s="451"/>
      <c r="DEM18" s="104"/>
      <c r="DEN18" s="104"/>
      <c r="DEO18" s="105"/>
      <c r="DEP18" s="451"/>
      <c r="DEQ18" s="451"/>
      <c r="DER18" s="451"/>
      <c r="DES18" s="451"/>
      <c r="DET18" s="451"/>
      <c r="DEU18" s="104"/>
      <c r="DEV18" s="104"/>
      <c r="DEW18" s="105"/>
      <c r="DEX18" s="451"/>
      <c r="DEY18" s="451"/>
      <c r="DEZ18" s="451"/>
      <c r="DFA18" s="451"/>
      <c r="DFB18" s="451"/>
      <c r="DFC18" s="104"/>
      <c r="DFD18" s="104"/>
      <c r="DFE18" s="105"/>
      <c r="DFF18" s="451"/>
      <c r="DFG18" s="451"/>
      <c r="DFH18" s="451"/>
      <c r="DFI18" s="451"/>
      <c r="DFJ18" s="451"/>
      <c r="DFK18" s="104"/>
      <c r="DFL18" s="104"/>
      <c r="DFM18" s="105"/>
      <c r="DFN18" s="451"/>
      <c r="DFO18" s="451"/>
      <c r="DFP18" s="451"/>
      <c r="DFQ18" s="451"/>
      <c r="DFR18" s="451"/>
      <c r="DFS18" s="104"/>
      <c r="DFT18" s="104"/>
      <c r="DFU18" s="105"/>
      <c r="DFV18" s="451"/>
      <c r="DFW18" s="451"/>
      <c r="DFX18" s="451"/>
      <c r="DFY18" s="451"/>
      <c r="DFZ18" s="451"/>
      <c r="DGA18" s="104"/>
      <c r="DGB18" s="104"/>
      <c r="DGC18" s="105"/>
      <c r="DGD18" s="451"/>
      <c r="DGE18" s="451"/>
      <c r="DGF18" s="451"/>
      <c r="DGG18" s="451"/>
      <c r="DGH18" s="451"/>
      <c r="DGI18" s="104"/>
      <c r="DGJ18" s="104"/>
      <c r="DGK18" s="105"/>
      <c r="DGL18" s="451"/>
      <c r="DGM18" s="451"/>
      <c r="DGN18" s="451"/>
      <c r="DGO18" s="451"/>
      <c r="DGP18" s="451"/>
      <c r="DGQ18" s="104"/>
      <c r="DGR18" s="104"/>
      <c r="DGS18" s="105"/>
      <c r="DGT18" s="451"/>
      <c r="DGU18" s="451"/>
      <c r="DGV18" s="451"/>
      <c r="DGW18" s="451"/>
      <c r="DGX18" s="451"/>
      <c r="DGY18" s="104"/>
      <c r="DGZ18" s="104"/>
      <c r="DHA18" s="105"/>
      <c r="DHB18" s="451"/>
      <c r="DHC18" s="451"/>
      <c r="DHD18" s="451"/>
      <c r="DHE18" s="451"/>
      <c r="DHF18" s="451"/>
      <c r="DHG18" s="104"/>
      <c r="DHH18" s="104"/>
      <c r="DHI18" s="105"/>
      <c r="DHJ18" s="451"/>
      <c r="DHK18" s="451"/>
      <c r="DHL18" s="451"/>
      <c r="DHM18" s="451"/>
      <c r="DHN18" s="451"/>
      <c r="DHO18" s="104"/>
      <c r="DHP18" s="104"/>
      <c r="DHQ18" s="105"/>
      <c r="DHR18" s="451"/>
      <c r="DHS18" s="451"/>
      <c r="DHT18" s="451"/>
      <c r="DHU18" s="451"/>
      <c r="DHV18" s="451"/>
      <c r="DHW18" s="104"/>
      <c r="DHX18" s="104"/>
      <c r="DHY18" s="105"/>
      <c r="DHZ18" s="451"/>
      <c r="DIA18" s="451"/>
      <c r="DIB18" s="451"/>
      <c r="DIC18" s="451"/>
      <c r="DID18" s="451"/>
      <c r="DIE18" s="104"/>
      <c r="DIF18" s="104"/>
      <c r="DIG18" s="105"/>
      <c r="DIH18" s="451"/>
      <c r="DII18" s="451"/>
      <c r="DIJ18" s="451"/>
      <c r="DIK18" s="451"/>
      <c r="DIL18" s="451"/>
      <c r="DIM18" s="104"/>
      <c r="DIN18" s="104"/>
      <c r="DIO18" s="105"/>
      <c r="DIP18" s="451"/>
      <c r="DIQ18" s="451"/>
      <c r="DIR18" s="451"/>
      <c r="DIS18" s="451"/>
      <c r="DIT18" s="451"/>
      <c r="DIU18" s="104"/>
      <c r="DIV18" s="104"/>
      <c r="DIW18" s="105"/>
      <c r="DIX18" s="451"/>
      <c r="DIY18" s="451"/>
      <c r="DIZ18" s="451"/>
      <c r="DJA18" s="451"/>
      <c r="DJB18" s="451"/>
      <c r="DJC18" s="104"/>
      <c r="DJD18" s="104"/>
      <c r="DJE18" s="105"/>
      <c r="DJF18" s="451"/>
      <c r="DJG18" s="451"/>
      <c r="DJH18" s="451"/>
      <c r="DJI18" s="451"/>
      <c r="DJJ18" s="451"/>
      <c r="DJK18" s="104"/>
      <c r="DJL18" s="104"/>
      <c r="DJM18" s="105"/>
      <c r="DJN18" s="451"/>
      <c r="DJO18" s="451"/>
      <c r="DJP18" s="451"/>
      <c r="DJQ18" s="451"/>
      <c r="DJR18" s="451"/>
      <c r="DJS18" s="104"/>
      <c r="DJT18" s="104"/>
      <c r="DJU18" s="105"/>
      <c r="DJV18" s="451"/>
      <c r="DJW18" s="451"/>
      <c r="DJX18" s="451"/>
      <c r="DJY18" s="451"/>
      <c r="DJZ18" s="451"/>
      <c r="DKA18" s="104"/>
      <c r="DKB18" s="104"/>
      <c r="DKC18" s="105"/>
      <c r="DKD18" s="451"/>
      <c r="DKE18" s="451"/>
      <c r="DKF18" s="451"/>
      <c r="DKG18" s="451"/>
      <c r="DKH18" s="451"/>
      <c r="DKI18" s="104"/>
      <c r="DKJ18" s="104"/>
      <c r="DKK18" s="105"/>
      <c r="DKL18" s="451"/>
      <c r="DKM18" s="451"/>
      <c r="DKN18" s="451"/>
      <c r="DKO18" s="451"/>
      <c r="DKP18" s="451"/>
      <c r="DKQ18" s="104"/>
      <c r="DKR18" s="104"/>
      <c r="DKS18" s="105"/>
      <c r="DKT18" s="451"/>
      <c r="DKU18" s="451"/>
      <c r="DKV18" s="451"/>
      <c r="DKW18" s="451"/>
      <c r="DKX18" s="451"/>
      <c r="DKY18" s="104"/>
      <c r="DKZ18" s="104"/>
      <c r="DLA18" s="105"/>
      <c r="DLB18" s="451"/>
      <c r="DLC18" s="451"/>
      <c r="DLD18" s="451"/>
      <c r="DLE18" s="451"/>
      <c r="DLF18" s="451"/>
      <c r="DLG18" s="104"/>
      <c r="DLH18" s="104"/>
      <c r="DLI18" s="105"/>
      <c r="DLJ18" s="451"/>
      <c r="DLK18" s="451"/>
      <c r="DLL18" s="451"/>
      <c r="DLM18" s="451"/>
      <c r="DLN18" s="451"/>
      <c r="DLO18" s="104"/>
      <c r="DLP18" s="104"/>
      <c r="DLQ18" s="105"/>
      <c r="DLR18" s="451"/>
      <c r="DLS18" s="451"/>
      <c r="DLT18" s="451"/>
      <c r="DLU18" s="451"/>
      <c r="DLV18" s="451"/>
      <c r="DLW18" s="104"/>
      <c r="DLX18" s="104"/>
      <c r="DLY18" s="105"/>
      <c r="DLZ18" s="451"/>
      <c r="DMA18" s="451"/>
      <c r="DMB18" s="451"/>
      <c r="DMC18" s="451"/>
      <c r="DMD18" s="451"/>
      <c r="DME18" s="104"/>
      <c r="DMF18" s="104"/>
      <c r="DMG18" s="105"/>
      <c r="DMH18" s="451"/>
      <c r="DMI18" s="451"/>
      <c r="DMJ18" s="451"/>
      <c r="DMK18" s="451"/>
      <c r="DML18" s="451"/>
      <c r="DMM18" s="104"/>
      <c r="DMN18" s="104"/>
      <c r="DMO18" s="105"/>
      <c r="DMP18" s="451"/>
      <c r="DMQ18" s="451"/>
      <c r="DMR18" s="451"/>
      <c r="DMS18" s="451"/>
      <c r="DMT18" s="451"/>
      <c r="DMU18" s="104"/>
      <c r="DMV18" s="104"/>
      <c r="DMW18" s="105"/>
      <c r="DMX18" s="451"/>
      <c r="DMY18" s="451"/>
      <c r="DMZ18" s="451"/>
      <c r="DNA18" s="451"/>
      <c r="DNB18" s="451"/>
      <c r="DNC18" s="104"/>
      <c r="DND18" s="104"/>
      <c r="DNE18" s="105"/>
      <c r="DNF18" s="451"/>
      <c r="DNG18" s="451"/>
      <c r="DNH18" s="451"/>
      <c r="DNI18" s="451"/>
      <c r="DNJ18" s="451"/>
      <c r="DNK18" s="104"/>
      <c r="DNL18" s="104"/>
      <c r="DNM18" s="105"/>
      <c r="DNN18" s="451"/>
      <c r="DNO18" s="451"/>
      <c r="DNP18" s="451"/>
      <c r="DNQ18" s="451"/>
      <c r="DNR18" s="451"/>
      <c r="DNS18" s="104"/>
      <c r="DNT18" s="104"/>
      <c r="DNU18" s="105"/>
      <c r="DNV18" s="451"/>
      <c r="DNW18" s="451"/>
      <c r="DNX18" s="451"/>
      <c r="DNY18" s="451"/>
      <c r="DNZ18" s="451"/>
      <c r="DOA18" s="104"/>
      <c r="DOB18" s="104"/>
      <c r="DOC18" s="105"/>
      <c r="DOD18" s="451"/>
      <c r="DOE18" s="451"/>
      <c r="DOF18" s="451"/>
      <c r="DOG18" s="451"/>
      <c r="DOH18" s="451"/>
      <c r="DOI18" s="104"/>
      <c r="DOJ18" s="104"/>
      <c r="DOK18" s="105"/>
      <c r="DOL18" s="451"/>
      <c r="DOM18" s="451"/>
      <c r="DON18" s="451"/>
      <c r="DOO18" s="451"/>
      <c r="DOP18" s="451"/>
      <c r="DOQ18" s="104"/>
      <c r="DOR18" s="104"/>
      <c r="DOS18" s="105"/>
      <c r="DOT18" s="451"/>
      <c r="DOU18" s="451"/>
      <c r="DOV18" s="451"/>
      <c r="DOW18" s="451"/>
      <c r="DOX18" s="451"/>
      <c r="DOY18" s="104"/>
      <c r="DOZ18" s="104"/>
      <c r="DPA18" s="105"/>
      <c r="DPB18" s="451"/>
      <c r="DPC18" s="451"/>
      <c r="DPD18" s="451"/>
      <c r="DPE18" s="451"/>
      <c r="DPF18" s="451"/>
      <c r="DPG18" s="104"/>
      <c r="DPH18" s="104"/>
      <c r="DPI18" s="105"/>
      <c r="DPJ18" s="451"/>
      <c r="DPK18" s="451"/>
      <c r="DPL18" s="451"/>
      <c r="DPM18" s="451"/>
      <c r="DPN18" s="451"/>
      <c r="DPO18" s="104"/>
      <c r="DPP18" s="104"/>
      <c r="DPQ18" s="105"/>
      <c r="DPR18" s="451"/>
      <c r="DPS18" s="451"/>
      <c r="DPT18" s="451"/>
      <c r="DPU18" s="451"/>
      <c r="DPV18" s="451"/>
      <c r="DPW18" s="104"/>
      <c r="DPX18" s="104"/>
      <c r="DPY18" s="105"/>
      <c r="DPZ18" s="451"/>
      <c r="DQA18" s="451"/>
      <c r="DQB18" s="451"/>
      <c r="DQC18" s="451"/>
      <c r="DQD18" s="451"/>
      <c r="DQE18" s="104"/>
      <c r="DQF18" s="104"/>
      <c r="DQG18" s="105"/>
      <c r="DQH18" s="451"/>
      <c r="DQI18" s="451"/>
      <c r="DQJ18" s="451"/>
      <c r="DQK18" s="451"/>
      <c r="DQL18" s="451"/>
      <c r="DQM18" s="104"/>
      <c r="DQN18" s="104"/>
      <c r="DQO18" s="105"/>
      <c r="DQP18" s="451"/>
      <c r="DQQ18" s="451"/>
      <c r="DQR18" s="451"/>
      <c r="DQS18" s="451"/>
      <c r="DQT18" s="451"/>
      <c r="DQU18" s="104"/>
      <c r="DQV18" s="104"/>
      <c r="DQW18" s="105"/>
      <c r="DQX18" s="451"/>
      <c r="DQY18" s="451"/>
      <c r="DQZ18" s="451"/>
      <c r="DRA18" s="451"/>
      <c r="DRB18" s="451"/>
      <c r="DRC18" s="104"/>
      <c r="DRD18" s="104"/>
      <c r="DRE18" s="105"/>
      <c r="DRF18" s="451"/>
      <c r="DRG18" s="451"/>
      <c r="DRH18" s="451"/>
      <c r="DRI18" s="451"/>
      <c r="DRJ18" s="451"/>
      <c r="DRK18" s="104"/>
      <c r="DRL18" s="104"/>
      <c r="DRM18" s="105"/>
      <c r="DRN18" s="451"/>
      <c r="DRO18" s="451"/>
      <c r="DRP18" s="451"/>
      <c r="DRQ18" s="451"/>
      <c r="DRR18" s="451"/>
      <c r="DRS18" s="104"/>
      <c r="DRT18" s="104"/>
      <c r="DRU18" s="105"/>
      <c r="DRV18" s="451"/>
      <c r="DRW18" s="451"/>
      <c r="DRX18" s="451"/>
      <c r="DRY18" s="451"/>
      <c r="DRZ18" s="451"/>
      <c r="DSA18" s="104"/>
      <c r="DSB18" s="104"/>
      <c r="DSC18" s="105"/>
      <c r="DSD18" s="451"/>
      <c r="DSE18" s="451"/>
      <c r="DSF18" s="451"/>
      <c r="DSG18" s="451"/>
      <c r="DSH18" s="451"/>
      <c r="DSI18" s="104"/>
      <c r="DSJ18" s="104"/>
      <c r="DSK18" s="105"/>
      <c r="DSL18" s="451"/>
      <c r="DSM18" s="451"/>
      <c r="DSN18" s="451"/>
      <c r="DSO18" s="451"/>
      <c r="DSP18" s="451"/>
      <c r="DSQ18" s="104"/>
      <c r="DSR18" s="104"/>
      <c r="DSS18" s="105"/>
      <c r="DST18" s="451"/>
      <c r="DSU18" s="451"/>
      <c r="DSV18" s="451"/>
      <c r="DSW18" s="451"/>
      <c r="DSX18" s="451"/>
      <c r="DSY18" s="104"/>
      <c r="DSZ18" s="104"/>
      <c r="DTA18" s="105"/>
      <c r="DTB18" s="451"/>
      <c r="DTC18" s="451"/>
      <c r="DTD18" s="451"/>
      <c r="DTE18" s="451"/>
      <c r="DTF18" s="451"/>
      <c r="DTG18" s="104"/>
      <c r="DTH18" s="104"/>
      <c r="DTI18" s="105"/>
      <c r="DTJ18" s="451"/>
      <c r="DTK18" s="451"/>
      <c r="DTL18" s="451"/>
      <c r="DTM18" s="451"/>
      <c r="DTN18" s="451"/>
      <c r="DTO18" s="104"/>
      <c r="DTP18" s="104"/>
      <c r="DTQ18" s="105"/>
      <c r="DTR18" s="451"/>
      <c r="DTS18" s="451"/>
      <c r="DTT18" s="451"/>
      <c r="DTU18" s="451"/>
      <c r="DTV18" s="451"/>
      <c r="DTW18" s="104"/>
      <c r="DTX18" s="104"/>
      <c r="DTY18" s="105"/>
      <c r="DTZ18" s="451"/>
      <c r="DUA18" s="451"/>
      <c r="DUB18" s="451"/>
      <c r="DUC18" s="451"/>
      <c r="DUD18" s="451"/>
      <c r="DUE18" s="104"/>
      <c r="DUF18" s="104"/>
      <c r="DUG18" s="105"/>
      <c r="DUH18" s="451"/>
      <c r="DUI18" s="451"/>
      <c r="DUJ18" s="451"/>
      <c r="DUK18" s="451"/>
      <c r="DUL18" s="451"/>
      <c r="DUM18" s="104"/>
      <c r="DUN18" s="104"/>
      <c r="DUO18" s="105"/>
      <c r="DUP18" s="451"/>
      <c r="DUQ18" s="451"/>
      <c r="DUR18" s="451"/>
      <c r="DUS18" s="451"/>
      <c r="DUT18" s="451"/>
      <c r="DUU18" s="104"/>
      <c r="DUV18" s="104"/>
      <c r="DUW18" s="105"/>
      <c r="DUX18" s="451"/>
      <c r="DUY18" s="451"/>
      <c r="DUZ18" s="451"/>
      <c r="DVA18" s="451"/>
      <c r="DVB18" s="451"/>
      <c r="DVC18" s="104"/>
      <c r="DVD18" s="104"/>
      <c r="DVE18" s="105"/>
      <c r="DVF18" s="451"/>
      <c r="DVG18" s="451"/>
      <c r="DVH18" s="451"/>
      <c r="DVI18" s="451"/>
      <c r="DVJ18" s="451"/>
      <c r="DVK18" s="104"/>
      <c r="DVL18" s="104"/>
      <c r="DVM18" s="105"/>
      <c r="DVN18" s="451"/>
      <c r="DVO18" s="451"/>
      <c r="DVP18" s="451"/>
      <c r="DVQ18" s="451"/>
      <c r="DVR18" s="451"/>
      <c r="DVS18" s="104"/>
      <c r="DVT18" s="104"/>
      <c r="DVU18" s="105"/>
      <c r="DVV18" s="451"/>
      <c r="DVW18" s="451"/>
      <c r="DVX18" s="451"/>
      <c r="DVY18" s="451"/>
      <c r="DVZ18" s="451"/>
      <c r="DWA18" s="104"/>
      <c r="DWB18" s="104"/>
      <c r="DWC18" s="105"/>
      <c r="DWD18" s="451"/>
      <c r="DWE18" s="451"/>
      <c r="DWF18" s="451"/>
      <c r="DWG18" s="451"/>
      <c r="DWH18" s="451"/>
      <c r="DWI18" s="104"/>
      <c r="DWJ18" s="104"/>
      <c r="DWK18" s="105"/>
      <c r="DWL18" s="451"/>
      <c r="DWM18" s="451"/>
      <c r="DWN18" s="451"/>
      <c r="DWO18" s="451"/>
      <c r="DWP18" s="451"/>
      <c r="DWQ18" s="104"/>
      <c r="DWR18" s="104"/>
      <c r="DWS18" s="105"/>
      <c r="DWT18" s="451"/>
      <c r="DWU18" s="451"/>
      <c r="DWV18" s="451"/>
      <c r="DWW18" s="451"/>
      <c r="DWX18" s="451"/>
      <c r="DWY18" s="104"/>
      <c r="DWZ18" s="104"/>
      <c r="DXA18" s="105"/>
      <c r="DXB18" s="451"/>
      <c r="DXC18" s="451"/>
      <c r="DXD18" s="451"/>
      <c r="DXE18" s="451"/>
      <c r="DXF18" s="451"/>
      <c r="DXG18" s="104"/>
      <c r="DXH18" s="104"/>
      <c r="DXI18" s="105"/>
      <c r="DXJ18" s="451"/>
      <c r="DXK18" s="451"/>
      <c r="DXL18" s="451"/>
      <c r="DXM18" s="451"/>
      <c r="DXN18" s="451"/>
      <c r="DXO18" s="104"/>
      <c r="DXP18" s="104"/>
      <c r="DXQ18" s="105"/>
      <c r="DXR18" s="451"/>
      <c r="DXS18" s="451"/>
      <c r="DXT18" s="451"/>
      <c r="DXU18" s="451"/>
      <c r="DXV18" s="451"/>
      <c r="DXW18" s="104"/>
      <c r="DXX18" s="104"/>
      <c r="DXY18" s="105"/>
      <c r="DXZ18" s="451"/>
      <c r="DYA18" s="451"/>
      <c r="DYB18" s="451"/>
      <c r="DYC18" s="451"/>
      <c r="DYD18" s="451"/>
      <c r="DYE18" s="104"/>
      <c r="DYF18" s="104"/>
      <c r="DYG18" s="105"/>
      <c r="DYH18" s="451"/>
      <c r="DYI18" s="451"/>
      <c r="DYJ18" s="451"/>
      <c r="DYK18" s="451"/>
      <c r="DYL18" s="451"/>
      <c r="DYM18" s="104"/>
      <c r="DYN18" s="104"/>
      <c r="DYO18" s="105"/>
      <c r="DYP18" s="451"/>
      <c r="DYQ18" s="451"/>
      <c r="DYR18" s="451"/>
      <c r="DYS18" s="451"/>
      <c r="DYT18" s="451"/>
      <c r="DYU18" s="104"/>
      <c r="DYV18" s="104"/>
      <c r="DYW18" s="105"/>
      <c r="DYX18" s="451"/>
      <c r="DYY18" s="451"/>
      <c r="DYZ18" s="451"/>
      <c r="DZA18" s="451"/>
      <c r="DZB18" s="451"/>
      <c r="DZC18" s="104"/>
      <c r="DZD18" s="104"/>
      <c r="DZE18" s="105"/>
      <c r="DZF18" s="451"/>
      <c r="DZG18" s="451"/>
      <c r="DZH18" s="451"/>
      <c r="DZI18" s="451"/>
      <c r="DZJ18" s="451"/>
      <c r="DZK18" s="104"/>
      <c r="DZL18" s="104"/>
      <c r="DZM18" s="105"/>
      <c r="DZN18" s="451"/>
      <c r="DZO18" s="451"/>
      <c r="DZP18" s="451"/>
      <c r="DZQ18" s="451"/>
      <c r="DZR18" s="451"/>
      <c r="DZS18" s="104"/>
      <c r="DZT18" s="104"/>
      <c r="DZU18" s="105"/>
      <c r="DZV18" s="451"/>
      <c r="DZW18" s="451"/>
      <c r="DZX18" s="451"/>
      <c r="DZY18" s="451"/>
      <c r="DZZ18" s="451"/>
      <c r="EAA18" s="104"/>
      <c r="EAB18" s="104"/>
      <c r="EAC18" s="105"/>
      <c r="EAD18" s="451"/>
      <c r="EAE18" s="451"/>
      <c r="EAF18" s="451"/>
      <c r="EAG18" s="451"/>
      <c r="EAH18" s="451"/>
      <c r="EAI18" s="104"/>
      <c r="EAJ18" s="104"/>
      <c r="EAK18" s="105"/>
      <c r="EAL18" s="451"/>
      <c r="EAM18" s="451"/>
      <c r="EAN18" s="451"/>
      <c r="EAO18" s="451"/>
      <c r="EAP18" s="451"/>
      <c r="EAQ18" s="104"/>
      <c r="EAR18" s="104"/>
      <c r="EAS18" s="105"/>
      <c r="EAT18" s="451"/>
      <c r="EAU18" s="451"/>
      <c r="EAV18" s="451"/>
      <c r="EAW18" s="451"/>
      <c r="EAX18" s="451"/>
      <c r="EAY18" s="104"/>
      <c r="EAZ18" s="104"/>
      <c r="EBA18" s="105"/>
      <c r="EBB18" s="451"/>
      <c r="EBC18" s="451"/>
      <c r="EBD18" s="451"/>
      <c r="EBE18" s="451"/>
      <c r="EBF18" s="451"/>
      <c r="EBG18" s="104"/>
      <c r="EBH18" s="104"/>
      <c r="EBI18" s="105"/>
      <c r="EBJ18" s="451"/>
      <c r="EBK18" s="451"/>
      <c r="EBL18" s="451"/>
      <c r="EBM18" s="451"/>
      <c r="EBN18" s="451"/>
      <c r="EBO18" s="104"/>
      <c r="EBP18" s="104"/>
      <c r="EBQ18" s="105"/>
      <c r="EBR18" s="451"/>
      <c r="EBS18" s="451"/>
      <c r="EBT18" s="451"/>
      <c r="EBU18" s="451"/>
      <c r="EBV18" s="451"/>
      <c r="EBW18" s="104"/>
      <c r="EBX18" s="104"/>
      <c r="EBY18" s="105"/>
      <c r="EBZ18" s="451"/>
      <c r="ECA18" s="451"/>
      <c r="ECB18" s="451"/>
      <c r="ECC18" s="451"/>
      <c r="ECD18" s="451"/>
      <c r="ECE18" s="104"/>
      <c r="ECF18" s="104"/>
      <c r="ECG18" s="105"/>
      <c r="ECH18" s="451"/>
      <c r="ECI18" s="451"/>
      <c r="ECJ18" s="451"/>
      <c r="ECK18" s="451"/>
      <c r="ECL18" s="451"/>
      <c r="ECM18" s="104"/>
      <c r="ECN18" s="104"/>
      <c r="ECO18" s="105"/>
      <c r="ECP18" s="451"/>
      <c r="ECQ18" s="451"/>
      <c r="ECR18" s="451"/>
      <c r="ECS18" s="451"/>
      <c r="ECT18" s="451"/>
      <c r="ECU18" s="104"/>
      <c r="ECV18" s="104"/>
      <c r="ECW18" s="105"/>
      <c r="ECX18" s="451"/>
      <c r="ECY18" s="451"/>
      <c r="ECZ18" s="451"/>
      <c r="EDA18" s="451"/>
      <c r="EDB18" s="451"/>
      <c r="EDC18" s="104"/>
      <c r="EDD18" s="104"/>
      <c r="EDE18" s="105"/>
      <c r="EDF18" s="451"/>
      <c r="EDG18" s="451"/>
      <c r="EDH18" s="451"/>
      <c r="EDI18" s="451"/>
      <c r="EDJ18" s="451"/>
      <c r="EDK18" s="454"/>
      <c r="EDL18" s="454"/>
      <c r="EDM18" s="451"/>
      <c r="EDN18" s="451"/>
      <c r="EDO18" s="451"/>
      <c r="EDP18" s="451"/>
      <c r="EDQ18" s="451"/>
      <c r="EDR18" s="451"/>
      <c r="EDS18" s="454"/>
      <c r="EDT18" s="454"/>
      <c r="EDU18" s="451"/>
      <c r="EDV18" s="451"/>
      <c r="EDW18" s="451"/>
      <c r="EDX18" s="451"/>
      <c r="EDY18" s="451"/>
      <c r="EDZ18" s="451"/>
      <c r="EEA18" s="454"/>
      <c r="EEB18" s="454"/>
      <c r="EEC18" s="451"/>
      <c r="EED18" s="451"/>
      <c r="EEE18" s="451"/>
      <c r="EEF18" s="451"/>
      <c r="EEG18" s="451"/>
      <c r="EEH18" s="451"/>
      <c r="EEI18" s="454"/>
      <c r="EEJ18" s="454"/>
      <c r="EEK18" s="451"/>
      <c r="EEL18" s="451"/>
      <c r="EEM18" s="451"/>
      <c r="EEN18" s="451"/>
      <c r="EEO18" s="451"/>
      <c r="EEP18" s="451"/>
      <c r="EEQ18" s="454"/>
      <c r="EER18" s="454"/>
      <c r="EES18" s="451"/>
      <c r="EET18" s="451"/>
      <c r="EEU18" s="451"/>
      <c r="EEV18" s="451"/>
      <c r="EEW18" s="451"/>
      <c r="EEX18" s="451"/>
      <c r="EEY18" s="454"/>
      <c r="EEZ18" s="454"/>
      <c r="EFA18" s="451"/>
      <c r="EFB18" s="451"/>
      <c r="EFC18" s="451"/>
      <c r="EFD18" s="451"/>
      <c r="EFE18" s="451"/>
      <c r="EFF18" s="451"/>
      <c r="EFG18" s="454"/>
      <c r="EFH18" s="454"/>
      <c r="EFI18" s="451"/>
      <c r="EFJ18" s="451"/>
      <c r="EFK18" s="451"/>
      <c r="EFL18" s="451"/>
      <c r="EFM18" s="451"/>
      <c r="EFN18" s="451"/>
      <c r="EFO18" s="454"/>
      <c r="EFP18" s="454"/>
      <c r="EFQ18" s="451"/>
      <c r="EFR18" s="451"/>
      <c r="EFS18" s="451"/>
      <c r="EFT18" s="451"/>
      <c r="EFU18" s="451"/>
      <c r="EFV18" s="451"/>
      <c r="EFW18" s="454"/>
      <c r="EFX18" s="454"/>
      <c r="EFY18" s="451"/>
      <c r="EFZ18" s="451"/>
      <c r="EGA18" s="451"/>
      <c r="EGB18" s="451"/>
      <c r="EGC18" s="451"/>
      <c r="EGD18" s="451"/>
      <c r="EGE18" s="454"/>
      <c r="EGF18" s="454"/>
      <c r="EGG18" s="451"/>
      <c r="EGH18" s="451"/>
      <c r="EGI18" s="451"/>
      <c r="EGJ18" s="451"/>
      <c r="EGK18" s="451"/>
      <c r="EGL18" s="451"/>
      <c r="EGM18" s="454"/>
      <c r="EGN18" s="454"/>
      <c r="EGO18" s="451"/>
      <c r="EGP18" s="451"/>
      <c r="EGQ18" s="451"/>
      <c r="EGR18" s="451"/>
      <c r="EGS18" s="451"/>
      <c r="EGT18" s="451"/>
      <c r="EGU18" s="454"/>
      <c r="EGV18" s="454"/>
      <c r="EGW18" s="451"/>
      <c r="EGX18" s="451"/>
      <c r="EGY18" s="451"/>
      <c r="EGZ18" s="451"/>
      <c r="EHA18" s="451"/>
      <c r="EHB18" s="451"/>
      <c r="EHC18" s="454"/>
      <c r="EHD18" s="454"/>
      <c r="EHE18" s="451"/>
      <c r="EHF18" s="451"/>
      <c r="EHG18" s="451"/>
      <c r="EHH18" s="451"/>
      <c r="EHI18" s="451"/>
      <c r="EHJ18" s="451"/>
      <c r="EHK18" s="454"/>
      <c r="EHL18" s="454"/>
      <c r="EHM18" s="451"/>
      <c r="EHN18" s="451"/>
      <c r="EHO18" s="451"/>
      <c r="EHP18" s="451"/>
      <c r="EHQ18" s="451"/>
      <c r="EHR18" s="451"/>
      <c r="EHS18" s="454"/>
      <c r="EHT18" s="454"/>
      <c r="EHU18" s="451"/>
      <c r="EHV18" s="451"/>
      <c r="EHW18" s="451"/>
      <c r="EHX18" s="451"/>
      <c r="EHY18" s="451"/>
      <c r="EHZ18" s="451"/>
      <c r="EIA18" s="454"/>
      <c r="EIB18" s="454"/>
      <c r="EIC18" s="451"/>
      <c r="EID18" s="451"/>
      <c r="EIE18" s="451"/>
      <c r="EIF18" s="451"/>
      <c r="EIG18" s="451"/>
      <c r="EIH18" s="451"/>
      <c r="EII18" s="454"/>
      <c r="EIJ18" s="454"/>
      <c r="EIK18" s="451"/>
      <c r="EIL18" s="451"/>
      <c r="EIM18" s="451"/>
      <c r="EIN18" s="451"/>
      <c r="EIO18" s="451"/>
      <c r="EIP18" s="451"/>
      <c r="EIQ18" s="454"/>
      <c r="EIR18" s="454"/>
      <c r="EIS18" s="451"/>
      <c r="EIT18" s="451"/>
      <c r="EIU18" s="451"/>
      <c r="EIV18" s="451"/>
      <c r="EIW18" s="451"/>
      <c r="EIX18" s="451"/>
      <c r="EIY18" s="454"/>
      <c r="EIZ18" s="454"/>
      <c r="EJA18" s="451"/>
      <c r="EJB18" s="451"/>
      <c r="EJC18" s="451"/>
      <c r="EJD18" s="451"/>
      <c r="EJE18" s="451"/>
      <c r="EJF18" s="451"/>
      <c r="EJG18" s="454"/>
      <c r="EJH18" s="454"/>
      <c r="EJI18" s="451"/>
      <c r="EJJ18" s="451"/>
      <c r="EJK18" s="451"/>
      <c r="EJL18" s="451"/>
      <c r="EJM18" s="451"/>
      <c r="EJN18" s="451"/>
      <c r="EJO18" s="454"/>
      <c r="EJP18" s="454"/>
      <c r="EJQ18" s="451"/>
      <c r="EJR18" s="451"/>
      <c r="EJS18" s="451"/>
      <c r="EJT18" s="451"/>
      <c r="EJU18" s="451"/>
      <c r="EJV18" s="451"/>
      <c r="EJW18" s="454"/>
      <c r="EJX18" s="454"/>
      <c r="EJY18" s="451"/>
      <c r="EJZ18" s="451"/>
      <c r="EKA18" s="451"/>
      <c r="EKB18" s="451"/>
      <c r="EKC18" s="451"/>
      <c r="EKD18" s="451"/>
      <c r="EKE18" s="454"/>
      <c r="EKF18" s="454"/>
      <c r="EKG18" s="451"/>
      <c r="EKH18" s="451"/>
      <c r="EKI18" s="451"/>
      <c r="EKJ18" s="451"/>
      <c r="EKK18" s="451"/>
      <c r="EKL18" s="451"/>
      <c r="EKM18" s="454"/>
      <c r="EKN18" s="454"/>
      <c r="EKO18" s="451"/>
      <c r="EKP18" s="451"/>
      <c r="EKQ18" s="451"/>
      <c r="EKR18" s="451"/>
      <c r="EKS18" s="451"/>
      <c r="EKT18" s="451"/>
      <c r="EKU18" s="454"/>
      <c r="EKV18" s="454"/>
      <c r="EKW18" s="451"/>
      <c r="EKX18" s="451"/>
      <c r="EKY18" s="451"/>
      <c r="EKZ18" s="451"/>
      <c r="ELA18" s="451"/>
      <c r="ELB18" s="451"/>
      <c r="ELC18" s="454"/>
      <c r="ELD18" s="454"/>
      <c r="ELE18" s="451"/>
      <c r="ELF18" s="451"/>
      <c r="ELG18" s="451"/>
      <c r="ELH18" s="451"/>
      <c r="ELI18" s="451"/>
      <c r="ELJ18" s="451"/>
      <c r="ELK18" s="454"/>
      <c r="ELL18" s="454"/>
      <c r="ELM18" s="451"/>
      <c r="ELN18" s="451"/>
      <c r="ELO18" s="451"/>
      <c r="ELP18" s="451"/>
      <c r="ELQ18" s="451"/>
      <c r="ELR18" s="451"/>
      <c r="ELS18" s="454"/>
      <c r="ELT18" s="454"/>
      <c r="ELU18" s="451"/>
      <c r="ELV18" s="451"/>
      <c r="ELW18" s="451"/>
      <c r="ELX18" s="451"/>
      <c r="ELY18" s="451"/>
      <c r="ELZ18" s="451"/>
      <c r="EMA18" s="454"/>
      <c r="EMB18" s="454"/>
      <c r="EMC18" s="451"/>
      <c r="EMD18" s="451"/>
      <c r="EME18" s="451"/>
      <c r="EMF18" s="451"/>
      <c r="EMG18" s="451"/>
      <c r="EMH18" s="451"/>
      <c r="EMI18" s="454"/>
      <c r="EMJ18" s="454"/>
      <c r="EMK18" s="451"/>
      <c r="EML18" s="451"/>
      <c r="EMM18" s="451"/>
      <c r="EMN18" s="451"/>
      <c r="EMO18" s="451"/>
      <c r="EMP18" s="451"/>
      <c r="EMQ18" s="454"/>
      <c r="EMR18" s="454"/>
      <c r="EMS18" s="451"/>
      <c r="EMT18" s="451"/>
      <c r="EMU18" s="451"/>
      <c r="EMV18" s="451"/>
      <c r="EMW18" s="451"/>
      <c r="EMX18" s="451"/>
      <c r="EMY18" s="454"/>
      <c r="EMZ18" s="454"/>
      <c r="ENA18" s="451"/>
      <c r="ENB18" s="451"/>
      <c r="ENC18" s="451"/>
      <c r="END18" s="451"/>
      <c r="ENE18" s="451"/>
      <c r="ENF18" s="451"/>
      <c r="ENG18" s="454"/>
      <c r="ENH18" s="454"/>
      <c r="ENI18" s="451"/>
      <c r="ENJ18" s="451"/>
      <c r="ENK18" s="451"/>
      <c r="ENL18" s="451"/>
      <c r="ENM18" s="451"/>
      <c r="ENN18" s="451"/>
      <c r="ENO18" s="454"/>
      <c r="ENP18" s="454"/>
      <c r="ENQ18" s="451"/>
      <c r="ENR18" s="451"/>
      <c r="ENS18" s="451"/>
      <c r="ENT18" s="451"/>
      <c r="ENU18" s="451"/>
      <c r="ENV18" s="451"/>
      <c r="ENW18" s="454"/>
      <c r="ENX18" s="454"/>
      <c r="ENY18" s="451"/>
      <c r="ENZ18" s="451"/>
      <c r="EOA18" s="451"/>
      <c r="EOB18" s="451"/>
      <c r="EOC18" s="451"/>
      <c r="EOD18" s="451"/>
      <c r="EOE18" s="454"/>
      <c r="EOF18" s="454"/>
      <c r="EOG18" s="451"/>
      <c r="EOH18" s="451"/>
      <c r="EOI18" s="451"/>
      <c r="EOJ18" s="451"/>
      <c r="EOK18" s="451"/>
      <c r="EOL18" s="451"/>
      <c r="EOM18" s="454"/>
      <c r="EON18" s="454"/>
      <c r="EOO18" s="451"/>
      <c r="EOP18" s="451"/>
      <c r="EOQ18" s="451"/>
      <c r="EOR18" s="451"/>
      <c r="EOS18" s="451"/>
      <c r="EOT18" s="451"/>
      <c r="EOU18" s="454"/>
      <c r="EOV18" s="454"/>
      <c r="EOW18" s="451"/>
      <c r="EOX18" s="451"/>
      <c r="EOY18" s="451"/>
      <c r="EOZ18" s="451"/>
      <c r="EPA18" s="451"/>
      <c r="EPB18" s="451"/>
      <c r="EPC18" s="454"/>
      <c r="EPD18" s="454"/>
      <c r="EPE18" s="451"/>
      <c r="EPF18" s="451"/>
      <c r="EPG18" s="451"/>
      <c r="EPH18" s="451"/>
      <c r="EPI18" s="451"/>
      <c r="EPJ18" s="451"/>
      <c r="EPK18" s="454"/>
      <c r="EPL18" s="454"/>
      <c r="EPM18" s="451"/>
      <c r="EPN18" s="451"/>
      <c r="EPO18" s="451"/>
      <c r="EPP18" s="451"/>
      <c r="EPQ18" s="451"/>
      <c r="EPR18" s="451"/>
      <c r="EPS18" s="454"/>
      <c r="EPT18" s="454"/>
      <c r="EPU18" s="451"/>
      <c r="EPV18" s="451"/>
      <c r="EPW18" s="451"/>
      <c r="EPX18" s="451"/>
      <c r="EPY18" s="451"/>
      <c r="EPZ18" s="451"/>
      <c r="EQA18" s="454"/>
      <c r="EQB18" s="454"/>
      <c r="EQC18" s="451"/>
      <c r="EQD18" s="451"/>
      <c r="EQE18" s="451"/>
      <c r="EQF18" s="451"/>
      <c r="EQG18" s="451"/>
      <c r="EQH18" s="451"/>
      <c r="EQI18" s="454"/>
      <c r="EQJ18" s="454"/>
      <c r="EQK18" s="451"/>
      <c r="EQL18" s="451"/>
      <c r="EQM18" s="451"/>
      <c r="EQN18" s="451"/>
      <c r="EQO18" s="451"/>
      <c r="EQP18" s="451"/>
      <c r="EQQ18" s="454"/>
      <c r="EQR18" s="454"/>
      <c r="EQS18" s="451"/>
      <c r="EQT18" s="451"/>
      <c r="EQU18" s="451"/>
      <c r="EQV18" s="451"/>
      <c r="EQW18" s="451"/>
      <c r="EQX18" s="451"/>
      <c r="EQY18" s="454"/>
      <c r="EQZ18" s="454"/>
      <c r="ERA18" s="451"/>
      <c r="ERB18" s="451"/>
      <c r="ERC18" s="451"/>
      <c r="ERD18" s="451"/>
      <c r="ERE18" s="451"/>
      <c r="ERF18" s="451"/>
      <c r="ERG18" s="454"/>
      <c r="ERH18" s="454"/>
      <c r="ERI18" s="451"/>
      <c r="ERJ18" s="451"/>
      <c r="ERK18" s="451"/>
      <c r="ERL18" s="451"/>
      <c r="ERM18" s="451"/>
      <c r="ERN18" s="451"/>
      <c r="ERO18" s="454"/>
      <c r="ERP18" s="454"/>
      <c r="ERQ18" s="451"/>
      <c r="ERR18" s="451"/>
      <c r="ERS18" s="451"/>
      <c r="ERT18" s="451"/>
      <c r="ERU18" s="451"/>
      <c r="ERV18" s="451"/>
      <c r="ERW18" s="454"/>
      <c r="ERX18" s="454"/>
      <c r="ERY18" s="451"/>
      <c r="ERZ18" s="451"/>
      <c r="ESA18" s="451"/>
      <c r="ESB18" s="451"/>
      <c r="ESC18" s="451"/>
      <c r="ESD18" s="451"/>
      <c r="ESE18" s="454"/>
      <c r="ESF18" s="454"/>
      <c r="ESG18" s="451"/>
      <c r="ESH18" s="451"/>
      <c r="ESI18" s="451"/>
      <c r="ESJ18" s="451"/>
      <c r="ESK18" s="451"/>
      <c r="ESL18" s="451"/>
      <c r="ESM18" s="454"/>
      <c r="ESN18" s="454"/>
      <c r="ESO18" s="451"/>
      <c r="ESP18" s="451"/>
      <c r="ESQ18" s="451"/>
      <c r="ESR18" s="451"/>
      <c r="ESS18" s="451"/>
      <c r="EST18" s="451"/>
      <c r="ESU18" s="454"/>
      <c r="ESV18" s="454"/>
      <c r="ESW18" s="451"/>
      <c r="ESX18" s="451"/>
      <c r="ESY18" s="451"/>
      <c r="ESZ18" s="451"/>
      <c r="ETA18" s="451"/>
      <c r="ETB18" s="451"/>
      <c r="ETC18" s="454"/>
      <c r="ETD18" s="454"/>
      <c r="ETE18" s="451"/>
      <c r="ETF18" s="451"/>
      <c r="ETG18" s="451"/>
      <c r="ETH18" s="451"/>
      <c r="ETI18" s="451"/>
      <c r="ETJ18" s="451"/>
      <c r="ETK18" s="454"/>
      <c r="ETL18" s="454"/>
      <c r="ETM18" s="451"/>
      <c r="ETN18" s="451"/>
      <c r="ETO18" s="451"/>
      <c r="ETP18" s="451"/>
      <c r="ETQ18" s="451"/>
      <c r="ETR18" s="451"/>
      <c r="ETS18" s="454"/>
      <c r="ETT18" s="454"/>
      <c r="ETU18" s="451"/>
      <c r="ETV18" s="451"/>
      <c r="ETW18" s="451"/>
      <c r="ETX18" s="451"/>
      <c r="ETY18" s="451"/>
      <c r="ETZ18" s="451"/>
      <c r="EUA18" s="454"/>
      <c r="EUB18" s="454"/>
      <c r="EUC18" s="451"/>
      <c r="EUD18" s="451"/>
      <c r="EUE18" s="451"/>
      <c r="EUF18" s="451"/>
      <c r="EUG18" s="451"/>
      <c r="EUH18" s="451"/>
      <c r="EUI18" s="454"/>
      <c r="EUJ18" s="454"/>
      <c r="EUK18" s="451"/>
      <c r="EUL18" s="451"/>
      <c r="EUM18" s="451"/>
      <c r="EUN18" s="451"/>
      <c r="EUO18" s="451"/>
      <c r="EUP18" s="451"/>
      <c r="EUQ18" s="454"/>
      <c r="EUR18" s="454"/>
      <c r="EUS18" s="451"/>
      <c r="EUT18" s="451"/>
      <c r="EUU18" s="451"/>
      <c r="EUV18" s="451"/>
      <c r="EUW18" s="451"/>
      <c r="EUX18" s="451"/>
      <c r="EUY18" s="454"/>
      <c r="EUZ18" s="454"/>
      <c r="EVA18" s="451"/>
      <c r="EVB18" s="451"/>
      <c r="EVC18" s="451"/>
      <c r="EVD18" s="451"/>
      <c r="EVE18" s="451"/>
      <c r="EVF18" s="451"/>
      <c r="EVG18" s="454"/>
      <c r="EVH18" s="454"/>
      <c r="EVI18" s="451"/>
      <c r="EVJ18" s="451"/>
      <c r="EVK18" s="451"/>
      <c r="EVL18" s="451"/>
      <c r="EVM18" s="451"/>
      <c r="EVN18" s="451"/>
      <c r="EVO18" s="454"/>
      <c r="EVP18" s="454"/>
      <c r="EVQ18" s="451"/>
      <c r="EVR18" s="451"/>
      <c r="EVS18" s="451"/>
      <c r="EVT18" s="451"/>
      <c r="EVU18" s="451"/>
      <c r="EVV18" s="451"/>
      <c r="EVW18" s="454"/>
      <c r="EVX18" s="454"/>
      <c r="EVY18" s="451"/>
      <c r="EVZ18" s="451"/>
      <c r="EWA18" s="451"/>
      <c r="EWB18" s="451"/>
      <c r="EWC18" s="451"/>
      <c r="EWD18" s="451"/>
      <c r="EWE18" s="454"/>
      <c r="EWF18" s="454"/>
      <c r="EWG18" s="451"/>
      <c r="EWH18" s="451"/>
      <c r="EWI18" s="451"/>
      <c r="EWJ18" s="451"/>
      <c r="EWK18" s="451"/>
      <c r="EWL18" s="451"/>
      <c r="EWM18" s="454"/>
      <c r="EWN18" s="454"/>
      <c r="EWO18" s="451"/>
      <c r="EWP18" s="451"/>
      <c r="EWQ18" s="451"/>
      <c r="EWR18" s="451"/>
      <c r="EWS18" s="451"/>
      <c r="EWT18" s="451"/>
      <c r="EWU18" s="454"/>
      <c r="EWV18" s="454"/>
      <c r="EWW18" s="451"/>
      <c r="EWX18" s="451"/>
      <c r="EWY18" s="451"/>
      <c r="EWZ18" s="451"/>
      <c r="EXA18" s="451"/>
      <c r="EXB18" s="451"/>
      <c r="EXC18" s="454"/>
      <c r="EXD18" s="454"/>
      <c r="EXE18" s="451"/>
      <c r="EXF18" s="451"/>
      <c r="EXG18" s="451"/>
      <c r="EXH18" s="451"/>
      <c r="EXI18" s="451"/>
      <c r="EXJ18" s="451"/>
      <c r="EXK18" s="454"/>
      <c r="EXL18" s="454"/>
      <c r="EXM18" s="451"/>
      <c r="EXN18" s="451"/>
      <c r="EXO18" s="451"/>
      <c r="EXP18" s="451"/>
      <c r="EXQ18" s="451"/>
      <c r="EXR18" s="451"/>
      <c r="EXS18" s="454"/>
      <c r="EXT18" s="454"/>
      <c r="EXU18" s="451"/>
      <c r="EXV18" s="451"/>
      <c r="EXW18" s="451"/>
      <c r="EXX18" s="451"/>
      <c r="EXY18" s="451"/>
      <c r="EXZ18" s="451"/>
      <c r="EYA18" s="454"/>
      <c r="EYB18" s="454"/>
      <c r="EYC18" s="451"/>
      <c r="EYD18" s="451"/>
      <c r="EYE18" s="451"/>
      <c r="EYF18" s="451"/>
      <c r="EYG18" s="451"/>
      <c r="EYH18" s="451"/>
      <c r="EYI18" s="454"/>
      <c r="EYJ18" s="454"/>
      <c r="EYK18" s="451"/>
      <c r="EYL18" s="451"/>
      <c r="EYM18" s="451"/>
      <c r="EYN18" s="451"/>
      <c r="EYO18" s="451"/>
      <c r="EYP18" s="451"/>
      <c r="EYQ18" s="454"/>
      <c r="EYR18" s="454"/>
      <c r="EYS18" s="451"/>
      <c r="EYT18" s="451"/>
      <c r="EYU18" s="451"/>
      <c r="EYV18" s="451"/>
      <c r="EYW18" s="451"/>
      <c r="EYX18" s="451"/>
      <c r="EYY18" s="454"/>
      <c r="EYZ18" s="454"/>
      <c r="EZA18" s="451"/>
      <c r="EZB18" s="451"/>
      <c r="EZC18" s="451"/>
      <c r="EZD18" s="451"/>
      <c r="EZE18" s="451"/>
      <c r="EZF18" s="451"/>
      <c r="EZG18" s="454"/>
      <c r="EZH18" s="454"/>
      <c r="EZI18" s="451"/>
      <c r="EZJ18" s="451"/>
      <c r="EZK18" s="451"/>
      <c r="EZL18" s="451"/>
      <c r="EZM18" s="451"/>
      <c r="EZN18" s="451"/>
      <c r="EZO18" s="454"/>
      <c r="EZP18" s="454"/>
      <c r="EZQ18" s="451"/>
      <c r="EZR18" s="451"/>
      <c r="EZS18" s="451"/>
      <c r="EZT18" s="451"/>
      <c r="EZU18" s="451"/>
      <c r="EZV18" s="451"/>
      <c r="EZW18" s="454"/>
      <c r="EZX18" s="454"/>
      <c r="EZY18" s="451"/>
      <c r="EZZ18" s="451"/>
      <c r="FAA18" s="451"/>
      <c r="FAB18" s="451"/>
      <c r="FAC18" s="451"/>
      <c r="FAD18" s="451"/>
      <c r="FAE18" s="454"/>
      <c r="FAF18" s="454"/>
      <c r="FAG18" s="451"/>
      <c r="FAH18" s="451"/>
      <c r="FAI18" s="451"/>
      <c r="FAJ18" s="451"/>
      <c r="FAK18" s="451"/>
      <c r="FAL18" s="451"/>
      <c r="FAM18" s="454"/>
      <c r="FAN18" s="454"/>
      <c r="FAO18" s="451"/>
      <c r="FAP18" s="451"/>
      <c r="FAQ18" s="451"/>
      <c r="FAR18" s="451"/>
      <c r="FAS18" s="451"/>
      <c r="FAT18" s="451"/>
      <c r="FAU18" s="454"/>
      <c r="FAV18" s="454"/>
      <c r="FAW18" s="451"/>
      <c r="FAX18" s="451"/>
      <c r="FAY18" s="451"/>
      <c r="FAZ18" s="451"/>
      <c r="FBA18" s="451"/>
      <c r="FBB18" s="451"/>
      <c r="FBC18" s="454"/>
      <c r="FBD18" s="454"/>
      <c r="FBE18" s="451"/>
      <c r="FBF18" s="451"/>
      <c r="FBG18" s="451"/>
      <c r="FBH18" s="451"/>
      <c r="FBI18" s="451"/>
      <c r="FBJ18" s="451"/>
      <c r="FBK18" s="454"/>
      <c r="FBL18" s="454"/>
      <c r="FBM18" s="451"/>
      <c r="FBN18" s="451"/>
      <c r="FBO18" s="451"/>
      <c r="FBP18" s="451"/>
      <c r="FBQ18" s="451"/>
      <c r="FBR18" s="451"/>
      <c r="FBS18" s="454"/>
      <c r="FBT18" s="454"/>
      <c r="FBU18" s="451"/>
      <c r="FBV18" s="451"/>
      <c r="FBW18" s="451"/>
      <c r="FBX18" s="451"/>
      <c r="FBY18" s="451"/>
      <c r="FBZ18" s="451"/>
      <c r="FCA18" s="454"/>
      <c r="FCB18" s="454"/>
      <c r="FCC18" s="451"/>
      <c r="FCD18" s="451"/>
      <c r="FCE18" s="451"/>
      <c r="FCF18" s="451"/>
      <c r="FCG18" s="451"/>
      <c r="FCH18" s="451"/>
      <c r="FCI18" s="454"/>
      <c r="FCJ18" s="454"/>
      <c r="FCK18" s="451"/>
      <c r="FCL18" s="451"/>
      <c r="FCM18" s="451"/>
      <c r="FCN18" s="451"/>
      <c r="FCO18" s="451"/>
      <c r="FCP18" s="451"/>
      <c r="FCQ18" s="454"/>
      <c r="FCR18" s="454"/>
      <c r="FCS18" s="451"/>
      <c r="FCT18" s="451"/>
      <c r="FCU18" s="451"/>
      <c r="FCV18" s="451"/>
      <c r="FCW18" s="451"/>
      <c r="FCX18" s="451"/>
      <c r="FCY18" s="454"/>
      <c r="FCZ18" s="454"/>
      <c r="FDA18" s="451"/>
      <c r="FDB18" s="451"/>
      <c r="FDC18" s="451"/>
      <c r="FDD18" s="451"/>
      <c r="FDE18" s="451"/>
      <c r="FDF18" s="451"/>
      <c r="FDG18" s="454"/>
      <c r="FDH18" s="454"/>
      <c r="FDI18" s="451"/>
      <c r="FDJ18" s="451"/>
      <c r="FDK18" s="451"/>
      <c r="FDL18" s="451"/>
      <c r="FDM18" s="451"/>
      <c r="FDN18" s="451"/>
      <c r="FDO18" s="454"/>
      <c r="FDP18" s="454"/>
      <c r="FDQ18" s="451"/>
      <c r="FDR18" s="451"/>
      <c r="FDS18" s="451"/>
      <c r="FDT18" s="451"/>
      <c r="FDU18" s="451"/>
      <c r="FDV18" s="451"/>
      <c r="FDW18" s="454"/>
      <c r="FDX18" s="454"/>
      <c r="FDY18" s="451"/>
      <c r="FDZ18" s="451"/>
      <c r="FEA18" s="451"/>
      <c r="FEB18" s="451"/>
      <c r="FEC18" s="451"/>
      <c r="FED18" s="451"/>
      <c r="FEE18" s="454"/>
      <c r="FEF18" s="454"/>
      <c r="FEG18" s="451"/>
      <c r="FEH18" s="451"/>
      <c r="FEI18" s="451"/>
      <c r="FEJ18" s="451"/>
      <c r="FEK18" s="451"/>
      <c r="FEL18" s="451"/>
      <c r="FEM18" s="454"/>
      <c r="FEN18" s="454"/>
      <c r="FEO18" s="451"/>
      <c r="FEP18" s="451"/>
      <c r="FEQ18" s="451"/>
      <c r="FER18" s="451"/>
      <c r="FES18" s="451"/>
      <c r="FET18" s="451"/>
      <c r="FEU18" s="454"/>
      <c r="FEV18" s="454"/>
      <c r="FEW18" s="451"/>
      <c r="FEX18" s="451"/>
      <c r="FEY18" s="451"/>
      <c r="FEZ18" s="451"/>
      <c r="FFA18" s="451"/>
      <c r="FFB18" s="451"/>
      <c r="FFC18" s="454"/>
      <c r="FFD18" s="454"/>
      <c r="FFE18" s="451"/>
      <c r="FFF18" s="451"/>
      <c r="FFG18" s="451"/>
      <c r="FFH18" s="451"/>
      <c r="FFI18" s="451"/>
      <c r="FFJ18" s="451"/>
      <c r="FFK18" s="454"/>
      <c r="FFL18" s="454"/>
      <c r="FFM18" s="451"/>
      <c r="FFN18" s="451"/>
      <c r="FFO18" s="451"/>
      <c r="FFP18" s="451"/>
      <c r="FFQ18" s="451"/>
      <c r="FFR18" s="451"/>
      <c r="FFS18" s="454"/>
      <c r="FFT18" s="454"/>
      <c r="FFU18" s="451"/>
      <c r="FFV18" s="451"/>
      <c r="FFW18" s="451"/>
      <c r="FFX18" s="451"/>
      <c r="FFY18" s="451"/>
      <c r="FFZ18" s="451"/>
      <c r="FGA18" s="454"/>
      <c r="FGB18" s="454"/>
      <c r="FGC18" s="451"/>
      <c r="FGD18" s="451"/>
      <c r="FGE18" s="451"/>
      <c r="FGF18" s="451"/>
      <c r="FGG18" s="451"/>
      <c r="FGH18" s="451"/>
      <c r="FGI18" s="454"/>
      <c r="FGJ18" s="454"/>
      <c r="FGK18" s="451"/>
      <c r="FGL18" s="451"/>
      <c r="FGM18" s="451"/>
      <c r="FGN18" s="451"/>
      <c r="FGO18" s="451"/>
      <c r="FGP18" s="451"/>
      <c r="FGQ18" s="454"/>
      <c r="FGR18" s="454"/>
      <c r="FGS18" s="451"/>
      <c r="FGT18" s="451"/>
      <c r="FGU18" s="451"/>
      <c r="FGV18" s="451"/>
      <c r="FGW18" s="451"/>
      <c r="FGX18" s="451"/>
      <c r="FGY18" s="454"/>
      <c r="FGZ18" s="454"/>
      <c r="FHA18" s="451"/>
      <c r="FHB18" s="451"/>
      <c r="FHC18" s="451"/>
      <c r="FHD18" s="451"/>
      <c r="FHE18" s="451"/>
      <c r="FHF18" s="451"/>
      <c r="FHG18" s="454"/>
      <c r="FHH18" s="454"/>
      <c r="FHI18" s="451"/>
      <c r="FHJ18" s="451"/>
      <c r="FHK18" s="451"/>
      <c r="FHL18" s="451"/>
      <c r="FHM18" s="451"/>
      <c r="FHN18" s="451"/>
      <c r="FHO18" s="454"/>
      <c r="FHP18" s="454"/>
      <c r="FHQ18" s="451"/>
      <c r="FHR18" s="451"/>
      <c r="FHS18" s="451"/>
      <c r="FHT18" s="451"/>
      <c r="FHU18" s="451"/>
      <c r="FHV18" s="451"/>
      <c r="FHW18" s="454"/>
      <c r="FHX18" s="454"/>
      <c r="FHY18" s="451"/>
      <c r="FHZ18" s="451"/>
      <c r="FIA18" s="451"/>
      <c r="FIB18" s="451"/>
      <c r="FIC18" s="451"/>
      <c r="FID18" s="451"/>
      <c r="FIE18" s="454"/>
      <c r="FIF18" s="454"/>
      <c r="FIG18" s="451"/>
      <c r="FIH18" s="451"/>
      <c r="FII18" s="451"/>
      <c r="FIJ18" s="451"/>
      <c r="FIK18" s="451"/>
      <c r="FIL18" s="451"/>
      <c r="FIM18" s="454"/>
      <c r="FIN18" s="454"/>
      <c r="FIO18" s="451"/>
      <c r="FIP18" s="451"/>
      <c r="FIQ18" s="451"/>
      <c r="FIR18" s="451"/>
      <c r="FIS18" s="451"/>
      <c r="FIT18" s="451"/>
      <c r="FIU18" s="454"/>
      <c r="FIV18" s="454"/>
      <c r="FIW18" s="451"/>
      <c r="FIX18" s="451"/>
      <c r="FIY18" s="451"/>
      <c r="FIZ18" s="451"/>
      <c r="FJA18" s="451"/>
      <c r="FJB18" s="451"/>
      <c r="FJC18" s="454"/>
      <c r="FJD18" s="454"/>
      <c r="FJE18" s="451"/>
      <c r="FJF18" s="451"/>
      <c r="FJG18" s="451"/>
      <c r="FJH18" s="451"/>
      <c r="FJI18" s="451"/>
      <c r="FJJ18" s="451"/>
      <c r="FJK18" s="454"/>
      <c r="FJL18" s="454"/>
      <c r="FJM18" s="451"/>
      <c r="FJN18" s="451"/>
      <c r="FJO18" s="451"/>
      <c r="FJP18" s="451"/>
      <c r="FJQ18" s="451"/>
      <c r="FJR18" s="451"/>
      <c r="FJS18" s="454"/>
      <c r="FJT18" s="454"/>
      <c r="FJU18" s="451"/>
      <c r="FJV18" s="451"/>
      <c r="FJW18" s="451"/>
      <c r="FJX18" s="451"/>
      <c r="FJY18" s="451"/>
      <c r="FJZ18" s="451"/>
      <c r="FKA18" s="454"/>
      <c r="FKB18" s="454"/>
      <c r="FKC18" s="451"/>
      <c r="FKD18" s="451"/>
      <c r="FKE18" s="451"/>
      <c r="FKF18" s="451"/>
      <c r="FKG18" s="451"/>
      <c r="FKH18" s="451"/>
      <c r="FKI18" s="454"/>
      <c r="FKJ18" s="454"/>
      <c r="FKK18" s="451"/>
      <c r="FKL18" s="451"/>
      <c r="FKM18" s="451"/>
      <c r="FKN18" s="451"/>
      <c r="FKO18" s="451"/>
      <c r="FKP18" s="451"/>
      <c r="FKQ18" s="454"/>
      <c r="FKR18" s="454"/>
      <c r="FKS18" s="451"/>
      <c r="FKT18" s="451"/>
      <c r="FKU18" s="451"/>
      <c r="FKV18" s="451"/>
      <c r="FKW18" s="451"/>
      <c r="FKX18" s="451"/>
      <c r="FKY18" s="454"/>
      <c r="FKZ18" s="454"/>
      <c r="FLA18" s="451"/>
      <c r="FLB18" s="451"/>
      <c r="FLC18" s="451"/>
      <c r="FLD18" s="451"/>
      <c r="FLE18" s="451"/>
      <c r="FLF18" s="451"/>
      <c r="FLG18" s="454"/>
      <c r="FLH18" s="454"/>
      <c r="FLI18" s="451"/>
      <c r="FLJ18" s="451"/>
      <c r="FLK18" s="451"/>
      <c r="FLL18" s="451"/>
      <c r="FLM18" s="451"/>
      <c r="FLN18" s="451"/>
      <c r="FLO18" s="454"/>
      <c r="FLP18" s="454"/>
      <c r="FLQ18" s="451"/>
      <c r="FLR18" s="451"/>
      <c r="FLS18" s="451"/>
      <c r="FLT18" s="451"/>
      <c r="FLU18" s="451"/>
      <c r="FLV18" s="451"/>
      <c r="FLW18" s="454"/>
      <c r="FLX18" s="454"/>
      <c r="FLY18" s="451"/>
      <c r="FLZ18" s="451"/>
      <c r="FMA18" s="451"/>
      <c r="FMB18" s="451"/>
      <c r="FMC18" s="451"/>
      <c r="FMD18" s="451"/>
      <c r="FME18" s="454"/>
      <c r="FMF18" s="454"/>
      <c r="FMG18" s="451"/>
      <c r="FMH18" s="451"/>
      <c r="FMI18" s="451"/>
      <c r="FMJ18" s="451"/>
      <c r="FMK18" s="451"/>
      <c r="FML18" s="451"/>
      <c r="FMM18" s="454"/>
      <c r="FMN18" s="454"/>
      <c r="FMO18" s="451"/>
      <c r="FMP18" s="451"/>
      <c r="FMQ18" s="451"/>
      <c r="FMR18" s="451"/>
      <c r="FMS18" s="451"/>
      <c r="FMT18" s="451"/>
      <c r="FMU18" s="454"/>
      <c r="FMV18" s="454"/>
      <c r="FMW18" s="451"/>
      <c r="FMX18" s="451"/>
      <c r="FMY18" s="451"/>
      <c r="FMZ18" s="451"/>
      <c r="FNA18" s="451"/>
      <c r="FNB18" s="451"/>
      <c r="FNC18" s="454"/>
      <c r="FND18" s="454"/>
      <c r="FNE18" s="451"/>
      <c r="FNF18" s="451"/>
      <c r="FNG18" s="451"/>
      <c r="FNH18" s="451"/>
      <c r="FNI18" s="451"/>
      <c r="FNJ18" s="451"/>
      <c r="FNK18" s="454"/>
      <c r="FNL18" s="454"/>
      <c r="FNM18" s="451"/>
      <c r="FNN18" s="451"/>
      <c r="FNO18" s="451"/>
      <c r="FNP18" s="451"/>
      <c r="FNQ18" s="451"/>
      <c r="FNR18" s="451"/>
      <c r="FNS18" s="454"/>
      <c r="FNT18" s="454"/>
      <c r="FNU18" s="451"/>
      <c r="FNV18" s="451"/>
      <c r="FNW18" s="451"/>
      <c r="FNX18" s="451"/>
      <c r="FNY18" s="451"/>
      <c r="FNZ18" s="451"/>
      <c r="FOA18" s="454"/>
      <c r="FOB18" s="454"/>
      <c r="FOC18" s="451"/>
      <c r="FOD18" s="451"/>
      <c r="FOE18" s="451"/>
      <c r="FOF18" s="451"/>
      <c r="FOG18" s="451"/>
      <c r="FOH18" s="451"/>
      <c r="FOI18" s="454"/>
      <c r="FOJ18" s="454"/>
      <c r="FOK18" s="451"/>
      <c r="FOL18" s="451"/>
      <c r="FOM18" s="451"/>
      <c r="FON18" s="451"/>
      <c r="FOO18" s="451"/>
      <c r="FOP18" s="451"/>
      <c r="FOQ18" s="454"/>
      <c r="FOR18" s="454"/>
      <c r="FOS18" s="451"/>
      <c r="FOT18" s="451"/>
      <c r="FOU18" s="451"/>
      <c r="FOV18" s="451"/>
      <c r="FOW18" s="451"/>
      <c r="FOX18" s="451"/>
      <c r="FOY18" s="454"/>
      <c r="FOZ18" s="454"/>
      <c r="FPA18" s="451"/>
      <c r="FPB18" s="451"/>
      <c r="FPC18" s="451"/>
      <c r="FPD18" s="451"/>
      <c r="FPE18" s="451"/>
      <c r="FPF18" s="451"/>
      <c r="FPG18" s="454"/>
      <c r="FPH18" s="454"/>
      <c r="FPI18" s="451"/>
      <c r="FPJ18" s="451"/>
      <c r="FPK18" s="451"/>
      <c r="FPL18" s="451"/>
      <c r="FPM18" s="451"/>
      <c r="FPN18" s="451"/>
      <c r="FPO18" s="454"/>
      <c r="FPP18" s="454"/>
      <c r="FPQ18" s="451"/>
      <c r="FPR18" s="451"/>
      <c r="FPS18" s="451"/>
      <c r="FPT18" s="451"/>
      <c r="FPU18" s="451"/>
      <c r="FPV18" s="451"/>
      <c r="FPW18" s="454"/>
      <c r="FPX18" s="454"/>
      <c r="FPY18" s="451"/>
      <c r="FPZ18" s="451"/>
      <c r="FQA18" s="451"/>
      <c r="FQB18" s="451"/>
      <c r="FQC18" s="451"/>
      <c r="FQD18" s="451"/>
      <c r="FQE18" s="454"/>
      <c r="FQF18" s="454"/>
      <c r="FQG18" s="451"/>
      <c r="FQH18" s="451"/>
      <c r="FQI18" s="451"/>
      <c r="FQJ18" s="451"/>
      <c r="FQK18" s="451"/>
      <c r="FQL18" s="451"/>
      <c r="FQM18" s="454"/>
      <c r="FQN18" s="454"/>
      <c r="FQO18" s="451"/>
      <c r="FQP18" s="451"/>
      <c r="FQQ18" s="451"/>
      <c r="FQR18" s="451"/>
      <c r="FQS18" s="451"/>
      <c r="FQT18" s="451"/>
      <c r="FQU18" s="454"/>
      <c r="FQV18" s="454"/>
      <c r="FQW18" s="451"/>
      <c r="FQX18" s="451"/>
      <c r="FQY18" s="451"/>
      <c r="FQZ18" s="451"/>
      <c r="FRA18" s="451"/>
      <c r="FRB18" s="451"/>
      <c r="FRC18" s="454"/>
      <c r="FRD18" s="454"/>
      <c r="FRE18" s="451"/>
      <c r="FRF18" s="451"/>
      <c r="FRG18" s="451"/>
      <c r="FRH18" s="451"/>
      <c r="FRI18" s="451"/>
      <c r="FRJ18" s="451"/>
      <c r="FRK18" s="454"/>
      <c r="FRL18" s="454"/>
      <c r="FRM18" s="451"/>
      <c r="FRN18" s="451"/>
      <c r="FRO18" s="451"/>
      <c r="FRP18" s="451"/>
      <c r="FRQ18" s="451"/>
      <c r="FRR18" s="451"/>
      <c r="FRS18" s="454"/>
      <c r="FRT18" s="454"/>
      <c r="FRU18" s="451"/>
      <c r="FRV18" s="451"/>
      <c r="FRW18" s="451"/>
      <c r="FRX18" s="451"/>
      <c r="FRY18" s="451"/>
      <c r="FRZ18" s="451"/>
      <c r="FSA18" s="454"/>
      <c r="FSB18" s="454"/>
      <c r="FSC18" s="451"/>
      <c r="FSD18" s="451"/>
      <c r="FSE18" s="451"/>
      <c r="FSF18" s="451"/>
      <c r="FSG18" s="451"/>
      <c r="FSH18" s="451"/>
      <c r="FSI18" s="454"/>
      <c r="FSJ18" s="454"/>
      <c r="FSK18" s="451"/>
      <c r="FSL18" s="451"/>
      <c r="FSM18" s="451"/>
      <c r="FSN18" s="451"/>
      <c r="FSO18" s="451"/>
      <c r="FSP18" s="451"/>
      <c r="FSQ18" s="454"/>
      <c r="FSR18" s="454"/>
      <c r="FSS18" s="451"/>
      <c r="FST18" s="451"/>
      <c r="FSU18" s="451"/>
      <c r="FSV18" s="451"/>
      <c r="FSW18" s="451"/>
      <c r="FSX18" s="451"/>
      <c r="FSY18" s="454"/>
      <c r="FSZ18" s="454"/>
      <c r="FTA18" s="451"/>
      <c r="FTB18" s="451"/>
      <c r="FTC18" s="451"/>
      <c r="FTD18" s="451"/>
      <c r="FTE18" s="451"/>
      <c r="FTF18" s="451"/>
      <c r="FTG18" s="454"/>
      <c r="FTH18" s="454"/>
      <c r="FTI18" s="451"/>
      <c r="FTJ18" s="451"/>
      <c r="FTK18" s="451"/>
      <c r="FTL18" s="451"/>
      <c r="FTM18" s="451"/>
      <c r="FTN18" s="451"/>
      <c r="FTO18" s="454"/>
      <c r="FTP18" s="454"/>
      <c r="FTQ18" s="451"/>
      <c r="FTR18" s="451"/>
      <c r="FTS18" s="451"/>
      <c r="FTT18" s="451"/>
      <c r="FTU18" s="451"/>
      <c r="FTV18" s="451"/>
      <c r="FTW18" s="454"/>
      <c r="FTX18" s="454"/>
      <c r="FTY18" s="451"/>
      <c r="FTZ18" s="451"/>
      <c r="FUA18" s="451"/>
      <c r="FUB18" s="451"/>
      <c r="FUC18" s="451"/>
      <c r="FUD18" s="451"/>
      <c r="FUE18" s="454"/>
      <c r="FUF18" s="454"/>
      <c r="FUG18" s="451"/>
      <c r="FUH18" s="451"/>
      <c r="FUI18" s="451"/>
      <c r="FUJ18" s="451"/>
      <c r="FUK18" s="451"/>
      <c r="FUL18" s="451"/>
      <c r="FUM18" s="454"/>
      <c r="FUN18" s="454"/>
      <c r="FUO18" s="451"/>
      <c r="FUP18" s="451"/>
      <c r="FUQ18" s="451"/>
      <c r="FUR18" s="451"/>
      <c r="FUS18" s="451"/>
      <c r="FUT18" s="451"/>
      <c r="FUU18" s="454"/>
      <c r="FUV18" s="454"/>
      <c r="FUW18" s="451"/>
      <c r="FUX18" s="451"/>
      <c r="FUY18" s="451"/>
      <c r="FUZ18" s="451"/>
      <c r="FVA18" s="451"/>
      <c r="FVB18" s="451"/>
      <c r="FVC18" s="454"/>
      <c r="FVD18" s="454"/>
      <c r="FVE18" s="451"/>
      <c r="FVF18" s="451"/>
      <c r="FVG18" s="451"/>
      <c r="FVH18" s="451"/>
      <c r="FVI18" s="451"/>
      <c r="FVJ18" s="451"/>
      <c r="FVK18" s="454"/>
      <c r="FVL18" s="454"/>
      <c r="FVM18" s="451"/>
      <c r="FVN18" s="451"/>
      <c r="FVO18" s="451"/>
      <c r="FVP18" s="451"/>
      <c r="FVQ18" s="451"/>
      <c r="FVR18" s="451"/>
      <c r="FVS18" s="454"/>
      <c r="FVT18" s="454"/>
      <c r="FVU18" s="451"/>
      <c r="FVV18" s="451"/>
      <c r="FVW18" s="451"/>
      <c r="FVX18" s="451"/>
      <c r="FVY18" s="451"/>
      <c r="FVZ18" s="451"/>
      <c r="FWA18" s="454"/>
      <c r="FWB18" s="454"/>
      <c r="FWC18" s="451"/>
      <c r="FWD18" s="451"/>
      <c r="FWE18" s="451"/>
      <c r="FWF18" s="451"/>
      <c r="FWG18" s="451"/>
      <c r="FWH18" s="451"/>
      <c r="FWI18" s="454"/>
      <c r="FWJ18" s="454"/>
      <c r="FWK18" s="451"/>
      <c r="FWL18" s="451"/>
      <c r="FWM18" s="451"/>
      <c r="FWN18" s="451"/>
      <c r="FWO18" s="451"/>
      <c r="FWP18" s="451"/>
      <c r="FWQ18" s="454"/>
      <c r="FWR18" s="454"/>
      <c r="FWS18" s="451"/>
      <c r="FWT18" s="451"/>
      <c r="FWU18" s="451"/>
      <c r="FWV18" s="451"/>
      <c r="FWW18" s="451"/>
      <c r="FWX18" s="451"/>
      <c r="FWY18" s="454"/>
      <c r="FWZ18" s="454"/>
      <c r="FXA18" s="451"/>
      <c r="FXB18" s="451"/>
      <c r="FXC18" s="451"/>
      <c r="FXD18" s="451"/>
      <c r="FXE18" s="451"/>
      <c r="FXF18" s="451"/>
      <c r="FXG18" s="454"/>
      <c r="FXH18" s="454"/>
      <c r="FXI18" s="451"/>
      <c r="FXJ18" s="451"/>
      <c r="FXK18" s="451"/>
      <c r="FXL18" s="451"/>
      <c r="FXM18" s="451"/>
      <c r="FXN18" s="451"/>
      <c r="FXO18" s="454"/>
      <c r="FXP18" s="454"/>
      <c r="FXQ18" s="451"/>
      <c r="FXR18" s="451"/>
      <c r="FXS18" s="451"/>
      <c r="FXT18" s="451"/>
      <c r="FXU18" s="451"/>
      <c r="FXV18" s="451"/>
      <c r="FXW18" s="454"/>
      <c r="FXX18" s="454"/>
      <c r="FXY18" s="451"/>
      <c r="FXZ18" s="451"/>
      <c r="FYA18" s="451"/>
      <c r="FYB18" s="451"/>
      <c r="FYC18" s="451"/>
      <c r="FYD18" s="451"/>
      <c r="FYE18" s="454"/>
      <c r="FYF18" s="454"/>
      <c r="FYG18" s="451"/>
      <c r="FYH18" s="451"/>
      <c r="FYI18" s="451"/>
      <c r="FYJ18" s="451"/>
      <c r="FYK18" s="451"/>
      <c r="FYL18" s="451"/>
      <c r="FYM18" s="454"/>
      <c r="FYN18" s="454"/>
      <c r="FYO18" s="451"/>
      <c r="FYP18" s="451"/>
      <c r="FYQ18" s="451"/>
      <c r="FYR18" s="451"/>
      <c r="FYS18" s="451"/>
      <c r="FYT18" s="451"/>
      <c r="FYU18" s="454"/>
      <c r="FYV18" s="454"/>
      <c r="FYW18" s="451"/>
      <c r="FYX18" s="451"/>
      <c r="FYY18" s="451"/>
      <c r="FYZ18" s="451"/>
      <c r="FZA18" s="451"/>
      <c r="FZB18" s="451"/>
      <c r="FZC18" s="454"/>
      <c r="FZD18" s="454"/>
      <c r="FZE18" s="451"/>
      <c r="FZF18" s="451"/>
      <c r="FZG18" s="451"/>
      <c r="FZH18" s="451"/>
      <c r="FZI18" s="451"/>
      <c r="FZJ18" s="451"/>
      <c r="FZK18" s="454"/>
      <c r="FZL18" s="454"/>
      <c r="FZM18" s="451"/>
      <c r="FZN18" s="451"/>
      <c r="FZO18" s="451"/>
      <c r="FZP18" s="451"/>
      <c r="FZQ18" s="451"/>
      <c r="FZR18" s="451"/>
      <c r="FZS18" s="454"/>
      <c r="FZT18" s="454"/>
      <c r="FZU18" s="451"/>
      <c r="FZV18" s="451"/>
      <c r="FZW18" s="451"/>
      <c r="FZX18" s="451"/>
      <c r="FZY18" s="451"/>
      <c r="FZZ18" s="451"/>
      <c r="GAA18" s="454"/>
      <c r="GAB18" s="454"/>
      <c r="GAC18" s="451"/>
      <c r="GAD18" s="451"/>
      <c r="GAE18" s="451"/>
      <c r="GAF18" s="451"/>
      <c r="GAG18" s="451"/>
      <c r="GAH18" s="451"/>
      <c r="GAI18" s="454"/>
      <c r="GAJ18" s="454"/>
      <c r="GAK18" s="451"/>
      <c r="GAL18" s="451"/>
      <c r="GAM18" s="451"/>
      <c r="GAN18" s="451"/>
      <c r="GAO18" s="451"/>
      <c r="GAP18" s="451"/>
      <c r="GAQ18" s="454"/>
      <c r="GAR18" s="454"/>
      <c r="GAS18" s="451"/>
      <c r="GAT18" s="451"/>
      <c r="GAU18" s="451"/>
      <c r="GAV18" s="451"/>
      <c r="GAW18" s="451"/>
      <c r="GAX18" s="451"/>
      <c r="GAY18" s="454"/>
      <c r="GAZ18" s="454"/>
      <c r="GBA18" s="451"/>
      <c r="GBB18" s="451"/>
      <c r="GBC18" s="451"/>
      <c r="GBD18" s="451"/>
      <c r="GBE18" s="451"/>
      <c r="GBF18" s="451"/>
      <c r="GBG18" s="454"/>
      <c r="GBH18" s="454"/>
      <c r="GBI18" s="451"/>
      <c r="GBJ18" s="451"/>
      <c r="GBK18" s="451"/>
      <c r="GBL18" s="451"/>
      <c r="GBM18" s="451"/>
      <c r="GBN18" s="451"/>
      <c r="GBO18" s="454"/>
      <c r="GBP18" s="454"/>
      <c r="GBQ18" s="451"/>
      <c r="GBR18" s="451"/>
      <c r="GBS18" s="451"/>
      <c r="GBT18" s="451"/>
      <c r="GBU18" s="451"/>
      <c r="GBV18" s="451"/>
      <c r="GBW18" s="454"/>
      <c r="GBX18" s="454"/>
      <c r="GBY18" s="451"/>
      <c r="GBZ18" s="451"/>
      <c r="GCA18" s="451"/>
      <c r="GCB18" s="451"/>
      <c r="GCC18" s="451"/>
      <c r="GCD18" s="451"/>
      <c r="GCE18" s="454"/>
      <c r="GCF18" s="454"/>
      <c r="GCG18" s="451"/>
      <c r="GCH18" s="451"/>
      <c r="GCI18" s="451"/>
      <c r="GCJ18" s="451"/>
      <c r="GCK18" s="451"/>
      <c r="GCL18" s="451"/>
      <c r="GCM18" s="454"/>
      <c r="GCN18" s="454"/>
      <c r="GCO18" s="451"/>
      <c r="GCP18" s="451"/>
      <c r="GCQ18" s="451"/>
      <c r="GCR18" s="451"/>
      <c r="GCS18" s="451"/>
      <c r="GCT18" s="451"/>
      <c r="GCU18" s="454"/>
      <c r="GCV18" s="454"/>
      <c r="GCW18" s="451"/>
      <c r="GCX18" s="451"/>
      <c r="GCY18" s="451"/>
      <c r="GCZ18" s="451"/>
      <c r="GDA18" s="451"/>
      <c r="GDB18" s="451"/>
      <c r="GDC18" s="454"/>
      <c r="GDD18" s="454"/>
      <c r="GDE18" s="451"/>
      <c r="GDF18" s="451"/>
      <c r="GDG18" s="451"/>
      <c r="GDH18" s="451"/>
      <c r="GDI18" s="451"/>
      <c r="GDJ18" s="451"/>
      <c r="GDK18" s="454"/>
      <c r="GDL18" s="454"/>
      <c r="GDM18" s="451"/>
      <c r="GDN18" s="451"/>
      <c r="GDO18" s="451"/>
      <c r="GDP18" s="451"/>
      <c r="GDQ18" s="451"/>
      <c r="GDR18" s="451"/>
      <c r="GDS18" s="454"/>
      <c r="GDT18" s="454"/>
      <c r="GDU18" s="451"/>
      <c r="GDV18" s="451"/>
      <c r="GDW18" s="451"/>
      <c r="GDX18" s="451"/>
      <c r="GDY18" s="451"/>
      <c r="GDZ18" s="451"/>
      <c r="GEA18" s="454"/>
      <c r="GEB18" s="454"/>
      <c r="GEC18" s="451"/>
      <c r="GED18" s="451"/>
      <c r="GEE18" s="451"/>
      <c r="GEF18" s="451"/>
      <c r="GEG18" s="451"/>
      <c r="GEH18" s="451"/>
      <c r="GEI18" s="454"/>
      <c r="GEJ18" s="454"/>
      <c r="GEK18" s="451"/>
      <c r="GEL18" s="451"/>
      <c r="GEM18" s="451"/>
      <c r="GEN18" s="451"/>
      <c r="GEO18" s="451"/>
      <c r="GEP18" s="451"/>
      <c r="GEQ18" s="454"/>
      <c r="GER18" s="454"/>
      <c r="GES18" s="451"/>
      <c r="GET18" s="451"/>
      <c r="GEU18" s="451"/>
      <c r="GEV18" s="451"/>
      <c r="GEW18" s="451"/>
      <c r="GEX18" s="451"/>
      <c r="GEY18" s="454"/>
      <c r="GEZ18" s="454"/>
      <c r="GFA18" s="451"/>
      <c r="GFB18" s="451"/>
      <c r="GFC18" s="451"/>
      <c r="GFD18" s="451"/>
      <c r="GFE18" s="451"/>
      <c r="GFF18" s="451"/>
      <c r="GFG18" s="454"/>
      <c r="GFH18" s="454"/>
      <c r="GFI18" s="451"/>
      <c r="GFJ18" s="451"/>
      <c r="GFK18" s="451"/>
      <c r="GFL18" s="451"/>
      <c r="GFM18" s="451"/>
      <c r="GFN18" s="451"/>
      <c r="GFO18" s="454"/>
      <c r="GFP18" s="454"/>
      <c r="GFQ18" s="451"/>
      <c r="GFR18" s="451"/>
      <c r="GFS18" s="451"/>
      <c r="GFT18" s="451"/>
      <c r="GFU18" s="451"/>
      <c r="GFV18" s="451"/>
      <c r="GFW18" s="454"/>
      <c r="GFX18" s="454"/>
      <c r="GFY18" s="451"/>
      <c r="GFZ18" s="451"/>
      <c r="GGA18" s="451"/>
      <c r="GGB18" s="451"/>
      <c r="GGC18" s="451"/>
      <c r="GGD18" s="451"/>
      <c r="GGE18" s="454"/>
      <c r="GGF18" s="454"/>
      <c r="GGG18" s="451"/>
      <c r="GGH18" s="451"/>
      <c r="GGI18" s="451"/>
      <c r="GGJ18" s="451"/>
      <c r="GGK18" s="451"/>
      <c r="GGL18" s="451"/>
      <c r="GGM18" s="454"/>
      <c r="GGN18" s="454"/>
      <c r="GGO18" s="451"/>
      <c r="GGP18" s="451"/>
      <c r="GGQ18" s="451"/>
      <c r="GGR18" s="451"/>
      <c r="GGS18" s="451"/>
      <c r="GGT18" s="451"/>
      <c r="GGU18" s="454"/>
      <c r="GGV18" s="454"/>
      <c r="GGW18" s="451"/>
      <c r="GGX18" s="451"/>
      <c r="GGY18" s="451"/>
      <c r="GGZ18" s="451"/>
      <c r="GHA18" s="451"/>
      <c r="GHB18" s="451"/>
      <c r="GHC18" s="454"/>
      <c r="GHD18" s="454"/>
      <c r="GHE18" s="451"/>
      <c r="GHF18" s="451"/>
      <c r="GHG18" s="451"/>
      <c r="GHH18" s="451"/>
      <c r="GHI18" s="451"/>
      <c r="GHJ18" s="451"/>
      <c r="GHK18" s="454"/>
      <c r="GHL18" s="454"/>
      <c r="GHM18" s="451"/>
      <c r="GHN18" s="451"/>
      <c r="GHO18" s="451"/>
      <c r="GHP18" s="451"/>
      <c r="GHQ18" s="451"/>
      <c r="GHR18" s="451"/>
      <c r="GHS18" s="454"/>
      <c r="GHT18" s="454"/>
      <c r="GHU18" s="451"/>
      <c r="GHV18" s="451"/>
      <c r="GHW18" s="451"/>
      <c r="GHX18" s="451"/>
      <c r="GHY18" s="451"/>
      <c r="GHZ18" s="451"/>
      <c r="GIA18" s="454"/>
      <c r="GIB18" s="454"/>
      <c r="GIC18" s="451"/>
      <c r="GID18" s="451"/>
      <c r="GIE18" s="451"/>
      <c r="GIF18" s="451"/>
      <c r="GIG18" s="451"/>
      <c r="GIH18" s="451"/>
      <c r="GII18" s="454"/>
      <c r="GIJ18" s="454"/>
      <c r="GIK18" s="451"/>
      <c r="GIL18" s="451"/>
      <c r="GIM18" s="451"/>
      <c r="GIN18" s="451"/>
      <c r="GIO18" s="451"/>
      <c r="GIP18" s="451"/>
      <c r="GIQ18" s="454"/>
      <c r="GIR18" s="454"/>
      <c r="GIS18" s="451"/>
      <c r="GIT18" s="451"/>
      <c r="GIU18" s="451"/>
      <c r="GIV18" s="451"/>
      <c r="GIW18" s="451"/>
      <c r="GIX18" s="451"/>
      <c r="GIY18" s="454"/>
      <c r="GIZ18" s="454"/>
      <c r="GJA18" s="451"/>
      <c r="GJB18" s="451"/>
      <c r="GJC18" s="451"/>
      <c r="GJD18" s="451"/>
      <c r="GJE18" s="451"/>
      <c r="GJF18" s="451"/>
      <c r="GJG18" s="454"/>
      <c r="GJH18" s="454"/>
      <c r="GJI18" s="451"/>
      <c r="GJJ18" s="451"/>
      <c r="GJK18" s="451"/>
      <c r="GJL18" s="451"/>
      <c r="GJM18" s="451"/>
      <c r="GJN18" s="451"/>
      <c r="GJO18" s="454"/>
      <c r="GJP18" s="454"/>
      <c r="GJQ18" s="451"/>
      <c r="GJR18" s="451"/>
      <c r="GJS18" s="451"/>
      <c r="GJT18" s="451"/>
      <c r="GJU18" s="451"/>
      <c r="GJV18" s="451"/>
      <c r="GJW18" s="454"/>
      <c r="GJX18" s="454"/>
      <c r="GJY18" s="451"/>
      <c r="GJZ18" s="451"/>
      <c r="GKA18" s="451"/>
      <c r="GKB18" s="451"/>
      <c r="GKC18" s="451"/>
      <c r="GKD18" s="451"/>
      <c r="GKE18" s="454"/>
      <c r="GKF18" s="454"/>
      <c r="GKG18" s="451"/>
      <c r="GKH18" s="451"/>
      <c r="GKI18" s="451"/>
      <c r="GKJ18" s="451"/>
      <c r="GKK18" s="451"/>
      <c r="GKL18" s="451"/>
      <c r="GKM18" s="454"/>
      <c r="GKN18" s="454"/>
      <c r="GKO18" s="451"/>
      <c r="GKP18" s="451"/>
      <c r="GKQ18" s="451"/>
      <c r="GKR18" s="451"/>
      <c r="GKS18" s="451"/>
      <c r="GKT18" s="451"/>
      <c r="GKU18" s="454"/>
      <c r="GKV18" s="454"/>
      <c r="GKW18" s="451"/>
      <c r="GKX18" s="451"/>
      <c r="GKY18" s="451"/>
      <c r="GKZ18" s="451"/>
      <c r="GLA18" s="451"/>
      <c r="GLB18" s="451"/>
      <c r="GLC18" s="454"/>
      <c r="GLD18" s="454"/>
      <c r="GLE18" s="451"/>
      <c r="GLF18" s="451"/>
      <c r="GLG18" s="451"/>
      <c r="GLH18" s="451"/>
      <c r="GLI18" s="451"/>
      <c r="GLJ18" s="451"/>
      <c r="GLK18" s="454"/>
      <c r="GLL18" s="454"/>
      <c r="GLM18" s="451"/>
      <c r="GLN18" s="451"/>
      <c r="GLO18" s="451"/>
      <c r="GLP18" s="451"/>
      <c r="GLQ18" s="451"/>
      <c r="GLR18" s="451"/>
      <c r="GLS18" s="454"/>
      <c r="GLT18" s="454"/>
      <c r="GLU18" s="451"/>
      <c r="GLV18" s="451"/>
      <c r="GLW18" s="451"/>
      <c r="GLX18" s="451"/>
      <c r="GLY18" s="451"/>
      <c r="GLZ18" s="451"/>
      <c r="GMA18" s="454"/>
      <c r="GMB18" s="454"/>
      <c r="GMC18" s="451"/>
      <c r="GMD18" s="451"/>
      <c r="GME18" s="451"/>
      <c r="GMF18" s="451"/>
      <c r="GMG18" s="451"/>
      <c r="GMH18" s="451"/>
      <c r="GMI18" s="454"/>
      <c r="GMJ18" s="454"/>
      <c r="GMK18" s="451"/>
      <c r="GML18" s="451"/>
      <c r="GMM18" s="451"/>
      <c r="GMN18" s="451"/>
      <c r="GMO18" s="451"/>
      <c r="GMP18" s="451"/>
      <c r="GMQ18" s="454"/>
      <c r="GMR18" s="454"/>
      <c r="GMS18" s="451"/>
      <c r="GMT18" s="451"/>
      <c r="GMU18" s="451"/>
      <c r="GMV18" s="451"/>
      <c r="GMW18" s="451"/>
      <c r="GMX18" s="451"/>
      <c r="GMY18" s="454"/>
      <c r="GMZ18" s="454"/>
      <c r="GNA18" s="451"/>
      <c r="GNB18" s="451"/>
      <c r="GNC18" s="451"/>
      <c r="GND18" s="451"/>
      <c r="GNE18" s="451"/>
      <c r="GNF18" s="451"/>
      <c r="GNG18" s="454"/>
      <c r="GNH18" s="454"/>
      <c r="GNI18" s="451"/>
      <c r="GNJ18" s="451"/>
      <c r="GNK18" s="451"/>
      <c r="GNL18" s="451"/>
      <c r="GNM18" s="451"/>
      <c r="GNN18" s="451"/>
      <c r="GNO18" s="454"/>
      <c r="GNP18" s="454"/>
      <c r="GNQ18" s="451"/>
      <c r="GNR18" s="451"/>
      <c r="GNS18" s="451"/>
      <c r="GNT18" s="451"/>
      <c r="GNU18" s="451"/>
      <c r="GNV18" s="451"/>
      <c r="GNW18" s="454"/>
      <c r="GNX18" s="454"/>
      <c r="GNY18" s="451"/>
      <c r="GNZ18" s="451"/>
      <c r="GOA18" s="451"/>
      <c r="GOB18" s="451"/>
      <c r="GOC18" s="451"/>
      <c r="GOD18" s="451"/>
      <c r="GOE18" s="454"/>
      <c r="GOF18" s="454"/>
      <c r="GOG18" s="451"/>
      <c r="GOH18" s="451"/>
      <c r="GOI18" s="451"/>
      <c r="GOJ18" s="451"/>
      <c r="GOK18" s="451"/>
      <c r="GOL18" s="451"/>
      <c r="GOM18" s="454"/>
      <c r="GON18" s="454"/>
      <c r="GOO18" s="451"/>
      <c r="GOP18" s="451"/>
      <c r="GOQ18" s="451"/>
      <c r="GOR18" s="451"/>
      <c r="GOS18" s="451"/>
      <c r="GOT18" s="451"/>
      <c r="GOU18" s="454"/>
      <c r="GOV18" s="454"/>
      <c r="GOW18" s="451"/>
      <c r="GOX18" s="451"/>
      <c r="GOY18" s="451"/>
      <c r="GOZ18" s="451"/>
      <c r="GPA18" s="451"/>
      <c r="GPB18" s="451"/>
      <c r="GPC18" s="454"/>
      <c r="GPD18" s="454"/>
      <c r="GPE18" s="451"/>
      <c r="GPF18" s="451"/>
      <c r="GPG18" s="451"/>
      <c r="GPH18" s="451"/>
      <c r="GPI18" s="451"/>
      <c r="GPJ18" s="451"/>
      <c r="GPK18" s="454"/>
      <c r="GPL18" s="454"/>
      <c r="GPM18" s="451"/>
      <c r="GPN18" s="451"/>
      <c r="GPO18" s="451"/>
      <c r="GPP18" s="451"/>
      <c r="GPQ18" s="451"/>
      <c r="GPR18" s="451"/>
      <c r="GPS18" s="454"/>
      <c r="GPT18" s="454"/>
      <c r="GPU18" s="451"/>
      <c r="GPV18" s="451"/>
      <c r="GPW18" s="451"/>
      <c r="GPX18" s="451"/>
      <c r="GPY18" s="451"/>
      <c r="GPZ18" s="451"/>
      <c r="GQA18" s="454"/>
      <c r="GQB18" s="454"/>
      <c r="GQC18" s="451"/>
      <c r="GQD18" s="451"/>
      <c r="GQE18" s="451"/>
      <c r="GQF18" s="451"/>
      <c r="GQG18" s="451"/>
      <c r="GQH18" s="451"/>
      <c r="GQI18" s="454"/>
      <c r="GQJ18" s="454"/>
      <c r="GQK18" s="451"/>
      <c r="GQL18" s="451"/>
      <c r="GQM18" s="451"/>
      <c r="GQN18" s="451"/>
      <c r="GQO18" s="451"/>
      <c r="GQP18" s="451"/>
      <c r="GQQ18" s="454"/>
      <c r="GQR18" s="454"/>
      <c r="GQS18" s="451"/>
      <c r="GQT18" s="451"/>
      <c r="GQU18" s="451"/>
      <c r="GQV18" s="451"/>
      <c r="GQW18" s="451"/>
      <c r="GQX18" s="451"/>
      <c r="GQY18" s="454"/>
      <c r="GQZ18" s="454"/>
      <c r="GRA18" s="451"/>
      <c r="GRB18" s="451"/>
      <c r="GRC18" s="451"/>
      <c r="GRD18" s="451"/>
      <c r="GRE18" s="451"/>
      <c r="GRF18" s="451"/>
      <c r="GRG18" s="454"/>
      <c r="GRH18" s="454"/>
      <c r="GRI18" s="451"/>
      <c r="GRJ18" s="451"/>
      <c r="GRK18" s="451"/>
      <c r="GRL18" s="451"/>
      <c r="GRM18" s="451"/>
      <c r="GRN18" s="451"/>
      <c r="GRO18" s="454"/>
      <c r="GRP18" s="454"/>
      <c r="GRQ18" s="451"/>
      <c r="GRR18" s="451"/>
      <c r="GRS18" s="451"/>
      <c r="GRT18" s="451"/>
      <c r="GRU18" s="451"/>
      <c r="GRV18" s="451"/>
      <c r="GRW18" s="454"/>
      <c r="GRX18" s="454"/>
      <c r="GRY18" s="451"/>
      <c r="GRZ18" s="451"/>
      <c r="GSA18" s="451"/>
      <c r="GSB18" s="451"/>
      <c r="GSC18" s="451"/>
      <c r="GSD18" s="451"/>
      <c r="GSE18" s="454"/>
      <c r="GSF18" s="454"/>
      <c r="GSG18" s="451"/>
      <c r="GSH18" s="451"/>
      <c r="GSI18" s="451"/>
      <c r="GSJ18" s="451"/>
      <c r="GSK18" s="451"/>
      <c r="GSL18" s="451"/>
      <c r="GSM18" s="454"/>
      <c r="GSN18" s="454"/>
      <c r="GSO18" s="451"/>
      <c r="GSP18" s="451"/>
      <c r="GSQ18" s="451"/>
      <c r="GSR18" s="451"/>
      <c r="GSS18" s="451"/>
      <c r="GST18" s="451"/>
      <c r="GSU18" s="454"/>
      <c r="GSV18" s="454"/>
      <c r="GSW18" s="451"/>
      <c r="GSX18" s="451"/>
      <c r="GSY18" s="451"/>
      <c r="GSZ18" s="451"/>
      <c r="GTA18" s="451"/>
      <c r="GTB18" s="451"/>
      <c r="GTC18" s="454"/>
      <c r="GTD18" s="454"/>
      <c r="GTE18" s="451"/>
      <c r="GTF18" s="451"/>
      <c r="GTG18" s="451"/>
      <c r="GTH18" s="451"/>
      <c r="GTI18" s="451"/>
      <c r="GTJ18" s="451"/>
      <c r="GTK18" s="454"/>
      <c r="GTL18" s="454"/>
      <c r="GTM18" s="451"/>
      <c r="GTN18" s="451"/>
      <c r="GTO18" s="451"/>
      <c r="GTP18" s="451"/>
      <c r="GTQ18" s="451"/>
      <c r="GTR18" s="451"/>
      <c r="GTS18" s="454"/>
      <c r="GTT18" s="454"/>
      <c r="GTU18" s="451"/>
      <c r="GTV18" s="451"/>
      <c r="GTW18" s="451"/>
      <c r="GTX18" s="451"/>
      <c r="GTY18" s="451"/>
      <c r="GTZ18" s="451"/>
      <c r="GUA18" s="454"/>
      <c r="GUB18" s="454"/>
      <c r="GUC18" s="451"/>
      <c r="GUD18" s="451"/>
      <c r="GUE18" s="451"/>
      <c r="GUF18" s="451"/>
      <c r="GUG18" s="451"/>
      <c r="GUH18" s="451"/>
      <c r="GUI18" s="454"/>
      <c r="GUJ18" s="454"/>
      <c r="GUK18" s="451"/>
      <c r="GUL18" s="451"/>
      <c r="GUM18" s="451"/>
      <c r="GUN18" s="451"/>
      <c r="GUO18" s="451"/>
      <c r="GUP18" s="451"/>
      <c r="GUQ18" s="454"/>
      <c r="GUR18" s="454"/>
      <c r="GUS18" s="451"/>
      <c r="GUT18" s="451"/>
      <c r="GUU18" s="451"/>
      <c r="GUV18" s="451"/>
      <c r="GUW18" s="451"/>
      <c r="GUX18" s="451"/>
      <c r="GUY18" s="454"/>
      <c r="GUZ18" s="454"/>
      <c r="GVA18" s="451"/>
      <c r="GVB18" s="451"/>
      <c r="GVC18" s="451"/>
      <c r="GVD18" s="451"/>
      <c r="GVE18" s="451"/>
      <c r="GVF18" s="451"/>
      <c r="GVG18" s="454"/>
      <c r="GVH18" s="454"/>
      <c r="GVI18" s="451"/>
      <c r="GVJ18" s="451"/>
      <c r="GVK18" s="451"/>
      <c r="GVL18" s="451"/>
      <c r="GVM18" s="451"/>
      <c r="GVN18" s="451"/>
      <c r="GVO18" s="454"/>
      <c r="GVP18" s="454"/>
      <c r="GVQ18" s="451"/>
      <c r="GVR18" s="451"/>
      <c r="GVS18" s="451"/>
      <c r="GVT18" s="451"/>
      <c r="GVU18" s="451"/>
      <c r="GVV18" s="451"/>
      <c r="GVW18" s="454"/>
      <c r="GVX18" s="454"/>
      <c r="GVY18" s="451"/>
      <c r="GVZ18" s="451"/>
      <c r="GWA18" s="451"/>
      <c r="GWB18" s="451"/>
      <c r="GWC18" s="451"/>
      <c r="GWD18" s="451"/>
      <c r="GWE18" s="454"/>
      <c r="GWF18" s="454"/>
      <c r="GWG18" s="451"/>
      <c r="GWH18" s="451"/>
      <c r="GWI18" s="451"/>
      <c r="GWJ18" s="451"/>
      <c r="GWK18" s="451"/>
      <c r="GWL18" s="451"/>
      <c r="GWM18" s="454"/>
      <c r="GWN18" s="454"/>
      <c r="GWO18" s="451"/>
      <c r="GWP18" s="451"/>
      <c r="GWQ18" s="451"/>
      <c r="GWR18" s="451"/>
      <c r="GWS18" s="451"/>
      <c r="GWT18" s="451"/>
      <c r="GWU18" s="454"/>
      <c r="GWV18" s="454"/>
      <c r="GWW18" s="451"/>
      <c r="GWX18" s="451"/>
      <c r="GWY18" s="451"/>
      <c r="GWZ18" s="451"/>
      <c r="GXA18" s="451"/>
      <c r="GXB18" s="451"/>
      <c r="GXC18" s="454"/>
      <c r="GXD18" s="454"/>
      <c r="GXE18" s="451"/>
      <c r="GXF18" s="451"/>
      <c r="GXG18" s="451"/>
      <c r="GXH18" s="451"/>
      <c r="GXI18" s="451"/>
      <c r="GXJ18" s="451"/>
      <c r="GXK18" s="454"/>
      <c r="GXL18" s="454"/>
      <c r="GXM18" s="451"/>
      <c r="GXN18" s="451"/>
      <c r="GXO18" s="451"/>
      <c r="GXP18" s="451"/>
      <c r="GXQ18" s="451"/>
      <c r="GXR18" s="451"/>
      <c r="GXS18" s="454"/>
      <c r="GXT18" s="454"/>
      <c r="GXU18" s="451"/>
      <c r="GXV18" s="451"/>
      <c r="GXW18" s="451"/>
      <c r="GXX18" s="451"/>
      <c r="GXY18" s="451"/>
      <c r="GXZ18" s="451"/>
      <c r="GYA18" s="454"/>
      <c r="GYB18" s="454"/>
      <c r="GYC18" s="451"/>
      <c r="GYD18" s="451"/>
      <c r="GYE18" s="451"/>
      <c r="GYF18" s="451"/>
      <c r="GYG18" s="451"/>
      <c r="GYH18" s="451"/>
      <c r="GYI18" s="454"/>
      <c r="GYJ18" s="454"/>
      <c r="GYK18" s="451"/>
      <c r="GYL18" s="451"/>
      <c r="GYM18" s="451"/>
      <c r="GYN18" s="451"/>
      <c r="GYO18" s="451"/>
      <c r="GYP18" s="451"/>
      <c r="GYQ18" s="454"/>
      <c r="GYR18" s="454"/>
      <c r="GYS18" s="451"/>
      <c r="GYT18" s="451"/>
      <c r="GYU18" s="451"/>
      <c r="GYV18" s="451"/>
      <c r="GYW18" s="451"/>
      <c r="GYX18" s="451"/>
      <c r="GYY18" s="454"/>
      <c r="GYZ18" s="454"/>
      <c r="GZA18" s="451"/>
      <c r="GZB18" s="451"/>
      <c r="GZC18" s="451"/>
      <c r="GZD18" s="451"/>
      <c r="GZE18" s="451"/>
      <c r="GZF18" s="451"/>
      <c r="GZG18" s="454"/>
      <c r="GZH18" s="454"/>
      <c r="GZI18" s="451"/>
      <c r="GZJ18" s="451"/>
      <c r="GZK18" s="451"/>
      <c r="GZL18" s="451"/>
      <c r="GZM18" s="451"/>
      <c r="GZN18" s="451"/>
      <c r="GZO18" s="454"/>
      <c r="GZP18" s="454"/>
      <c r="GZQ18" s="451"/>
      <c r="GZR18" s="451"/>
      <c r="GZS18" s="451"/>
      <c r="GZT18" s="451"/>
      <c r="GZU18" s="451"/>
      <c r="GZV18" s="451"/>
      <c r="GZW18" s="454"/>
      <c r="GZX18" s="454"/>
      <c r="GZY18" s="451"/>
      <c r="GZZ18" s="451"/>
      <c r="HAA18" s="451"/>
      <c r="HAB18" s="451"/>
      <c r="HAC18" s="451"/>
      <c r="HAD18" s="451"/>
      <c r="HAE18" s="454"/>
      <c r="HAF18" s="454"/>
      <c r="HAG18" s="451"/>
      <c r="HAH18" s="451"/>
      <c r="HAI18" s="451"/>
      <c r="HAJ18" s="451"/>
      <c r="HAK18" s="451"/>
      <c r="HAL18" s="451"/>
      <c r="HAM18" s="454"/>
      <c r="HAN18" s="454"/>
      <c r="HAO18" s="451"/>
      <c r="HAP18" s="451"/>
      <c r="HAQ18" s="451"/>
      <c r="HAR18" s="451"/>
      <c r="HAS18" s="451"/>
      <c r="HAT18" s="451"/>
      <c r="HAU18" s="454"/>
      <c r="HAV18" s="454"/>
      <c r="HAW18" s="451"/>
      <c r="HAX18" s="451"/>
      <c r="HAY18" s="451"/>
      <c r="HAZ18" s="451"/>
      <c r="HBA18" s="451"/>
      <c r="HBB18" s="451"/>
      <c r="HBC18" s="454"/>
      <c r="HBD18" s="454"/>
      <c r="HBE18" s="451"/>
      <c r="HBF18" s="451"/>
      <c r="HBG18" s="451"/>
      <c r="HBH18" s="451"/>
      <c r="HBI18" s="451"/>
      <c r="HBJ18" s="451"/>
      <c r="HBK18" s="454"/>
      <c r="HBL18" s="454"/>
      <c r="HBM18" s="451"/>
      <c r="HBN18" s="451"/>
      <c r="HBO18" s="451"/>
      <c r="HBP18" s="451"/>
      <c r="HBQ18" s="451"/>
      <c r="HBR18" s="451"/>
      <c r="HBS18" s="454"/>
      <c r="HBT18" s="454"/>
      <c r="HBU18" s="451"/>
      <c r="HBV18" s="451"/>
      <c r="HBW18" s="451"/>
      <c r="HBX18" s="451"/>
      <c r="HBY18" s="451"/>
      <c r="HBZ18" s="451"/>
      <c r="HCA18" s="454"/>
      <c r="HCB18" s="454"/>
      <c r="HCC18" s="451"/>
      <c r="HCD18" s="451"/>
      <c r="HCE18" s="451"/>
      <c r="HCF18" s="451"/>
      <c r="HCG18" s="451"/>
      <c r="HCH18" s="451"/>
      <c r="HCI18" s="454"/>
      <c r="HCJ18" s="454"/>
      <c r="HCK18" s="451"/>
      <c r="HCL18" s="451"/>
      <c r="HCM18" s="451"/>
      <c r="HCN18" s="451"/>
      <c r="HCO18" s="451"/>
      <c r="HCP18" s="451"/>
      <c r="HCQ18" s="454"/>
      <c r="HCR18" s="454"/>
      <c r="HCS18" s="451"/>
      <c r="HCT18" s="451"/>
      <c r="HCU18" s="451"/>
      <c r="HCV18" s="451"/>
      <c r="HCW18" s="451"/>
      <c r="HCX18" s="451"/>
      <c r="HCY18" s="454"/>
      <c r="HCZ18" s="454"/>
      <c r="HDA18" s="451"/>
      <c r="HDB18" s="451"/>
      <c r="HDC18" s="451"/>
      <c r="HDD18" s="451"/>
      <c r="HDE18" s="451"/>
      <c r="HDF18" s="451"/>
      <c r="HDG18" s="454"/>
      <c r="HDH18" s="454"/>
      <c r="HDI18" s="451"/>
      <c r="HDJ18" s="451"/>
      <c r="HDK18" s="451"/>
      <c r="HDL18" s="451"/>
      <c r="HDM18" s="451"/>
      <c r="HDN18" s="451"/>
      <c r="HDO18" s="454"/>
      <c r="HDP18" s="454"/>
      <c r="HDQ18" s="451"/>
      <c r="HDR18" s="451"/>
      <c r="HDS18" s="451"/>
      <c r="HDT18" s="451"/>
      <c r="HDU18" s="451"/>
      <c r="HDV18" s="451"/>
      <c r="HDW18" s="454"/>
      <c r="HDX18" s="454"/>
      <c r="HDY18" s="451"/>
      <c r="HDZ18" s="451"/>
      <c r="HEA18" s="451"/>
      <c r="HEB18" s="451"/>
      <c r="HEC18" s="451"/>
      <c r="HED18" s="451"/>
      <c r="HEE18" s="454"/>
      <c r="HEF18" s="454"/>
      <c r="HEG18" s="451"/>
      <c r="HEH18" s="451"/>
      <c r="HEI18" s="451"/>
      <c r="HEJ18" s="451"/>
      <c r="HEK18" s="451"/>
      <c r="HEL18" s="451"/>
      <c r="HEM18" s="454"/>
      <c r="HEN18" s="454"/>
      <c r="HEO18" s="451"/>
      <c r="HEP18" s="451"/>
      <c r="HEQ18" s="451"/>
      <c r="HER18" s="451"/>
      <c r="HES18" s="451"/>
      <c r="HET18" s="451"/>
      <c r="HEU18" s="454"/>
      <c r="HEV18" s="454"/>
      <c r="HEW18" s="451"/>
      <c r="HEX18" s="451"/>
      <c r="HEY18" s="451"/>
      <c r="HEZ18" s="451"/>
      <c r="HFA18" s="451"/>
      <c r="HFB18" s="451"/>
      <c r="HFC18" s="454"/>
      <c r="HFD18" s="454"/>
      <c r="HFE18" s="451"/>
      <c r="HFF18" s="451"/>
      <c r="HFG18" s="451"/>
      <c r="HFH18" s="451"/>
      <c r="HFI18" s="451"/>
      <c r="HFJ18" s="451"/>
      <c r="HFK18" s="454"/>
      <c r="HFL18" s="454"/>
      <c r="HFM18" s="451"/>
      <c r="HFN18" s="451"/>
      <c r="HFO18" s="451"/>
      <c r="HFP18" s="451"/>
      <c r="HFQ18" s="451"/>
      <c r="HFR18" s="451"/>
      <c r="HFS18" s="454"/>
      <c r="HFT18" s="454"/>
      <c r="HFU18" s="451"/>
      <c r="HFV18" s="451"/>
      <c r="HFW18" s="451"/>
      <c r="HFX18" s="451"/>
      <c r="HFY18" s="451"/>
      <c r="HFZ18" s="451"/>
      <c r="HGA18" s="454"/>
      <c r="HGB18" s="454"/>
      <c r="HGC18" s="451"/>
      <c r="HGD18" s="451"/>
      <c r="HGE18" s="451"/>
      <c r="HGF18" s="451"/>
      <c r="HGG18" s="451"/>
      <c r="HGH18" s="451"/>
      <c r="HGI18" s="454"/>
      <c r="HGJ18" s="454"/>
      <c r="HGK18" s="451"/>
      <c r="HGL18" s="451"/>
      <c r="HGM18" s="451"/>
      <c r="HGN18" s="451"/>
      <c r="HGO18" s="451"/>
      <c r="HGP18" s="451"/>
      <c r="HGQ18" s="454"/>
      <c r="HGR18" s="454"/>
      <c r="HGS18" s="451"/>
      <c r="HGT18" s="451"/>
      <c r="HGU18" s="451"/>
      <c r="HGV18" s="451"/>
      <c r="HGW18" s="451"/>
      <c r="HGX18" s="451"/>
      <c r="HGY18" s="454"/>
      <c r="HGZ18" s="454"/>
      <c r="HHA18" s="451"/>
      <c r="HHB18" s="451"/>
      <c r="HHC18" s="451"/>
      <c r="HHD18" s="451"/>
      <c r="HHE18" s="451"/>
      <c r="HHF18" s="451"/>
      <c r="HHG18" s="454"/>
      <c r="HHH18" s="454"/>
      <c r="HHI18" s="451"/>
      <c r="HHJ18" s="451"/>
      <c r="HHK18" s="451"/>
      <c r="HHL18" s="451"/>
      <c r="HHM18" s="451"/>
      <c r="HHN18" s="451"/>
      <c r="HHO18" s="454"/>
      <c r="HHP18" s="454"/>
      <c r="HHQ18" s="451"/>
      <c r="HHR18" s="451"/>
      <c r="HHS18" s="451"/>
      <c r="HHT18" s="451"/>
      <c r="HHU18" s="451"/>
      <c r="HHV18" s="451"/>
      <c r="HHW18" s="454"/>
      <c r="HHX18" s="454"/>
      <c r="HHY18" s="451"/>
      <c r="HHZ18" s="451"/>
      <c r="HIA18" s="451"/>
      <c r="HIB18" s="451"/>
      <c r="HIC18" s="451"/>
      <c r="HID18" s="451"/>
      <c r="HIE18" s="454"/>
      <c r="HIF18" s="454"/>
      <c r="HIG18" s="451"/>
      <c r="HIH18" s="451"/>
      <c r="HII18" s="451"/>
      <c r="HIJ18" s="451"/>
      <c r="HIK18" s="451"/>
      <c r="HIL18" s="451"/>
      <c r="HIM18" s="454"/>
      <c r="HIN18" s="454"/>
      <c r="HIO18" s="451"/>
      <c r="HIP18" s="451"/>
      <c r="HIQ18" s="451"/>
      <c r="HIR18" s="451"/>
      <c r="HIS18" s="451"/>
      <c r="HIT18" s="451"/>
      <c r="HIU18" s="454"/>
      <c r="HIV18" s="454"/>
      <c r="HIW18" s="451"/>
      <c r="HIX18" s="451"/>
      <c r="HIY18" s="451"/>
      <c r="HIZ18" s="451"/>
      <c r="HJA18" s="451"/>
      <c r="HJB18" s="451"/>
      <c r="HJC18" s="454"/>
      <c r="HJD18" s="454"/>
      <c r="HJE18" s="451"/>
      <c r="HJF18" s="451"/>
      <c r="HJG18" s="451"/>
      <c r="HJH18" s="451"/>
      <c r="HJI18" s="451"/>
      <c r="HJJ18" s="451"/>
      <c r="HJK18" s="454"/>
      <c r="HJL18" s="454"/>
      <c r="HJM18" s="451"/>
      <c r="HJN18" s="451"/>
      <c r="HJO18" s="451"/>
      <c r="HJP18" s="451"/>
      <c r="HJQ18" s="451"/>
      <c r="HJR18" s="451"/>
      <c r="HJS18" s="454"/>
      <c r="HJT18" s="454"/>
      <c r="HJU18" s="451"/>
      <c r="HJV18" s="451"/>
      <c r="HJW18" s="451"/>
      <c r="HJX18" s="451"/>
      <c r="HJY18" s="451"/>
      <c r="HJZ18" s="451"/>
      <c r="HKA18" s="454"/>
      <c r="HKB18" s="454"/>
      <c r="HKC18" s="451"/>
      <c r="HKD18" s="451"/>
      <c r="HKE18" s="451"/>
      <c r="HKF18" s="451"/>
      <c r="HKG18" s="451"/>
      <c r="HKH18" s="451"/>
      <c r="HKI18" s="454"/>
      <c r="HKJ18" s="454"/>
      <c r="HKK18" s="451"/>
      <c r="HKL18" s="451"/>
      <c r="HKM18" s="451"/>
      <c r="HKN18" s="451"/>
      <c r="HKO18" s="451"/>
      <c r="HKP18" s="451"/>
      <c r="HKQ18" s="454"/>
      <c r="HKR18" s="454"/>
      <c r="HKS18" s="451"/>
      <c r="HKT18" s="451"/>
      <c r="HKU18" s="451"/>
      <c r="HKV18" s="451"/>
      <c r="HKW18" s="451"/>
      <c r="HKX18" s="451"/>
      <c r="HKY18" s="454"/>
      <c r="HKZ18" s="454"/>
      <c r="HLA18" s="451"/>
      <c r="HLB18" s="451"/>
      <c r="HLC18" s="451"/>
      <c r="HLD18" s="451"/>
      <c r="HLE18" s="451"/>
      <c r="HLF18" s="451"/>
      <c r="HLG18" s="454"/>
      <c r="HLH18" s="454"/>
      <c r="HLI18" s="451"/>
      <c r="HLJ18" s="451"/>
      <c r="HLK18" s="451"/>
      <c r="HLL18" s="451"/>
      <c r="HLM18" s="451"/>
      <c r="HLN18" s="451"/>
      <c r="HLO18" s="454"/>
      <c r="HLP18" s="454"/>
      <c r="HLQ18" s="451"/>
      <c r="HLR18" s="451"/>
      <c r="HLS18" s="451"/>
      <c r="HLT18" s="451"/>
      <c r="HLU18" s="451"/>
      <c r="HLV18" s="451"/>
      <c r="HLW18" s="454"/>
      <c r="HLX18" s="454"/>
      <c r="HLY18" s="451"/>
      <c r="HLZ18" s="451"/>
      <c r="HMA18" s="451"/>
      <c r="HMB18" s="451"/>
      <c r="HMC18" s="451"/>
      <c r="HMD18" s="451"/>
      <c r="HME18" s="454"/>
      <c r="HMF18" s="454"/>
      <c r="HMG18" s="451"/>
      <c r="HMH18" s="451"/>
      <c r="HMI18" s="451"/>
      <c r="HMJ18" s="451"/>
      <c r="HMK18" s="451"/>
      <c r="HML18" s="451"/>
      <c r="HMM18" s="454"/>
      <c r="HMN18" s="454"/>
      <c r="HMO18" s="451"/>
      <c r="HMP18" s="451"/>
      <c r="HMQ18" s="451"/>
      <c r="HMR18" s="451"/>
      <c r="HMS18" s="451"/>
      <c r="HMT18" s="451"/>
      <c r="HMU18" s="454"/>
      <c r="HMV18" s="454"/>
      <c r="HMW18" s="451"/>
      <c r="HMX18" s="451"/>
      <c r="HMY18" s="451"/>
      <c r="HMZ18" s="451"/>
      <c r="HNA18" s="451"/>
      <c r="HNB18" s="451"/>
      <c r="HNC18" s="454"/>
      <c r="HND18" s="454"/>
      <c r="HNE18" s="451"/>
      <c r="HNF18" s="451"/>
      <c r="HNG18" s="451"/>
      <c r="HNH18" s="451"/>
      <c r="HNI18" s="451"/>
      <c r="HNJ18" s="451"/>
      <c r="HNK18" s="454"/>
      <c r="HNL18" s="454"/>
      <c r="HNM18" s="451"/>
      <c r="HNN18" s="451"/>
      <c r="HNO18" s="451"/>
      <c r="HNP18" s="451"/>
      <c r="HNQ18" s="451"/>
      <c r="HNR18" s="451"/>
      <c r="HNS18" s="454"/>
      <c r="HNT18" s="454"/>
      <c r="HNU18" s="451"/>
      <c r="HNV18" s="451"/>
      <c r="HNW18" s="451"/>
      <c r="HNX18" s="451"/>
      <c r="HNY18" s="451"/>
      <c r="HNZ18" s="451"/>
      <c r="HOA18" s="454"/>
      <c r="HOB18" s="454"/>
      <c r="HOC18" s="451"/>
      <c r="HOD18" s="451"/>
      <c r="HOE18" s="451"/>
      <c r="HOF18" s="451"/>
      <c r="HOG18" s="451"/>
      <c r="HOH18" s="451"/>
      <c r="HOI18" s="454"/>
      <c r="HOJ18" s="454"/>
      <c r="HOK18" s="451"/>
      <c r="HOL18" s="451"/>
      <c r="HOM18" s="451"/>
      <c r="HON18" s="451"/>
      <c r="HOO18" s="451"/>
      <c r="HOP18" s="451"/>
      <c r="HOQ18" s="454"/>
      <c r="HOR18" s="454"/>
      <c r="HOS18" s="451"/>
      <c r="HOT18" s="451"/>
      <c r="HOU18" s="451"/>
      <c r="HOV18" s="451"/>
      <c r="HOW18" s="451"/>
      <c r="HOX18" s="451"/>
      <c r="HOY18" s="454"/>
      <c r="HOZ18" s="454"/>
      <c r="HPA18" s="451"/>
      <c r="HPB18" s="451"/>
      <c r="HPC18" s="451"/>
      <c r="HPD18" s="451"/>
      <c r="HPE18" s="451"/>
      <c r="HPF18" s="451"/>
      <c r="HPG18" s="454"/>
      <c r="HPH18" s="454"/>
      <c r="HPI18" s="451"/>
      <c r="HPJ18" s="451"/>
      <c r="HPK18" s="451"/>
      <c r="HPL18" s="451"/>
      <c r="HPM18" s="451"/>
      <c r="HPN18" s="451"/>
      <c r="HPO18" s="454"/>
      <c r="HPP18" s="454"/>
      <c r="HPQ18" s="451"/>
      <c r="HPR18" s="451"/>
      <c r="HPS18" s="451"/>
      <c r="HPT18" s="451"/>
      <c r="HPU18" s="451"/>
      <c r="HPV18" s="451"/>
      <c r="HPW18" s="454"/>
      <c r="HPX18" s="454"/>
      <c r="HPY18" s="451"/>
      <c r="HPZ18" s="451"/>
      <c r="HQA18" s="451"/>
      <c r="HQB18" s="451"/>
      <c r="HQC18" s="451"/>
      <c r="HQD18" s="451"/>
      <c r="HQE18" s="454"/>
      <c r="HQF18" s="454"/>
      <c r="HQG18" s="451"/>
      <c r="HQH18" s="451"/>
      <c r="HQI18" s="451"/>
      <c r="HQJ18" s="451"/>
      <c r="HQK18" s="451"/>
      <c r="HQL18" s="451"/>
      <c r="HQM18" s="454"/>
      <c r="HQN18" s="454"/>
      <c r="HQO18" s="451"/>
      <c r="HQP18" s="451"/>
      <c r="HQQ18" s="451"/>
      <c r="HQR18" s="451"/>
      <c r="HQS18" s="451"/>
      <c r="HQT18" s="451"/>
      <c r="HQU18" s="454"/>
      <c r="HQV18" s="454"/>
      <c r="HQW18" s="451"/>
      <c r="HQX18" s="451"/>
      <c r="HQY18" s="451"/>
      <c r="HQZ18" s="451"/>
      <c r="HRA18" s="451"/>
      <c r="HRB18" s="451"/>
      <c r="HRC18" s="454"/>
      <c r="HRD18" s="454"/>
      <c r="HRE18" s="451"/>
      <c r="HRF18" s="451"/>
      <c r="HRG18" s="451"/>
      <c r="HRH18" s="451"/>
      <c r="HRI18" s="451"/>
      <c r="HRJ18" s="451"/>
      <c r="HRK18" s="454"/>
      <c r="HRL18" s="454"/>
      <c r="HRM18" s="451"/>
      <c r="HRN18" s="451"/>
      <c r="HRO18" s="451"/>
      <c r="HRP18" s="451"/>
      <c r="HRQ18" s="451"/>
      <c r="HRR18" s="451"/>
      <c r="HRS18" s="454"/>
      <c r="HRT18" s="454"/>
      <c r="HRU18" s="451"/>
      <c r="HRV18" s="451"/>
      <c r="HRW18" s="451"/>
      <c r="HRX18" s="451"/>
      <c r="HRY18" s="451"/>
      <c r="HRZ18" s="451"/>
      <c r="HSA18" s="454"/>
      <c r="HSB18" s="454"/>
      <c r="HSC18" s="451"/>
      <c r="HSD18" s="451"/>
      <c r="HSE18" s="451"/>
      <c r="HSF18" s="451"/>
      <c r="HSG18" s="451"/>
      <c r="HSH18" s="451"/>
      <c r="HSI18" s="454"/>
      <c r="HSJ18" s="454"/>
      <c r="HSK18" s="451"/>
      <c r="HSL18" s="451"/>
      <c r="HSM18" s="451"/>
      <c r="HSN18" s="451"/>
      <c r="HSO18" s="451"/>
      <c r="HSP18" s="451"/>
      <c r="HSQ18" s="454"/>
      <c r="HSR18" s="454"/>
      <c r="HSS18" s="451"/>
      <c r="HST18" s="451"/>
      <c r="HSU18" s="451"/>
      <c r="HSV18" s="451"/>
      <c r="HSW18" s="451"/>
      <c r="HSX18" s="451"/>
      <c r="HSY18" s="454"/>
      <c r="HSZ18" s="454"/>
      <c r="HTA18" s="451"/>
      <c r="HTB18" s="451"/>
      <c r="HTC18" s="451"/>
      <c r="HTD18" s="451"/>
      <c r="HTE18" s="451"/>
      <c r="HTF18" s="451"/>
      <c r="HTG18" s="454"/>
      <c r="HTH18" s="454"/>
      <c r="HTI18" s="451"/>
      <c r="HTJ18" s="451"/>
      <c r="HTK18" s="451"/>
      <c r="HTL18" s="451"/>
      <c r="HTM18" s="451"/>
      <c r="HTN18" s="451"/>
      <c r="HTO18" s="454"/>
      <c r="HTP18" s="454"/>
      <c r="HTQ18" s="451"/>
      <c r="HTR18" s="451"/>
      <c r="HTS18" s="451"/>
      <c r="HTT18" s="451"/>
      <c r="HTU18" s="451"/>
      <c r="HTV18" s="451"/>
      <c r="HTW18" s="454"/>
      <c r="HTX18" s="454"/>
      <c r="HTY18" s="451"/>
      <c r="HTZ18" s="451"/>
      <c r="HUA18" s="451"/>
      <c r="HUB18" s="451"/>
      <c r="HUC18" s="451"/>
      <c r="HUD18" s="451"/>
      <c r="HUE18" s="454"/>
      <c r="HUF18" s="454"/>
      <c r="HUG18" s="451"/>
      <c r="HUH18" s="451"/>
      <c r="HUI18" s="451"/>
      <c r="HUJ18" s="451"/>
      <c r="HUK18" s="451"/>
      <c r="HUL18" s="451"/>
      <c r="HUM18" s="454"/>
      <c r="HUN18" s="454"/>
      <c r="HUO18" s="451"/>
      <c r="HUP18" s="451"/>
      <c r="HUQ18" s="451"/>
      <c r="HUR18" s="451"/>
      <c r="HUS18" s="451"/>
      <c r="HUT18" s="451"/>
      <c r="HUU18" s="454"/>
      <c r="HUV18" s="454"/>
      <c r="HUW18" s="451"/>
      <c r="HUX18" s="451"/>
      <c r="HUY18" s="451"/>
      <c r="HUZ18" s="451"/>
      <c r="HVA18" s="451"/>
      <c r="HVB18" s="451"/>
      <c r="HVC18" s="454"/>
      <c r="HVD18" s="454"/>
      <c r="HVE18" s="451"/>
      <c r="HVF18" s="451"/>
      <c r="HVG18" s="451"/>
      <c r="HVH18" s="451"/>
      <c r="HVI18" s="451"/>
      <c r="HVJ18" s="451"/>
      <c r="HVK18" s="454"/>
      <c r="HVL18" s="454"/>
      <c r="HVM18" s="451"/>
      <c r="HVN18" s="451"/>
      <c r="HVO18" s="451"/>
      <c r="HVP18" s="451"/>
      <c r="HVQ18" s="451"/>
      <c r="HVR18" s="451"/>
      <c r="HVS18" s="454"/>
      <c r="HVT18" s="454"/>
      <c r="HVU18" s="451"/>
      <c r="HVV18" s="451"/>
      <c r="HVW18" s="451"/>
      <c r="HVX18" s="451"/>
      <c r="HVY18" s="451"/>
      <c r="HVZ18" s="451"/>
      <c r="HWA18" s="454"/>
      <c r="HWB18" s="454"/>
      <c r="HWC18" s="451"/>
      <c r="HWD18" s="451"/>
      <c r="HWE18" s="451"/>
      <c r="HWF18" s="451"/>
      <c r="HWG18" s="451"/>
      <c r="HWH18" s="451"/>
      <c r="HWI18" s="454"/>
      <c r="HWJ18" s="454"/>
      <c r="HWK18" s="451"/>
      <c r="HWL18" s="451"/>
      <c r="HWM18" s="451"/>
      <c r="HWN18" s="451"/>
      <c r="HWO18" s="451"/>
      <c r="HWP18" s="451"/>
      <c r="HWQ18" s="454"/>
      <c r="HWR18" s="454"/>
      <c r="HWS18" s="451"/>
      <c r="HWT18" s="451"/>
      <c r="HWU18" s="451"/>
      <c r="HWV18" s="451"/>
      <c r="HWW18" s="451"/>
      <c r="HWX18" s="451"/>
      <c r="HWY18" s="454"/>
      <c r="HWZ18" s="454"/>
      <c r="HXA18" s="451"/>
      <c r="HXB18" s="451"/>
      <c r="HXC18" s="451"/>
      <c r="HXD18" s="451"/>
      <c r="HXE18" s="451"/>
      <c r="HXF18" s="451"/>
      <c r="HXG18" s="454"/>
      <c r="HXH18" s="454"/>
      <c r="HXI18" s="451"/>
      <c r="HXJ18" s="451"/>
      <c r="HXK18" s="451"/>
      <c r="HXL18" s="451"/>
      <c r="HXM18" s="451"/>
      <c r="HXN18" s="451"/>
      <c r="HXO18" s="454"/>
      <c r="HXP18" s="454"/>
      <c r="HXQ18" s="451"/>
      <c r="HXR18" s="451"/>
      <c r="HXS18" s="451"/>
      <c r="HXT18" s="451"/>
      <c r="HXU18" s="451"/>
      <c r="HXV18" s="451"/>
      <c r="HXW18" s="454"/>
      <c r="HXX18" s="454"/>
      <c r="HXY18" s="451"/>
      <c r="HXZ18" s="451"/>
      <c r="HYA18" s="451"/>
      <c r="HYB18" s="451"/>
      <c r="HYC18" s="451"/>
      <c r="HYD18" s="451"/>
      <c r="HYE18" s="454"/>
      <c r="HYF18" s="454"/>
      <c r="HYG18" s="451"/>
      <c r="HYH18" s="451"/>
      <c r="HYI18" s="451"/>
      <c r="HYJ18" s="451"/>
      <c r="HYK18" s="451"/>
      <c r="HYL18" s="451"/>
      <c r="HYM18" s="454"/>
      <c r="HYN18" s="454"/>
      <c r="HYO18" s="451"/>
      <c r="HYP18" s="451"/>
      <c r="HYQ18" s="451"/>
      <c r="HYR18" s="451"/>
      <c r="HYS18" s="451"/>
      <c r="HYT18" s="451"/>
      <c r="HYU18" s="454"/>
      <c r="HYV18" s="454"/>
      <c r="HYW18" s="451"/>
      <c r="HYX18" s="451"/>
      <c r="HYY18" s="451"/>
      <c r="HYZ18" s="451"/>
      <c r="HZA18" s="451"/>
      <c r="HZB18" s="451"/>
      <c r="HZC18" s="454"/>
      <c r="HZD18" s="454"/>
      <c r="HZE18" s="451"/>
      <c r="HZF18" s="451"/>
      <c r="HZG18" s="451"/>
      <c r="HZH18" s="451"/>
      <c r="HZI18" s="451"/>
      <c r="HZJ18" s="451"/>
      <c r="HZK18" s="454"/>
      <c r="HZL18" s="454"/>
      <c r="HZM18" s="451"/>
      <c r="HZN18" s="451"/>
      <c r="HZO18" s="451"/>
      <c r="HZP18" s="451"/>
      <c r="HZQ18" s="451"/>
      <c r="HZR18" s="451"/>
      <c r="HZS18" s="454"/>
      <c r="HZT18" s="454"/>
      <c r="HZU18" s="451"/>
      <c r="HZV18" s="451"/>
      <c r="HZW18" s="451"/>
      <c r="HZX18" s="451"/>
      <c r="HZY18" s="451"/>
      <c r="HZZ18" s="451"/>
      <c r="IAA18" s="454"/>
      <c r="IAB18" s="454"/>
      <c r="IAC18" s="451"/>
      <c r="IAD18" s="451"/>
      <c r="IAE18" s="451"/>
      <c r="IAF18" s="451"/>
      <c r="IAG18" s="451"/>
      <c r="IAH18" s="451"/>
      <c r="IAI18" s="454"/>
      <c r="IAJ18" s="454"/>
      <c r="IAK18" s="451"/>
      <c r="IAL18" s="451"/>
      <c r="IAM18" s="451"/>
      <c r="IAN18" s="451"/>
      <c r="IAO18" s="451"/>
      <c r="IAP18" s="451"/>
      <c r="IAQ18" s="454"/>
      <c r="IAR18" s="454"/>
      <c r="IAS18" s="451"/>
      <c r="IAT18" s="451"/>
      <c r="IAU18" s="451"/>
      <c r="IAV18" s="451"/>
      <c r="IAW18" s="451"/>
      <c r="IAX18" s="451"/>
      <c r="IAY18" s="454"/>
      <c r="IAZ18" s="454"/>
      <c r="IBA18" s="451"/>
      <c r="IBB18" s="451"/>
      <c r="IBC18" s="451"/>
      <c r="IBD18" s="451"/>
      <c r="IBE18" s="451"/>
      <c r="IBF18" s="451"/>
      <c r="IBG18" s="454"/>
      <c r="IBH18" s="454"/>
      <c r="IBI18" s="451"/>
      <c r="IBJ18" s="451"/>
      <c r="IBK18" s="451"/>
      <c r="IBL18" s="451"/>
      <c r="IBM18" s="451"/>
      <c r="IBN18" s="451"/>
      <c r="IBO18" s="454"/>
      <c r="IBP18" s="454"/>
      <c r="IBQ18" s="451"/>
      <c r="IBR18" s="451"/>
      <c r="IBS18" s="451"/>
      <c r="IBT18" s="451"/>
      <c r="IBU18" s="451"/>
      <c r="IBV18" s="451"/>
      <c r="IBW18" s="454"/>
      <c r="IBX18" s="454"/>
      <c r="IBY18" s="451"/>
      <c r="IBZ18" s="451"/>
      <c r="ICA18" s="451"/>
      <c r="ICB18" s="451"/>
      <c r="ICC18" s="451"/>
      <c r="ICD18" s="451"/>
      <c r="ICE18" s="454"/>
      <c r="ICF18" s="454"/>
      <c r="ICG18" s="451"/>
      <c r="ICH18" s="451"/>
      <c r="ICI18" s="451"/>
      <c r="ICJ18" s="451"/>
      <c r="ICK18" s="451"/>
      <c r="ICL18" s="451"/>
      <c r="ICM18" s="454"/>
      <c r="ICN18" s="454"/>
      <c r="ICO18" s="451"/>
      <c r="ICP18" s="451"/>
      <c r="ICQ18" s="451"/>
      <c r="ICR18" s="451"/>
      <c r="ICS18" s="451"/>
      <c r="ICT18" s="451"/>
      <c r="ICU18" s="454"/>
      <c r="ICV18" s="454"/>
      <c r="ICW18" s="451"/>
      <c r="ICX18" s="451"/>
      <c r="ICY18" s="451"/>
      <c r="ICZ18" s="451"/>
      <c r="IDA18" s="451"/>
      <c r="IDB18" s="451"/>
      <c r="IDC18" s="454"/>
      <c r="IDD18" s="454"/>
      <c r="IDE18" s="451"/>
      <c r="IDF18" s="451"/>
      <c r="IDG18" s="451"/>
      <c r="IDH18" s="451"/>
      <c r="IDI18" s="451"/>
      <c r="IDJ18" s="451"/>
      <c r="IDK18" s="454"/>
      <c r="IDL18" s="454"/>
      <c r="IDM18" s="451"/>
      <c r="IDN18" s="451"/>
      <c r="IDO18" s="451"/>
      <c r="IDP18" s="451"/>
      <c r="IDQ18" s="451"/>
      <c r="IDR18" s="451"/>
      <c r="IDS18" s="454"/>
      <c r="IDT18" s="454"/>
      <c r="IDU18" s="451"/>
      <c r="IDV18" s="451"/>
      <c r="IDW18" s="451"/>
      <c r="IDX18" s="451"/>
      <c r="IDY18" s="451"/>
      <c r="IDZ18" s="451"/>
      <c r="IEA18" s="454"/>
      <c r="IEB18" s="454"/>
      <c r="IEC18" s="451"/>
      <c r="IED18" s="451"/>
      <c r="IEE18" s="451"/>
      <c r="IEF18" s="451"/>
      <c r="IEG18" s="451"/>
      <c r="IEH18" s="451"/>
      <c r="IEI18" s="454"/>
      <c r="IEJ18" s="454"/>
      <c r="IEK18" s="451"/>
      <c r="IEL18" s="451"/>
      <c r="IEM18" s="451"/>
      <c r="IEN18" s="451"/>
      <c r="IEO18" s="451"/>
      <c r="IEP18" s="451"/>
      <c r="IEQ18" s="454"/>
      <c r="IER18" s="454"/>
      <c r="IES18" s="451"/>
      <c r="IET18" s="451"/>
      <c r="IEU18" s="451"/>
      <c r="IEV18" s="451"/>
      <c r="IEW18" s="451"/>
      <c r="IEX18" s="451"/>
      <c r="IEY18" s="454"/>
      <c r="IEZ18" s="454"/>
      <c r="IFA18" s="451"/>
      <c r="IFB18" s="451"/>
      <c r="IFC18" s="451"/>
      <c r="IFD18" s="451"/>
      <c r="IFE18" s="451"/>
      <c r="IFF18" s="451"/>
      <c r="IFG18" s="454"/>
      <c r="IFH18" s="454"/>
      <c r="IFI18" s="451"/>
      <c r="IFJ18" s="451"/>
      <c r="IFK18" s="451"/>
      <c r="IFL18" s="451"/>
      <c r="IFM18" s="451"/>
      <c r="IFN18" s="451"/>
      <c r="IFO18" s="454"/>
      <c r="IFP18" s="454"/>
      <c r="IFQ18" s="451"/>
      <c r="IFR18" s="451"/>
      <c r="IFS18" s="451"/>
      <c r="IFT18" s="451"/>
      <c r="IFU18" s="451"/>
      <c r="IFV18" s="451"/>
      <c r="IFW18" s="454"/>
      <c r="IFX18" s="454"/>
      <c r="IFY18" s="451"/>
      <c r="IFZ18" s="451"/>
      <c r="IGA18" s="451"/>
      <c r="IGB18" s="451"/>
      <c r="IGC18" s="451"/>
      <c r="IGD18" s="451"/>
      <c r="IGE18" s="454"/>
      <c r="IGF18" s="454"/>
      <c r="IGG18" s="451"/>
      <c r="IGH18" s="451"/>
      <c r="IGI18" s="451"/>
      <c r="IGJ18" s="451"/>
      <c r="IGK18" s="451"/>
      <c r="IGL18" s="451"/>
      <c r="IGM18" s="454"/>
      <c r="IGN18" s="454"/>
      <c r="IGO18" s="451"/>
      <c r="IGP18" s="451"/>
      <c r="IGQ18" s="451"/>
      <c r="IGR18" s="451"/>
      <c r="IGS18" s="451"/>
      <c r="IGT18" s="451"/>
      <c r="IGU18" s="454"/>
      <c r="IGV18" s="454"/>
      <c r="IGW18" s="451"/>
      <c r="IGX18" s="451"/>
      <c r="IGY18" s="451"/>
      <c r="IGZ18" s="451"/>
      <c r="IHA18" s="451"/>
      <c r="IHB18" s="451"/>
      <c r="IHC18" s="454"/>
      <c r="IHD18" s="454"/>
      <c r="IHE18" s="451"/>
      <c r="IHF18" s="451"/>
      <c r="IHG18" s="451"/>
      <c r="IHH18" s="451"/>
      <c r="IHI18" s="451"/>
      <c r="IHJ18" s="451"/>
      <c r="IHK18" s="454"/>
      <c r="IHL18" s="454"/>
      <c r="IHM18" s="451"/>
      <c r="IHN18" s="451"/>
      <c r="IHO18" s="451"/>
      <c r="IHP18" s="451"/>
      <c r="IHQ18" s="451"/>
      <c r="IHR18" s="451"/>
      <c r="IHS18" s="454"/>
      <c r="IHT18" s="454"/>
      <c r="IHU18" s="451"/>
      <c r="IHV18" s="451"/>
      <c r="IHW18" s="451"/>
      <c r="IHX18" s="451"/>
      <c r="IHY18" s="451"/>
      <c r="IHZ18" s="451"/>
      <c r="IIA18" s="454"/>
      <c r="IIB18" s="454"/>
      <c r="IIC18" s="451"/>
      <c r="IID18" s="451"/>
      <c r="IIE18" s="451"/>
      <c r="IIF18" s="451"/>
      <c r="IIG18" s="451"/>
      <c r="IIH18" s="451"/>
      <c r="III18" s="454"/>
      <c r="IIJ18" s="454"/>
      <c r="IIK18" s="451"/>
      <c r="IIL18" s="451"/>
      <c r="IIM18" s="451"/>
      <c r="IIN18" s="451"/>
      <c r="IIO18" s="451"/>
      <c r="IIP18" s="451"/>
      <c r="IIQ18" s="454"/>
      <c r="IIR18" s="454"/>
      <c r="IIS18" s="451"/>
      <c r="IIT18" s="451"/>
      <c r="IIU18" s="451"/>
      <c r="IIV18" s="451"/>
      <c r="IIW18" s="451"/>
      <c r="IIX18" s="451"/>
      <c r="IIY18" s="454"/>
      <c r="IIZ18" s="454"/>
      <c r="IJA18" s="451"/>
      <c r="IJB18" s="451"/>
      <c r="IJC18" s="451"/>
      <c r="IJD18" s="451"/>
      <c r="IJE18" s="451"/>
      <c r="IJF18" s="451"/>
      <c r="IJG18" s="454"/>
      <c r="IJH18" s="454"/>
      <c r="IJI18" s="451"/>
      <c r="IJJ18" s="451"/>
      <c r="IJK18" s="451"/>
      <c r="IJL18" s="451"/>
      <c r="IJM18" s="451"/>
      <c r="IJN18" s="451"/>
      <c r="IJO18" s="454"/>
      <c r="IJP18" s="454"/>
      <c r="IJQ18" s="451"/>
      <c r="IJR18" s="451"/>
      <c r="IJS18" s="451"/>
      <c r="IJT18" s="451"/>
      <c r="IJU18" s="451"/>
      <c r="IJV18" s="451"/>
      <c r="IJW18" s="454"/>
      <c r="IJX18" s="454"/>
      <c r="IJY18" s="451"/>
      <c r="IJZ18" s="451"/>
      <c r="IKA18" s="451"/>
      <c r="IKB18" s="451"/>
      <c r="IKC18" s="451"/>
      <c r="IKD18" s="451"/>
      <c r="IKE18" s="454"/>
      <c r="IKF18" s="454"/>
      <c r="IKG18" s="451"/>
      <c r="IKH18" s="451"/>
      <c r="IKI18" s="451"/>
      <c r="IKJ18" s="451"/>
      <c r="IKK18" s="451"/>
      <c r="IKL18" s="451"/>
      <c r="IKM18" s="454"/>
      <c r="IKN18" s="454"/>
      <c r="IKO18" s="451"/>
      <c r="IKP18" s="451"/>
      <c r="IKQ18" s="451"/>
      <c r="IKR18" s="451"/>
      <c r="IKS18" s="451"/>
      <c r="IKT18" s="451"/>
      <c r="IKU18" s="454"/>
      <c r="IKV18" s="454"/>
      <c r="IKW18" s="451"/>
      <c r="IKX18" s="451"/>
      <c r="IKY18" s="451"/>
      <c r="IKZ18" s="451"/>
      <c r="ILA18" s="451"/>
      <c r="ILB18" s="451"/>
      <c r="ILC18" s="454"/>
      <c r="ILD18" s="454"/>
      <c r="ILE18" s="451"/>
      <c r="ILF18" s="451"/>
      <c r="ILG18" s="451"/>
      <c r="ILH18" s="451"/>
      <c r="ILI18" s="451"/>
      <c r="ILJ18" s="451"/>
      <c r="ILK18" s="454"/>
      <c r="ILL18" s="454"/>
      <c r="ILM18" s="451"/>
      <c r="ILN18" s="451"/>
      <c r="ILO18" s="451"/>
      <c r="ILP18" s="451"/>
      <c r="ILQ18" s="451"/>
      <c r="ILR18" s="451"/>
      <c r="ILS18" s="454"/>
      <c r="ILT18" s="454"/>
      <c r="ILU18" s="451"/>
      <c r="ILV18" s="451"/>
      <c r="ILW18" s="451"/>
      <c r="ILX18" s="451"/>
      <c r="ILY18" s="451"/>
      <c r="ILZ18" s="451"/>
      <c r="IMA18" s="454"/>
      <c r="IMB18" s="454"/>
      <c r="IMC18" s="451"/>
      <c r="IMD18" s="451"/>
      <c r="IME18" s="451"/>
      <c r="IMF18" s="451"/>
      <c r="IMG18" s="451"/>
      <c r="IMH18" s="451"/>
      <c r="IMI18" s="454"/>
      <c r="IMJ18" s="454"/>
      <c r="IMK18" s="451"/>
      <c r="IML18" s="451"/>
      <c r="IMM18" s="451"/>
      <c r="IMN18" s="451"/>
      <c r="IMO18" s="451"/>
      <c r="IMP18" s="451"/>
      <c r="IMQ18" s="454"/>
      <c r="IMR18" s="454"/>
      <c r="IMS18" s="451"/>
      <c r="IMT18" s="451"/>
      <c r="IMU18" s="451"/>
      <c r="IMV18" s="451"/>
      <c r="IMW18" s="451"/>
      <c r="IMX18" s="451"/>
      <c r="IMY18" s="454"/>
      <c r="IMZ18" s="454"/>
      <c r="INA18" s="451"/>
      <c r="INB18" s="451"/>
      <c r="INC18" s="451"/>
      <c r="IND18" s="451"/>
      <c r="INE18" s="451"/>
      <c r="INF18" s="451"/>
      <c r="ING18" s="454"/>
      <c r="INH18" s="454"/>
      <c r="INI18" s="451"/>
      <c r="INJ18" s="451"/>
      <c r="INK18" s="451"/>
      <c r="INL18" s="451"/>
      <c r="INM18" s="451"/>
      <c r="INN18" s="451"/>
      <c r="INO18" s="454"/>
      <c r="INP18" s="454"/>
      <c r="INQ18" s="451"/>
      <c r="INR18" s="451"/>
      <c r="INS18" s="451"/>
      <c r="INT18" s="451"/>
      <c r="INU18" s="451"/>
      <c r="INV18" s="451"/>
      <c r="INW18" s="454"/>
      <c r="INX18" s="454"/>
      <c r="INY18" s="451"/>
      <c r="INZ18" s="451"/>
      <c r="IOA18" s="451"/>
      <c r="IOB18" s="451"/>
      <c r="IOC18" s="451"/>
      <c r="IOD18" s="451"/>
      <c r="IOE18" s="454"/>
      <c r="IOF18" s="454"/>
      <c r="IOG18" s="451"/>
      <c r="IOH18" s="451"/>
      <c r="IOI18" s="451"/>
      <c r="IOJ18" s="451"/>
      <c r="IOK18" s="451"/>
      <c r="IOL18" s="451"/>
      <c r="IOM18" s="454"/>
      <c r="ION18" s="454"/>
      <c r="IOO18" s="451"/>
      <c r="IOP18" s="451"/>
      <c r="IOQ18" s="451"/>
      <c r="IOR18" s="451"/>
      <c r="IOS18" s="451"/>
      <c r="IOT18" s="451"/>
      <c r="IOU18" s="454"/>
      <c r="IOV18" s="454"/>
      <c r="IOW18" s="451"/>
      <c r="IOX18" s="451"/>
      <c r="IOY18" s="451"/>
      <c r="IOZ18" s="451"/>
      <c r="IPA18" s="451"/>
      <c r="IPB18" s="451"/>
      <c r="IPC18" s="454"/>
      <c r="IPD18" s="454"/>
      <c r="IPE18" s="451"/>
      <c r="IPF18" s="451"/>
      <c r="IPG18" s="451"/>
      <c r="IPH18" s="451"/>
      <c r="IPI18" s="451"/>
      <c r="IPJ18" s="451"/>
      <c r="IPK18" s="454"/>
      <c r="IPL18" s="454"/>
      <c r="IPM18" s="451"/>
      <c r="IPN18" s="451"/>
      <c r="IPO18" s="451"/>
      <c r="IPP18" s="451"/>
      <c r="IPQ18" s="451"/>
      <c r="IPR18" s="451"/>
      <c r="IPS18" s="454"/>
      <c r="IPT18" s="454"/>
      <c r="IPU18" s="451"/>
      <c r="IPV18" s="451"/>
      <c r="IPW18" s="451"/>
      <c r="IPX18" s="451"/>
      <c r="IPY18" s="451"/>
      <c r="IPZ18" s="451"/>
      <c r="IQA18" s="454"/>
      <c r="IQB18" s="454"/>
      <c r="IQC18" s="451"/>
      <c r="IQD18" s="451"/>
      <c r="IQE18" s="451"/>
      <c r="IQF18" s="451"/>
      <c r="IQG18" s="451"/>
      <c r="IQH18" s="451"/>
      <c r="IQI18" s="454"/>
      <c r="IQJ18" s="454"/>
      <c r="IQK18" s="451"/>
      <c r="IQL18" s="451"/>
      <c r="IQM18" s="451"/>
      <c r="IQN18" s="451"/>
      <c r="IQO18" s="451"/>
      <c r="IQP18" s="451"/>
      <c r="IQQ18" s="454"/>
      <c r="IQR18" s="454"/>
      <c r="IQS18" s="451"/>
      <c r="IQT18" s="451"/>
      <c r="IQU18" s="451"/>
      <c r="IQV18" s="451"/>
      <c r="IQW18" s="451"/>
      <c r="IQX18" s="451"/>
      <c r="IQY18" s="454"/>
      <c r="IQZ18" s="454"/>
      <c r="IRA18" s="451"/>
      <c r="IRB18" s="451"/>
      <c r="IRC18" s="451"/>
      <c r="IRD18" s="451"/>
      <c r="IRE18" s="451"/>
      <c r="IRF18" s="451"/>
      <c r="IRG18" s="454"/>
      <c r="IRH18" s="454"/>
      <c r="IRI18" s="451"/>
      <c r="IRJ18" s="451"/>
      <c r="IRK18" s="451"/>
      <c r="IRL18" s="451"/>
      <c r="IRM18" s="451"/>
      <c r="IRN18" s="451"/>
      <c r="IRO18" s="454"/>
      <c r="IRP18" s="454"/>
      <c r="IRQ18" s="451"/>
      <c r="IRR18" s="451"/>
      <c r="IRS18" s="451"/>
      <c r="IRT18" s="451"/>
      <c r="IRU18" s="451"/>
      <c r="IRV18" s="451"/>
      <c r="IRW18" s="454"/>
      <c r="IRX18" s="454"/>
      <c r="IRY18" s="451"/>
      <c r="IRZ18" s="451"/>
      <c r="ISA18" s="451"/>
      <c r="ISB18" s="451"/>
      <c r="ISC18" s="451"/>
      <c r="ISD18" s="451"/>
      <c r="ISE18" s="454"/>
      <c r="ISF18" s="454"/>
      <c r="ISG18" s="451"/>
      <c r="ISH18" s="451"/>
      <c r="ISI18" s="451"/>
      <c r="ISJ18" s="451"/>
      <c r="ISK18" s="451"/>
      <c r="ISL18" s="451"/>
      <c r="ISM18" s="454"/>
      <c r="ISN18" s="454"/>
      <c r="ISO18" s="451"/>
      <c r="ISP18" s="451"/>
      <c r="ISQ18" s="451"/>
      <c r="ISR18" s="451"/>
      <c r="ISS18" s="451"/>
      <c r="IST18" s="451"/>
      <c r="ISU18" s="454"/>
      <c r="ISV18" s="454"/>
      <c r="ISW18" s="451"/>
      <c r="ISX18" s="451"/>
      <c r="ISY18" s="451"/>
      <c r="ISZ18" s="451"/>
      <c r="ITA18" s="451"/>
      <c r="ITB18" s="451"/>
      <c r="ITC18" s="454"/>
      <c r="ITD18" s="454"/>
      <c r="ITE18" s="451"/>
      <c r="ITF18" s="451"/>
      <c r="ITG18" s="451"/>
      <c r="ITH18" s="451"/>
      <c r="ITI18" s="451"/>
      <c r="ITJ18" s="451"/>
      <c r="ITK18" s="454"/>
      <c r="ITL18" s="454"/>
      <c r="ITM18" s="451"/>
      <c r="ITN18" s="451"/>
      <c r="ITO18" s="451"/>
      <c r="ITP18" s="451"/>
      <c r="ITQ18" s="451"/>
      <c r="ITR18" s="451"/>
      <c r="ITS18" s="454"/>
      <c r="ITT18" s="454"/>
      <c r="ITU18" s="451"/>
      <c r="ITV18" s="451"/>
      <c r="ITW18" s="451"/>
      <c r="ITX18" s="451"/>
      <c r="ITY18" s="451"/>
      <c r="ITZ18" s="451"/>
      <c r="IUA18" s="454"/>
      <c r="IUB18" s="454"/>
      <c r="IUC18" s="451"/>
      <c r="IUD18" s="451"/>
      <c r="IUE18" s="451"/>
      <c r="IUF18" s="451"/>
      <c r="IUG18" s="451"/>
      <c r="IUH18" s="451"/>
      <c r="IUI18" s="454"/>
      <c r="IUJ18" s="454"/>
      <c r="IUK18" s="451"/>
      <c r="IUL18" s="451"/>
      <c r="IUM18" s="451"/>
      <c r="IUN18" s="451"/>
      <c r="IUO18" s="451"/>
      <c r="IUP18" s="451"/>
      <c r="IUQ18" s="454"/>
      <c r="IUR18" s="454"/>
      <c r="IUS18" s="451"/>
      <c r="IUT18" s="451"/>
      <c r="IUU18" s="451"/>
      <c r="IUV18" s="451"/>
      <c r="IUW18" s="451"/>
      <c r="IUX18" s="451"/>
      <c r="IUY18" s="454"/>
      <c r="IUZ18" s="454"/>
      <c r="IVA18" s="451"/>
      <c r="IVB18" s="451"/>
      <c r="IVC18" s="451"/>
      <c r="IVD18" s="451"/>
      <c r="IVE18" s="451"/>
      <c r="IVF18" s="451"/>
      <c r="IVG18" s="454"/>
      <c r="IVH18" s="454"/>
      <c r="IVI18" s="451"/>
      <c r="IVJ18" s="451"/>
      <c r="IVK18" s="451"/>
      <c r="IVL18" s="451"/>
      <c r="IVM18" s="451"/>
      <c r="IVN18" s="451"/>
      <c r="IVO18" s="454"/>
      <c r="IVP18" s="454"/>
      <c r="IVQ18" s="451"/>
      <c r="IVR18" s="451"/>
      <c r="IVS18" s="451"/>
      <c r="IVT18" s="451"/>
      <c r="IVU18" s="451"/>
      <c r="IVV18" s="451"/>
      <c r="IVW18" s="454"/>
      <c r="IVX18" s="454"/>
      <c r="IVY18" s="451"/>
      <c r="IVZ18" s="451"/>
      <c r="IWA18" s="451"/>
      <c r="IWB18" s="451"/>
      <c r="IWC18" s="451"/>
      <c r="IWD18" s="451"/>
      <c r="IWE18" s="454"/>
      <c r="IWF18" s="454"/>
      <c r="IWG18" s="451"/>
      <c r="IWH18" s="451"/>
      <c r="IWI18" s="451"/>
      <c r="IWJ18" s="451"/>
      <c r="IWK18" s="451"/>
      <c r="IWL18" s="451"/>
      <c r="IWM18" s="454"/>
      <c r="IWN18" s="454"/>
      <c r="IWO18" s="451"/>
      <c r="IWP18" s="451"/>
      <c r="IWQ18" s="451"/>
      <c r="IWR18" s="451"/>
      <c r="IWS18" s="451"/>
      <c r="IWT18" s="451"/>
      <c r="IWU18" s="454"/>
      <c r="IWV18" s="454"/>
      <c r="IWW18" s="451"/>
      <c r="IWX18" s="451"/>
      <c r="IWY18" s="451"/>
      <c r="IWZ18" s="451"/>
      <c r="IXA18" s="451"/>
      <c r="IXB18" s="451"/>
      <c r="IXC18" s="454"/>
      <c r="IXD18" s="454"/>
      <c r="IXE18" s="451"/>
      <c r="IXF18" s="451"/>
      <c r="IXG18" s="451"/>
      <c r="IXH18" s="451"/>
      <c r="IXI18" s="451"/>
      <c r="IXJ18" s="451"/>
      <c r="IXK18" s="454"/>
      <c r="IXL18" s="454"/>
      <c r="IXM18" s="451"/>
      <c r="IXN18" s="451"/>
      <c r="IXO18" s="451"/>
      <c r="IXP18" s="451"/>
      <c r="IXQ18" s="451"/>
      <c r="IXR18" s="451"/>
      <c r="IXS18" s="454"/>
      <c r="IXT18" s="454"/>
      <c r="IXU18" s="451"/>
      <c r="IXV18" s="451"/>
      <c r="IXW18" s="451"/>
      <c r="IXX18" s="451"/>
      <c r="IXY18" s="451"/>
      <c r="IXZ18" s="451"/>
      <c r="IYA18" s="454"/>
      <c r="IYB18" s="454"/>
      <c r="IYC18" s="451"/>
      <c r="IYD18" s="451"/>
      <c r="IYE18" s="451"/>
      <c r="IYF18" s="451"/>
      <c r="IYG18" s="451"/>
      <c r="IYH18" s="451"/>
      <c r="IYI18" s="454"/>
      <c r="IYJ18" s="454"/>
      <c r="IYK18" s="451"/>
      <c r="IYL18" s="451"/>
      <c r="IYM18" s="451"/>
      <c r="IYN18" s="451"/>
      <c r="IYO18" s="451"/>
      <c r="IYP18" s="451"/>
      <c r="IYQ18" s="454"/>
      <c r="IYR18" s="454"/>
      <c r="IYS18" s="451"/>
      <c r="IYT18" s="451"/>
      <c r="IYU18" s="451"/>
      <c r="IYV18" s="451"/>
      <c r="IYW18" s="451"/>
      <c r="IYX18" s="451"/>
      <c r="IYY18" s="454"/>
      <c r="IYZ18" s="454"/>
      <c r="IZA18" s="451"/>
      <c r="IZB18" s="451"/>
      <c r="IZC18" s="451"/>
      <c r="IZD18" s="451"/>
      <c r="IZE18" s="451"/>
      <c r="IZF18" s="451"/>
      <c r="IZG18" s="454"/>
      <c r="IZH18" s="454"/>
      <c r="IZI18" s="451"/>
      <c r="IZJ18" s="451"/>
      <c r="IZK18" s="451"/>
      <c r="IZL18" s="451"/>
      <c r="IZM18" s="451"/>
      <c r="IZN18" s="451"/>
      <c r="IZO18" s="454"/>
      <c r="IZP18" s="454"/>
      <c r="IZQ18" s="451"/>
      <c r="IZR18" s="451"/>
      <c r="IZS18" s="451"/>
      <c r="IZT18" s="451"/>
      <c r="IZU18" s="451"/>
      <c r="IZV18" s="451"/>
      <c r="IZW18" s="454"/>
      <c r="IZX18" s="454"/>
      <c r="IZY18" s="451"/>
      <c r="IZZ18" s="451"/>
      <c r="JAA18" s="451"/>
      <c r="JAB18" s="451"/>
      <c r="JAC18" s="451"/>
      <c r="JAD18" s="451"/>
      <c r="JAE18" s="454"/>
      <c r="JAF18" s="454"/>
      <c r="JAG18" s="451"/>
      <c r="JAH18" s="451"/>
      <c r="JAI18" s="451"/>
      <c r="JAJ18" s="451"/>
      <c r="JAK18" s="451"/>
      <c r="JAL18" s="451"/>
      <c r="JAM18" s="454"/>
      <c r="JAN18" s="454"/>
      <c r="JAO18" s="451"/>
      <c r="JAP18" s="451"/>
      <c r="JAQ18" s="451"/>
      <c r="JAR18" s="451"/>
      <c r="JAS18" s="451"/>
      <c r="JAT18" s="451"/>
      <c r="JAU18" s="454"/>
      <c r="JAV18" s="454"/>
      <c r="JAW18" s="451"/>
      <c r="JAX18" s="451"/>
      <c r="JAY18" s="451"/>
      <c r="JAZ18" s="451"/>
      <c r="JBA18" s="451"/>
      <c r="JBB18" s="451"/>
      <c r="JBC18" s="454"/>
      <c r="JBD18" s="454"/>
      <c r="JBE18" s="451"/>
      <c r="JBF18" s="451"/>
      <c r="JBG18" s="451"/>
      <c r="JBH18" s="451"/>
      <c r="JBI18" s="451"/>
      <c r="JBJ18" s="451"/>
      <c r="JBK18" s="454"/>
      <c r="JBL18" s="454"/>
      <c r="JBM18" s="451"/>
      <c r="JBN18" s="451"/>
      <c r="JBO18" s="451"/>
      <c r="JBP18" s="451"/>
      <c r="JBQ18" s="451"/>
      <c r="JBR18" s="451"/>
      <c r="JBS18" s="454"/>
      <c r="JBT18" s="454"/>
      <c r="JBU18" s="451"/>
      <c r="JBV18" s="451"/>
      <c r="JBW18" s="451"/>
      <c r="JBX18" s="451"/>
      <c r="JBY18" s="451"/>
      <c r="JBZ18" s="451"/>
      <c r="JCA18" s="454"/>
      <c r="JCB18" s="454"/>
      <c r="JCC18" s="451"/>
      <c r="JCD18" s="451"/>
      <c r="JCE18" s="451"/>
      <c r="JCF18" s="451"/>
      <c r="JCG18" s="451"/>
      <c r="JCH18" s="451"/>
      <c r="JCI18" s="454"/>
      <c r="JCJ18" s="454"/>
      <c r="JCK18" s="451"/>
      <c r="JCL18" s="451"/>
      <c r="JCM18" s="451"/>
      <c r="JCN18" s="451"/>
      <c r="JCO18" s="451"/>
      <c r="JCP18" s="451"/>
      <c r="JCQ18" s="454"/>
      <c r="JCR18" s="454"/>
      <c r="JCS18" s="451"/>
      <c r="JCT18" s="451"/>
      <c r="JCU18" s="451"/>
      <c r="JCV18" s="451"/>
      <c r="JCW18" s="451"/>
      <c r="JCX18" s="451"/>
      <c r="JCY18" s="454"/>
      <c r="JCZ18" s="454"/>
      <c r="JDA18" s="451"/>
      <c r="JDB18" s="451"/>
      <c r="JDC18" s="451"/>
      <c r="JDD18" s="451"/>
      <c r="JDE18" s="451"/>
      <c r="JDF18" s="451"/>
      <c r="JDG18" s="454"/>
      <c r="JDH18" s="454"/>
      <c r="JDI18" s="451"/>
      <c r="JDJ18" s="451"/>
      <c r="JDK18" s="451"/>
      <c r="JDL18" s="451"/>
      <c r="JDM18" s="451"/>
      <c r="JDN18" s="451"/>
      <c r="JDO18" s="454"/>
      <c r="JDP18" s="454"/>
      <c r="JDQ18" s="451"/>
      <c r="JDR18" s="451"/>
      <c r="JDS18" s="451"/>
      <c r="JDT18" s="451"/>
      <c r="JDU18" s="451"/>
      <c r="JDV18" s="451"/>
      <c r="JDW18" s="454"/>
      <c r="JDX18" s="454"/>
      <c r="JDY18" s="451"/>
      <c r="JDZ18" s="451"/>
      <c r="JEA18" s="451"/>
      <c r="JEB18" s="451"/>
      <c r="JEC18" s="451"/>
      <c r="JED18" s="451"/>
      <c r="JEE18" s="454"/>
      <c r="JEF18" s="454"/>
      <c r="JEG18" s="451"/>
      <c r="JEH18" s="451"/>
      <c r="JEI18" s="451"/>
      <c r="JEJ18" s="451"/>
      <c r="JEK18" s="451"/>
      <c r="JEL18" s="451"/>
      <c r="JEM18" s="454"/>
      <c r="JEN18" s="454"/>
      <c r="JEO18" s="451"/>
      <c r="JEP18" s="451"/>
      <c r="JEQ18" s="451"/>
      <c r="JER18" s="451"/>
      <c r="JES18" s="451"/>
      <c r="JET18" s="451"/>
      <c r="JEU18" s="454"/>
      <c r="JEV18" s="454"/>
      <c r="JEW18" s="451"/>
      <c r="JEX18" s="451"/>
      <c r="JEY18" s="451"/>
      <c r="JEZ18" s="451"/>
      <c r="JFA18" s="451"/>
      <c r="JFB18" s="451"/>
      <c r="JFC18" s="454"/>
      <c r="JFD18" s="454"/>
      <c r="JFE18" s="451"/>
      <c r="JFF18" s="451"/>
      <c r="JFG18" s="451"/>
      <c r="JFH18" s="451"/>
      <c r="JFI18" s="451"/>
      <c r="JFJ18" s="451"/>
      <c r="JFK18" s="454"/>
      <c r="JFL18" s="454"/>
      <c r="JFM18" s="451"/>
      <c r="JFN18" s="451"/>
      <c r="JFO18" s="451"/>
      <c r="JFP18" s="451"/>
      <c r="JFQ18" s="451"/>
      <c r="JFR18" s="451"/>
      <c r="JFS18" s="454"/>
      <c r="JFT18" s="454"/>
      <c r="JFU18" s="451"/>
      <c r="JFV18" s="451"/>
      <c r="JFW18" s="451"/>
      <c r="JFX18" s="451"/>
      <c r="JFY18" s="451"/>
      <c r="JFZ18" s="451"/>
      <c r="JGA18" s="454"/>
      <c r="JGB18" s="454"/>
      <c r="JGC18" s="451"/>
      <c r="JGD18" s="451"/>
      <c r="JGE18" s="451"/>
      <c r="JGF18" s="451"/>
      <c r="JGG18" s="451"/>
      <c r="JGH18" s="451"/>
      <c r="JGI18" s="454"/>
      <c r="JGJ18" s="454"/>
      <c r="JGK18" s="451"/>
      <c r="JGL18" s="451"/>
      <c r="JGM18" s="451"/>
      <c r="JGN18" s="451"/>
      <c r="JGO18" s="451"/>
      <c r="JGP18" s="451"/>
      <c r="JGQ18" s="454"/>
      <c r="JGR18" s="454"/>
      <c r="JGS18" s="451"/>
      <c r="JGT18" s="451"/>
      <c r="JGU18" s="451"/>
      <c r="JGV18" s="451"/>
      <c r="JGW18" s="451"/>
      <c r="JGX18" s="451"/>
      <c r="JGY18" s="454"/>
      <c r="JGZ18" s="454"/>
      <c r="JHA18" s="451"/>
      <c r="JHB18" s="451"/>
      <c r="JHC18" s="451"/>
      <c r="JHD18" s="451"/>
      <c r="JHE18" s="451"/>
      <c r="JHF18" s="451"/>
      <c r="JHG18" s="454"/>
      <c r="JHH18" s="454"/>
      <c r="JHI18" s="451"/>
      <c r="JHJ18" s="451"/>
      <c r="JHK18" s="451"/>
      <c r="JHL18" s="451"/>
      <c r="JHM18" s="451"/>
      <c r="JHN18" s="451"/>
      <c r="JHO18" s="454"/>
      <c r="JHP18" s="454"/>
      <c r="JHQ18" s="451"/>
      <c r="JHR18" s="451"/>
      <c r="JHS18" s="451"/>
      <c r="JHT18" s="451"/>
      <c r="JHU18" s="451"/>
      <c r="JHV18" s="451"/>
      <c r="JHW18" s="454"/>
      <c r="JHX18" s="454"/>
      <c r="JHY18" s="451"/>
      <c r="JHZ18" s="451"/>
      <c r="JIA18" s="451"/>
      <c r="JIB18" s="451"/>
      <c r="JIC18" s="451"/>
      <c r="JID18" s="451"/>
      <c r="JIE18" s="454"/>
      <c r="JIF18" s="454"/>
      <c r="JIG18" s="451"/>
      <c r="JIH18" s="451"/>
      <c r="JII18" s="451"/>
      <c r="JIJ18" s="451"/>
      <c r="JIK18" s="451"/>
      <c r="JIL18" s="451"/>
      <c r="JIM18" s="454"/>
      <c r="JIN18" s="454"/>
      <c r="JIO18" s="451"/>
      <c r="JIP18" s="451"/>
      <c r="JIQ18" s="451"/>
      <c r="JIR18" s="451"/>
      <c r="JIS18" s="451"/>
      <c r="JIT18" s="451"/>
      <c r="JIU18" s="454"/>
      <c r="JIV18" s="454"/>
      <c r="JIW18" s="451"/>
      <c r="JIX18" s="451"/>
      <c r="JIY18" s="451"/>
      <c r="JIZ18" s="451"/>
      <c r="JJA18" s="451"/>
      <c r="JJB18" s="451"/>
      <c r="JJC18" s="454"/>
      <c r="JJD18" s="454"/>
      <c r="JJE18" s="451"/>
      <c r="JJF18" s="451"/>
      <c r="JJG18" s="451"/>
      <c r="JJH18" s="451"/>
      <c r="JJI18" s="451"/>
      <c r="JJJ18" s="451"/>
      <c r="JJK18" s="454"/>
      <c r="JJL18" s="454"/>
      <c r="JJM18" s="451"/>
      <c r="JJN18" s="451"/>
      <c r="JJO18" s="451"/>
      <c r="JJP18" s="451"/>
      <c r="JJQ18" s="451"/>
      <c r="JJR18" s="451"/>
      <c r="JJS18" s="454"/>
      <c r="JJT18" s="454"/>
      <c r="JJU18" s="451"/>
      <c r="JJV18" s="451"/>
      <c r="JJW18" s="451"/>
      <c r="JJX18" s="451"/>
      <c r="JJY18" s="451"/>
      <c r="JJZ18" s="451"/>
      <c r="JKA18" s="454"/>
      <c r="JKB18" s="454"/>
      <c r="JKC18" s="451"/>
      <c r="JKD18" s="451"/>
      <c r="JKE18" s="451"/>
      <c r="JKF18" s="451"/>
      <c r="JKG18" s="451"/>
      <c r="JKH18" s="451"/>
      <c r="JKI18" s="454"/>
      <c r="JKJ18" s="454"/>
      <c r="JKK18" s="451"/>
      <c r="JKL18" s="451"/>
      <c r="JKM18" s="451"/>
      <c r="JKN18" s="451"/>
      <c r="JKO18" s="451"/>
      <c r="JKP18" s="451"/>
      <c r="JKQ18" s="454"/>
      <c r="JKR18" s="454"/>
      <c r="JKS18" s="451"/>
      <c r="JKT18" s="451"/>
      <c r="JKU18" s="451"/>
      <c r="JKV18" s="451"/>
      <c r="JKW18" s="451"/>
      <c r="JKX18" s="451"/>
      <c r="JKY18" s="454"/>
      <c r="JKZ18" s="454"/>
      <c r="JLA18" s="451"/>
      <c r="JLB18" s="451"/>
      <c r="JLC18" s="451"/>
      <c r="JLD18" s="451"/>
      <c r="JLE18" s="451"/>
      <c r="JLF18" s="451"/>
      <c r="JLG18" s="454"/>
      <c r="JLH18" s="454"/>
      <c r="JLI18" s="451"/>
      <c r="JLJ18" s="451"/>
      <c r="JLK18" s="451"/>
      <c r="JLL18" s="451"/>
      <c r="JLM18" s="451"/>
      <c r="JLN18" s="451"/>
      <c r="JLO18" s="454"/>
      <c r="JLP18" s="454"/>
      <c r="JLQ18" s="451"/>
      <c r="JLR18" s="451"/>
      <c r="JLS18" s="451"/>
      <c r="JLT18" s="451"/>
      <c r="JLU18" s="451"/>
      <c r="JLV18" s="451"/>
      <c r="JLW18" s="454"/>
      <c r="JLX18" s="454"/>
      <c r="JLY18" s="451"/>
      <c r="JLZ18" s="451"/>
      <c r="JMA18" s="451"/>
      <c r="JMB18" s="451"/>
      <c r="JMC18" s="451"/>
      <c r="JMD18" s="451"/>
      <c r="JME18" s="454"/>
      <c r="JMF18" s="454"/>
      <c r="JMG18" s="451"/>
      <c r="JMH18" s="451"/>
      <c r="JMI18" s="451"/>
      <c r="JMJ18" s="451"/>
      <c r="JMK18" s="451"/>
      <c r="JML18" s="451"/>
      <c r="JMM18" s="454"/>
      <c r="JMN18" s="454"/>
      <c r="JMO18" s="451"/>
      <c r="JMP18" s="451"/>
      <c r="JMQ18" s="451"/>
      <c r="JMR18" s="451"/>
      <c r="JMS18" s="451"/>
      <c r="JMT18" s="451"/>
      <c r="JMU18" s="454"/>
      <c r="JMV18" s="454"/>
      <c r="JMW18" s="451"/>
      <c r="JMX18" s="451"/>
      <c r="JMY18" s="451"/>
      <c r="JMZ18" s="451"/>
      <c r="JNA18" s="451"/>
      <c r="JNB18" s="451"/>
      <c r="JNC18" s="454"/>
      <c r="JND18" s="454"/>
      <c r="JNE18" s="451"/>
      <c r="JNF18" s="451"/>
      <c r="JNG18" s="451"/>
      <c r="JNH18" s="451"/>
      <c r="JNI18" s="451"/>
      <c r="JNJ18" s="451"/>
      <c r="JNK18" s="454"/>
      <c r="JNL18" s="454"/>
      <c r="JNM18" s="451"/>
      <c r="JNN18" s="451"/>
      <c r="JNO18" s="451"/>
      <c r="JNP18" s="451"/>
      <c r="JNQ18" s="451"/>
      <c r="JNR18" s="451"/>
      <c r="JNS18" s="454"/>
      <c r="JNT18" s="454"/>
      <c r="JNU18" s="451"/>
      <c r="JNV18" s="451"/>
      <c r="JNW18" s="451"/>
      <c r="JNX18" s="451"/>
      <c r="JNY18" s="451"/>
      <c r="JNZ18" s="451"/>
      <c r="JOA18" s="454"/>
      <c r="JOB18" s="454"/>
      <c r="JOC18" s="451"/>
      <c r="JOD18" s="451"/>
      <c r="JOE18" s="451"/>
      <c r="JOF18" s="451"/>
      <c r="JOG18" s="451"/>
      <c r="JOH18" s="451"/>
      <c r="JOI18" s="454"/>
      <c r="JOJ18" s="454"/>
      <c r="JOK18" s="451"/>
      <c r="JOL18" s="451"/>
      <c r="JOM18" s="451"/>
      <c r="JON18" s="451"/>
      <c r="JOO18" s="451"/>
      <c r="JOP18" s="451"/>
      <c r="JOQ18" s="454"/>
      <c r="JOR18" s="454"/>
      <c r="JOS18" s="451"/>
      <c r="JOT18" s="451"/>
      <c r="JOU18" s="451"/>
      <c r="JOV18" s="451"/>
      <c r="JOW18" s="451"/>
      <c r="JOX18" s="451"/>
      <c r="JOY18" s="454"/>
      <c r="JOZ18" s="454"/>
      <c r="JPA18" s="451"/>
      <c r="JPB18" s="451"/>
      <c r="JPC18" s="451"/>
      <c r="JPD18" s="451"/>
      <c r="JPE18" s="451"/>
      <c r="JPF18" s="451"/>
      <c r="JPG18" s="454"/>
      <c r="JPH18" s="454"/>
      <c r="JPI18" s="451"/>
      <c r="JPJ18" s="451"/>
      <c r="JPK18" s="451"/>
      <c r="JPL18" s="451"/>
      <c r="JPM18" s="451"/>
      <c r="JPN18" s="451"/>
      <c r="JPO18" s="454"/>
      <c r="JPP18" s="454"/>
      <c r="JPQ18" s="451"/>
      <c r="JPR18" s="451"/>
      <c r="JPS18" s="451"/>
      <c r="JPT18" s="451"/>
      <c r="JPU18" s="451"/>
      <c r="JPV18" s="451"/>
      <c r="JPW18" s="454"/>
      <c r="JPX18" s="454"/>
      <c r="JPY18" s="451"/>
      <c r="JPZ18" s="451"/>
      <c r="JQA18" s="451"/>
      <c r="JQB18" s="451"/>
      <c r="JQC18" s="451"/>
      <c r="JQD18" s="451"/>
      <c r="JQE18" s="454"/>
      <c r="JQF18" s="454"/>
      <c r="JQG18" s="451"/>
      <c r="JQH18" s="451"/>
      <c r="JQI18" s="451"/>
      <c r="JQJ18" s="451"/>
      <c r="JQK18" s="451"/>
      <c r="JQL18" s="451"/>
      <c r="JQM18" s="454"/>
      <c r="JQN18" s="454"/>
      <c r="JQO18" s="451"/>
      <c r="JQP18" s="451"/>
      <c r="JQQ18" s="451"/>
      <c r="JQR18" s="451"/>
      <c r="JQS18" s="451"/>
      <c r="JQT18" s="451"/>
      <c r="JQU18" s="454"/>
      <c r="JQV18" s="454"/>
      <c r="JQW18" s="451"/>
      <c r="JQX18" s="451"/>
      <c r="JQY18" s="451"/>
      <c r="JQZ18" s="451"/>
      <c r="JRA18" s="451"/>
      <c r="JRB18" s="451"/>
      <c r="JRC18" s="454"/>
      <c r="JRD18" s="454"/>
      <c r="JRE18" s="451"/>
      <c r="JRF18" s="451"/>
      <c r="JRG18" s="451"/>
      <c r="JRH18" s="451"/>
      <c r="JRI18" s="451"/>
      <c r="JRJ18" s="451"/>
      <c r="JRK18" s="454"/>
      <c r="JRL18" s="454"/>
      <c r="JRM18" s="451"/>
      <c r="JRN18" s="451"/>
      <c r="JRO18" s="451"/>
      <c r="JRP18" s="451"/>
      <c r="JRQ18" s="451"/>
      <c r="JRR18" s="451"/>
      <c r="JRS18" s="454"/>
      <c r="JRT18" s="454"/>
      <c r="JRU18" s="451"/>
      <c r="JRV18" s="451"/>
      <c r="JRW18" s="451"/>
      <c r="JRX18" s="451"/>
      <c r="JRY18" s="451"/>
      <c r="JRZ18" s="451"/>
      <c r="JSA18" s="454"/>
      <c r="JSB18" s="454"/>
      <c r="JSC18" s="451"/>
      <c r="JSD18" s="451"/>
      <c r="JSE18" s="451"/>
      <c r="JSF18" s="451"/>
      <c r="JSG18" s="451"/>
      <c r="JSH18" s="451"/>
      <c r="JSI18" s="454"/>
      <c r="JSJ18" s="454"/>
      <c r="JSK18" s="451"/>
      <c r="JSL18" s="451"/>
      <c r="JSM18" s="451"/>
      <c r="JSN18" s="451"/>
      <c r="JSO18" s="451"/>
      <c r="JSP18" s="451"/>
      <c r="JSQ18" s="454"/>
      <c r="JSR18" s="454"/>
      <c r="JSS18" s="451"/>
      <c r="JST18" s="451"/>
      <c r="JSU18" s="451"/>
      <c r="JSV18" s="451"/>
      <c r="JSW18" s="451"/>
      <c r="JSX18" s="451"/>
      <c r="JSY18" s="454"/>
      <c r="JSZ18" s="454"/>
      <c r="JTA18" s="451"/>
      <c r="JTB18" s="451"/>
      <c r="JTC18" s="451"/>
      <c r="JTD18" s="451"/>
      <c r="JTE18" s="451"/>
      <c r="JTF18" s="451"/>
      <c r="JTG18" s="454"/>
      <c r="JTH18" s="454"/>
      <c r="JTI18" s="451"/>
      <c r="JTJ18" s="451"/>
      <c r="JTK18" s="451"/>
      <c r="JTL18" s="451"/>
      <c r="JTM18" s="451"/>
      <c r="JTN18" s="451"/>
      <c r="JTO18" s="454"/>
      <c r="JTP18" s="454"/>
      <c r="JTQ18" s="451"/>
      <c r="JTR18" s="451"/>
      <c r="JTS18" s="451"/>
      <c r="JTT18" s="451"/>
      <c r="JTU18" s="451"/>
      <c r="JTV18" s="451"/>
      <c r="JTW18" s="454"/>
      <c r="JTX18" s="454"/>
      <c r="JTY18" s="451"/>
      <c r="JTZ18" s="451"/>
      <c r="JUA18" s="451"/>
      <c r="JUB18" s="451"/>
      <c r="JUC18" s="451"/>
      <c r="JUD18" s="451"/>
      <c r="JUE18" s="454"/>
      <c r="JUF18" s="454"/>
      <c r="JUG18" s="451"/>
      <c r="JUH18" s="451"/>
      <c r="JUI18" s="451"/>
      <c r="JUJ18" s="451"/>
      <c r="JUK18" s="451"/>
      <c r="JUL18" s="451"/>
      <c r="JUM18" s="454"/>
      <c r="JUN18" s="454"/>
      <c r="JUO18" s="451"/>
      <c r="JUP18" s="451"/>
      <c r="JUQ18" s="451"/>
      <c r="JUR18" s="451"/>
      <c r="JUS18" s="451"/>
      <c r="JUT18" s="451"/>
      <c r="JUU18" s="454"/>
      <c r="JUV18" s="454"/>
      <c r="JUW18" s="451"/>
      <c r="JUX18" s="451"/>
      <c r="JUY18" s="451"/>
      <c r="JUZ18" s="451"/>
      <c r="JVA18" s="451"/>
      <c r="JVB18" s="451"/>
      <c r="JVC18" s="454"/>
      <c r="JVD18" s="454"/>
      <c r="JVE18" s="451"/>
      <c r="JVF18" s="451"/>
      <c r="JVG18" s="451"/>
      <c r="JVH18" s="451"/>
      <c r="JVI18" s="451"/>
      <c r="JVJ18" s="451"/>
      <c r="JVK18" s="454"/>
      <c r="JVL18" s="454"/>
      <c r="JVM18" s="451"/>
      <c r="JVN18" s="451"/>
      <c r="JVO18" s="451"/>
      <c r="JVP18" s="451"/>
      <c r="JVQ18" s="451"/>
      <c r="JVR18" s="451"/>
      <c r="JVS18" s="454"/>
      <c r="JVT18" s="454"/>
      <c r="JVU18" s="451"/>
      <c r="JVV18" s="451"/>
      <c r="JVW18" s="451"/>
      <c r="JVX18" s="451"/>
      <c r="JVY18" s="451"/>
      <c r="JVZ18" s="451"/>
      <c r="JWA18" s="454"/>
      <c r="JWB18" s="454"/>
      <c r="JWC18" s="451"/>
      <c r="JWD18" s="451"/>
      <c r="JWE18" s="451"/>
      <c r="JWF18" s="451"/>
      <c r="JWG18" s="451"/>
      <c r="JWH18" s="451"/>
      <c r="JWI18" s="454"/>
      <c r="JWJ18" s="454"/>
      <c r="JWK18" s="451"/>
      <c r="JWL18" s="451"/>
      <c r="JWM18" s="451"/>
      <c r="JWN18" s="451"/>
      <c r="JWO18" s="451"/>
      <c r="JWP18" s="451"/>
      <c r="JWQ18" s="454"/>
      <c r="JWR18" s="454"/>
      <c r="JWS18" s="451"/>
      <c r="JWT18" s="451"/>
      <c r="JWU18" s="451"/>
      <c r="JWV18" s="451"/>
      <c r="JWW18" s="451"/>
      <c r="JWX18" s="451"/>
      <c r="JWY18" s="454"/>
      <c r="JWZ18" s="454"/>
      <c r="JXA18" s="451"/>
      <c r="JXB18" s="451"/>
      <c r="JXC18" s="451"/>
      <c r="JXD18" s="451"/>
      <c r="JXE18" s="451"/>
      <c r="JXF18" s="451"/>
      <c r="JXG18" s="454"/>
      <c r="JXH18" s="454"/>
      <c r="JXI18" s="451"/>
      <c r="JXJ18" s="451"/>
      <c r="JXK18" s="451"/>
      <c r="JXL18" s="451"/>
      <c r="JXM18" s="451"/>
      <c r="JXN18" s="451"/>
      <c r="JXO18" s="454"/>
      <c r="JXP18" s="454"/>
      <c r="JXQ18" s="451"/>
      <c r="JXR18" s="451"/>
      <c r="JXS18" s="451"/>
      <c r="JXT18" s="451"/>
      <c r="JXU18" s="451"/>
      <c r="JXV18" s="451"/>
      <c r="JXW18" s="454"/>
      <c r="JXX18" s="454"/>
      <c r="JXY18" s="451"/>
      <c r="JXZ18" s="451"/>
      <c r="JYA18" s="451"/>
      <c r="JYB18" s="451"/>
      <c r="JYC18" s="451"/>
      <c r="JYD18" s="451"/>
      <c r="JYE18" s="454"/>
      <c r="JYF18" s="454"/>
      <c r="JYG18" s="451"/>
      <c r="JYH18" s="451"/>
      <c r="JYI18" s="451"/>
      <c r="JYJ18" s="451"/>
      <c r="JYK18" s="451"/>
      <c r="JYL18" s="451"/>
      <c r="JYM18" s="454"/>
      <c r="JYN18" s="454"/>
      <c r="JYO18" s="451"/>
      <c r="JYP18" s="451"/>
      <c r="JYQ18" s="451"/>
      <c r="JYR18" s="451"/>
      <c r="JYS18" s="451"/>
      <c r="JYT18" s="451"/>
      <c r="JYU18" s="454"/>
      <c r="JYV18" s="454"/>
      <c r="JYW18" s="451"/>
      <c r="JYX18" s="451"/>
      <c r="JYY18" s="451"/>
      <c r="JYZ18" s="451"/>
      <c r="JZA18" s="451"/>
      <c r="JZB18" s="451"/>
      <c r="JZC18" s="454"/>
      <c r="JZD18" s="454"/>
      <c r="JZE18" s="451"/>
      <c r="JZF18" s="451"/>
      <c r="JZG18" s="451"/>
      <c r="JZH18" s="451"/>
      <c r="JZI18" s="451"/>
      <c r="JZJ18" s="451"/>
      <c r="JZK18" s="454"/>
      <c r="JZL18" s="454"/>
      <c r="JZM18" s="451"/>
      <c r="JZN18" s="451"/>
      <c r="JZO18" s="451"/>
      <c r="JZP18" s="451"/>
      <c r="JZQ18" s="451"/>
      <c r="JZR18" s="451"/>
      <c r="JZS18" s="454"/>
      <c r="JZT18" s="454"/>
      <c r="JZU18" s="451"/>
      <c r="JZV18" s="451"/>
      <c r="JZW18" s="451"/>
      <c r="JZX18" s="451"/>
      <c r="JZY18" s="451"/>
      <c r="JZZ18" s="451"/>
      <c r="KAA18" s="454"/>
      <c r="KAB18" s="454"/>
      <c r="KAC18" s="451"/>
      <c r="KAD18" s="451"/>
      <c r="KAE18" s="451"/>
      <c r="KAF18" s="451"/>
      <c r="KAG18" s="451"/>
      <c r="KAH18" s="451"/>
      <c r="KAI18" s="454"/>
      <c r="KAJ18" s="454"/>
      <c r="KAK18" s="451"/>
      <c r="KAL18" s="451"/>
      <c r="KAM18" s="451"/>
      <c r="KAN18" s="451"/>
      <c r="KAO18" s="451"/>
      <c r="KAP18" s="451"/>
      <c r="KAQ18" s="454"/>
      <c r="KAR18" s="454"/>
      <c r="KAS18" s="451"/>
      <c r="KAT18" s="451"/>
      <c r="KAU18" s="451"/>
      <c r="KAV18" s="451"/>
      <c r="KAW18" s="451"/>
      <c r="KAX18" s="451"/>
      <c r="KAY18" s="454"/>
      <c r="KAZ18" s="454"/>
      <c r="KBA18" s="451"/>
      <c r="KBB18" s="451"/>
      <c r="KBC18" s="451"/>
      <c r="KBD18" s="451"/>
      <c r="KBE18" s="451"/>
      <c r="KBF18" s="451"/>
      <c r="KBG18" s="454"/>
      <c r="KBH18" s="454"/>
      <c r="KBI18" s="451"/>
      <c r="KBJ18" s="451"/>
      <c r="KBK18" s="451"/>
      <c r="KBL18" s="451"/>
      <c r="KBM18" s="451"/>
      <c r="KBN18" s="451"/>
      <c r="KBO18" s="454"/>
      <c r="KBP18" s="454"/>
      <c r="KBQ18" s="451"/>
      <c r="KBR18" s="451"/>
      <c r="KBS18" s="451"/>
      <c r="KBT18" s="451"/>
      <c r="KBU18" s="451"/>
      <c r="KBV18" s="451"/>
      <c r="KBW18" s="454"/>
      <c r="KBX18" s="454"/>
      <c r="KBY18" s="451"/>
      <c r="KBZ18" s="451"/>
      <c r="KCA18" s="451"/>
      <c r="KCB18" s="451"/>
      <c r="KCC18" s="451"/>
      <c r="KCD18" s="451"/>
      <c r="KCE18" s="454"/>
      <c r="KCF18" s="454"/>
      <c r="KCG18" s="451"/>
      <c r="KCH18" s="451"/>
      <c r="KCI18" s="451"/>
      <c r="KCJ18" s="451"/>
      <c r="KCK18" s="451"/>
      <c r="KCL18" s="451"/>
      <c r="KCM18" s="454"/>
      <c r="KCN18" s="454"/>
      <c r="KCO18" s="451"/>
      <c r="KCP18" s="451"/>
      <c r="KCQ18" s="451"/>
      <c r="KCR18" s="451"/>
      <c r="KCS18" s="451"/>
      <c r="KCT18" s="451"/>
      <c r="KCU18" s="454"/>
      <c r="KCV18" s="454"/>
      <c r="KCW18" s="451"/>
      <c r="KCX18" s="451"/>
      <c r="KCY18" s="451"/>
      <c r="KCZ18" s="451"/>
      <c r="KDA18" s="451"/>
      <c r="KDB18" s="451"/>
      <c r="KDC18" s="454"/>
      <c r="KDD18" s="454"/>
      <c r="KDE18" s="451"/>
      <c r="KDF18" s="451"/>
      <c r="KDG18" s="451"/>
      <c r="KDH18" s="451"/>
      <c r="KDI18" s="451"/>
      <c r="KDJ18" s="451"/>
      <c r="KDK18" s="454"/>
      <c r="KDL18" s="454"/>
      <c r="KDM18" s="451"/>
      <c r="KDN18" s="451"/>
      <c r="KDO18" s="451"/>
      <c r="KDP18" s="451"/>
      <c r="KDQ18" s="451"/>
      <c r="KDR18" s="451"/>
      <c r="KDS18" s="454"/>
      <c r="KDT18" s="454"/>
      <c r="KDU18" s="451"/>
      <c r="KDV18" s="451"/>
      <c r="KDW18" s="451"/>
      <c r="KDX18" s="451"/>
      <c r="KDY18" s="451"/>
      <c r="KDZ18" s="451"/>
      <c r="KEA18" s="454"/>
      <c r="KEB18" s="454"/>
      <c r="KEC18" s="451"/>
      <c r="KED18" s="451"/>
      <c r="KEE18" s="451"/>
      <c r="KEF18" s="451"/>
      <c r="KEG18" s="451"/>
      <c r="KEH18" s="451"/>
      <c r="KEI18" s="454"/>
      <c r="KEJ18" s="454"/>
      <c r="KEK18" s="451"/>
      <c r="KEL18" s="451"/>
      <c r="KEM18" s="451"/>
      <c r="KEN18" s="451"/>
      <c r="KEO18" s="451"/>
      <c r="KEP18" s="451"/>
      <c r="KEQ18" s="454"/>
      <c r="KER18" s="454"/>
      <c r="KES18" s="451"/>
      <c r="KET18" s="451"/>
      <c r="KEU18" s="451"/>
      <c r="KEV18" s="451"/>
      <c r="KEW18" s="451"/>
      <c r="KEX18" s="451"/>
      <c r="KEY18" s="454"/>
      <c r="KEZ18" s="454"/>
      <c r="KFA18" s="451"/>
      <c r="KFB18" s="451"/>
      <c r="KFC18" s="451"/>
      <c r="KFD18" s="451"/>
      <c r="KFE18" s="451"/>
      <c r="KFF18" s="451"/>
      <c r="KFG18" s="454"/>
      <c r="KFH18" s="454"/>
      <c r="KFI18" s="451"/>
      <c r="KFJ18" s="451"/>
      <c r="KFK18" s="451"/>
      <c r="KFL18" s="451"/>
      <c r="KFM18" s="451"/>
      <c r="KFN18" s="451"/>
      <c r="KFO18" s="454"/>
      <c r="KFP18" s="454"/>
      <c r="KFQ18" s="451"/>
      <c r="KFR18" s="451"/>
      <c r="KFS18" s="451"/>
      <c r="KFT18" s="451"/>
      <c r="KFU18" s="451"/>
      <c r="KFV18" s="451"/>
      <c r="KFW18" s="454"/>
      <c r="KFX18" s="454"/>
      <c r="KFY18" s="451"/>
      <c r="KFZ18" s="451"/>
      <c r="KGA18" s="451"/>
      <c r="KGB18" s="451"/>
      <c r="KGC18" s="451"/>
      <c r="KGD18" s="451"/>
      <c r="KGE18" s="454"/>
      <c r="KGF18" s="454"/>
      <c r="KGG18" s="451"/>
      <c r="KGH18" s="451"/>
      <c r="KGI18" s="451"/>
      <c r="KGJ18" s="451"/>
      <c r="KGK18" s="451"/>
      <c r="KGL18" s="451"/>
      <c r="KGM18" s="454"/>
      <c r="KGN18" s="454"/>
      <c r="KGO18" s="451"/>
      <c r="KGP18" s="451"/>
      <c r="KGQ18" s="451"/>
      <c r="KGR18" s="451"/>
      <c r="KGS18" s="451"/>
      <c r="KGT18" s="451"/>
      <c r="KGU18" s="454"/>
      <c r="KGV18" s="454"/>
      <c r="KGW18" s="451"/>
      <c r="KGX18" s="451"/>
      <c r="KGY18" s="451"/>
      <c r="KGZ18" s="451"/>
      <c r="KHA18" s="451"/>
      <c r="KHB18" s="451"/>
      <c r="KHC18" s="454"/>
      <c r="KHD18" s="454"/>
      <c r="KHE18" s="451"/>
      <c r="KHF18" s="451"/>
      <c r="KHG18" s="451"/>
      <c r="KHH18" s="451"/>
      <c r="KHI18" s="451"/>
      <c r="KHJ18" s="451"/>
      <c r="KHK18" s="454"/>
      <c r="KHL18" s="454"/>
      <c r="KHM18" s="451"/>
      <c r="KHN18" s="451"/>
      <c r="KHO18" s="451"/>
      <c r="KHP18" s="451"/>
      <c r="KHQ18" s="451"/>
      <c r="KHR18" s="451"/>
      <c r="KHS18" s="454"/>
      <c r="KHT18" s="454"/>
      <c r="KHU18" s="451"/>
      <c r="KHV18" s="451"/>
      <c r="KHW18" s="451"/>
      <c r="KHX18" s="451"/>
      <c r="KHY18" s="451"/>
      <c r="KHZ18" s="451"/>
      <c r="KIA18" s="454"/>
      <c r="KIB18" s="454"/>
      <c r="KIC18" s="451"/>
      <c r="KID18" s="451"/>
      <c r="KIE18" s="451"/>
      <c r="KIF18" s="451"/>
      <c r="KIG18" s="451"/>
      <c r="KIH18" s="451"/>
      <c r="KII18" s="454"/>
      <c r="KIJ18" s="454"/>
      <c r="KIK18" s="451"/>
      <c r="KIL18" s="451"/>
      <c r="KIM18" s="451"/>
      <c r="KIN18" s="451"/>
      <c r="KIO18" s="451"/>
      <c r="KIP18" s="451"/>
      <c r="KIQ18" s="454"/>
      <c r="KIR18" s="454"/>
      <c r="KIS18" s="451"/>
      <c r="KIT18" s="451"/>
      <c r="KIU18" s="451"/>
      <c r="KIV18" s="451"/>
      <c r="KIW18" s="451"/>
      <c r="KIX18" s="451"/>
      <c r="KIY18" s="454"/>
      <c r="KIZ18" s="454"/>
      <c r="KJA18" s="451"/>
      <c r="KJB18" s="451"/>
      <c r="KJC18" s="451"/>
      <c r="KJD18" s="451"/>
      <c r="KJE18" s="451"/>
      <c r="KJF18" s="451"/>
      <c r="KJG18" s="454"/>
      <c r="KJH18" s="454"/>
      <c r="KJI18" s="451"/>
      <c r="KJJ18" s="451"/>
      <c r="KJK18" s="451"/>
      <c r="KJL18" s="451"/>
      <c r="KJM18" s="451"/>
      <c r="KJN18" s="451"/>
      <c r="KJO18" s="454"/>
      <c r="KJP18" s="454"/>
      <c r="KJQ18" s="451"/>
      <c r="KJR18" s="451"/>
      <c r="KJS18" s="451"/>
      <c r="KJT18" s="451"/>
      <c r="KJU18" s="451"/>
      <c r="KJV18" s="451"/>
      <c r="KJW18" s="454"/>
      <c r="KJX18" s="454"/>
      <c r="KJY18" s="451"/>
      <c r="KJZ18" s="451"/>
      <c r="KKA18" s="451"/>
      <c r="KKB18" s="451"/>
      <c r="KKC18" s="451"/>
      <c r="KKD18" s="451"/>
      <c r="KKE18" s="454"/>
      <c r="KKF18" s="454"/>
      <c r="KKG18" s="451"/>
      <c r="KKH18" s="451"/>
      <c r="KKI18" s="451"/>
      <c r="KKJ18" s="451"/>
      <c r="KKK18" s="451"/>
      <c r="KKL18" s="451"/>
      <c r="KKM18" s="454"/>
      <c r="KKN18" s="454"/>
      <c r="KKO18" s="451"/>
      <c r="KKP18" s="451"/>
      <c r="KKQ18" s="451"/>
      <c r="KKR18" s="451"/>
      <c r="KKS18" s="451"/>
      <c r="KKT18" s="451"/>
      <c r="KKU18" s="454"/>
      <c r="KKV18" s="454"/>
      <c r="KKW18" s="451"/>
      <c r="KKX18" s="451"/>
      <c r="KKY18" s="451"/>
      <c r="KKZ18" s="451"/>
      <c r="KLA18" s="451"/>
      <c r="KLB18" s="451"/>
      <c r="KLC18" s="454"/>
      <c r="KLD18" s="454"/>
      <c r="KLE18" s="451"/>
      <c r="KLF18" s="451"/>
      <c r="KLG18" s="451"/>
      <c r="KLH18" s="451"/>
      <c r="KLI18" s="451"/>
      <c r="KLJ18" s="451"/>
      <c r="KLK18" s="454"/>
      <c r="KLL18" s="454"/>
      <c r="KLM18" s="451"/>
      <c r="KLN18" s="451"/>
      <c r="KLO18" s="451"/>
      <c r="KLP18" s="451"/>
      <c r="KLQ18" s="451"/>
      <c r="KLR18" s="451"/>
      <c r="KLS18" s="454"/>
      <c r="KLT18" s="454"/>
      <c r="KLU18" s="451"/>
      <c r="KLV18" s="451"/>
      <c r="KLW18" s="451"/>
      <c r="KLX18" s="451"/>
      <c r="KLY18" s="451"/>
      <c r="KLZ18" s="451"/>
      <c r="KMA18" s="454"/>
      <c r="KMB18" s="454"/>
      <c r="KMC18" s="451"/>
      <c r="KMD18" s="451"/>
      <c r="KME18" s="451"/>
      <c r="KMF18" s="451"/>
      <c r="KMG18" s="451"/>
      <c r="KMH18" s="451"/>
      <c r="KMI18" s="454"/>
      <c r="KMJ18" s="454"/>
      <c r="KMK18" s="451"/>
      <c r="KML18" s="451"/>
      <c r="KMM18" s="451"/>
      <c r="KMN18" s="451"/>
      <c r="KMO18" s="451"/>
      <c r="KMP18" s="451"/>
      <c r="KMQ18" s="454"/>
      <c r="KMR18" s="454"/>
      <c r="KMS18" s="451"/>
      <c r="KMT18" s="451"/>
      <c r="KMU18" s="451"/>
      <c r="KMV18" s="451"/>
      <c r="KMW18" s="451"/>
      <c r="KMX18" s="451"/>
      <c r="KMY18" s="454"/>
      <c r="KMZ18" s="454"/>
      <c r="KNA18" s="451"/>
      <c r="KNB18" s="451"/>
      <c r="KNC18" s="451"/>
      <c r="KND18" s="451"/>
      <c r="KNE18" s="451"/>
      <c r="KNF18" s="451"/>
      <c r="KNG18" s="454"/>
      <c r="KNH18" s="454"/>
      <c r="KNI18" s="451"/>
      <c r="KNJ18" s="451"/>
      <c r="KNK18" s="451"/>
      <c r="KNL18" s="451"/>
      <c r="KNM18" s="451"/>
      <c r="KNN18" s="451"/>
      <c r="KNO18" s="454"/>
      <c r="KNP18" s="454"/>
      <c r="KNQ18" s="451"/>
      <c r="KNR18" s="451"/>
      <c r="KNS18" s="451"/>
      <c r="KNT18" s="451"/>
      <c r="KNU18" s="451"/>
      <c r="KNV18" s="451"/>
      <c r="KNW18" s="454"/>
      <c r="KNX18" s="454"/>
      <c r="KNY18" s="451"/>
      <c r="KNZ18" s="451"/>
      <c r="KOA18" s="451"/>
      <c r="KOB18" s="451"/>
      <c r="KOC18" s="451"/>
      <c r="KOD18" s="451"/>
      <c r="KOE18" s="454"/>
      <c r="KOF18" s="454"/>
      <c r="KOG18" s="451"/>
      <c r="KOH18" s="451"/>
      <c r="KOI18" s="451"/>
      <c r="KOJ18" s="451"/>
      <c r="KOK18" s="451"/>
      <c r="KOL18" s="451"/>
      <c r="KOM18" s="454"/>
      <c r="KON18" s="454"/>
      <c r="KOO18" s="451"/>
      <c r="KOP18" s="451"/>
      <c r="KOQ18" s="451"/>
      <c r="KOR18" s="451"/>
      <c r="KOS18" s="451"/>
      <c r="KOT18" s="451"/>
      <c r="KOU18" s="454"/>
      <c r="KOV18" s="454"/>
      <c r="KOW18" s="451"/>
      <c r="KOX18" s="451"/>
      <c r="KOY18" s="451"/>
      <c r="KOZ18" s="451"/>
      <c r="KPA18" s="451"/>
      <c r="KPB18" s="451"/>
      <c r="KPC18" s="454"/>
      <c r="KPD18" s="454"/>
      <c r="KPE18" s="451"/>
      <c r="KPF18" s="451"/>
      <c r="KPG18" s="451"/>
      <c r="KPH18" s="451"/>
      <c r="KPI18" s="451"/>
      <c r="KPJ18" s="451"/>
      <c r="KPK18" s="454"/>
      <c r="KPL18" s="454"/>
      <c r="KPM18" s="451"/>
      <c r="KPN18" s="451"/>
      <c r="KPO18" s="451"/>
      <c r="KPP18" s="451"/>
      <c r="KPQ18" s="451"/>
      <c r="KPR18" s="451"/>
      <c r="KPS18" s="454"/>
      <c r="KPT18" s="454"/>
      <c r="KPU18" s="451"/>
      <c r="KPV18" s="451"/>
      <c r="KPW18" s="451"/>
      <c r="KPX18" s="451"/>
      <c r="KPY18" s="451"/>
      <c r="KPZ18" s="451"/>
      <c r="KQA18" s="454"/>
      <c r="KQB18" s="454"/>
      <c r="KQC18" s="451"/>
      <c r="KQD18" s="451"/>
      <c r="KQE18" s="451"/>
      <c r="KQF18" s="451"/>
      <c r="KQG18" s="451"/>
      <c r="KQH18" s="451"/>
      <c r="KQI18" s="454"/>
      <c r="KQJ18" s="454"/>
      <c r="KQK18" s="451"/>
      <c r="KQL18" s="451"/>
      <c r="KQM18" s="451"/>
      <c r="KQN18" s="451"/>
      <c r="KQO18" s="451"/>
      <c r="KQP18" s="451"/>
      <c r="KQQ18" s="454"/>
      <c r="KQR18" s="454"/>
      <c r="KQS18" s="451"/>
      <c r="KQT18" s="451"/>
      <c r="KQU18" s="451"/>
      <c r="KQV18" s="451"/>
      <c r="KQW18" s="451"/>
      <c r="KQX18" s="451"/>
      <c r="KQY18" s="454"/>
      <c r="KQZ18" s="454"/>
      <c r="KRA18" s="451"/>
      <c r="KRB18" s="451"/>
      <c r="KRC18" s="451"/>
      <c r="KRD18" s="451"/>
      <c r="KRE18" s="451"/>
      <c r="KRF18" s="451"/>
      <c r="KRG18" s="454"/>
      <c r="KRH18" s="454"/>
      <c r="KRI18" s="451"/>
      <c r="KRJ18" s="451"/>
      <c r="KRK18" s="451"/>
      <c r="KRL18" s="451"/>
      <c r="KRM18" s="451"/>
      <c r="KRN18" s="451"/>
      <c r="KRO18" s="454"/>
      <c r="KRP18" s="454"/>
      <c r="KRQ18" s="451"/>
      <c r="KRR18" s="451"/>
      <c r="KRS18" s="451"/>
      <c r="KRT18" s="451"/>
      <c r="KRU18" s="451"/>
      <c r="KRV18" s="451"/>
      <c r="KRW18" s="454"/>
      <c r="KRX18" s="454"/>
      <c r="KRY18" s="451"/>
      <c r="KRZ18" s="451"/>
      <c r="KSA18" s="451"/>
      <c r="KSB18" s="451"/>
      <c r="KSC18" s="451"/>
      <c r="KSD18" s="451"/>
      <c r="KSE18" s="454"/>
      <c r="KSF18" s="454"/>
      <c r="KSG18" s="451"/>
      <c r="KSH18" s="451"/>
      <c r="KSI18" s="451"/>
      <c r="KSJ18" s="451"/>
      <c r="KSK18" s="451"/>
      <c r="KSL18" s="451"/>
      <c r="KSM18" s="454"/>
      <c r="KSN18" s="454"/>
      <c r="KSO18" s="451"/>
      <c r="KSP18" s="451"/>
      <c r="KSQ18" s="451"/>
      <c r="KSR18" s="451"/>
      <c r="KSS18" s="451"/>
      <c r="KST18" s="451"/>
      <c r="KSU18" s="454"/>
      <c r="KSV18" s="454"/>
      <c r="KSW18" s="451"/>
      <c r="KSX18" s="451"/>
      <c r="KSY18" s="451"/>
      <c r="KSZ18" s="451"/>
      <c r="KTA18" s="451"/>
      <c r="KTB18" s="451"/>
      <c r="KTC18" s="454"/>
      <c r="KTD18" s="454"/>
      <c r="KTE18" s="451"/>
      <c r="KTF18" s="451"/>
      <c r="KTG18" s="451"/>
      <c r="KTH18" s="451"/>
      <c r="KTI18" s="451"/>
      <c r="KTJ18" s="451"/>
      <c r="KTK18" s="454"/>
      <c r="KTL18" s="454"/>
      <c r="KTM18" s="451"/>
      <c r="KTN18" s="451"/>
      <c r="KTO18" s="451"/>
      <c r="KTP18" s="451"/>
      <c r="KTQ18" s="451"/>
      <c r="KTR18" s="451"/>
      <c r="KTS18" s="454"/>
      <c r="KTT18" s="454"/>
      <c r="KTU18" s="451"/>
      <c r="KTV18" s="451"/>
      <c r="KTW18" s="451"/>
      <c r="KTX18" s="451"/>
      <c r="KTY18" s="451"/>
      <c r="KTZ18" s="451"/>
      <c r="KUA18" s="454"/>
      <c r="KUB18" s="454"/>
      <c r="KUC18" s="451"/>
      <c r="KUD18" s="451"/>
      <c r="KUE18" s="451"/>
      <c r="KUF18" s="451"/>
      <c r="KUG18" s="451"/>
      <c r="KUH18" s="451"/>
      <c r="KUI18" s="454"/>
      <c r="KUJ18" s="454"/>
      <c r="KUK18" s="451"/>
      <c r="KUL18" s="451"/>
      <c r="KUM18" s="451"/>
      <c r="KUN18" s="451"/>
      <c r="KUO18" s="451"/>
      <c r="KUP18" s="451"/>
      <c r="KUQ18" s="454"/>
      <c r="KUR18" s="454"/>
      <c r="KUS18" s="451"/>
      <c r="KUT18" s="451"/>
      <c r="KUU18" s="451"/>
      <c r="KUV18" s="451"/>
      <c r="KUW18" s="451"/>
      <c r="KUX18" s="451"/>
      <c r="KUY18" s="454"/>
      <c r="KUZ18" s="454"/>
      <c r="KVA18" s="451"/>
      <c r="KVB18" s="451"/>
      <c r="KVC18" s="451"/>
      <c r="KVD18" s="451"/>
      <c r="KVE18" s="451"/>
      <c r="KVF18" s="451"/>
      <c r="KVG18" s="454"/>
      <c r="KVH18" s="454"/>
      <c r="KVI18" s="451"/>
      <c r="KVJ18" s="451"/>
      <c r="KVK18" s="451"/>
      <c r="KVL18" s="451"/>
      <c r="KVM18" s="451"/>
      <c r="KVN18" s="451"/>
      <c r="KVO18" s="454"/>
      <c r="KVP18" s="454"/>
      <c r="KVQ18" s="451"/>
      <c r="KVR18" s="451"/>
      <c r="KVS18" s="451"/>
      <c r="KVT18" s="451"/>
      <c r="KVU18" s="451"/>
      <c r="KVV18" s="451"/>
      <c r="KVW18" s="454"/>
      <c r="KVX18" s="454"/>
      <c r="KVY18" s="451"/>
      <c r="KVZ18" s="451"/>
      <c r="KWA18" s="451"/>
      <c r="KWB18" s="451"/>
      <c r="KWC18" s="451"/>
      <c r="KWD18" s="451"/>
      <c r="KWE18" s="454"/>
      <c r="KWF18" s="454"/>
      <c r="KWG18" s="451"/>
      <c r="KWH18" s="451"/>
      <c r="KWI18" s="451"/>
      <c r="KWJ18" s="451"/>
      <c r="KWK18" s="451"/>
      <c r="KWL18" s="451"/>
      <c r="KWM18" s="454"/>
      <c r="KWN18" s="454"/>
      <c r="KWO18" s="451"/>
      <c r="KWP18" s="451"/>
      <c r="KWQ18" s="451"/>
      <c r="KWR18" s="451"/>
      <c r="KWS18" s="451"/>
      <c r="KWT18" s="451"/>
      <c r="KWU18" s="454"/>
      <c r="KWV18" s="454"/>
      <c r="KWW18" s="451"/>
      <c r="KWX18" s="451"/>
      <c r="KWY18" s="451"/>
      <c r="KWZ18" s="451"/>
      <c r="KXA18" s="451"/>
      <c r="KXB18" s="451"/>
      <c r="KXC18" s="454"/>
      <c r="KXD18" s="454"/>
      <c r="KXE18" s="451"/>
      <c r="KXF18" s="451"/>
      <c r="KXG18" s="451"/>
      <c r="KXH18" s="451"/>
      <c r="KXI18" s="451"/>
      <c r="KXJ18" s="451"/>
      <c r="KXK18" s="454"/>
      <c r="KXL18" s="454"/>
      <c r="KXM18" s="451"/>
      <c r="KXN18" s="451"/>
      <c r="KXO18" s="451"/>
      <c r="KXP18" s="451"/>
      <c r="KXQ18" s="451"/>
      <c r="KXR18" s="451"/>
      <c r="KXS18" s="454"/>
      <c r="KXT18" s="454"/>
      <c r="KXU18" s="451"/>
      <c r="KXV18" s="451"/>
      <c r="KXW18" s="451"/>
      <c r="KXX18" s="451"/>
      <c r="KXY18" s="451"/>
      <c r="KXZ18" s="451"/>
      <c r="KYA18" s="454"/>
      <c r="KYB18" s="454"/>
      <c r="KYC18" s="451"/>
      <c r="KYD18" s="451"/>
      <c r="KYE18" s="451"/>
      <c r="KYF18" s="451"/>
      <c r="KYG18" s="451"/>
      <c r="KYH18" s="451"/>
      <c r="KYI18" s="454"/>
      <c r="KYJ18" s="454"/>
      <c r="KYK18" s="451"/>
      <c r="KYL18" s="451"/>
      <c r="KYM18" s="451"/>
      <c r="KYN18" s="451"/>
      <c r="KYO18" s="451"/>
      <c r="KYP18" s="451"/>
      <c r="KYQ18" s="454"/>
      <c r="KYR18" s="454"/>
      <c r="KYS18" s="451"/>
      <c r="KYT18" s="451"/>
      <c r="KYU18" s="451"/>
      <c r="KYV18" s="451"/>
      <c r="KYW18" s="451"/>
      <c r="KYX18" s="451"/>
      <c r="KYY18" s="454"/>
      <c r="KYZ18" s="454"/>
      <c r="KZA18" s="451"/>
      <c r="KZB18" s="451"/>
      <c r="KZC18" s="451"/>
      <c r="KZD18" s="451"/>
      <c r="KZE18" s="451"/>
      <c r="KZF18" s="451"/>
      <c r="KZG18" s="454"/>
      <c r="KZH18" s="454"/>
      <c r="KZI18" s="451"/>
      <c r="KZJ18" s="451"/>
      <c r="KZK18" s="451"/>
      <c r="KZL18" s="451"/>
      <c r="KZM18" s="451"/>
      <c r="KZN18" s="451"/>
      <c r="KZO18" s="454"/>
      <c r="KZP18" s="454"/>
      <c r="KZQ18" s="451"/>
      <c r="KZR18" s="451"/>
      <c r="KZS18" s="451"/>
      <c r="KZT18" s="451"/>
      <c r="KZU18" s="451"/>
      <c r="KZV18" s="451"/>
      <c r="KZW18" s="454"/>
      <c r="KZX18" s="454"/>
      <c r="KZY18" s="451"/>
      <c r="KZZ18" s="451"/>
      <c r="LAA18" s="451"/>
      <c r="LAB18" s="451"/>
      <c r="LAC18" s="451"/>
      <c r="LAD18" s="451"/>
      <c r="LAE18" s="454"/>
      <c r="LAF18" s="454"/>
      <c r="LAG18" s="451"/>
      <c r="LAH18" s="451"/>
      <c r="LAI18" s="451"/>
      <c r="LAJ18" s="451"/>
      <c r="LAK18" s="451"/>
      <c r="LAL18" s="451"/>
      <c r="LAM18" s="454"/>
      <c r="LAN18" s="454"/>
      <c r="LAO18" s="451"/>
      <c r="LAP18" s="451"/>
      <c r="LAQ18" s="451"/>
      <c r="LAR18" s="451"/>
      <c r="LAS18" s="451"/>
      <c r="LAT18" s="451"/>
      <c r="LAU18" s="454"/>
      <c r="LAV18" s="454"/>
      <c r="LAW18" s="451"/>
      <c r="LAX18" s="451"/>
      <c r="LAY18" s="451"/>
      <c r="LAZ18" s="451"/>
      <c r="LBA18" s="451"/>
      <c r="LBB18" s="451"/>
      <c r="LBC18" s="454"/>
      <c r="LBD18" s="454"/>
      <c r="LBE18" s="451"/>
      <c r="LBF18" s="451"/>
      <c r="LBG18" s="451"/>
      <c r="LBH18" s="451"/>
      <c r="LBI18" s="451"/>
      <c r="LBJ18" s="451"/>
      <c r="LBK18" s="454"/>
      <c r="LBL18" s="454"/>
      <c r="LBM18" s="451"/>
      <c r="LBN18" s="451"/>
      <c r="LBO18" s="451"/>
      <c r="LBP18" s="451"/>
      <c r="LBQ18" s="451"/>
      <c r="LBR18" s="451"/>
      <c r="LBS18" s="454"/>
      <c r="LBT18" s="454"/>
      <c r="LBU18" s="451"/>
      <c r="LBV18" s="451"/>
      <c r="LBW18" s="451"/>
      <c r="LBX18" s="451"/>
      <c r="LBY18" s="451"/>
      <c r="LBZ18" s="451"/>
      <c r="LCA18" s="454"/>
      <c r="LCB18" s="454"/>
      <c r="LCC18" s="451"/>
      <c r="LCD18" s="451"/>
      <c r="LCE18" s="451"/>
      <c r="LCF18" s="451"/>
      <c r="LCG18" s="451"/>
      <c r="LCH18" s="451"/>
      <c r="LCI18" s="454"/>
      <c r="LCJ18" s="454"/>
      <c r="LCK18" s="451"/>
      <c r="LCL18" s="451"/>
      <c r="LCM18" s="451"/>
      <c r="LCN18" s="451"/>
      <c r="LCO18" s="451"/>
      <c r="LCP18" s="451"/>
      <c r="LCQ18" s="454"/>
      <c r="LCR18" s="454"/>
      <c r="LCS18" s="451"/>
      <c r="LCT18" s="451"/>
      <c r="LCU18" s="451"/>
      <c r="LCV18" s="451"/>
      <c r="LCW18" s="451"/>
      <c r="LCX18" s="451"/>
      <c r="LCY18" s="454"/>
      <c r="LCZ18" s="454"/>
      <c r="LDA18" s="451"/>
      <c r="LDB18" s="451"/>
      <c r="LDC18" s="451"/>
      <c r="LDD18" s="451"/>
      <c r="LDE18" s="451"/>
      <c r="LDF18" s="451"/>
      <c r="LDG18" s="454"/>
      <c r="LDH18" s="454"/>
      <c r="LDI18" s="451"/>
      <c r="LDJ18" s="451"/>
      <c r="LDK18" s="451"/>
      <c r="LDL18" s="451"/>
      <c r="LDM18" s="451"/>
      <c r="LDN18" s="451"/>
      <c r="LDO18" s="454"/>
      <c r="LDP18" s="454"/>
      <c r="LDQ18" s="451"/>
      <c r="LDR18" s="451"/>
      <c r="LDS18" s="451"/>
      <c r="LDT18" s="451"/>
      <c r="LDU18" s="451"/>
      <c r="LDV18" s="451"/>
      <c r="LDW18" s="454"/>
      <c r="LDX18" s="454"/>
      <c r="LDY18" s="451"/>
      <c r="LDZ18" s="451"/>
      <c r="LEA18" s="451"/>
      <c r="LEB18" s="451"/>
      <c r="LEC18" s="451"/>
      <c r="LED18" s="451"/>
      <c r="LEE18" s="454"/>
      <c r="LEF18" s="454"/>
      <c r="LEG18" s="451"/>
      <c r="LEH18" s="451"/>
      <c r="LEI18" s="451"/>
      <c r="LEJ18" s="451"/>
      <c r="LEK18" s="451"/>
      <c r="LEL18" s="451"/>
      <c r="LEM18" s="454"/>
      <c r="LEN18" s="454"/>
      <c r="LEO18" s="451"/>
      <c r="LEP18" s="451"/>
      <c r="LEQ18" s="451"/>
      <c r="LER18" s="451"/>
      <c r="LES18" s="451"/>
      <c r="LET18" s="451"/>
      <c r="LEU18" s="454"/>
      <c r="LEV18" s="454"/>
      <c r="LEW18" s="451"/>
      <c r="LEX18" s="451"/>
      <c r="LEY18" s="451"/>
      <c r="LEZ18" s="451"/>
      <c r="LFA18" s="451"/>
      <c r="LFB18" s="451"/>
      <c r="LFC18" s="454"/>
      <c r="LFD18" s="454"/>
      <c r="LFE18" s="451"/>
      <c r="LFF18" s="451"/>
      <c r="LFG18" s="451"/>
      <c r="LFH18" s="451"/>
      <c r="LFI18" s="451"/>
      <c r="LFJ18" s="451"/>
      <c r="LFK18" s="454"/>
      <c r="LFL18" s="454"/>
      <c r="LFM18" s="451"/>
      <c r="LFN18" s="451"/>
      <c r="LFO18" s="451"/>
      <c r="LFP18" s="451"/>
      <c r="LFQ18" s="451"/>
      <c r="LFR18" s="451"/>
      <c r="LFS18" s="454"/>
      <c r="LFT18" s="454"/>
      <c r="LFU18" s="451"/>
      <c r="LFV18" s="451"/>
      <c r="LFW18" s="451"/>
      <c r="LFX18" s="451"/>
      <c r="LFY18" s="451"/>
      <c r="LFZ18" s="451"/>
      <c r="LGA18" s="454"/>
      <c r="LGB18" s="454"/>
      <c r="LGC18" s="451"/>
      <c r="LGD18" s="451"/>
      <c r="LGE18" s="451"/>
      <c r="LGF18" s="451"/>
      <c r="LGG18" s="451"/>
      <c r="LGH18" s="451"/>
      <c r="LGI18" s="454"/>
      <c r="LGJ18" s="454"/>
      <c r="LGK18" s="451"/>
      <c r="LGL18" s="451"/>
      <c r="LGM18" s="451"/>
      <c r="LGN18" s="451"/>
      <c r="LGO18" s="451"/>
      <c r="LGP18" s="451"/>
      <c r="LGQ18" s="454"/>
      <c r="LGR18" s="454"/>
      <c r="LGS18" s="451"/>
      <c r="LGT18" s="451"/>
      <c r="LGU18" s="451"/>
      <c r="LGV18" s="451"/>
      <c r="LGW18" s="451"/>
      <c r="LGX18" s="451"/>
      <c r="LGY18" s="454"/>
      <c r="LGZ18" s="454"/>
      <c r="LHA18" s="451"/>
      <c r="LHB18" s="451"/>
      <c r="LHC18" s="451"/>
      <c r="LHD18" s="451"/>
      <c r="LHE18" s="451"/>
      <c r="LHF18" s="451"/>
      <c r="LHG18" s="454"/>
      <c r="LHH18" s="454"/>
      <c r="LHI18" s="451"/>
      <c r="LHJ18" s="451"/>
      <c r="LHK18" s="451"/>
      <c r="LHL18" s="451"/>
      <c r="LHM18" s="451"/>
      <c r="LHN18" s="451"/>
      <c r="LHO18" s="454"/>
      <c r="LHP18" s="454"/>
      <c r="LHQ18" s="451"/>
      <c r="LHR18" s="451"/>
      <c r="LHS18" s="451"/>
      <c r="LHT18" s="451"/>
      <c r="LHU18" s="451"/>
      <c r="LHV18" s="451"/>
      <c r="LHW18" s="454"/>
      <c r="LHX18" s="454"/>
      <c r="LHY18" s="451"/>
      <c r="LHZ18" s="451"/>
      <c r="LIA18" s="451"/>
      <c r="LIB18" s="451"/>
      <c r="LIC18" s="451"/>
      <c r="LID18" s="451"/>
      <c r="LIE18" s="454"/>
      <c r="LIF18" s="454"/>
      <c r="LIG18" s="451"/>
      <c r="LIH18" s="451"/>
      <c r="LII18" s="451"/>
      <c r="LIJ18" s="451"/>
      <c r="LIK18" s="451"/>
      <c r="LIL18" s="451"/>
      <c r="LIM18" s="454"/>
      <c r="LIN18" s="454"/>
      <c r="LIO18" s="451"/>
      <c r="LIP18" s="451"/>
      <c r="LIQ18" s="451"/>
      <c r="LIR18" s="451"/>
      <c r="LIS18" s="451"/>
      <c r="LIT18" s="451"/>
      <c r="LIU18" s="454"/>
      <c r="LIV18" s="454"/>
      <c r="LIW18" s="451"/>
      <c r="LIX18" s="451"/>
      <c r="LIY18" s="451"/>
      <c r="LIZ18" s="451"/>
      <c r="LJA18" s="451"/>
      <c r="LJB18" s="451"/>
      <c r="LJC18" s="454"/>
      <c r="LJD18" s="454"/>
      <c r="LJE18" s="451"/>
      <c r="LJF18" s="451"/>
      <c r="LJG18" s="451"/>
      <c r="LJH18" s="451"/>
      <c r="LJI18" s="451"/>
      <c r="LJJ18" s="451"/>
      <c r="LJK18" s="454"/>
      <c r="LJL18" s="454"/>
      <c r="LJM18" s="451"/>
      <c r="LJN18" s="451"/>
      <c r="LJO18" s="451"/>
      <c r="LJP18" s="451"/>
      <c r="LJQ18" s="451"/>
      <c r="LJR18" s="451"/>
      <c r="LJS18" s="454"/>
      <c r="LJT18" s="454"/>
      <c r="LJU18" s="451"/>
      <c r="LJV18" s="451"/>
      <c r="LJW18" s="451"/>
      <c r="LJX18" s="451"/>
      <c r="LJY18" s="451"/>
      <c r="LJZ18" s="451"/>
      <c r="LKA18" s="454"/>
      <c r="LKB18" s="454"/>
      <c r="LKC18" s="451"/>
      <c r="LKD18" s="451"/>
      <c r="LKE18" s="451"/>
      <c r="LKF18" s="451"/>
      <c r="LKG18" s="451"/>
      <c r="LKH18" s="451"/>
      <c r="LKI18" s="454"/>
      <c r="LKJ18" s="454"/>
      <c r="LKK18" s="451"/>
      <c r="LKL18" s="451"/>
      <c r="LKM18" s="451"/>
      <c r="LKN18" s="451"/>
      <c r="LKO18" s="451"/>
      <c r="LKP18" s="451"/>
      <c r="LKQ18" s="454"/>
      <c r="LKR18" s="454"/>
      <c r="LKS18" s="451"/>
      <c r="LKT18" s="451"/>
      <c r="LKU18" s="451"/>
      <c r="LKV18" s="451"/>
      <c r="LKW18" s="451"/>
      <c r="LKX18" s="451"/>
      <c r="LKY18" s="454"/>
      <c r="LKZ18" s="454"/>
      <c r="LLA18" s="451"/>
      <c r="LLB18" s="451"/>
      <c r="LLC18" s="451"/>
      <c r="LLD18" s="451"/>
      <c r="LLE18" s="451"/>
      <c r="LLF18" s="451"/>
      <c r="LLG18" s="454"/>
      <c r="LLH18" s="454"/>
      <c r="LLI18" s="451"/>
      <c r="LLJ18" s="451"/>
      <c r="LLK18" s="451"/>
      <c r="LLL18" s="451"/>
      <c r="LLM18" s="451"/>
      <c r="LLN18" s="451"/>
      <c r="LLO18" s="454"/>
      <c r="LLP18" s="454"/>
      <c r="LLQ18" s="451"/>
      <c r="LLR18" s="451"/>
      <c r="LLS18" s="451"/>
      <c r="LLT18" s="451"/>
      <c r="LLU18" s="451"/>
      <c r="LLV18" s="451"/>
      <c r="LLW18" s="454"/>
      <c r="LLX18" s="454"/>
      <c r="LLY18" s="451"/>
      <c r="LLZ18" s="451"/>
      <c r="LMA18" s="451"/>
      <c r="LMB18" s="451"/>
      <c r="LMC18" s="451"/>
      <c r="LMD18" s="451"/>
      <c r="LME18" s="454"/>
      <c r="LMF18" s="454"/>
      <c r="LMG18" s="451"/>
      <c r="LMH18" s="451"/>
      <c r="LMI18" s="451"/>
      <c r="LMJ18" s="451"/>
      <c r="LMK18" s="451"/>
      <c r="LML18" s="451"/>
      <c r="LMM18" s="454"/>
      <c r="LMN18" s="454"/>
      <c r="LMO18" s="451"/>
      <c r="LMP18" s="451"/>
      <c r="LMQ18" s="451"/>
      <c r="LMR18" s="451"/>
      <c r="LMS18" s="451"/>
      <c r="LMT18" s="451"/>
      <c r="LMU18" s="454"/>
      <c r="LMV18" s="454"/>
      <c r="LMW18" s="451"/>
      <c r="LMX18" s="451"/>
      <c r="LMY18" s="451"/>
      <c r="LMZ18" s="451"/>
      <c r="LNA18" s="451"/>
      <c r="LNB18" s="451"/>
      <c r="LNC18" s="454"/>
      <c r="LND18" s="454"/>
      <c r="LNE18" s="451"/>
      <c r="LNF18" s="451"/>
      <c r="LNG18" s="451"/>
      <c r="LNH18" s="451"/>
      <c r="LNI18" s="451"/>
      <c r="LNJ18" s="451"/>
      <c r="LNK18" s="454"/>
      <c r="LNL18" s="454"/>
      <c r="LNM18" s="451"/>
      <c r="LNN18" s="451"/>
      <c r="LNO18" s="451"/>
      <c r="LNP18" s="451"/>
      <c r="LNQ18" s="451"/>
      <c r="LNR18" s="451"/>
      <c r="LNS18" s="454"/>
      <c r="LNT18" s="454"/>
      <c r="LNU18" s="451"/>
      <c r="LNV18" s="451"/>
      <c r="LNW18" s="451"/>
      <c r="LNX18" s="451"/>
      <c r="LNY18" s="451"/>
      <c r="LNZ18" s="451"/>
      <c r="LOA18" s="454"/>
      <c r="LOB18" s="454"/>
      <c r="LOC18" s="451"/>
      <c r="LOD18" s="451"/>
      <c r="LOE18" s="451"/>
      <c r="LOF18" s="451"/>
      <c r="LOG18" s="451"/>
      <c r="LOH18" s="451"/>
      <c r="LOI18" s="454"/>
      <c r="LOJ18" s="454"/>
      <c r="LOK18" s="451"/>
      <c r="LOL18" s="451"/>
      <c r="LOM18" s="451"/>
      <c r="LON18" s="451"/>
      <c r="LOO18" s="451"/>
      <c r="LOP18" s="451"/>
      <c r="LOQ18" s="454"/>
      <c r="LOR18" s="454"/>
      <c r="LOS18" s="451"/>
      <c r="LOT18" s="451"/>
      <c r="LOU18" s="451"/>
      <c r="LOV18" s="451"/>
      <c r="LOW18" s="451"/>
      <c r="LOX18" s="451"/>
      <c r="LOY18" s="454"/>
      <c r="LOZ18" s="454"/>
      <c r="LPA18" s="451"/>
      <c r="LPB18" s="451"/>
      <c r="LPC18" s="451"/>
      <c r="LPD18" s="451"/>
      <c r="LPE18" s="451"/>
      <c r="LPF18" s="451"/>
      <c r="LPG18" s="454"/>
      <c r="LPH18" s="454"/>
      <c r="LPI18" s="451"/>
      <c r="LPJ18" s="451"/>
      <c r="LPK18" s="451"/>
      <c r="LPL18" s="451"/>
      <c r="LPM18" s="451"/>
      <c r="LPN18" s="451"/>
      <c r="LPO18" s="454"/>
      <c r="LPP18" s="454"/>
      <c r="LPQ18" s="451"/>
      <c r="LPR18" s="451"/>
      <c r="LPS18" s="451"/>
      <c r="LPT18" s="451"/>
      <c r="LPU18" s="451"/>
      <c r="LPV18" s="451"/>
      <c r="LPW18" s="454"/>
      <c r="LPX18" s="454"/>
      <c r="LPY18" s="451"/>
      <c r="LPZ18" s="451"/>
      <c r="LQA18" s="451"/>
      <c r="LQB18" s="451"/>
      <c r="LQC18" s="451"/>
      <c r="LQD18" s="451"/>
      <c r="LQE18" s="454"/>
      <c r="LQF18" s="454"/>
      <c r="LQG18" s="451"/>
      <c r="LQH18" s="451"/>
      <c r="LQI18" s="451"/>
      <c r="LQJ18" s="451"/>
      <c r="LQK18" s="451"/>
      <c r="LQL18" s="451"/>
      <c r="LQM18" s="454"/>
      <c r="LQN18" s="454"/>
      <c r="LQO18" s="451"/>
      <c r="LQP18" s="451"/>
      <c r="LQQ18" s="451"/>
      <c r="LQR18" s="451"/>
      <c r="LQS18" s="451"/>
      <c r="LQT18" s="451"/>
      <c r="LQU18" s="454"/>
      <c r="LQV18" s="454"/>
      <c r="LQW18" s="451"/>
      <c r="LQX18" s="451"/>
      <c r="LQY18" s="451"/>
      <c r="LQZ18" s="451"/>
      <c r="LRA18" s="451"/>
      <c r="LRB18" s="451"/>
      <c r="LRC18" s="454"/>
      <c r="LRD18" s="454"/>
      <c r="LRE18" s="451"/>
      <c r="LRF18" s="451"/>
      <c r="LRG18" s="451"/>
      <c r="LRH18" s="451"/>
      <c r="LRI18" s="451"/>
      <c r="LRJ18" s="451"/>
      <c r="LRK18" s="454"/>
      <c r="LRL18" s="454"/>
      <c r="LRM18" s="451"/>
      <c r="LRN18" s="451"/>
      <c r="LRO18" s="451"/>
      <c r="LRP18" s="451"/>
      <c r="LRQ18" s="451"/>
      <c r="LRR18" s="451"/>
      <c r="LRS18" s="454"/>
      <c r="LRT18" s="454"/>
      <c r="LRU18" s="451"/>
      <c r="LRV18" s="451"/>
      <c r="LRW18" s="451"/>
      <c r="LRX18" s="451"/>
      <c r="LRY18" s="451"/>
      <c r="LRZ18" s="451"/>
      <c r="LSA18" s="454"/>
      <c r="LSB18" s="454"/>
      <c r="LSC18" s="451"/>
      <c r="LSD18" s="451"/>
      <c r="LSE18" s="451"/>
      <c r="LSF18" s="451"/>
      <c r="LSG18" s="451"/>
      <c r="LSH18" s="451"/>
      <c r="LSI18" s="454"/>
      <c r="LSJ18" s="454"/>
      <c r="LSK18" s="451"/>
      <c r="LSL18" s="451"/>
      <c r="LSM18" s="451"/>
      <c r="LSN18" s="451"/>
      <c r="LSO18" s="451"/>
      <c r="LSP18" s="451"/>
      <c r="LSQ18" s="454"/>
      <c r="LSR18" s="454"/>
      <c r="LSS18" s="451"/>
      <c r="LST18" s="451"/>
      <c r="LSU18" s="451"/>
      <c r="LSV18" s="451"/>
      <c r="LSW18" s="451"/>
      <c r="LSX18" s="451"/>
      <c r="LSY18" s="454"/>
      <c r="LSZ18" s="454"/>
      <c r="LTA18" s="451"/>
      <c r="LTB18" s="451"/>
      <c r="LTC18" s="451"/>
      <c r="LTD18" s="451"/>
      <c r="LTE18" s="451"/>
      <c r="LTF18" s="451"/>
      <c r="LTG18" s="454"/>
      <c r="LTH18" s="454"/>
      <c r="LTI18" s="451"/>
      <c r="LTJ18" s="451"/>
      <c r="LTK18" s="451"/>
      <c r="LTL18" s="451"/>
      <c r="LTM18" s="451"/>
      <c r="LTN18" s="451"/>
      <c r="LTO18" s="454"/>
      <c r="LTP18" s="454"/>
      <c r="LTQ18" s="451"/>
      <c r="LTR18" s="451"/>
      <c r="LTS18" s="451"/>
      <c r="LTT18" s="451"/>
      <c r="LTU18" s="451"/>
      <c r="LTV18" s="451"/>
      <c r="LTW18" s="454"/>
      <c r="LTX18" s="454"/>
      <c r="LTY18" s="451"/>
      <c r="LTZ18" s="451"/>
      <c r="LUA18" s="451"/>
      <c r="LUB18" s="451"/>
      <c r="LUC18" s="451"/>
      <c r="LUD18" s="451"/>
      <c r="LUE18" s="454"/>
      <c r="LUF18" s="454"/>
      <c r="LUG18" s="451"/>
      <c r="LUH18" s="451"/>
      <c r="LUI18" s="451"/>
      <c r="LUJ18" s="451"/>
      <c r="LUK18" s="451"/>
      <c r="LUL18" s="451"/>
      <c r="LUM18" s="454"/>
      <c r="LUN18" s="454"/>
      <c r="LUO18" s="451"/>
      <c r="LUP18" s="451"/>
      <c r="LUQ18" s="451"/>
      <c r="LUR18" s="451"/>
      <c r="LUS18" s="451"/>
      <c r="LUT18" s="451"/>
      <c r="LUU18" s="454"/>
      <c r="LUV18" s="454"/>
      <c r="LUW18" s="451"/>
      <c r="LUX18" s="451"/>
      <c r="LUY18" s="451"/>
      <c r="LUZ18" s="451"/>
      <c r="LVA18" s="451"/>
      <c r="LVB18" s="451"/>
      <c r="LVC18" s="454"/>
      <c r="LVD18" s="454"/>
      <c r="LVE18" s="451"/>
      <c r="LVF18" s="451"/>
      <c r="LVG18" s="451"/>
      <c r="LVH18" s="451"/>
      <c r="LVI18" s="451"/>
      <c r="LVJ18" s="451"/>
      <c r="LVK18" s="454"/>
      <c r="LVL18" s="454"/>
      <c r="LVM18" s="451"/>
      <c r="LVN18" s="451"/>
      <c r="LVO18" s="451"/>
      <c r="LVP18" s="451"/>
      <c r="LVQ18" s="451"/>
      <c r="LVR18" s="451"/>
      <c r="LVS18" s="454"/>
      <c r="LVT18" s="454"/>
      <c r="LVU18" s="451"/>
      <c r="LVV18" s="451"/>
      <c r="LVW18" s="451"/>
      <c r="LVX18" s="451"/>
      <c r="LVY18" s="451"/>
      <c r="LVZ18" s="451"/>
      <c r="LWA18" s="454"/>
      <c r="LWB18" s="454"/>
      <c r="LWC18" s="451"/>
      <c r="LWD18" s="451"/>
      <c r="LWE18" s="451"/>
      <c r="LWF18" s="451"/>
      <c r="LWG18" s="451"/>
      <c r="LWH18" s="451"/>
      <c r="LWI18" s="454"/>
      <c r="LWJ18" s="454"/>
      <c r="LWK18" s="451"/>
      <c r="LWL18" s="451"/>
      <c r="LWM18" s="451"/>
      <c r="LWN18" s="451"/>
      <c r="LWO18" s="451"/>
      <c r="LWP18" s="451"/>
      <c r="LWQ18" s="454"/>
      <c r="LWR18" s="454"/>
      <c r="LWS18" s="451"/>
      <c r="LWT18" s="451"/>
      <c r="LWU18" s="451"/>
      <c r="LWV18" s="451"/>
      <c r="LWW18" s="451"/>
      <c r="LWX18" s="451"/>
      <c r="LWY18" s="454"/>
      <c r="LWZ18" s="454"/>
      <c r="LXA18" s="451"/>
      <c r="LXB18" s="451"/>
      <c r="LXC18" s="451"/>
      <c r="LXD18" s="451"/>
      <c r="LXE18" s="451"/>
      <c r="LXF18" s="451"/>
      <c r="LXG18" s="454"/>
      <c r="LXH18" s="454"/>
      <c r="LXI18" s="451"/>
      <c r="LXJ18" s="451"/>
      <c r="LXK18" s="451"/>
      <c r="LXL18" s="451"/>
      <c r="LXM18" s="451"/>
      <c r="LXN18" s="451"/>
      <c r="LXO18" s="454"/>
      <c r="LXP18" s="454"/>
      <c r="LXQ18" s="451"/>
      <c r="LXR18" s="451"/>
      <c r="LXS18" s="451"/>
      <c r="LXT18" s="451"/>
      <c r="LXU18" s="451"/>
      <c r="LXV18" s="451"/>
      <c r="LXW18" s="454"/>
      <c r="LXX18" s="454"/>
      <c r="LXY18" s="451"/>
      <c r="LXZ18" s="451"/>
      <c r="LYA18" s="451"/>
      <c r="LYB18" s="451"/>
      <c r="LYC18" s="451"/>
      <c r="LYD18" s="451"/>
      <c r="LYE18" s="454"/>
      <c r="LYF18" s="454"/>
      <c r="LYG18" s="451"/>
      <c r="LYH18" s="451"/>
      <c r="LYI18" s="451"/>
      <c r="LYJ18" s="451"/>
      <c r="LYK18" s="451"/>
      <c r="LYL18" s="451"/>
      <c r="LYM18" s="454"/>
      <c r="LYN18" s="454"/>
      <c r="LYO18" s="451"/>
      <c r="LYP18" s="451"/>
      <c r="LYQ18" s="451"/>
      <c r="LYR18" s="451"/>
      <c r="LYS18" s="451"/>
      <c r="LYT18" s="451"/>
      <c r="LYU18" s="454"/>
      <c r="LYV18" s="454"/>
      <c r="LYW18" s="451"/>
      <c r="LYX18" s="451"/>
      <c r="LYY18" s="451"/>
      <c r="LYZ18" s="451"/>
      <c r="LZA18" s="451"/>
      <c r="LZB18" s="451"/>
      <c r="LZC18" s="454"/>
      <c r="LZD18" s="454"/>
      <c r="LZE18" s="451"/>
      <c r="LZF18" s="451"/>
      <c r="LZG18" s="451"/>
      <c r="LZH18" s="451"/>
      <c r="LZI18" s="451"/>
      <c r="LZJ18" s="451"/>
      <c r="LZK18" s="454"/>
      <c r="LZL18" s="454"/>
      <c r="LZM18" s="451"/>
      <c r="LZN18" s="451"/>
      <c r="LZO18" s="451"/>
      <c r="LZP18" s="451"/>
      <c r="LZQ18" s="451"/>
      <c r="LZR18" s="451"/>
      <c r="LZS18" s="454"/>
      <c r="LZT18" s="454"/>
      <c r="LZU18" s="451"/>
      <c r="LZV18" s="451"/>
      <c r="LZW18" s="451"/>
      <c r="LZX18" s="451"/>
      <c r="LZY18" s="451"/>
      <c r="LZZ18" s="451"/>
      <c r="MAA18" s="454"/>
      <c r="MAB18" s="454"/>
      <c r="MAC18" s="451"/>
      <c r="MAD18" s="451"/>
      <c r="MAE18" s="451"/>
      <c r="MAF18" s="451"/>
      <c r="MAG18" s="451"/>
      <c r="MAH18" s="451"/>
      <c r="MAI18" s="454"/>
      <c r="MAJ18" s="454"/>
      <c r="MAK18" s="451"/>
      <c r="MAL18" s="451"/>
      <c r="MAM18" s="451"/>
      <c r="MAN18" s="451"/>
      <c r="MAO18" s="451"/>
      <c r="MAP18" s="451"/>
      <c r="MAQ18" s="454"/>
      <c r="MAR18" s="454"/>
      <c r="MAS18" s="451"/>
      <c r="MAT18" s="451"/>
      <c r="MAU18" s="451"/>
      <c r="MAV18" s="451"/>
      <c r="MAW18" s="451"/>
      <c r="MAX18" s="451"/>
      <c r="MAY18" s="454"/>
      <c r="MAZ18" s="454"/>
      <c r="MBA18" s="451"/>
      <c r="MBB18" s="451"/>
      <c r="MBC18" s="451"/>
      <c r="MBD18" s="451"/>
      <c r="MBE18" s="451"/>
      <c r="MBF18" s="451"/>
      <c r="MBG18" s="454"/>
      <c r="MBH18" s="454"/>
      <c r="MBI18" s="451"/>
      <c r="MBJ18" s="451"/>
      <c r="MBK18" s="451"/>
      <c r="MBL18" s="451"/>
      <c r="MBM18" s="451"/>
      <c r="MBN18" s="451"/>
      <c r="MBO18" s="454"/>
      <c r="MBP18" s="454"/>
      <c r="MBQ18" s="451"/>
      <c r="MBR18" s="451"/>
      <c r="MBS18" s="451"/>
      <c r="MBT18" s="451"/>
      <c r="MBU18" s="451"/>
      <c r="MBV18" s="451"/>
      <c r="MBW18" s="454"/>
      <c r="MBX18" s="454"/>
      <c r="MBY18" s="451"/>
      <c r="MBZ18" s="451"/>
      <c r="MCA18" s="451"/>
      <c r="MCB18" s="451"/>
      <c r="MCC18" s="451"/>
      <c r="MCD18" s="451"/>
      <c r="MCE18" s="454"/>
      <c r="MCF18" s="454"/>
      <c r="MCG18" s="451"/>
      <c r="MCH18" s="451"/>
      <c r="MCI18" s="451"/>
      <c r="MCJ18" s="451"/>
      <c r="MCK18" s="451"/>
      <c r="MCL18" s="451"/>
      <c r="MCM18" s="454"/>
      <c r="MCN18" s="454"/>
      <c r="MCO18" s="451"/>
      <c r="MCP18" s="451"/>
      <c r="MCQ18" s="451"/>
      <c r="MCR18" s="451"/>
      <c r="MCS18" s="451"/>
      <c r="MCT18" s="451"/>
      <c r="MCU18" s="454"/>
      <c r="MCV18" s="454"/>
      <c r="MCW18" s="451"/>
      <c r="MCX18" s="451"/>
      <c r="MCY18" s="451"/>
      <c r="MCZ18" s="451"/>
      <c r="MDA18" s="451"/>
      <c r="MDB18" s="451"/>
      <c r="MDC18" s="454"/>
      <c r="MDD18" s="454"/>
      <c r="MDE18" s="451"/>
      <c r="MDF18" s="451"/>
      <c r="MDG18" s="451"/>
      <c r="MDH18" s="451"/>
      <c r="MDI18" s="451"/>
      <c r="MDJ18" s="451"/>
      <c r="MDK18" s="454"/>
      <c r="MDL18" s="454"/>
      <c r="MDM18" s="451"/>
      <c r="MDN18" s="451"/>
      <c r="MDO18" s="451"/>
      <c r="MDP18" s="451"/>
      <c r="MDQ18" s="451"/>
      <c r="MDR18" s="451"/>
      <c r="MDS18" s="454"/>
      <c r="MDT18" s="454"/>
      <c r="MDU18" s="451"/>
      <c r="MDV18" s="451"/>
      <c r="MDW18" s="451"/>
      <c r="MDX18" s="451"/>
      <c r="MDY18" s="451"/>
      <c r="MDZ18" s="451"/>
      <c r="MEA18" s="454"/>
      <c r="MEB18" s="454"/>
      <c r="MEC18" s="451"/>
      <c r="MED18" s="451"/>
      <c r="MEE18" s="451"/>
      <c r="MEF18" s="451"/>
      <c r="MEG18" s="451"/>
      <c r="MEH18" s="451"/>
      <c r="MEI18" s="454"/>
      <c r="MEJ18" s="454"/>
      <c r="MEK18" s="451"/>
      <c r="MEL18" s="451"/>
      <c r="MEM18" s="451"/>
      <c r="MEN18" s="451"/>
      <c r="MEO18" s="451"/>
      <c r="MEP18" s="451"/>
      <c r="MEQ18" s="454"/>
      <c r="MER18" s="454"/>
      <c r="MES18" s="451"/>
      <c r="MET18" s="451"/>
      <c r="MEU18" s="451"/>
      <c r="MEV18" s="451"/>
      <c r="MEW18" s="451"/>
      <c r="MEX18" s="451"/>
      <c r="MEY18" s="454"/>
      <c r="MEZ18" s="454"/>
      <c r="MFA18" s="451"/>
      <c r="MFB18" s="451"/>
      <c r="MFC18" s="451"/>
      <c r="MFD18" s="451"/>
      <c r="MFE18" s="451"/>
      <c r="MFF18" s="451"/>
      <c r="MFG18" s="454"/>
      <c r="MFH18" s="454"/>
      <c r="MFI18" s="451"/>
      <c r="MFJ18" s="451"/>
      <c r="MFK18" s="451"/>
      <c r="MFL18" s="451"/>
      <c r="MFM18" s="451"/>
      <c r="MFN18" s="451"/>
      <c r="MFO18" s="454"/>
      <c r="MFP18" s="454"/>
      <c r="MFQ18" s="451"/>
      <c r="MFR18" s="451"/>
      <c r="MFS18" s="451"/>
      <c r="MFT18" s="451"/>
      <c r="MFU18" s="451"/>
      <c r="MFV18" s="451"/>
      <c r="MFW18" s="454"/>
      <c r="MFX18" s="454"/>
      <c r="MFY18" s="451"/>
      <c r="MFZ18" s="451"/>
      <c r="MGA18" s="451"/>
      <c r="MGB18" s="451"/>
      <c r="MGC18" s="451"/>
      <c r="MGD18" s="451"/>
      <c r="MGE18" s="454"/>
      <c r="MGF18" s="454"/>
      <c r="MGG18" s="451"/>
      <c r="MGH18" s="451"/>
      <c r="MGI18" s="451"/>
      <c r="MGJ18" s="451"/>
      <c r="MGK18" s="451"/>
      <c r="MGL18" s="451"/>
      <c r="MGM18" s="454"/>
      <c r="MGN18" s="454"/>
      <c r="MGO18" s="451"/>
      <c r="MGP18" s="451"/>
      <c r="MGQ18" s="451"/>
      <c r="MGR18" s="451"/>
      <c r="MGS18" s="451"/>
      <c r="MGT18" s="451"/>
      <c r="MGU18" s="454"/>
      <c r="MGV18" s="454"/>
      <c r="MGW18" s="451"/>
      <c r="MGX18" s="451"/>
      <c r="MGY18" s="451"/>
      <c r="MGZ18" s="451"/>
      <c r="MHA18" s="451"/>
      <c r="MHB18" s="451"/>
      <c r="MHC18" s="454"/>
      <c r="MHD18" s="454"/>
      <c r="MHE18" s="451"/>
      <c r="MHF18" s="451"/>
      <c r="MHG18" s="451"/>
      <c r="MHH18" s="451"/>
      <c r="MHI18" s="451"/>
      <c r="MHJ18" s="451"/>
      <c r="MHK18" s="454"/>
      <c r="MHL18" s="454"/>
      <c r="MHM18" s="451"/>
      <c r="MHN18" s="451"/>
      <c r="MHO18" s="451"/>
      <c r="MHP18" s="451"/>
      <c r="MHQ18" s="451"/>
      <c r="MHR18" s="451"/>
      <c r="MHS18" s="454"/>
      <c r="MHT18" s="454"/>
      <c r="MHU18" s="451"/>
      <c r="MHV18" s="451"/>
      <c r="MHW18" s="451"/>
      <c r="MHX18" s="451"/>
      <c r="MHY18" s="451"/>
      <c r="MHZ18" s="451"/>
      <c r="MIA18" s="454"/>
      <c r="MIB18" s="454"/>
      <c r="MIC18" s="451"/>
      <c r="MID18" s="451"/>
      <c r="MIE18" s="451"/>
      <c r="MIF18" s="451"/>
      <c r="MIG18" s="451"/>
      <c r="MIH18" s="451"/>
      <c r="MII18" s="454"/>
      <c r="MIJ18" s="454"/>
      <c r="MIK18" s="451"/>
      <c r="MIL18" s="451"/>
      <c r="MIM18" s="451"/>
      <c r="MIN18" s="451"/>
      <c r="MIO18" s="451"/>
      <c r="MIP18" s="451"/>
      <c r="MIQ18" s="454"/>
      <c r="MIR18" s="454"/>
      <c r="MIS18" s="451"/>
      <c r="MIT18" s="451"/>
      <c r="MIU18" s="451"/>
      <c r="MIV18" s="451"/>
      <c r="MIW18" s="451"/>
      <c r="MIX18" s="451"/>
      <c r="MIY18" s="454"/>
      <c r="MIZ18" s="454"/>
      <c r="MJA18" s="451"/>
      <c r="MJB18" s="451"/>
      <c r="MJC18" s="451"/>
      <c r="MJD18" s="451"/>
      <c r="MJE18" s="451"/>
      <c r="MJF18" s="451"/>
      <c r="MJG18" s="454"/>
      <c r="MJH18" s="454"/>
      <c r="MJI18" s="451"/>
      <c r="MJJ18" s="451"/>
      <c r="MJK18" s="451"/>
      <c r="MJL18" s="451"/>
      <c r="MJM18" s="451"/>
      <c r="MJN18" s="451"/>
      <c r="MJO18" s="454"/>
      <c r="MJP18" s="454"/>
      <c r="MJQ18" s="451"/>
      <c r="MJR18" s="451"/>
      <c r="MJS18" s="451"/>
      <c r="MJT18" s="451"/>
      <c r="MJU18" s="451"/>
      <c r="MJV18" s="451"/>
      <c r="MJW18" s="454"/>
      <c r="MJX18" s="454"/>
      <c r="MJY18" s="451"/>
      <c r="MJZ18" s="451"/>
      <c r="MKA18" s="451"/>
      <c r="MKB18" s="451"/>
      <c r="MKC18" s="451"/>
      <c r="MKD18" s="451"/>
      <c r="MKE18" s="454"/>
      <c r="MKF18" s="454"/>
      <c r="MKG18" s="451"/>
      <c r="MKH18" s="451"/>
      <c r="MKI18" s="451"/>
      <c r="MKJ18" s="451"/>
      <c r="MKK18" s="451"/>
      <c r="MKL18" s="451"/>
      <c r="MKM18" s="454"/>
      <c r="MKN18" s="454"/>
      <c r="MKO18" s="451"/>
      <c r="MKP18" s="451"/>
      <c r="MKQ18" s="451"/>
      <c r="MKR18" s="451"/>
      <c r="MKS18" s="451"/>
      <c r="MKT18" s="451"/>
      <c r="MKU18" s="454"/>
      <c r="MKV18" s="454"/>
      <c r="MKW18" s="451"/>
      <c r="MKX18" s="451"/>
      <c r="MKY18" s="451"/>
      <c r="MKZ18" s="451"/>
      <c r="MLA18" s="451"/>
      <c r="MLB18" s="451"/>
      <c r="MLC18" s="454"/>
      <c r="MLD18" s="454"/>
      <c r="MLE18" s="451"/>
      <c r="MLF18" s="451"/>
      <c r="MLG18" s="451"/>
      <c r="MLH18" s="451"/>
      <c r="MLI18" s="451"/>
      <c r="MLJ18" s="451"/>
      <c r="MLK18" s="454"/>
      <c r="MLL18" s="454"/>
      <c r="MLM18" s="451"/>
      <c r="MLN18" s="451"/>
      <c r="MLO18" s="451"/>
      <c r="MLP18" s="451"/>
      <c r="MLQ18" s="451"/>
      <c r="MLR18" s="451"/>
      <c r="MLS18" s="454"/>
      <c r="MLT18" s="454"/>
      <c r="MLU18" s="451"/>
      <c r="MLV18" s="451"/>
      <c r="MLW18" s="451"/>
      <c r="MLX18" s="451"/>
      <c r="MLY18" s="451"/>
      <c r="MLZ18" s="451"/>
      <c r="MMA18" s="454"/>
      <c r="MMB18" s="454"/>
      <c r="MMC18" s="451"/>
      <c r="MMD18" s="451"/>
      <c r="MME18" s="451"/>
      <c r="MMF18" s="451"/>
      <c r="MMG18" s="451"/>
      <c r="MMH18" s="451"/>
      <c r="MMI18" s="454"/>
      <c r="MMJ18" s="454"/>
      <c r="MMK18" s="451"/>
      <c r="MML18" s="451"/>
      <c r="MMM18" s="451"/>
      <c r="MMN18" s="451"/>
      <c r="MMO18" s="451"/>
      <c r="MMP18" s="451"/>
      <c r="MMQ18" s="454"/>
      <c r="MMR18" s="454"/>
      <c r="MMS18" s="451"/>
      <c r="MMT18" s="451"/>
      <c r="MMU18" s="451"/>
      <c r="MMV18" s="451"/>
      <c r="MMW18" s="451"/>
      <c r="MMX18" s="451"/>
      <c r="MMY18" s="454"/>
      <c r="MMZ18" s="454"/>
      <c r="MNA18" s="451"/>
      <c r="MNB18" s="451"/>
      <c r="MNC18" s="451"/>
      <c r="MND18" s="451"/>
      <c r="MNE18" s="451"/>
      <c r="MNF18" s="451"/>
      <c r="MNG18" s="454"/>
      <c r="MNH18" s="454"/>
      <c r="MNI18" s="451"/>
      <c r="MNJ18" s="451"/>
      <c r="MNK18" s="451"/>
      <c r="MNL18" s="451"/>
      <c r="MNM18" s="451"/>
      <c r="MNN18" s="451"/>
      <c r="MNO18" s="454"/>
      <c r="MNP18" s="454"/>
      <c r="MNQ18" s="451"/>
      <c r="MNR18" s="451"/>
      <c r="MNS18" s="451"/>
      <c r="MNT18" s="451"/>
      <c r="MNU18" s="451"/>
      <c r="MNV18" s="451"/>
      <c r="MNW18" s="454"/>
      <c r="MNX18" s="454"/>
      <c r="MNY18" s="451"/>
      <c r="MNZ18" s="451"/>
      <c r="MOA18" s="451"/>
      <c r="MOB18" s="451"/>
      <c r="MOC18" s="451"/>
      <c r="MOD18" s="451"/>
      <c r="MOE18" s="454"/>
      <c r="MOF18" s="454"/>
      <c r="MOG18" s="451"/>
      <c r="MOH18" s="451"/>
      <c r="MOI18" s="451"/>
      <c r="MOJ18" s="451"/>
      <c r="MOK18" s="451"/>
      <c r="MOL18" s="451"/>
      <c r="MOM18" s="454"/>
      <c r="MON18" s="454"/>
      <c r="MOO18" s="451"/>
      <c r="MOP18" s="451"/>
      <c r="MOQ18" s="451"/>
      <c r="MOR18" s="451"/>
      <c r="MOS18" s="451"/>
      <c r="MOT18" s="451"/>
      <c r="MOU18" s="454"/>
      <c r="MOV18" s="454"/>
      <c r="MOW18" s="451"/>
      <c r="MOX18" s="451"/>
      <c r="MOY18" s="451"/>
      <c r="MOZ18" s="451"/>
      <c r="MPA18" s="451"/>
      <c r="MPB18" s="451"/>
      <c r="MPC18" s="454"/>
      <c r="MPD18" s="454"/>
      <c r="MPE18" s="451"/>
      <c r="MPF18" s="451"/>
      <c r="MPG18" s="451"/>
      <c r="MPH18" s="451"/>
      <c r="MPI18" s="451"/>
      <c r="MPJ18" s="451"/>
      <c r="MPK18" s="454"/>
      <c r="MPL18" s="454"/>
      <c r="MPM18" s="451"/>
      <c r="MPN18" s="451"/>
      <c r="MPO18" s="451"/>
      <c r="MPP18" s="451"/>
      <c r="MPQ18" s="451"/>
      <c r="MPR18" s="451"/>
      <c r="MPS18" s="454"/>
      <c r="MPT18" s="454"/>
      <c r="MPU18" s="451"/>
      <c r="MPV18" s="451"/>
      <c r="MPW18" s="451"/>
      <c r="MPX18" s="451"/>
      <c r="MPY18" s="451"/>
      <c r="MPZ18" s="451"/>
      <c r="MQA18" s="454"/>
      <c r="MQB18" s="454"/>
      <c r="MQC18" s="451"/>
      <c r="MQD18" s="451"/>
      <c r="MQE18" s="451"/>
      <c r="MQF18" s="451"/>
      <c r="MQG18" s="451"/>
      <c r="MQH18" s="451"/>
      <c r="MQI18" s="454"/>
      <c r="MQJ18" s="454"/>
      <c r="MQK18" s="451"/>
      <c r="MQL18" s="451"/>
      <c r="MQM18" s="451"/>
      <c r="MQN18" s="451"/>
      <c r="MQO18" s="451"/>
      <c r="MQP18" s="451"/>
      <c r="MQQ18" s="454"/>
      <c r="MQR18" s="454"/>
      <c r="MQS18" s="451"/>
      <c r="MQT18" s="451"/>
      <c r="MQU18" s="451"/>
      <c r="MQV18" s="451"/>
      <c r="MQW18" s="451"/>
      <c r="MQX18" s="451"/>
      <c r="MQY18" s="454"/>
      <c r="MQZ18" s="454"/>
      <c r="MRA18" s="451"/>
      <c r="MRB18" s="451"/>
      <c r="MRC18" s="451"/>
      <c r="MRD18" s="451"/>
      <c r="MRE18" s="451"/>
      <c r="MRF18" s="451"/>
      <c r="MRG18" s="454"/>
      <c r="MRH18" s="454"/>
      <c r="MRI18" s="451"/>
      <c r="MRJ18" s="451"/>
      <c r="MRK18" s="451"/>
      <c r="MRL18" s="451"/>
      <c r="MRM18" s="451"/>
      <c r="MRN18" s="451"/>
      <c r="MRO18" s="454"/>
      <c r="MRP18" s="454"/>
      <c r="MRQ18" s="451"/>
      <c r="MRR18" s="451"/>
      <c r="MRS18" s="451"/>
      <c r="MRT18" s="451"/>
      <c r="MRU18" s="451"/>
      <c r="MRV18" s="451"/>
      <c r="MRW18" s="454"/>
      <c r="MRX18" s="454"/>
      <c r="MRY18" s="451"/>
      <c r="MRZ18" s="451"/>
      <c r="MSA18" s="451"/>
      <c r="MSB18" s="451"/>
      <c r="MSC18" s="451"/>
      <c r="MSD18" s="451"/>
      <c r="MSE18" s="454"/>
      <c r="MSF18" s="454"/>
      <c r="MSG18" s="451"/>
      <c r="MSH18" s="451"/>
      <c r="MSI18" s="451"/>
      <c r="MSJ18" s="451"/>
      <c r="MSK18" s="451"/>
      <c r="MSL18" s="451"/>
      <c r="MSM18" s="454"/>
      <c r="MSN18" s="454"/>
      <c r="MSO18" s="451"/>
      <c r="MSP18" s="451"/>
      <c r="MSQ18" s="451"/>
      <c r="MSR18" s="451"/>
      <c r="MSS18" s="451"/>
      <c r="MST18" s="451"/>
      <c r="MSU18" s="454"/>
      <c r="MSV18" s="454"/>
      <c r="MSW18" s="451"/>
      <c r="MSX18" s="451"/>
      <c r="MSY18" s="451"/>
      <c r="MSZ18" s="451"/>
      <c r="MTA18" s="451"/>
      <c r="MTB18" s="451"/>
      <c r="MTC18" s="454"/>
      <c r="MTD18" s="454"/>
      <c r="MTE18" s="451"/>
      <c r="MTF18" s="451"/>
      <c r="MTG18" s="451"/>
      <c r="MTH18" s="451"/>
      <c r="MTI18" s="451"/>
      <c r="MTJ18" s="451"/>
      <c r="MTK18" s="454"/>
      <c r="MTL18" s="454"/>
      <c r="MTM18" s="451"/>
      <c r="MTN18" s="451"/>
      <c r="MTO18" s="451"/>
      <c r="MTP18" s="451"/>
      <c r="MTQ18" s="451"/>
      <c r="MTR18" s="451"/>
      <c r="MTS18" s="454"/>
      <c r="MTT18" s="454"/>
      <c r="MTU18" s="451"/>
      <c r="MTV18" s="451"/>
      <c r="MTW18" s="451"/>
      <c r="MTX18" s="451"/>
      <c r="MTY18" s="451"/>
      <c r="MTZ18" s="451"/>
      <c r="MUA18" s="454"/>
      <c r="MUB18" s="454"/>
      <c r="MUC18" s="451"/>
      <c r="MUD18" s="451"/>
      <c r="MUE18" s="451"/>
      <c r="MUF18" s="451"/>
      <c r="MUG18" s="451"/>
      <c r="MUH18" s="451"/>
      <c r="MUI18" s="454"/>
      <c r="MUJ18" s="454"/>
      <c r="MUK18" s="451"/>
      <c r="MUL18" s="451"/>
      <c r="MUM18" s="451"/>
      <c r="MUN18" s="451"/>
      <c r="MUO18" s="451"/>
      <c r="MUP18" s="451"/>
      <c r="MUQ18" s="454"/>
      <c r="MUR18" s="454"/>
      <c r="MUS18" s="451"/>
      <c r="MUT18" s="451"/>
      <c r="MUU18" s="451"/>
      <c r="MUV18" s="451"/>
      <c r="MUW18" s="451"/>
      <c r="MUX18" s="451"/>
      <c r="MUY18" s="454"/>
      <c r="MUZ18" s="454"/>
      <c r="MVA18" s="451"/>
      <c r="MVB18" s="451"/>
      <c r="MVC18" s="451"/>
      <c r="MVD18" s="451"/>
      <c r="MVE18" s="451"/>
      <c r="MVF18" s="451"/>
      <c r="MVG18" s="454"/>
      <c r="MVH18" s="454"/>
      <c r="MVI18" s="451"/>
      <c r="MVJ18" s="451"/>
      <c r="MVK18" s="451"/>
      <c r="MVL18" s="451"/>
      <c r="MVM18" s="451"/>
      <c r="MVN18" s="451"/>
      <c r="MVO18" s="454"/>
      <c r="MVP18" s="454"/>
      <c r="MVQ18" s="451"/>
      <c r="MVR18" s="451"/>
      <c r="MVS18" s="451"/>
      <c r="MVT18" s="451"/>
      <c r="MVU18" s="451"/>
      <c r="MVV18" s="451"/>
      <c r="MVW18" s="454"/>
      <c r="MVX18" s="454"/>
      <c r="MVY18" s="451"/>
      <c r="MVZ18" s="451"/>
      <c r="MWA18" s="451"/>
      <c r="MWB18" s="451"/>
      <c r="MWC18" s="451"/>
      <c r="MWD18" s="451"/>
      <c r="MWE18" s="454"/>
      <c r="MWF18" s="454"/>
      <c r="MWG18" s="451"/>
      <c r="MWH18" s="451"/>
      <c r="MWI18" s="451"/>
      <c r="MWJ18" s="451"/>
      <c r="MWK18" s="451"/>
      <c r="MWL18" s="451"/>
      <c r="MWM18" s="454"/>
      <c r="MWN18" s="454"/>
      <c r="MWO18" s="451"/>
      <c r="MWP18" s="451"/>
      <c r="MWQ18" s="451"/>
      <c r="MWR18" s="451"/>
      <c r="MWS18" s="451"/>
      <c r="MWT18" s="451"/>
      <c r="MWU18" s="454"/>
      <c r="MWV18" s="454"/>
      <c r="MWW18" s="451"/>
      <c r="MWX18" s="451"/>
      <c r="MWY18" s="451"/>
      <c r="MWZ18" s="451"/>
      <c r="MXA18" s="451"/>
      <c r="MXB18" s="451"/>
      <c r="MXC18" s="454"/>
      <c r="MXD18" s="454"/>
      <c r="MXE18" s="451"/>
      <c r="MXF18" s="451"/>
      <c r="MXG18" s="451"/>
      <c r="MXH18" s="451"/>
      <c r="MXI18" s="451"/>
      <c r="MXJ18" s="451"/>
      <c r="MXK18" s="454"/>
      <c r="MXL18" s="454"/>
      <c r="MXM18" s="451"/>
      <c r="MXN18" s="451"/>
      <c r="MXO18" s="451"/>
      <c r="MXP18" s="451"/>
      <c r="MXQ18" s="451"/>
      <c r="MXR18" s="451"/>
      <c r="MXS18" s="454"/>
      <c r="MXT18" s="454"/>
      <c r="MXU18" s="451"/>
      <c r="MXV18" s="451"/>
      <c r="MXW18" s="451"/>
      <c r="MXX18" s="451"/>
      <c r="MXY18" s="451"/>
      <c r="MXZ18" s="451"/>
      <c r="MYA18" s="454"/>
      <c r="MYB18" s="454"/>
      <c r="MYC18" s="451"/>
      <c r="MYD18" s="451"/>
      <c r="MYE18" s="451"/>
      <c r="MYF18" s="451"/>
      <c r="MYG18" s="451"/>
      <c r="MYH18" s="451"/>
      <c r="MYI18" s="454"/>
      <c r="MYJ18" s="454"/>
      <c r="MYK18" s="451"/>
      <c r="MYL18" s="451"/>
      <c r="MYM18" s="451"/>
      <c r="MYN18" s="451"/>
      <c r="MYO18" s="451"/>
      <c r="MYP18" s="451"/>
      <c r="MYQ18" s="454"/>
      <c r="MYR18" s="454"/>
      <c r="MYS18" s="451"/>
      <c r="MYT18" s="451"/>
      <c r="MYU18" s="451"/>
      <c r="MYV18" s="451"/>
      <c r="MYW18" s="451"/>
      <c r="MYX18" s="451"/>
      <c r="MYY18" s="454"/>
      <c r="MYZ18" s="454"/>
      <c r="MZA18" s="451"/>
      <c r="MZB18" s="451"/>
      <c r="MZC18" s="451"/>
      <c r="MZD18" s="451"/>
      <c r="MZE18" s="451"/>
      <c r="MZF18" s="451"/>
      <c r="MZG18" s="454"/>
      <c r="MZH18" s="454"/>
      <c r="MZI18" s="451"/>
      <c r="MZJ18" s="451"/>
      <c r="MZK18" s="451"/>
      <c r="MZL18" s="451"/>
      <c r="MZM18" s="451"/>
      <c r="MZN18" s="451"/>
      <c r="MZO18" s="454"/>
      <c r="MZP18" s="454"/>
      <c r="MZQ18" s="451"/>
      <c r="MZR18" s="451"/>
      <c r="MZS18" s="451"/>
      <c r="MZT18" s="451"/>
      <c r="MZU18" s="451"/>
      <c r="MZV18" s="451"/>
      <c r="MZW18" s="454"/>
      <c r="MZX18" s="454"/>
      <c r="MZY18" s="451"/>
      <c r="MZZ18" s="451"/>
      <c r="NAA18" s="451"/>
      <c r="NAB18" s="451"/>
      <c r="NAC18" s="451"/>
      <c r="NAD18" s="451"/>
      <c r="NAE18" s="454"/>
      <c r="NAF18" s="454"/>
      <c r="NAG18" s="451"/>
      <c r="NAH18" s="451"/>
      <c r="NAI18" s="451"/>
      <c r="NAJ18" s="451"/>
      <c r="NAK18" s="451"/>
      <c r="NAL18" s="451"/>
      <c r="NAM18" s="454"/>
      <c r="NAN18" s="454"/>
      <c r="NAO18" s="451"/>
      <c r="NAP18" s="451"/>
      <c r="NAQ18" s="451"/>
      <c r="NAR18" s="451"/>
      <c r="NAS18" s="451"/>
      <c r="NAT18" s="451"/>
      <c r="NAU18" s="454"/>
      <c r="NAV18" s="454"/>
      <c r="NAW18" s="451"/>
      <c r="NAX18" s="451"/>
      <c r="NAY18" s="451"/>
      <c r="NAZ18" s="451"/>
      <c r="NBA18" s="451"/>
      <c r="NBB18" s="451"/>
      <c r="NBC18" s="454"/>
      <c r="NBD18" s="454"/>
      <c r="NBE18" s="451"/>
      <c r="NBF18" s="451"/>
      <c r="NBG18" s="451"/>
      <c r="NBH18" s="451"/>
      <c r="NBI18" s="451"/>
      <c r="NBJ18" s="451"/>
      <c r="NBK18" s="454"/>
      <c r="NBL18" s="454"/>
      <c r="NBM18" s="451"/>
      <c r="NBN18" s="451"/>
      <c r="NBO18" s="451"/>
      <c r="NBP18" s="451"/>
      <c r="NBQ18" s="451"/>
      <c r="NBR18" s="451"/>
      <c r="NBS18" s="454"/>
      <c r="NBT18" s="454"/>
      <c r="NBU18" s="451"/>
      <c r="NBV18" s="451"/>
      <c r="NBW18" s="451"/>
      <c r="NBX18" s="451"/>
      <c r="NBY18" s="451"/>
      <c r="NBZ18" s="451"/>
      <c r="NCA18" s="454"/>
      <c r="NCB18" s="454"/>
      <c r="NCC18" s="451"/>
      <c r="NCD18" s="451"/>
      <c r="NCE18" s="451"/>
      <c r="NCF18" s="451"/>
      <c r="NCG18" s="451"/>
      <c r="NCH18" s="451"/>
      <c r="NCI18" s="454"/>
      <c r="NCJ18" s="454"/>
      <c r="NCK18" s="451"/>
      <c r="NCL18" s="451"/>
      <c r="NCM18" s="451"/>
      <c r="NCN18" s="451"/>
      <c r="NCO18" s="451"/>
      <c r="NCP18" s="451"/>
      <c r="NCQ18" s="454"/>
      <c r="NCR18" s="454"/>
      <c r="NCS18" s="451"/>
      <c r="NCT18" s="451"/>
      <c r="NCU18" s="451"/>
      <c r="NCV18" s="451"/>
      <c r="NCW18" s="451"/>
      <c r="NCX18" s="451"/>
      <c r="NCY18" s="454"/>
      <c r="NCZ18" s="454"/>
      <c r="NDA18" s="451"/>
      <c r="NDB18" s="451"/>
      <c r="NDC18" s="451"/>
      <c r="NDD18" s="451"/>
      <c r="NDE18" s="451"/>
      <c r="NDF18" s="451"/>
      <c r="NDG18" s="454"/>
      <c r="NDH18" s="454"/>
      <c r="NDI18" s="451"/>
      <c r="NDJ18" s="451"/>
      <c r="NDK18" s="451"/>
      <c r="NDL18" s="451"/>
      <c r="NDM18" s="451"/>
      <c r="NDN18" s="451"/>
      <c r="NDO18" s="454"/>
      <c r="NDP18" s="454"/>
      <c r="NDQ18" s="451"/>
      <c r="NDR18" s="451"/>
      <c r="NDS18" s="451"/>
      <c r="NDT18" s="451"/>
      <c r="NDU18" s="451"/>
      <c r="NDV18" s="451"/>
      <c r="NDW18" s="454"/>
      <c r="NDX18" s="454"/>
      <c r="NDY18" s="451"/>
      <c r="NDZ18" s="451"/>
      <c r="NEA18" s="451"/>
      <c r="NEB18" s="451"/>
      <c r="NEC18" s="451"/>
      <c r="NED18" s="451"/>
      <c r="NEE18" s="454"/>
      <c r="NEF18" s="454"/>
      <c r="NEG18" s="451"/>
      <c r="NEH18" s="451"/>
      <c r="NEI18" s="451"/>
      <c r="NEJ18" s="451"/>
      <c r="NEK18" s="451"/>
      <c r="NEL18" s="451"/>
      <c r="NEM18" s="454"/>
      <c r="NEN18" s="454"/>
      <c r="NEO18" s="451"/>
      <c r="NEP18" s="451"/>
      <c r="NEQ18" s="451"/>
      <c r="NER18" s="451"/>
      <c r="NES18" s="451"/>
      <c r="NET18" s="451"/>
      <c r="NEU18" s="454"/>
      <c r="NEV18" s="454"/>
      <c r="NEW18" s="451"/>
      <c r="NEX18" s="451"/>
      <c r="NEY18" s="451"/>
      <c r="NEZ18" s="451"/>
      <c r="NFA18" s="451"/>
      <c r="NFB18" s="451"/>
      <c r="NFC18" s="454"/>
      <c r="NFD18" s="454"/>
      <c r="NFE18" s="451"/>
      <c r="NFF18" s="451"/>
      <c r="NFG18" s="451"/>
      <c r="NFH18" s="451"/>
      <c r="NFI18" s="451"/>
      <c r="NFJ18" s="451"/>
      <c r="NFK18" s="454"/>
      <c r="NFL18" s="454"/>
      <c r="NFM18" s="451"/>
      <c r="NFN18" s="451"/>
      <c r="NFO18" s="451"/>
      <c r="NFP18" s="451"/>
      <c r="NFQ18" s="451"/>
      <c r="NFR18" s="451"/>
      <c r="NFS18" s="454"/>
      <c r="NFT18" s="454"/>
      <c r="NFU18" s="451"/>
      <c r="NFV18" s="451"/>
      <c r="NFW18" s="451"/>
      <c r="NFX18" s="451"/>
      <c r="NFY18" s="451"/>
      <c r="NFZ18" s="451"/>
      <c r="NGA18" s="454"/>
      <c r="NGB18" s="454"/>
      <c r="NGC18" s="451"/>
      <c r="NGD18" s="451"/>
      <c r="NGE18" s="451"/>
      <c r="NGF18" s="451"/>
      <c r="NGG18" s="451"/>
      <c r="NGH18" s="451"/>
      <c r="NGI18" s="454"/>
      <c r="NGJ18" s="454"/>
      <c r="NGK18" s="451"/>
      <c r="NGL18" s="451"/>
      <c r="NGM18" s="451"/>
      <c r="NGN18" s="451"/>
      <c r="NGO18" s="451"/>
      <c r="NGP18" s="451"/>
      <c r="NGQ18" s="454"/>
      <c r="NGR18" s="454"/>
      <c r="NGS18" s="451"/>
      <c r="NGT18" s="451"/>
      <c r="NGU18" s="451"/>
      <c r="NGV18" s="451"/>
      <c r="NGW18" s="451"/>
      <c r="NGX18" s="451"/>
      <c r="NGY18" s="454"/>
      <c r="NGZ18" s="454"/>
      <c r="NHA18" s="451"/>
      <c r="NHB18" s="451"/>
      <c r="NHC18" s="451"/>
      <c r="NHD18" s="451"/>
      <c r="NHE18" s="451"/>
      <c r="NHF18" s="451"/>
      <c r="NHG18" s="454"/>
      <c r="NHH18" s="454"/>
      <c r="NHI18" s="451"/>
      <c r="NHJ18" s="451"/>
      <c r="NHK18" s="451"/>
      <c r="NHL18" s="451"/>
      <c r="NHM18" s="451"/>
      <c r="NHN18" s="451"/>
      <c r="NHO18" s="454"/>
      <c r="NHP18" s="454"/>
      <c r="NHQ18" s="451"/>
      <c r="NHR18" s="451"/>
      <c r="NHS18" s="451"/>
      <c r="NHT18" s="451"/>
      <c r="NHU18" s="451"/>
      <c r="NHV18" s="451"/>
      <c r="NHW18" s="454"/>
      <c r="NHX18" s="454"/>
      <c r="NHY18" s="451"/>
      <c r="NHZ18" s="451"/>
      <c r="NIA18" s="451"/>
      <c r="NIB18" s="451"/>
      <c r="NIC18" s="451"/>
      <c r="NID18" s="451"/>
      <c r="NIE18" s="454"/>
      <c r="NIF18" s="454"/>
      <c r="NIG18" s="451"/>
      <c r="NIH18" s="451"/>
      <c r="NII18" s="451"/>
      <c r="NIJ18" s="451"/>
      <c r="NIK18" s="451"/>
      <c r="NIL18" s="451"/>
      <c r="NIM18" s="454"/>
      <c r="NIN18" s="454"/>
      <c r="NIO18" s="451"/>
      <c r="NIP18" s="451"/>
      <c r="NIQ18" s="451"/>
      <c r="NIR18" s="451"/>
      <c r="NIS18" s="451"/>
      <c r="NIT18" s="451"/>
      <c r="NIU18" s="454"/>
      <c r="NIV18" s="454"/>
      <c r="NIW18" s="451"/>
      <c r="NIX18" s="451"/>
      <c r="NIY18" s="451"/>
      <c r="NIZ18" s="451"/>
      <c r="NJA18" s="451"/>
      <c r="NJB18" s="451"/>
      <c r="NJC18" s="454"/>
      <c r="NJD18" s="454"/>
      <c r="NJE18" s="451"/>
      <c r="NJF18" s="451"/>
      <c r="NJG18" s="451"/>
      <c r="NJH18" s="451"/>
      <c r="NJI18" s="451"/>
      <c r="NJJ18" s="451"/>
      <c r="NJK18" s="454"/>
      <c r="NJL18" s="454"/>
      <c r="NJM18" s="451"/>
      <c r="NJN18" s="451"/>
      <c r="NJO18" s="451"/>
      <c r="NJP18" s="451"/>
      <c r="NJQ18" s="451"/>
      <c r="NJR18" s="451"/>
      <c r="NJS18" s="454"/>
      <c r="NJT18" s="454"/>
      <c r="NJU18" s="451"/>
      <c r="NJV18" s="451"/>
      <c r="NJW18" s="451"/>
      <c r="NJX18" s="451"/>
      <c r="NJY18" s="451"/>
      <c r="NJZ18" s="451"/>
      <c r="NKA18" s="454"/>
      <c r="NKB18" s="454"/>
      <c r="NKC18" s="451"/>
      <c r="NKD18" s="451"/>
      <c r="NKE18" s="451"/>
      <c r="NKF18" s="451"/>
      <c r="NKG18" s="451"/>
      <c r="NKH18" s="451"/>
      <c r="NKI18" s="454"/>
      <c r="NKJ18" s="454"/>
      <c r="NKK18" s="451"/>
      <c r="NKL18" s="451"/>
      <c r="NKM18" s="451"/>
      <c r="NKN18" s="451"/>
      <c r="NKO18" s="451"/>
      <c r="NKP18" s="451"/>
      <c r="NKQ18" s="454"/>
      <c r="NKR18" s="454"/>
      <c r="NKS18" s="451"/>
      <c r="NKT18" s="451"/>
      <c r="NKU18" s="451"/>
      <c r="NKV18" s="451"/>
      <c r="NKW18" s="451"/>
      <c r="NKX18" s="451"/>
      <c r="NKY18" s="454"/>
      <c r="NKZ18" s="454"/>
      <c r="NLA18" s="451"/>
      <c r="NLB18" s="451"/>
      <c r="NLC18" s="451"/>
      <c r="NLD18" s="451"/>
      <c r="NLE18" s="451"/>
      <c r="NLF18" s="451"/>
      <c r="NLG18" s="454"/>
      <c r="NLH18" s="454"/>
      <c r="NLI18" s="451"/>
      <c r="NLJ18" s="451"/>
      <c r="NLK18" s="451"/>
      <c r="NLL18" s="451"/>
      <c r="NLM18" s="451"/>
      <c r="NLN18" s="451"/>
      <c r="NLO18" s="454"/>
      <c r="NLP18" s="454"/>
      <c r="NLQ18" s="451"/>
      <c r="NLR18" s="451"/>
      <c r="NLS18" s="451"/>
      <c r="NLT18" s="451"/>
      <c r="NLU18" s="451"/>
      <c r="NLV18" s="451"/>
      <c r="NLW18" s="454"/>
      <c r="NLX18" s="454"/>
      <c r="NLY18" s="451"/>
      <c r="NLZ18" s="451"/>
      <c r="NMA18" s="451"/>
      <c r="NMB18" s="451"/>
      <c r="NMC18" s="451"/>
      <c r="NMD18" s="451"/>
      <c r="NME18" s="454"/>
      <c r="NMF18" s="454"/>
      <c r="NMG18" s="451"/>
      <c r="NMH18" s="451"/>
      <c r="NMI18" s="451"/>
      <c r="NMJ18" s="451"/>
      <c r="NMK18" s="451"/>
      <c r="NML18" s="451"/>
      <c r="NMM18" s="454"/>
      <c r="NMN18" s="454"/>
      <c r="NMO18" s="451"/>
      <c r="NMP18" s="451"/>
      <c r="NMQ18" s="451"/>
      <c r="NMR18" s="451"/>
      <c r="NMS18" s="451"/>
      <c r="NMT18" s="451"/>
      <c r="NMU18" s="454"/>
      <c r="NMV18" s="454"/>
      <c r="NMW18" s="451"/>
      <c r="NMX18" s="451"/>
      <c r="NMY18" s="451"/>
      <c r="NMZ18" s="451"/>
      <c r="NNA18" s="451"/>
      <c r="NNB18" s="451"/>
      <c r="NNC18" s="454"/>
      <c r="NND18" s="454"/>
      <c r="NNE18" s="451"/>
      <c r="NNF18" s="451"/>
      <c r="NNG18" s="451"/>
      <c r="NNH18" s="451"/>
      <c r="NNI18" s="451"/>
      <c r="NNJ18" s="451"/>
      <c r="NNK18" s="454"/>
      <c r="NNL18" s="454"/>
      <c r="NNM18" s="451"/>
      <c r="NNN18" s="451"/>
      <c r="NNO18" s="451"/>
      <c r="NNP18" s="451"/>
      <c r="NNQ18" s="451"/>
      <c r="NNR18" s="451"/>
      <c r="NNS18" s="454"/>
      <c r="NNT18" s="454"/>
      <c r="NNU18" s="451"/>
      <c r="NNV18" s="451"/>
      <c r="NNW18" s="451"/>
      <c r="NNX18" s="451"/>
      <c r="NNY18" s="451"/>
      <c r="NNZ18" s="451"/>
      <c r="NOA18" s="454"/>
      <c r="NOB18" s="454"/>
      <c r="NOC18" s="451"/>
      <c r="NOD18" s="451"/>
      <c r="NOE18" s="451"/>
      <c r="NOF18" s="451"/>
      <c r="NOG18" s="451"/>
      <c r="NOH18" s="451"/>
      <c r="NOI18" s="454"/>
      <c r="NOJ18" s="454"/>
      <c r="NOK18" s="451"/>
      <c r="NOL18" s="451"/>
      <c r="NOM18" s="451"/>
      <c r="NON18" s="451"/>
      <c r="NOO18" s="451"/>
      <c r="NOP18" s="451"/>
      <c r="NOQ18" s="454"/>
      <c r="NOR18" s="454"/>
      <c r="NOS18" s="451"/>
      <c r="NOT18" s="451"/>
      <c r="NOU18" s="451"/>
      <c r="NOV18" s="451"/>
      <c r="NOW18" s="451"/>
      <c r="NOX18" s="451"/>
      <c r="NOY18" s="454"/>
      <c r="NOZ18" s="454"/>
      <c r="NPA18" s="451"/>
      <c r="NPB18" s="451"/>
      <c r="NPC18" s="451"/>
      <c r="NPD18" s="451"/>
      <c r="NPE18" s="451"/>
      <c r="NPF18" s="451"/>
      <c r="NPG18" s="454"/>
      <c r="NPH18" s="454"/>
      <c r="NPI18" s="451"/>
      <c r="NPJ18" s="451"/>
      <c r="NPK18" s="451"/>
      <c r="NPL18" s="451"/>
      <c r="NPM18" s="451"/>
      <c r="NPN18" s="451"/>
      <c r="NPO18" s="454"/>
      <c r="NPP18" s="454"/>
      <c r="NPQ18" s="451"/>
      <c r="NPR18" s="451"/>
      <c r="NPS18" s="451"/>
      <c r="NPT18" s="451"/>
      <c r="NPU18" s="451"/>
      <c r="NPV18" s="451"/>
      <c r="NPW18" s="454"/>
      <c r="NPX18" s="454"/>
      <c r="NPY18" s="451"/>
      <c r="NPZ18" s="451"/>
      <c r="NQA18" s="451"/>
      <c r="NQB18" s="451"/>
      <c r="NQC18" s="451"/>
      <c r="NQD18" s="451"/>
      <c r="NQE18" s="454"/>
      <c r="NQF18" s="454"/>
      <c r="NQG18" s="451"/>
      <c r="NQH18" s="451"/>
      <c r="NQI18" s="451"/>
      <c r="NQJ18" s="451"/>
      <c r="NQK18" s="451"/>
      <c r="NQL18" s="451"/>
      <c r="NQM18" s="454"/>
      <c r="NQN18" s="454"/>
      <c r="NQO18" s="451"/>
      <c r="NQP18" s="451"/>
      <c r="NQQ18" s="451"/>
      <c r="NQR18" s="451"/>
      <c r="NQS18" s="451"/>
      <c r="NQT18" s="451"/>
      <c r="NQU18" s="454"/>
      <c r="NQV18" s="454"/>
      <c r="NQW18" s="451"/>
      <c r="NQX18" s="451"/>
      <c r="NQY18" s="451"/>
      <c r="NQZ18" s="451"/>
      <c r="NRA18" s="451"/>
      <c r="NRB18" s="451"/>
      <c r="NRC18" s="454"/>
      <c r="NRD18" s="454"/>
      <c r="NRE18" s="451"/>
      <c r="NRF18" s="451"/>
      <c r="NRG18" s="451"/>
      <c r="NRH18" s="451"/>
      <c r="NRI18" s="451"/>
      <c r="NRJ18" s="451"/>
      <c r="NRK18" s="454"/>
      <c r="NRL18" s="454"/>
      <c r="NRM18" s="451"/>
      <c r="NRN18" s="451"/>
      <c r="NRO18" s="451"/>
      <c r="NRP18" s="451"/>
      <c r="NRQ18" s="451"/>
      <c r="NRR18" s="451"/>
      <c r="NRS18" s="454"/>
      <c r="NRT18" s="454"/>
      <c r="NRU18" s="451"/>
      <c r="NRV18" s="451"/>
      <c r="NRW18" s="451"/>
      <c r="NRX18" s="451"/>
      <c r="NRY18" s="451"/>
      <c r="NRZ18" s="451"/>
      <c r="NSA18" s="454"/>
      <c r="NSB18" s="454"/>
      <c r="NSC18" s="451"/>
      <c r="NSD18" s="451"/>
      <c r="NSE18" s="451"/>
      <c r="NSF18" s="451"/>
      <c r="NSG18" s="451"/>
      <c r="NSH18" s="451"/>
      <c r="NSI18" s="454"/>
      <c r="NSJ18" s="454"/>
      <c r="NSK18" s="451"/>
      <c r="NSL18" s="451"/>
      <c r="NSM18" s="451"/>
      <c r="NSN18" s="451"/>
      <c r="NSO18" s="451"/>
      <c r="NSP18" s="451"/>
      <c r="NSQ18" s="454"/>
      <c r="NSR18" s="454"/>
      <c r="NSS18" s="451"/>
      <c r="NST18" s="451"/>
      <c r="NSU18" s="451"/>
      <c r="NSV18" s="451"/>
      <c r="NSW18" s="451"/>
      <c r="NSX18" s="451"/>
      <c r="NSY18" s="454"/>
      <c r="NSZ18" s="454"/>
      <c r="NTA18" s="451"/>
      <c r="NTB18" s="451"/>
      <c r="NTC18" s="451"/>
      <c r="NTD18" s="451"/>
      <c r="NTE18" s="451"/>
      <c r="NTF18" s="451"/>
      <c r="NTG18" s="454"/>
      <c r="NTH18" s="454"/>
      <c r="NTI18" s="451"/>
      <c r="NTJ18" s="451"/>
      <c r="NTK18" s="451"/>
      <c r="NTL18" s="451"/>
      <c r="NTM18" s="451"/>
      <c r="NTN18" s="451"/>
      <c r="NTO18" s="454"/>
      <c r="NTP18" s="454"/>
      <c r="NTQ18" s="451"/>
      <c r="NTR18" s="451"/>
      <c r="NTS18" s="451"/>
      <c r="NTT18" s="451"/>
      <c r="NTU18" s="451"/>
      <c r="NTV18" s="451"/>
      <c r="NTW18" s="454"/>
      <c r="NTX18" s="454"/>
      <c r="NTY18" s="451"/>
      <c r="NTZ18" s="451"/>
      <c r="NUA18" s="451"/>
      <c r="NUB18" s="451"/>
      <c r="NUC18" s="451"/>
      <c r="NUD18" s="451"/>
      <c r="NUE18" s="454"/>
      <c r="NUF18" s="454"/>
      <c r="NUG18" s="451"/>
      <c r="NUH18" s="451"/>
      <c r="NUI18" s="451"/>
      <c r="NUJ18" s="451"/>
      <c r="NUK18" s="451"/>
      <c r="NUL18" s="451"/>
      <c r="NUM18" s="454"/>
      <c r="NUN18" s="454"/>
      <c r="NUO18" s="451"/>
      <c r="NUP18" s="451"/>
      <c r="NUQ18" s="451"/>
      <c r="NUR18" s="451"/>
      <c r="NUS18" s="451"/>
      <c r="NUT18" s="451"/>
      <c r="NUU18" s="454"/>
      <c r="NUV18" s="454"/>
      <c r="NUW18" s="451"/>
      <c r="NUX18" s="451"/>
      <c r="NUY18" s="451"/>
      <c r="NUZ18" s="451"/>
      <c r="NVA18" s="451"/>
      <c r="NVB18" s="451"/>
      <c r="NVC18" s="454"/>
      <c r="NVD18" s="454"/>
      <c r="NVE18" s="451"/>
      <c r="NVF18" s="451"/>
      <c r="NVG18" s="451"/>
      <c r="NVH18" s="451"/>
      <c r="NVI18" s="451"/>
      <c r="NVJ18" s="451"/>
      <c r="NVK18" s="454"/>
      <c r="NVL18" s="454"/>
      <c r="NVM18" s="451"/>
      <c r="NVN18" s="451"/>
      <c r="NVO18" s="451"/>
      <c r="NVP18" s="451"/>
      <c r="NVQ18" s="451"/>
      <c r="NVR18" s="451"/>
      <c r="NVS18" s="454"/>
      <c r="NVT18" s="454"/>
      <c r="NVU18" s="451"/>
      <c r="NVV18" s="451"/>
      <c r="NVW18" s="451"/>
      <c r="NVX18" s="451"/>
      <c r="NVY18" s="451"/>
      <c r="NVZ18" s="451"/>
      <c r="NWA18" s="454"/>
      <c r="NWB18" s="454"/>
      <c r="NWC18" s="451"/>
      <c r="NWD18" s="451"/>
      <c r="NWE18" s="451"/>
      <c r="NWF18" s="451"/>
      <c r="NWG18" s="451"/>
      <c r="NWH18" s="451"/>
      <c r="NWI18" s="454"/>
      <c r="NWJ18" s="454"/>
      <c r="NWK18" s="451"/>
      <c r="NWL18" s="451"/>
      <c r="NWM18" s="451"/>
      <c r="NWN18" s="451"/>
      <c r="NWO18" s="451"/>
      <c r="NWP18" s="451"/>
      <c r="NWQ18" s="454"/>
      <c r="NWR18" s="454"/>
      <c r="NWS18" s="451"/>
      <c r="NWT18" s="451"/>
      <c r="NWU18" s="451"/>
      <c r="NWV18" s="451"/>
      <c r="NWW18" s="451"/>
      <c r="NWX18" s="451"/>
      <c r="NWY18" s="454"/>
      <c r="NWZ18" s="454"/>
      <c r="NXA18" s="451"/>
      <c r="NXB18" s="451"/>
      <c r="NXC18" s="451"/>
      <c r="NXD18" s="451"/>
      <c r="NXE18" s="451"/>
      <c r="NXF18" s="451"/>
      <c r="NXG18" s="454"/>
      <c r="NXH18" s="454"/>
      <c r="NXI18" s="451"/>
      <c r="NXJ18" s="451"/>
      <c r="NXK18" s="451"/>
      <c r="NXL18" s="451"/>
      <c r="NXM18" s="451"/>
      <c r="NXN18" s="451"/>
      <c r="NXO18" s="454"/>
      <c r="NXP18" s="454"/>
      <c r="NXQ18" s="451"/>
      <c r="NXR18" s="451"/>
      <c r="NXS18" s="451"/>
      <c r="NXT18" s="451"/>
      <c r="NXU18" s="451"/>
      <c r="NXV18" s="451"/>
      <c r="NXW18" s="454"/>
      <c r="NXX18" s="454"/>
      <c r="NXY18" s="451"/>
      <c r="NXZ18" s="451"/>
      <c r="NYA18" s="451"/>
      <c r="NYB18" s="451"/>
      <c r="NYC18" s="451"/>
      <c r="NYD18" s="451"/>
      <c r="NYE18" s="454"/>
      <c r="NYF18" s="454"/>
      <c r="NYG18" s="451"/>
      <c r="NYH18" s="451"/>
      <c r="NYI18" s="451"/>
      <c r="NYJ18" s="451"/>
      <c r="NYK18" s="451"/>
      <c r="NYL18" s="451"/>
      <c r="NYM18" s="454"/>
      <c r="NYN18" s="454"/>
      <c r="NYO18" s="451"/>
      <c r="NYP18" s="451"/>
      <c r="NYQ18" s="451"/>
      <c r="NYR18" s="451"/>
      <c r="NYS18" s="451"/>
      <c r="NYT18" s="451"/>
      <c r="NYU18" s="454"/>
      <c r="NYV18" s="454"/>
      <c r="NYW18" s="451"/>
      <c r="NYX18" s="451"/>
      <c r="NYY18" s="451"/>
      <c r="NYZ18" s="451"/>
      <c r="NZA18" s="451"/>
      <c r="NZB18" s="451"/>
      <c r="NZC18" s="454"/>
      <c r="NZD18" s="454"/>
      <c r="NZE18" s="451"/>
      <c r="NZF18" s="451"/>
      <c r="NZG18" s="451"/>
      <c r="NZH18" s="451"/>
      <c r="NZI18" s="451"/>
      <c r="NZJ18" s="451"/>
      <c r="NZK18" s="454"/>
      <c r="NZL18" s="454"/>
      <c r="NZM18" s="451"/>
      <c r="NZN18" s="451"/>
      <c r="NZO18" s="451"/>
      <c r="NZP18" s="451"/>
      <c r="NZQ18" s="451"/>
      <c r="NZR18" s="451"/>
      <c r="NZS18" s="454"/>
      <c r="NZT18" s="454"/>
      <c r="NZU18" s="451"/>
      <c r="NZV18" s="451"/>
      <c r="NZW18" s="451"/>
      <c r="NZX18" s="451"/>
      <c r="NZY18" s="451"/>
      <c r="NZZ18" s="451"/>
      <c r="OAA18" s="454"/>
      <c r="OAB18" s="454"/>
      <c r="OAC18" s="451"/>
      <c r="OAD18" s="451"/>
      <c r="OAE18" s="451"/>
      <c r="OAF18" s="451"/>
      <c r="OAG18" s="451"/>
      <c r="OAH18" s="451"/>
      <c r="OAI18" s="454"/>
      <c r="OAJ18" s="454"/>
      <c r="OAK18" s="451"/>
      <c r="OAL18" s="451"/>
      <c r="OAM18" s="451"/>
      <c r="OAN18" s="451"/>
      <c r="OAO18" s="451"/>
      <c r="OAP18" s="451"/>
      <c r="OAQ18" s="454"/>
      <c r="OAR18" s="454"/>
      <c r="OAS18" s="451"/>
      <c r="OAT18" s="451"/>
      <c r="OAU18" s="451"/>
      <c r="OAV18" s="451"/>
      <c r="OAW18" s="451"/>
      <c r="OAX18" s="451"/>
      <c r="OAY18" s="454"/>
      <c r="OAZ18" s="454"/>
      <c r="OBA18" s="451"/>
      <c r="OBB18" s="451"/>
      <c r="OBC18" s="451"/>
      <c r="OBD18" s="451"/>
      <c r="OBE18" s="451"/>
      <c r="OBF18" s="451"/>
      <c r="OBG18" s="454"/>
      <c r="OBH18" s="454"/>
      <c r="OBI18" s="451"/>
      <c r="OBJ18" s="451"/>
      <c r="OBK18" s="451"/>
      <c r="OBL18" s="451"/>
      <c r="OBM18" s="451"/>
      <c r="OBN18" s="451"/>
      <c r="OBO18" s="454"/>
      <c r="OBP18" s="454"/>
      <c r="OBQ18" s="451"/>
      <c r="OBR18" s="451"/>
      <c r="OBS18" s="451"/>
      <c r="OBT18" s="451"/>
      <c r="OBU18" s="451"/>
      <c r="OBV18" s="451"/>
      <c r="OBW18" s="454"/>
      <c r="OBX18" s="454"/>
      <c r="OBY18" s="451"/>
      <c r="OBZ18" s="451"/>
      <c r="OCA18" s="451"/>
      <c r="OCB18" s="451"/>
      <c r="OCC18" s="451"/>
      <c r="OCD18" s="451"/>
      <c r="OCE18" s="454"/>
      <c r="OCF18" s="454"/>
      <c r="OCG18" s="451"/>
      <c r="OCH18" s="451"/>
      <c r="OCI18" s="451"/>
      <c r="OCJ18" s="451"/>
      <c r="OCK18" s="451"/>
      <c r="OCL18" s="451"/>
      <c r="OCM18" s="454"/>
      <c r="OCN18" s="454"/>
      <c r="OCO18" s="451"/>
      <c r="OCP18" s="451"/>
      <c r="OCQ18" s="451"/>
      <c r="OCR18" s="451"/>
      <c r="OCS18" s="451"/>
      <c r="OCT18" s="451"/>
      <c r="OCU18" s="454"/>
      <c r="OCV18" s="454"/>
      <c r="OCW18" s="451"/>
      <c r="OCX18" s="451"/>
      <c r="OCY18" s="451"/>
      <c r="OCZ18" s="451"/>
      <c r="ODA18" s="451"/>
      <c r="ODB18" s="451"/>
      <c r="ODC18" s="454"/>
      <c r="ODD18" s="454"/>
      <c r="ODE18" s="451"/>
      <c r="ODF18" s="451"/>
      <c r="ODG18" s="451"/>
      <c r="ODH18" s="451"/>
      <c r="ODI18" s="451"/>
      <c r="ODJ18" s="451"/>
      <c r="ODK18" s="454"/>
      <c r="ODL18" s="454"/>
      <c r="ODM18" s="451"/>
      <c r="ODN18" s="451"/>
      <c r="ODO18" s="451"/>
      <c r="ODP18" s="451"/>
      <c r="ODQ18" s="451"/>
      <c r="ODR18" s="451"/>
      <c r="ODS18" s="454"/>
      <c r="ODT18" s="454"/>
      <c r="ODU18" s="451"/>
      <c r="ODV18" s="451"/>
      <c r="ODW18" s="451"/>
      <c r="ODX18" s="451"/>
      <c r="ODY18" s="451"/>
      <c r="ODZ18" s="451"/>
      <c r="OEA18" s="454"/>
      <c r="OEB18" s="454"/>
      <c r="OEC18" s="451"/>
      <c r="OED18" s="451"/>
      <c r="OEE18" s="451"/>
      <c r="OEF18" s="451"/>
      <c r="OEG18" s="451"/>
      <c r="OEH18" s="451"/>
      <c r="OEI18" s="454"/>
      <c r="OEJ18" s="454"/>
      <c r="OEK18" s="451"/>
      <c r="OEL18" s="451"/>
      <c r="OEM18" s="451"/>
      <c r="OEN18" s="451"/>
      <c r="OEO18" s="451"/>
      <c r="OEP18" s="451"/>
      <c r="OEQ18" s="454"/>
      <c r="OER18" s="454"/>
      <c r="OES18" s="451"/>
      <c r="OET18" s="451"/>
      <c r="OEU18" s="451"/>
      <c r="OEV18" s="451"/>
      <c r="OEW18" s="451"/>
      <c r="OEX18" s="451"/>
      <c r="OEY18" s="454"/>
      <c r="OEZ18" s="454"/>
      <c r="OFA18" s="451"/>
      <c r="OFB18" s="451"/>
      <c r="OFC18" s="451"/>
      <c r="OFD18" s="451"/>
      <c r="OFE18" s="451"/>
      <c r="OFF18" s="451"/>
      <c r="OFG18" s="454"/>
      <c r="OFH18" s="454"/>
      <c r="OFI18" s="451"/>
      <c r="OFJ18" s="451"/>
      <c r="OFK18" s="451"/>
      <c r="OFL18" s="451"/>
      <c r="OFM18" s="451"/>
      <c r="OFN18" s="451"/>
      <c r="OFO18" s="454"/>
      <c r="OFP18" s="454"/>
      <c r="OFQ18" s="451"/>
      <c r="OFR18" s="451"/>
      <c r="OFS18" s="451"/>
      <c r="OFT18" s="451"/>
      <c r="OFU18" s="451"/>
      <c r="OFV18" s="451"/>
      <c r="OFW18" s="454"/>
      <c r="OFX18" s="454"/>
      <c r="OFY18" s="451"/>
      <c r="OFZ18" s="451"/>
      <c r="OGA18" s="451"/>
      <c r="OGB18" s="451"/>
      <c r="OGC18" s="451"/>
      <c r="OGD18" s="451"/>
      <c r="OGE18" s="454"/>
      <c r="OGF18" s="454"/>
      <c r="OGG18" s="451"/>
      <c r="OGH18" s="451"/>
      <c r="OGI18" s="451"/>
      <c r="OGJ18" s="451"/>
      <c r="OGK18" s="451"/>
      <c r="OGL18" s="451"/>
      <c r="OGM18" s="454"/>
      <c r="OGN18" s="454"/>
      <c r="OGO18" s="451"/>
      <c r="OGP18" s="451"/>
      <c r="OGQ18" s="451"/>
      <c r="OGR18" s="451"/>
      <c r="OGS18" s="451"/>
      <c r="OGT18" s="451"/>
      <c r="OGU18" s="454"/>
      <c r="OGV18" s="454"/>
      <c r="OGW18" s="451"/>
      <c r="OGX18" s="451"/>
      <c r="OGY18" s="451"/>
      <c r="OGZ18" s="451"/>
      <c r="OHA18" s="451"/>
      <c r="OHB18" s="451"/>
      <c r="OHC18" s="454"/>
      <c r="OHD18" s="454"/>
      <c r="OHE18" s="451"/>
      <c r="OHF18" s="451"/>
      <c r="OHG18" s="451"/>
      <c r="OHH18" s="451"/>
      <c r="OHI18" s="451"/>
      <c r="OHJ18" s="451"/>
      <c r="OHK18" s="454"/>
      <c r="OHL18" s="454"/>
      <c r="OHM18" s="451"/>
      <c r="OHN18" s="451"/>
      <c r="OHO18" s="451"/>
      <c r="OHP18" s="451"/>
      <c r="OHQ18" s="451"/>
      <c r="OHR18" s="451"/>
      <c r="OHS18" s="454"/>
      <c r="OHT18" s="454"/>
      <c r="OHU18" s="451"/>
      <c r="OHV18" s="451"/>
      <c r="OHW18" s="451"/>
      <c r="OHX18" s="451"/>
      <c r="OHY18" s="451"/>
      <c r="OHZ18" s="451"/>
      <c r="OIA18" s="454"/>
      <c r="OIB18" s="454"/>
      <c r="OIC18" s="451"/>
      <c r="OID18" s="451"/>
      <c r="OIE18" s="451"/>
      <c r="OIF18" s="451"/>
      <c r="OIG18" s="451"/>
      <c r="OIH18" s="451"/>
      <c r="OII18" s="454"/>
      <c r="OIJ18" s="454"/>
      <c r="OIK18" s="451"/>
      <c r="OIL18" s="451"/>
      <c r="OIM18" s="451"/>
      <c r="OIN18" s="451"/>
      <c r="OIO18" s="451"/>
      <c r="OIP18" s="451"/>
      <c r="OIQ18" s="454"/>
      <c r="OIR18" s="454"/>
      <c r="OIS18" s="451"/>
      <c r="OIT18" s="451"/>
      <c r="OIU18" s="451"/>
      <c r="OIV18" s="451"/>
      <c r="OIW18" s="451"/>
      <c r="OIX18" s="451"/>
      <c r="OIY18" s="454"/>
      <c r="OIZ18" s="454"/>
      <c r="OJA18" s="451"/>
      <c r="OJB18" s="451"/>
      <c r="OJC18" s="451"/>
      <c r="OJD18" s="451"/>
      <c r="OJE18" s="451"/>
      <c r="OJF18" s="451"/>
      <c r="OJG18" s="454"/>
      <c r="OJH18" s="454"/>
      <c r="OJI18" s="451"/>
      <c r="OJJ18" s="451"/>
      <c r="OJK18" s="451"/>
      <c r="OJL18" s="451"/>
      <c r="OJM18" s="451"/>
      <c r="OJN18" s="451"/>
      <c r="OJO18" s="454"/>
      <c r="OJP18" s="454"/>
      <c r="OJQ18" s="451"/>
      <c r="OJR18" s="451"/>
      <c r="OJS18" s="451"/>
      <c r="OJT18" s="451"/>
      <c r="OJU18" s="451"/>
      <c r="OJV18" s="451"/>
      <c r="OJW18" s="454"/>
      <c r="OJX18" s="454"/>
      <c r="OJY18" s="451"/>
      <c r="OJZ18" s="451"/>
      <c r="OKA18" s="451"/>
      <c r="OKB18" s="451"/>
      <c r="OKC18" s="451"/>
      <c r="OKD18" s="451"/>
      <c r="OKE18" s="454"/>
      <c r="OKF18" s="454"/>
      <c r="OKG18" s="451"/>
      <c r="OKH18" s="451"/>
      <c r="OKI18" s="451"/>
      <c r="OKJ18" s="451"/>
      <c r="OKK18" s="451"/>
      <c r="OKL18" s="451"/>
      <c r="OKM18" s="454"/>
      <c r="OKN18" s="454"/>
      <c r="OKO18" s="451"/>
      <c r="OKP18" s="451"/>
      <c r="OKQ18" s="451"/>
      <c r="OKR18" s="451"/>
      <c r="OKS18" s="451"/>
      <c r="OKT18" s="451"/>
      <c r="OKU18" s="454"/>
      <c r="OKV18" s="454"/>
      <c r="OKW18" s="451"/>
      <c r="OKX18" s="451"/>
      <c r="OKY18" s="451"/>
      <c r="OKZ18" s="451"/>
      <c r="OLA18" s="451"/>
      <c r="OLB18" s="451"/>
      <c r="OLC18" s="454"/>
      <c r="OLD18" s="454"/>
      <c r="OLE18" s="451"/>
      <c r="OLF18" s="451"/>
      <c r="OLG18" s="451"/>
      <c r="OLH18" s="451"/>
      <c r="OLI18" s="451"/>
      <c r="OLJ18" s="451"/>
      <c r="OLK18" s="454"/>
      <c r="OLL18" s="454"/>
      <c r="OLM18" s="451"/>
      <c r="OLN18" s="451"/>
      <c r="OLO18" s="451"/>
      <c r="OLP18" s="451"/>
      <c r="OLQ18" s="451"/>
      <c r="OLR18" s="451"/>
      <c r="OLS18" s="454"/>
      <c r="OLT18" s="454"/>
      <c r="OLU18" s="451"/>
      <c r="OLV18" s="451"/>
      <c r="OLW18" s="451"/>
      <c r="OLX18" s="451"/>
      <c r="OLY18" s="451"/>
      <c r="OLZ18" s="451"/>
      <c r="OMA18" s="454"/>
      <c r="OMB18" s="454"/>
      <c r="OMC18" s="451"/>
      <c r="OMD18" s="451"/>
      <c r="OME18" s="451"/>
      <c r="OMF18" s="451"/>
      <c r="OMG18" s="451"/>
      <c r="OMH18" s="451"/>
      <c r="OMI18" s="454"/>
      <c r="OMJ18" s="454"/>
      <c r="OMK18" s="451"/>
      <c r="OML18" s="451"/>
      <c r="OMM18" s="451"/>
      <c r="OMN18" s="451"/>
      <c r="OMO18" s="451"/>
      <c r="OMP18" s="451"/>
      <c r="OMQ18" s="454"/>
      <c r="OMR18" s="454"/>
      <c r="OMS18" s="451"/>
      <c r="OMT18" s="451"/>
      <c r="OMU18" s="451"/>
      <c r="OMV18" s="451"/>
      <c r="OMW18" s="451"/>
      <c r="OMX18" s="451"/>
      <c r="OMY18" s="454"/>
      <c r="OMZ18" s="454"/>
      <c r="ONA18" s="451"/>
      <c r="ONB18" s="451"/>
      <c r="ONC18" s="451"/>
      <c r="OND18" s="451"/>
      <c r="ONE18" s="451"/>
      <c r="ONF18" s="451"/>
      <c r="ONG18" s="454"/>
      <c r="ONH18" s="454"/>
      <c r="ONI18" s="451"/>
      <c r="ONJ18" s="451"/>
      <c r="ONK18" s="451"/>
      <c r="ONL18" s="451"/>
      <c r="ONM18" s="451"/>
      <c r="ONN18" s="451"/>
      <c r="ONO18" s="454"/>
      <c r="ONP18" s="454"/>
      <c r="ONQ18" s="451"/>
      <c r="ONR18" s="451"/>
      <c r="ONS18" s="451"/>
      <c r="ONT18" s="451"/>
      <c r="ONU18" s="451"/>
      <c r="ONV18" s="451"/>
      <c r="ONW18" s="454"/>
      <c r="ONX18" s="454"/>
      <c r="ONY18" s="451"/>
      <c r="ONZ18" s="451"/>
      <c r="OOA18" s="451"/>
      <c r="OOB18" s="451"/>
      <c r="OOC18" s="451"/>
      <c r="OOD18" s="451"/>
      <c r="OOE18" s="454"/>
      <c r="OOF18" s="454"/>
      <c r="OOG18" s="451"/>
      <c r="OOH18" s="451"/>
      <c r="OOI18" s="451"/>
      <c r="OOJ18" s="451"/>
      <c r="OOK18" s="451"/>
      <c r="OOL18" s="451"/>
      <c r="OOM18" s="454"/>
      <c r="OON18" s="454"/>
      <c r="OOO18" s="451"/>
      <c r="OOP18" s="451"/>
      <c r="OOQ18" s="451"/>
      <c r="OOR18" s="451"/>
      <c r="OOS18" s="451"/>
      <c r="OOT18" s="451"/>
      <c r="OOU18" s="454"/>
      <c r="OOV18" s="454"/>
      <c r="OOW18" s="451"/>
      <c r="OOX18" s="451"/>
      <c r="OOY18" s="451"/>
      <c r="OOZ18" s="451"/>
      <c r="OPA18" s="451"/>
      <c r="OPB18" s="451"/>
      <c r="OPC18" s="454"/>
      <c r="OPD18" s="454"/>
      <c r="OPE18" s="451"/>
      <c r="OPF18" s="451"/>
      <c r="OPG18" s="451"/>
      <c r="OPH18" s="451"/>
      <c r="OPI18" s="451"/>
      <c r="OPJ18" s="451"/>
      <c r="OPK18" s="454"/>
      <c r="OPL18" s="454"/>
      <c r="OPM18" s="451"/>
      <c r="OPN18" s="451"/>
      <c r="OPO18" s="451"/>
      <c r="OPP18" s="451"/>
      <c r="OPQ18" s="451"/>
      <c r="OPR18" s="451"/>
      <c r="OPS18" s="454"/>
      <c r="OPT18" s="454"/>
      <c r="OPU18" s="451"/>
      <c r="OPV18" s="451"/>
      <c r="OPW18" s="451"/>
      <c r="OPX18" s="451"/>
      <c r="OPY18" s="451"/>
      <c r="OPZ18" s="451"/>
      <c r="OQA18" s="454"/>
      <c r="OQB18" s="454"/>
      <c r="OQC18" s="451"/>
      <c r="OQD18" s="451"/>
      <c r="OQE18" s="451"/>
      <c r="OQF18" s="451"/>
      <c r="OQG18" s="451"/>
      <c r="OQH18" s="451"/>
      <c r="OQI18" s="454"/>
      <c r="OQJ18" s="454"/>
      <c r="OQK18" s="451"/>
      <c r="OQL18" s="451"/>
      <c r="OQM18" s="451"/>
      <c r="OQN18" s="451"/>
      <c r="OQO18" s="451"/>
      <c r="OQP18" s="451"/>
      <c r="OQQ18" s="454"/>
      <c r="OQR18" s="454"/>
      <c r="OQS18" s="451"/>
      <c r="OQT18" s="451"/>
      <c r="OQU18" s="451"/>
      <c r="OQV18" s="451"/>
      <c r="OQW18" s="451"/>
      <c r="OQX18" s="451"/>
      <c r="OQY18" s="454"/>
      <c r="OQZ18" s="454"/>
      <c r="ORA18" s="451"/>
      <c r="ORB18" s="451"/>
      <c r="ORC18" s="451"/>
      <c r="ORD18" s="451"/>
      <c r="ORE18" s="451"/>
      <c r="ORF18" s="451"/>
      <c r="ORG18" s="454"/>
      <c r="ORH18" s="454"/>
      <c r="ORI18" s="451"/>
      <c r="ORJ18" s="451"/>
      <c r="ORK18" s="451"/>
      <c r="ORL18" s="451"/>
      <c r="ORM18" s="451"/>
      <c r="ORN18" s="451"/>
      <c r="ORO18" s="454"/>
      <c r="ORP18" s="454"/>
      <c r="ORQ18" s="451"/>
      <c r="ORR18" s="451"/>
      <c r="ORS18" s="451"/>
      <c r="ORT18" s="451"/>
      <c r="ORU18" s="451"/>
      <c r="ORV18" s="451"/>
      <c r="ORW18" s="454"/>
      <c r="ORX18" s="454"/>
      <c r="ORY18" s="451"/>
      <c r="ORZ18" s="451"/>
      <c r="OSA18" s="451"/>
      <c r="OSB18" s="451"/>
      <c r="OSC18" s="451"/>
      <c r="OSD18" s="451"/>
      <c r="OSE18" s="454"/>
      <c r="OSF18" s="454"/>
      <c r="OSG18" s="451"/>
      <c r="OSH18" s="451"/>
      <c r="OSI18" s="451"/>
      <c r="OSJ18" s="451"/>
      <c r="OSK18" s="451"/>
      <c r="OSL18" s="451"/>
      <c r="OSM18" s="454"/>
      <c r="OSN18" s="454"/>
      <c r="OSO18" s="451"/>
      <c r="OSP18" s="451"/>
      <c r="OSQ18" s="451"/>
      <c r="OSR18" s="451"/>
      <c r="OSS18" s="451"/>
      <c r="OST18" s="451"/>
      <c r="OSU18" s="454"/>
      <c r="OSV18" s="454"/>
      <c r="OSW18" s="451"/>
      <c r="OSX18" s="451"/>
      <c r="OSY18" s="451"/>
      <c r="OSZ18" s="451"/>
      <c r="OTA18" s="451"/>
      <c r="OTB18" s="451"/>
      <c r="OTC18" s="454"/>
      <c r="OTD18" s="454"/>
      <c r="OTE18" s="451"/>
      <c r="OTF18" s="451"/>
      <c r="OTG18" s="451"/>
      <c r="OTH18" s="451"/>
      <c r="OTI18" s="451"/>
      <c r="OTJ18" s="451"/>
      <c r="OTK18" s="454"/>
      <c r="OTL18" s="454"/>
      <c r="OTM18" s="451"/>
      <c r="OTN18" s="451"/>
      <c r="OTO18" s="451"/>
      <c r="OTP18" s="451"/>
      <c r="OTQ18" s="451"/>
      <c r="OTR18" s="451"/>
      <c r="OTS18" s="454"/>
      <c r="OTT18" s="454"/>
      <c r="OTU18" s="451"/>
      <c r="OTV18" s="451"/>
      <c r="OTW18" s="451"/>
      <c r="OTX18" s="451"/>
      <c r="OTY18" s="451"/>
      <c r="OTZ18" s="451"/>
      <c r="OUA18" s="454"/>
      <c r="OUB18" s="454"/>
      <c r="OUC18" s="451"/>
      <c r="OUD18" s="451"/>
      <c r="OUE18" s="451"/>
      <c r="OUF18" s="451"/>
      <c r="OUG18" s="451"/>
      <c r="OUH18" s="451"/>
      <c r="OUI18" s="454"/>
      <c r="OUJ18" s="454"/>
      <c r="OUK18" s="451"/>
      <c r="OUL18" s="451"/>
      <c r="OUM18" s="451"/>
      <c r="OUN18" s="451"/>
      <c r="OUO18" s="451"/>
      <c r="OUP18" s="451"/>
      <c r="OUQ18" s="454"/>
      <c r="OUR18" s="454"/>
      <c r="OUS18" s="451"/>
      <c r="OUT18" s="451"/>
      <c r="OUU18" s="451"/>
      <c r="OUV18" s="451"/>
      <c r="OUW18" s="451"/>
      <c r="OUX18" s="451"/>
      <c r="OUY18" s="454"/>
      <c r="OUZ18" s="454"/>
      <c r="OVA18" s="451"/>
      <c r="OVB18" s="451"/>
      <c r="OVC18" s="451"/>
      <c r="OVD18" s="451"/>
      <c r="OVE18" s="451"/>
      <c r="OVF18" s="451"/>
      <c r="OVG18" s="454"/>
      <c r="OVH18" s="454"/>
      <c r="OVI18" s="451"/>
      <c r="OVJ18" s="451"/>
      <c r="OVK18" s="451"/>
      <c r="OVL18" s="451"/>
      <c r="OVM18" s="451"/>
      <c r="OVN18" s="451"/>
      <c r="OVO18" s="454"/>
      <c r="OVP18" s="454"/>
      <c r="OVQ18" s="451"/>
      <c r="OVR18" s="451"/>
      <c r="OVS18" s="451"/>
      <c r="OVT18" s="451"/>
      <c r="OVU18" s="451"/>
      <c r="OVV18" s="451"/>
      <c r="OVW18" s="454"/>
      <c r="OVX18" s="454"/>
      <c r="OVY18" s="451"/>
      <c r="OVZ18" s="451"/>
      <c r="OWA18" s="451"/>
      <c r="OWB18" s="451"/>
      <c r="OWC18" s="451"/>
      <c r="OWD18" s="451"/>
      <c r="OWE18" s="454"/>
      <c r="OWF18" s="454"/>
      <c r="OWG18" s="451"/>
      <c r="OWH18" s="451"/>
      <c r="OWI18" s="451"/>
      <c r="OWJ18" s="451"/>
      <c r="OWK18" s="451"/>
      <c r="OWL18" s="451"/>
      <c r="OWM18" s="454"/>
      <c r="OWN18" s="454"/>
      <c r="OWO18" s="451"/>
      <c r="OWP18" s="451"/>
      <c r="OWQ18" s="451"/>
      <c r="OWR18" s="451"/>
      <c r="OWS18" s="451"/>
      <c r="OWT18" s="451"/>
      <c r="OWU18" s="454"/>
      <c r="OWV18" s="454"/>
      <c r="OWW18" s="451"/>
      <c r="OWX18" s="451"/>
      <c r="OWY18" s="451"/>
      <c r="OWZ18" s="451"/>
      <c r="OXA18" s="451"/>
      <c r="OXB18" s="451"/>
      <c r="OXC18" s="454"/>
      <c r="OXD18" s="454"/>
      <c r="OXE18" s="451"/>
      <c r="OXF18" s="451"/>
      <c r="OXG18" s="451"/>
      <c r="OXH18" s="451"/>
      <c r="OXI18" s="451"/>
      <c r="OXJ18" s="451"/>
      <c r="OXK18" s="454"/>
      <c r="OXL18" s="454"/>
      <c r="OXM18" s="451"/>
      <c r="OXN18" s="451"/>
      <c r="OXO18" s="451"/>
      <c r="OXP18" s="451"/>
      <c r="OXQ18" s="451"/>
      <c r="OXR18" s="451"/>
      <c r="OXS18" s="454"/>
      <c r="OXT18" s="454"/>
      <c r="OXU18" s="451"/>
      <c r="OXV18" s="451"/>
      <c r="OXW18" s="451"/>
      <c r="OXX18" s="451"/>
      <c r="OXY18" s="451"/>
      <c r="OXZ18" s="451"/>
      <c r="OYA18" s="454"/>
      <c r="OYB18" s="454"/>
      <c r="OYC18" s="451"/>
      <c r="OYD18" s="451"/>
      <c r="OYE18" s="451"/>
      <c r="OYF18" s="451"/>
      <c r="OYG18" s="451"/>
      <c r="OYH18" s="451"/>
      <c r="OYI18" s="454"/>
      <c r="OYJ18" s="454"/>
      <c r="OYK18" s="451"/>
      <c r="OYL18" s="451"/>
      <c r="OYM18" s="451"/>
      <c r="OYN18" s="451"/>
      <c r="OYO18" s="451"/>
      <c r="OYP18" s="451"/>
      <c r="OYQ18" s="454"/>
      <c r="OYR18" s="454"/>
      <c r="OYS18" s="451"/>
      <c r="OYT18" s="451"/>
      <c r="OYU18" s="451"/>
      <c r="OYV18" s="451"/>
      <c r="OYW18" s="451"/>
      <c r="OYX18" s="451"/>
      <c r="OYY18" s="454"/>
      <c r="OYZ18" s="454"/>
      <c r="OZA18" s="451"/>
      <c r="OZB18" s="451"/>
      <c r="OZC18" s="451"/>
      <c r="OZD18" s="451"/>
      <c r="OZE18" s="451"/>
      <c r="OZF18" s="451"/>
      <c r="OZG18" s="454"/>
      <c r="OZH18" s="454"/>
      <c r="OZI18" s="451"/>
      <c r="OZJ18" s="451"/>
      <c r="OZK18" s="451"/>
      <c r="OZL18" s="451"/>
      <c r="OZM18" s="451"/>
      <c r="OZN18" s="451"/>
      <c r="OZO18" s="454"/>
      <c r="OZP18" s="454"/>
      <c r="OZQ18" s="451"/>
      <c r="OZR18" s="451"/>
      <c r="OZS18" s="451"/>
      <c r="OZT18" s="451"/>
      <c r="OZU18" s="451"/>
      <c r="OZV18" s="451"/>
      <c r="OZW18" s="454"/>
      <c r="OZX18" s="454"/>
      <c r="OZY18" s="451"/>
      <c r="OZZ18" s="451"/>
      <c r="PAA18" s="451"/>
      <c r="PAB18" s="451"/>
      <c r="PAC18" s="451"/>
      <c r="PAD18" s="451"/>
      <c r="PAE18" s="454"/>
      <c r="PAF18" s="454"/>
      <c r="PAG18" s="451"/>
      <c r="PAH18" s="451"/>
      <c r="PAI18" s="451"/>
      <c r="PAJ18" s="451"/>
      <c r="PAK18" s="451"/>
      <c r="PAL18" s="451"/>
      <c r="PAM18" s="454"/>
      <c r="PAN18" s="454"/>
      <c r="PAO18" s="451"/>
      <c r="PAP18" s="451"/>
      <c r="PAQ18" s="451"/>
      <c r="PAR18" s="451"/>
      <c r="PAS18" s="451"/>
      <c r="PAT18" s="451"/>
      <c r="PAU18" s="454"/>
      <c r="PAV18" s="454"/>
      <c r="PAW18" s="451"/>
      <c r="PAX18" s="451"/>
      <c r="PAY18" s="451"/>
      <c r="PAZ18" s="451"/>
      <c r="PBA18" s="451"/>
      <c r="PBB18" s="451"/>
      <c r="PBC18" s="454"/>
      <c r="PBD18" s="454"/>
      <c r="PBE18" s="451"/>
      <c r="PBF18" s="451"/>
      <c r="PBG18" s="451"/>
      <c r="PBH18" s="451"/>
      <c r="PBI18" s="451"/>
      <c r="PBJ18" s="451"/>
      <c r="PBK18" s="454"/>
      <c r="PBL18" s="454"/>
      <c r="PBM18" s="451"/>
      <c r="PBN18" s="451"/>
      <c r="PBO18" s="451"/>
      <c r="PBP18" s="451"/>
      <c r="PBQ18" s="451"/>
      <c r="PBR18" s="451"/>
      <c r="PBS18" s="454"/>
      <c r="PBT18" s="454"/>
      <c r="PBU18" s="451"/>
      <c r="PBV18" s="451"/>
      <c r="PBW18" s="451"/>
      <c r="PBX18" s="451"/>
      <c r="PBY18" s="451"/>
      <c r="PBZ18" s="451"/>
      <c r="PCA18" s="454"/>
      <c r="PCB18" s="454"/>
      <c r="PCC18" s="451"/>
      <c r="PCD18" s="451"/>
      <c r="PCE18" s="451"/>
      <c r="PCF18" s="451"/>
      <c r="PCG18" s="451"/>
      <c r="PCH18" s="451"/>
      <c r="PCI18" s="454"/>
      <c r="PCJ18" s="454"/>
      <c r="PCK18" s="451"/>
      <c r="PCL18" s="451"/>
      <c r="PCM18" s="451"/>
      <c r="PCN18" s="451"/>
      <c r="PCO18" s="451"/>
      <c r="PCP18" s="451"/>
      <c r="PCQ18" s="454"/>
      <c r="PCR18" s="454"/>
      <c r="PCS18" s="451"/>
      <c r="PCT18" s="451"/>
      <c r="PCU18" s="451"/>
      <c r="PCV18" s="451"/>
      <c r="PCW18" s="451"/>
      <c r="PCX18" s="451"/>
      <c r="PCY18" s="454"/>
      <c r="PCZ18" s="454"/>
      <c r="PDA18" s="451"/>
      <c r="PDB18" s="451"/>
      <c r="PDC18" s="451"/>
      <c r="PDD18" s="451"/>
      <c r="PDE18" s="451"/>
      <c r="PDF18" s="451"/>
      <c r="PDG18" s="454"/>
      <c r="PDH18" s="454"/>
      <c r="PDI18" s="451"/>
      <c r="PDJ18" s="451"/>
      <c r="PDK18" s="451"/>
      <c r="PDL18" s="451"/>
      <c r="PDM18" s="451"/>
      <c r="PDN18" s="451"/>
      <c r="PDO18" s="454"/>
      <c r="PDP18" s="454"/>
      <c r="PDQ18" s="451"/>
      <c r="PDR18" s="451"/>
      <c r="PDS18" s="451"/>
      <c r="PDT18" s="451"/>
      <c r="PDU18" s="451"/>
      <c r="PDV18" s="451"/>
      <c r="PDW18" s="454"/>
      <c r="PDX18" s="454"/>
      <c r="PDY18" s="451"/>
      <c r="PDZ18" s="451"/>
      <c r="PEA18" s="451"/>
      <c r="PEB18" s="451"/>
      <c r="PEC18" s="451"/>
      <c r="PED18" s="451"/>
      <c r="PEE18" s="454"/>
      <c r="PEF18" s="454"/>
      <c r="PEG18" s="451"/>
      <c r="PEH18" s="451"/>
      <c r="PEI18" s="451"/>
      <c r="PEJ18" s="451"/>
      <c r="PEK18" s="451"/>
      <c r="PEL18" s="451"/>
      <c r="PEM18" s="454"/>
      <c r="PEN18" s="454"/>
      <c r="PEO18" s="451"/>
      <c r="PEP18" s="451"/>
      <c r="PEQ18" s="451"/>
      <c r="PER18" s="451"/>
      <c r="PES18" s="451"/>
      <c r="PET18" s="451"/>
      <c r="PEU18" s="454"/>
      <c r="PEV18" s="454"/>
      <c r="PEW18" s="451"/>
      <c r="PEX18" s="451"/>
      <c r="PEY18" s="451"/>
      <c r="PEZ18" s="451"/>
      <c r="PFA18" s="451"/>
      <c r="PFB18" s="451"/>
      <c r="PFC18" s="454"/>
      <c r="PFD18" s="454"/>
      <c r="PFE18" s="451"/>
      <c r="PFF18" s="451"/>
      <c r="PFG18" s="451"/>
      <c r="PFH18" s="451"/>
      <c r="PFI18" s="451"/>
      <c r="PFJ18" s="451"/>
      <c r="PFK18" s="454"/>
      <c r="PFL18" s="454"/>
      <c r="PFM18" s="451"/>
      <c r="PFN18" s="451"/>
      <c r="PFO18" s="451"/>
      <c r="PFP18" s="451"/>
      <c r="PFQ18" s="451"/>
      <c r="PFR18" s="451"/>
      <c r="PFS18" s="454"/>
      <c r="PFT18" s="454"/>
      <c r="PFU18" s="451"/>
      <c r="PFV18" s="451"/>
      <c r="PFW18" s="451"/>
      <c r="PFX18" s="451"/>
      <c r="PFY18" s="451"/>
      <c r="PFZ18" s="451"/>
      <c r="PGA18" s="454"/>
      <c r="PGB18" s="454"/>
      <c r="PGC18" s="451"/>
      <c r="PGD18" s="451"/>
      <c r="PGE18" s="451"/>
      <c r="PGF18" s="451"/>
      <c r="PGG18" s="451"/>
      <c r="PGH18" s="451"/>
      <c r="PGI18" s="454"/>
      <c r="PGJ18" s="454"/>
      <c r="PGK18" s="451"/>
      <c r="PGL18" s="451"/>
      <c r="PGM18" s="451"/>
      <c r="PGN18" s="451"/>
      <c r="PGO18" s="451"/>
      <c r="PGP18" s="451"/>
      <c r="PGQ18" s="454"/>
      <c r="PGR18" s="454"/>
      <c r="PGS18" s="451"/>
      <c r="PGT18" s="451"/>
      <c r="PGU18" s="451"/>
      <c r="PGV18" s="451"/>
      <c r="PGW18" s="451"/>
      <c r="PGX18" s="451"/>
      <c r="PGY18" s="454"/>
      <c r="PGZ18" s="454"/>
      <c r="PHA18" s="451"/>
      <c r="PHB18" s="451"/>
      <c r="PHC18" s="451"/>
      <c r="PHD18" s="451"/>
      <c r="PHE18" s="451"/>
      <c r="PHF18" s="451"/>
      <c r="PHG18" s="454"/>
      <c r="PHH18" s="454"/>
      <c r="PHI18" s="451"/>
      <c r="PHJ18" s="451"/>
      <c r="PHK18" s="451"/>
      <c r="PHL18" s="451"/>
      <c r="PHM18" s="451"/>
      <c r="PHN18" s="451"/>
      <c r="PHO18" s="454"/>
      <c r="PHP18" s="454"/>
      <c r="PHQ18" s="451"/>
      <c r="PHR18" s="451"/>
      <c r="PHS18" s="451"/>
      <c r="PHT18" s="451"/>
      <c r="PHU18" s="451"/>
      <c r="PHV18" s="451"/>
      <c r="PHW18" s="454"/>
      <c r="PHX18" s="454"/>
      <c r="PHY18" s="451"/>
      <c r="PHZ18" s="451"/>
      <c r="PIA18" s="451"/>
      <c r="PIB18" s="451"/>
      <c r="PIC18" s="451"/>
      <c r="PID18" s="451"/>
      <c r="PIE18" s="454"/>
      <c r="PIF18" s="454"/>
      <c r="PIG18" s="451"/>
      <c r="PIH18" s="451"/>
      <c r="PII18" s="451"/>
      <c r="PIJ18" s="451"/>
      <c r="PIK18" s="451"/>
      <c r="PIL18" s="451"/>
      <c r="PIM18" s="454"/>
      <c r="PIN18" s="454"/>
      <c r="PIO18" s="451"/>
      <c r="PIP18" s="451"/>
      <c r="PIQ18" s="451"/>
      <c r="PIR18" s="451"/>
      <c r="PIS18" s="451"/>
      <c r="PIT18" s="451"/>
      <c r="PIU18" s="454"/>
      <c r="PIV18" s="454"/>
      <c r="PIW18" s="451"/>
      <c r="PIX18" s="451"/>
      <c r="PIY18" s="451"/>
      <c r="PIZ18" s="451"/>
      <c r="PJA18" s="451"/>
      <c r="PJB18" s="451"/>
      <c r="PJC18" s="454"/>
      <c r="PJD18" s="454"/>
      <c r="PJE18" s="451"/>
      <c r="PJF18" s="451"/>
      <c r="PJG18" s="451"/>
      <c r="PJH18" s="451"/>
      <c r="PJI18" s="451"/>
      <c r="PJJ18" s="451"/>
      <c r="PJK18" s="454"/>
      <c r="PJL18" s="454"/>
      <c r="PJM18" s="451"/>
      <c r="PJN18" s="451"/>
      <c r="PJO18" s="451"/>
      <c r="PJP18" s="451"/>
      <c r="PJQ18" s="451"/>
      <c r="PJR18" s="451"/>
      <c r="PJS18" s="454"/>
      <c r="PJT18" s="454"/>
      <c r="PJU18" s="451"/>
      <c r="PJV18" s="451"/>
      <c r="PJW18" s="451"/>
      <c r="PJX18" s="451"/>
      <c r="PJY18" s="451"/>
      <c r="PJZ18" s="451"/>
      <c r="PKA18" s="454"/>
      <c r="PKB18" s="454"/>
      <c r="PKC18" s="451"/>
      <c r="PKD18" s="451"/>
      <c r="PKE18" s="451"/>
      <c r="PKF18" s="451"/>
      <c r="PKG18" s="451"/>
      <c r="PKH18" s="451"/>
      <c r="PKI18" s="454"/>
      <c r="PKJ18" s="454"/>
      <c r="PKK18" s="451"/>
      <c r="PKL18" s="451"/>
      <c r="PKM18" s="451"/>
      <c r="PKN18" s="451"/>
      <c r="PKO18" s="451"/>
      <c r="PKP18" s="451"/>
      <c r="PKQ18" s="454"/>
      <c r="PKR18" s="454"/>
      <c r="PKS18" s="451"/>
      <c r="PKT18" s="451"/>
      <c r="PKU18" s="451"/>
      <c r="PKV18" s="451"/>
      <c r="PKW18" s="451"/>
      <c r="PKX18" s="451"/>
      <c r="PKY18" s="454"/>
      <c r="PKZ18" s="454"/>
      <c r="PLA18" s="451"/>
      <c r="PLB18" s="451"/>
      <c r="PLC18" s="451"/>
      <c r="PLD18" s="451"/>
      <c r="PLE18" s="451"/>
      <c r="PLF18" s="451"/>
      <c r="PLG18" s="454"/>
      <c r="PLH18" s="454"/>
      <c r="PLI18" s="451"/>
      <c r="PLJ18" s="451"/>
      <c r="PLK18" s="451"/>
      <c r="PLL18" s="451"/>
      <c r="PLM18" s="451"/>
      <c r="PLN18" s="451"/>
      <c r="PLO18" s="454"/>
      <c r="PLP18" s="454"/>
      <c r="PLQ18" s="451"/>
      <c r="PLR18" s="451"/>
      <c r="PLS18" s="451"/>
      <c r="PLT18" s="451"/>
      <c r="PLU18" s="451"/>
      <c r="PLV18" s="451"/>
      <c r="PLW18" s="454"/>
      <c r="PLX18" s="454"/>
      <c r="PLY18" s="451"/>
      <c r="PLZ18" s="451"/>
      <c r="PMA18" s="451"/>
      <c r="PMB18" s="451"/>
      <c r="PMC18" s="451"/>
      <c r="PMD18" s="451"/>
      <c r="PME18" s="454"/>
      <c r="PMF18" s="454"/>
      <c r="PMG18" s="451"/>
      <c r="PMH18" s="451"/>
      <c r="PMI18" s="451"/>
      <c r="PMJ18" s="451"/>
      <c r="PMK18" s="451"/>
      <c r="PML18" s="451"/>
      <c r="PMM18" s="454"/>
      <c r="PMN18" s="454"/>
      <c r="PMO18" s="451"/>
      <c r="PMP18" s="451"/>
      <c r="PMQ18" s="451"/>
      <c r="PMR18" s="451"/>
      <c r="PMS18" s="451"/>
      <c r="PMT18" s="451"/>
      <c r="PMU18" s="454"/>
      <c r="PMV18" s="454"/>
      <c r="PMW18" s="451"/>
      <c r="PMX18" s="451"/>
      <c r="PMY18" s="451"/>
      <c r="PMZ18" s="451"/>
      <c r="PNA18" s="451"/>
      <c r="PNB18" s="451"/>
      <c r="PNC18" s="454"/>
      <c r="PND18" s="454"/>
      <c r="PNE18" s="451"/>
      <c r="PNF18" s="451"/>
      <c r="PNG18" s="451"/>
      <c r="PNH18" s="451"/>
      <c r="PNI18" s="451"/>
      <c r="PNJ18" s="451"/>
      <c r="PNK18" s="454"/>
      <c r="PNL18" s="454"/>
      <c r="PNM18" s="451"/>
      <c r="PNN18" s="451"/>
      <c r="PNO18" s="451"/>
      <c r="PNP18" s="451"/>
      <c r="PNQ18" s="451"/>
      <c r="PNR18" s="451"/>
      <c r="PNS18" s="454"/>
      <c r="PNT18" s="454"/>
      <c r="PNU18" s="451"/>
      <c r="PNV18" s="451"/>
      <c r="PNW18" s="451"/>
      <c r="PNX18" s="451"/>
      <c r="PNY18" s="451"/>
      <c r="PNZ18" s="451"/>
      <c r="POA18" s="454"/>
      <c r="POB18" s="454"/>
      <c r="POC18" s="451"/>
      <c r="POD18" s="451"/>
      <c r="POE18" s="451"/>
      <c r="POF18" s="451"/>
      <c r="POG18" s="451"/>
      <c r="POH18" s="451"/>
      <c r="POI18" s="454"/>
      <c r="POJ18" s="454"/>
      <c r="POK18" s="451"/>
      <c r="POL18" s="451"/>
      <c r="POM18" s="451"/>
      <c r="PON18" s="451"/>
      <c r="POO18" s="451"/>
      <c r="POP18" s="451"/>
      <c r="POQ18" s="454"/>
      <c r="POR18" s="454"/>
      <c r="POS18" s="451"/>
      <c r="POT18" s="451"/>
      <c r="POU18" s="451"/>
      <c r="POV18" s="451"/>
      <c r="POW18" s="451"/>
      <c r="POX18" s="451"/>
      <c r="POY18" s="454"/>
      <c r="POZ18" s="454"/>
      <c r="PPA18" s="451"/>
      <c r="PPB18" s="451"/>
      <c r="PPC18" s="451"/>
      <c r="PPD18" s="451"/>
      <c r="PPE18" s="451"/>
      <c r="PPF18" s="451"/>
      <c r="PPG18" s="454"/>
      <c r="PPH18" s="454"/>
      <c r="PPI18" s="451"/>
      <c r="PPJ18" s="451"/>
      <c r="PPK18" s="451"/>
      <c r="PPL18" s="451"/>
      <c r="PPM18" s="451"/>
      <c r="PPN18" s="451"/>
      <c r="PPO18" s="454"/>
      <c r="PPP18" s="454"/>
      <c r="PPQ18" s="451"/>
      <c r="PPR18" s="451"/>
      <c r="PPS18" s="451"/>
      <c r="PPT18" s="451"/>
      <c r="PPU18" s="451"/>
      <c r="PPV18" s="451"/>
      <c r="PPW18" s="454"/>
      <c r="PPX18" s="454"/>
      <c r="PPY18" s="451"/>
      <c r="PPZ18" s="451"/>
      <c r="PQA18" s="451"/>
      <c r="PQB18" s="451"/>
      <c r="PQC18" s="451"/>
      <c r="PQD18" s="451"/>
      <c r="PQE18" s="454"/>
      <c r="PQF18" s="454"/>
      <c r="PQG18" s="451"/>
      <c r="PQH18" s="451"/>
      <c r="PQI18" s="451"/>
      <c r="PQJ18" s="451"/>
      <c r="PQK18" s="451"/>
      <c r="PQL18" s="451"/>
      <c r="PQM18" s="454"/>
      <c r="PQN18" s="454"/>
      <c r="PQO18" s="451"/>
      <c r="PQP18" s="451"/>
      <c r="PQQ18" s="451"/>
      <c r="PQR18" s="451"/>
      <c r="PQS18" s="451"/>
      <c r="PQT18" s="451"/>
      <c r="PQU18" s="454"/>
      <c r="PQV18" s="454"/>
      <c r="PQW18" s="451"/>
      <c r="PQX18" s="451"/>
      <c r="PQY18" s="451"/>
      <c r="PQZ18" s="451"/>
      <c r="PRA18" s="451"/>
      <c r="PRB18" s="451"/>
      <c r="PRC18" s="454"/>
      <c r="PRD18" s="454"/>
      <c r="PRE18" s="451"/>
      <c r="PRF18" s="451"/>
      <c r="PRG18" s="451"/>
      <c r="PRH18" s="451"/>
      <c r="PRI18" s="451"/>
      <c r="PRJ18" s="451"/>
      <c r="PRK18" s="454"/>
      <c r="PRL18" s="454"/>
      <c r="PRM18" s="451"/>
      <c r="PRN18" s="451"/>
      <c r="PRO18" s="451"/>
      <c r="PRP18" s="451"/>
      <c r="PRQ18" s="451"/>
      <c r="PRR18" s="451"/>
      <c r="PRS18" s="454"/>
      <c r="PRT18" s="454"/>
      <c r="PRU18" s="451"/>
      <c r="PRV18" s="451"/>
      <c r="PRW18" s="451"/>
      <c r="PRX18" s="451"/>
      <c r="PRY18" s="451"/>
      <c r="PRZ18" s="451"/>
      <c r="PSA18" s="454"/>
      <c r="PSB18" s="454"/>
      <c r="PSC18" s="451"/>
      <c r="PSD18" s="451"/>
      <c r="PSE18" s="451"/>
      <c r="PSF18" s="451"/>
      <c r="PSG18" s="451"/>
      <c r="PSH18" s="451"/>
      <c r="PSI18" s="454"/>
      <c r="PSJ18" s="454"/>
      <c r="PSK18" s="451"/>
      <c r="PSL18" s="451"/>
      <c r="PSM18" s="451"/>
      <c r="PSN18" s="451"/>
      <c r="PSO18" s="451"/>
      <c r="PSP18" s="451"/>
      <c r="PSQ18" s="454"/>
      <c r="PSR18" s="454"/>
      <c r="PSS18" s="451"/>
      <c r="PST18" s="451"/>
      <c r="PSU18" s="451"/>
      <c r="PSV18" s="451"/>
      <c r="PSW18" s="451"/>
      <c r="PSX18" s="451"/>
      <c r="PSY18" s="454"/>
      <c r="PSZ18" s="454"/>
      <c r="PTA18" s="451"/>
      <c r="PTB18" s="451"/>
      <c r="PTC18" s="451"/>
      <c r="PTD18" s="451"/>
      <c r="PTE18" s="451"/>
      <c r="PTF18" s="451"/>
      <c r="PTG18" s="454"/>
      <c r="PTH18" s="454"/>
      <c r="PTI18" s="451"/>
      <c r="PTJ18" s="451"/>
      <c r="PTK18" s="451"/>
      <c r="PTL18" s="451"/>
      <c r="PTM18" s="451"/>
      <c r="PTN18" s="451"/>
      <c r="PTO18" s="454"/>
      <c r="PTP18" s="454"/>
      <c r="PTQ18" s="451"/>
      <c r="PTR18" s="451"/>
      <c r="PTS18" s="451"/>
      <c r="PTT18" s="451"/>
      <c r="PTU18" s="451"/>
      <c r="PTV18" s="451"/>
      <c r="PTW18" s="454"/>
      <c r="PTX18" s="454"/>
      <c r="PTY18" s="451"/>
      <c r="PTZ18" s="451"/>
      <c r="PUA18" s="451"/>
      <c r="PUB18" s="451"/>
      <c r="PUC18" s="451"/>
      <c r="PUD18" s="451"/>
      <c r="PUE18" s="454"/>
      <c r="PUF18" s="454"/>
      <c r="PUG18" s="451"/>
      <c r="PUH18" s="451"/>
      <c r="PUI18" s="451"/>
      <c r="PUJ18" s="451"/>
      <c r="PUK18" s="451"/>
      <c r="PUL18" s="451"/>
      <c r="PUM18" s="454"/>
      <c r="PUN18" s="454"/>
      <c r="PUO18" s="451"/>
      <c r="PUP18" s="451"/>
      <c r="PUQ18" s="451"/>
      <c r="PUR18" s="451"/>
      <c r="PUS18" s="451"/>
      <c r="PUT18" s="451"/>
      <c r="PUU18" s="454"/>
      <c r="PUV18" s="454"/>
      <c r="PUW18" s="451"/>
      <c r="PUX18" s="451"/>
      <c r="PUY18" s="451"/>
      <c r="PUZ18" s="451"/>
      <c r="PVA18" s="451"/>
      <c r="PVB18" s="451"/>
      <c r="PVC18" s="454"/>
      <c r="PVD18" s="454"/>
      <c r="PVE18" s="451"/>
      <c r="PVF18" s="451"/>
      <c r="PVG18" s="451"/>
      <c r="PVH18" s="451"/>
      <c r="PVI18" s="451"/>
      <c r="PVJ18" s="451"/>
      <c r="PVK18" s="454"/>
      <c r="PVL18" s="454"/>
      <c r="PVM18" s="451"/>
      <c r="PVN18" s="451"/>
      <c r="PVO18" s="451"/>
      <c r="PVP18" s="451"/>
      <c r="PVQ18" s="451"/>
      <c r="PVR18" s="451"/>
      <c r="PVS18" s="454"/>
      <c r="PVT18" s="454"/>
      <c r="PVU18" s="451"/>
      <c r="PVV18" s="451"/>
      <c r="PVW18" s="451"/>
      <c r="PVX18" s="451"/>
      <c r="PVY18" s="451"/>
      <c r="PVZ18" s="451"/>
      <c r="PWA18" s="454"/>
      <c r="PWB18" s="454"/>
      <c r="PWC18" s="451"/>
      <c r="PWD18" s="451"/>
      <c r="PWE18" s="451"/>
      <c r="PWF18" s="451"/>
      <c r="PWG18" s="451"/>
      <c r="PWH18" s="451"/>
      <c r="PWI18" s="454"/>
      <c r="PWJ18" s="454"/>
      <c r="PWK18" s="451"/>
      <c r="PWL18" s="451"/>
      <c r="PWM18" s="451"/>
      <c r="PWN18" s="451"/>
      <c r="PWO18" s="451"/>
      <c r="PWP18" s="451"/>
      <c r="PWQ18" s="454"/>
      <c r="PWR18" s="454"/>
      <c r="PWS18" s="451"/>
      <c r="PWT18" s="451"/>
      <c r="PWU18" s="451"/>
      <c r="PWV18" s="451"/>
      <c r="PWW18" s="451"/>
      <c r="PWX18" s="451"/>
      <c r="PWY18" s="454"/>
      <c r="PWZ18" s="454"/>
      <c r="PXA18" s="451"/>
      <c r="PXB18" s="451"/>
      <c r="PXC18" s="451"/>
      <c r="PXD18" s="451"/>
      <c r="PXE18" s="451"/>
      <c r="PXF18" s="451"/>
      <c r="PXG18" s="454"/>
      <c r="PXH18" s="454"/>
      <c r="PXI18" s="451"/>
      <c r="PXJ18" s="451"/>
      <c r="PXK18" s="451"/>
      <c r="PXL18" s="451"/>
      <c r="PXM18" s="451"/>
      <c r="PXN18" s="451"/>
      <c r="PXO18" s="454"/>
      <c r="PXP18" s="454"/>
      <c r="PXQ18" s="451"/>
      <c r="PXR18" s="451"/>
      <c r="PXS18" s="451"/>
      <c r="PXT18" s="451"/>
      <c r="PXU18" s="451"/>
      <c r="PXV18" s="451"/>
      <c r="PXW18" s="454"/>
      <c r="PXX18" s="454"/>
      <c r="PXY18" s="451"/>
      <c r="PXZ18" s="451"/>
      <c r="PYA18" s="451"/>
      <c r="PYB18" s="451"/>
      <c r="PYC18" s="451"/>
      <c r="PYD18" s="451"/>
      <c r="PYE18" s="454"/>
      <c r="PYF18" s="454"/>
      <c r="PYG18" s="451"/>
      <c r="PYH18" s="451"/>
      <c r="PYI18" s="451"/>
      <c r="PYJ18" s="451"/>
      <c r="PYK18" s="451"/>
      <c r="PYL18" s="451"/>
      <c r="PYM18" s="454"/>
      <c r="PYN18" s="454"/>
      <c r="PYO18" s="451"/>
      <c r="PYP18" s="451"/>
      <c r="PYQ18" s="451"/>
      <c r="PYR18" s="451"/>
      <c r="PYS18" s="451"/>
      <c r="PYT18" s="451"/>
      <c r="PYU18" s="454"/>
      <c r="PYV18" s="454"/>
      <c r="PYW18" s="451"/>
      <c r="PYX18" s="451"/>
      <c r="PYY18" s="451"/>
      <c r="PYZ18" s="451"/>
      <c r="PZA18" s="451"/>
      <c r="PZB18" s="451"/>
      <c r="PZC18" s="454"/>
      <c r="PZD18" s="454"/>
      <c r="PZE18" s="451"/>
      <c r="PZF18" s="451"/>
      <c r="PZG18" s="451"/>
      <c r="PZH18" s="451"/>
      <c r="PZI18" s="451"/>
      <c r="PZJ18" s="451"/>
      <c r="PZK18" s="454"/>
      <c r="PZL18" s="454"/>
      <c r="PZM18" s="451"/>
      <c r="PZN18" s="451"/>
      <c r="PZO18" s="451"/>
      <c r="PZP18" s="451"/>
      <c r="PZQ18" s="451"/>
      <c r="PZR18" s="451"/>
      <c r="PZS18" s="454"/>
      <c r="PZT18" s="454"/>
      <c r="PZU18" s="451"/>
      <c r="PZV18" s="451"/>
      <c r="PZW18" s="451"/>
      <c r="PZX18" s="451"/>
      <c r="PZY18" s="451"/>
      <c r="PZZ18" s="451"/>
      <c r="QAA18" s="454"/>
      <c r="QAB18" s="454"/>
      <c r="QAC18" s="451"/>
      <c r="QAD18" s="451"/>
      <c r="QAE18" s="451"/>
      <c r="QAF18" s="451"/>
      <c r="QAG18" s="451"/>
      <c r="QAH18" s="451"/>
      <c r="QAI18" s="454"/>
      <c r="QAJ18" s="454"/>
      <c r="QAK18" s="451"/>
      <c r="QAL18" s="451"/>
      <c r="QAM18" s="451"/>
      <c r="QAN18" s="451"/>
      <c r="QAO18" s="451"/>
      <c r="QAP18" s="451"/>
      <c r="QAQ18" s="454"/>
      <c r="QAR18" s="454"/>
      <c r="QAS18" s="451"/>
      <c r="QAT18" s="451"/>
      <c r="QAU18" s="451"/>
      <c r="QAV18" s="451"/>
      <c r="QAW18" s="451"/>
      <c r="QAX18" s="451"/>
      <c r="QAY18" s="454"/>
      <c r="QAZ18" s="454"/>
      <c r="QBA18" s="451"/>
      <c r="QBB18" s="451"/>
      <c r="QBC18" s="451"/>
      <c r="QBD18" s="451"/>
      <c r="QBE18" s="451"/>
      <c r="QBF18" s="451"/>
      <c r="QBG18" s="454"/>
      <c r="QBH18" s="454"/>
      <c r="QBI18" s="451"/>
      <c r="QBJ18" s="451"/>
      <c r="QBK18" s="451"/>
      <c r="QBL18" s="451"/>
      <c r="QBM18" s="451"/>
      <c r="QBN18" s="451"/>
      <c r="QBO18" s="454"/>
      <c r="QBP18" s="454"/>
      <c r="QBQ18" s="451"/>
      <c r="QBR18" s="451"/>
      <c r="QBS18" s="451"/>
      <c r="QBT18" s="451"/>
      <c r="QBU18" s="451"/>
      <c r="QBV18" s="451"/>
      <c r="QBW18" s="454"/>
      <c r="QBX18" s="454"/>
      <c r="QBY18" s="451"/>
      <c r="QBZ18" s="451"/>
      <c r="QCA18" s="451"/>
      <c r="QCB18" s="451"/>
      <c r="QCC18" s="451"/>
      <c r="QCD18" s="451"/>
      <c r="QCE18" s="454"/>
      <c r="QCF18" s="454"/>
      <c r="QCG18" s="451"/>
      <c r="QCH18" s="451"/>
      <c r="QCI18" s="451"/>
      <c r="QCJ18" s="451"/>
      <c r="QCK18" s="451"/>
      <c r="QCL18" s="451"/>
      <c r="QCM18" s="454"/>
      <c r="QCN18" s="454"/>
      <c r="QCO18" s="451"/>
      <c r="QCP18" s="451"/>
      <c r="QCQ18" s="451"/>
      <c r="QCR18" s="451"/>
      <c r="QCS18" s="451"/>
      <c r="QCT18" s="451"/>
      <c r="QCU18" s="454"/>
      <c r="QCV18" s="454"/>
      <c r="QCW18" s="451"/>
      <c r="QCX18" s="451"/>
      <c r="QCY18" s="451"/>
      <c r="QCZ18" s="451"/>
      <c r="QDA18" s="451"/>
      <c r="QDB18" s="451"/>
      <c r="QDC18" s="454"/>
      <c r="QDD18" s="454"/>
      <c r="QDE18" s="451"/>
      <c r="QDF18" s="451"/>
      <c r="QDG18" s="451"/>
      <c r="QDH18" s="451"/>
      <c r="QDI18" s="451"/>
      <c r="QDJ18" s="451"/>
      <c r="QDK18" s="454"/>
      <c r="QDL18" s="454"/>
      <c r="QDM18" s="451"/>
      <c r="QDN18" s="451"/>
      <c r="QDO18" s="451"/>
      <c r="QDP18" s="451"/>
      <c r="QDQ18" s="451"/>
      <c r="QDR18" s="451"/>
      <c r="QDS18" s="454"/>
      <c r="QDT18" s="454"/>
      <c r="QDU18" s="451"/>
      <c r="QDV18" s="451"/>
      <c r="QDW18" s="451"/>
      <c r="QDX18" s="451"/>
      <c r="QDY18" s="451"/>
      <c r="QDZ18" s="451"/>
      <c r="QEA18" s="454"/>
      <c r="QEB18" s="454"/>
      <c r="QEC18" s="451"/>
      <c r="QED18" s="451"/>
      <c r="QEE18" s="451"/>
      <c r="QEF18" s="451"/>
      <c r="QEG18" s="451"/>
      <c r="QEH18" s="451"/>
      <c r="QEI18" s="454"/>
      <c r="QEJ18" s="454"/>
      <c r="QEK18" s="451"/>
      <c r="QEL18" s="451"/>
      <c r="QEM18" s="451"/>
      <c r="QEN18" s="451"/>
      <c r="QEO18" s="451"/>
      <c r="QEP18" s="451"/>
      <c r="QEQ18" s="454"/>
      <c r="QER18" s="454"/>
      <c r="QES18" s="451"/>
      <c r="QET18" s="451"/>
      <c r="QEU18" s="451"/>
      <c r="QEV18" s="451"/>
      <c r="QEW18" s="451"/>
      <c r="QEX18" s="451"/>
      <c r="QEY18" s="454"/>
      <c r="QEZ18" s="454"/>
      <c r="QFA18" s="451"/>
      <c r="QFB18" s="451"/>
      <c r="QFC18" s="451"/>
      <c r="QFD18" s="451"/>
      <c r="QFE18" s="451"/>
      <c r="QFF18" s="451"/>
      <c r="QFG18" s="454"/>
      <c r="QFH18" s="454"/>
      <c r="QFI18" s="451"/>
      <c r="QFJ18" s="451"/>
      <c r="QFK18" s="451"/>
      <c r="QFL18" s="451"/>
      <c r="QFM18" s="451"/>
      <c r="QFN18" s="451"/>
      <c r="QFO18" s="454"/>
      <c r="QFP18" s="454"/>
      <c r="QFQ18" s="451"/>
      <c r="QFR18" s="451"/>
      <c r="QFS18" s="451"/>
      <c r="QFT18" s="451"/>
      <c r="QFU18" s="451"/>
      <c r="QFV18" s="451"/>
      <c r="QFW18" s="454"/>
      <c r="QFX18" s="454"/>
      <c r="QFY18" s="451"/>
      <c r="QFZ18" s="451"/>
      <c r="QGA18" s="451"/>
      <c r="QGB18" s="451"/>
      <c r="QGC18" s="451"/>
      <c r="QGD18" s="451"/>
      <c r="QGE18" s="454"/>
      <c r="QGF18" s="454"/>
      <c r="QGG18" s="451"/>
      <c r="QGH18" s="451"/>
      <c r="QGI18" s="451"/>
      <c r="QGJ18" s="451"/>
      <c r="QGK18" s="451"/>
      <c r="QGL18" s="451"/>
      <c r="QGM18" s="454"/>
      <c r="QGN18" s="454"/>
      <c r="QGO18" s="451"/>
      <c r="QGP18" s="451"/>
      <c r="QGQ18" s="451"/>
      <c r="QGR18" s="451"/>
      <c r="QGS18" s="451"/>
      <c r="QGT18" s="451"/>
      <c r="QGU18" s="454"/>
      <c r="QGV18" s="454"/>
      <c r="QGW18" s="451"/>
      <c r="QGX18" s="451"/>
      <c r="QGY18" s="451"/>
      <c r="QGZ18" s="451"/>
      <c r="QHA18" s="451"/>
      <c r="QHB18" s="451"/>
      <c r="QHC18" s="454"/>
      <c r="QHD18" s="454"/>
      <c r="QHE18" s="451"/>
      <c r="QHF18" s="451"/>
      <c r="QHG18" s="451"/>
      <c r="QHH18" s="451"/>
      <c r="QHI18" s="451"/>
      <c r="QHJ18" s="451"/>
      <c r="QHK18" s="454"/>
      <c r="QHL18" s="454"/>
      <c r="QHM18" s="451"/>
      <c r="QHN18" s="451"/>
      <c r="QHO18" s="451"/>
      <c r="QHP18" s="451"/>
      <c r="QHQ18" s="451"/>
      <c r="QHR18" s="451"/>
      <c r="QHS18" s="454"/>
      <c r="QHT18" s="454"/>
      <c r="QHU18" s="451"/>
      <c r="QHV18" s="451"/>
      <c r="QHW18" s="451"/>
      <c r="QHX18" s="451"/>
      <c r="QHY18" s="451"/>
      <c r="QHZ18" s="451"/>
      <c r="QIA18" s="454"/>
      <c r="QIB18" s="454"/>
      <c r="QIC18" s="451"/>
      <c r="QID18" s="451"/>
      <c r="QIE18" s="451"/>
      <c r="QIF18" s="451"/>
      <c r="QIG18" s="451"/>
      <c r="QIH18" s="451"/>
      <c r="QII18" s="454"/>
      <c r="QIJ18" s="454"/>
      <c r="QIK18" s="451"/>
      <c r="QIL18" s="451"/>
      <c r="QIM18" s="451"/>
      <c r="QIN18" s="451"/>
      <c r="QIO18" s="451"/>
      <c r="QIP18" s="451"/>
      <c r="QIQ18" s="454"/>
      <c r="QIR18" s="454"/>
      <c r="QIS18" s="451"/>
      <c r="QIT18" s="451"/>
      <c r="QIU18" s="451"/>
      <c r="QIV18" s="451"/>
      <c r="QIW18" s="451"/>
      <c r="QIX18" s="451"/>
      <c r="QIY18" s="454"/>
      <c r="QIZ18" s="454"/>
      <c r="QJA18" s="451"/>
      <c r="QJB18" s="451"/>
      <c r="QJC18" s="451"/>
      <c r="QJD18" s="451"/>
      <c r="QJE18" s="451"/>
      <c r="QJF18" s="451"/>
      <c r="QJG18" s="454"/>
      <c r="QJH18" s="454"/>
      <c r="QJI18" s="451"/>
      <c r="QJJ18" s="451"/>
      <c r="QJK18" s="451"/>
      <c r="QJL18" s="451"/>
      <c r="QJM18" s="451"/>
      <c r="QJN18" s="451"/>
      <c r="QJO18" s="454"/>
      <c r="QJP18" s="454"/>
      <c r="QJQ18" s="451"/>
      <c r="QJR18" s="451"/>
      <c r="QJS18" s="451"/>
      <c r="QJT18" s="451"/>
      <c r="QJU18" s="451"/>
      <c r="QJV18" s="451"/>
      <c r="QJW18" s="454"/>
      <c r="QJX18" s="454"/>
      <c r="QJY18" s="451"/>
      <c r="QJZ18" s="451"/>
      <c r="QKA18" s="451"/>
      <c r="QKB18" s="451"/>
      <c r="QKC18" s="451"/>
      <c r="QKD18" s="451"/>
      <c r="QKE18" s="454"/>
      <c r="QKF18" s="454"/>
      <c r="QKG18" s="451"/>
      <c r="QKH18" s="451"/>
      <c r="QKI18" s="451"/>
      <c r="QKJ18" s="451"/>
      <c r="QKK18" s="451"/>
      <c r="QKL18" s="451"/>
      <c r="QKM18" s="454"/>
      <c r="QKN18" s="454"/>
      <c r="QKO18" s="451"/>
      <c r="QKP18" s="451"/>
      <c r="QKQ18" s="451"/>
      <c r="QKR18" s="451"/>
      <c r="QKS18" s="451"/>
      <c r="QKT18" s="451"/>
      <c r="QKU18" s="454"/>
      <c r="QKV18" s="454"/>
      <c r="QKW18" s="451"/>
      <c r="QKX18" s="451"/>
      <c r="QKY18" s="451"/>
      <c r="QKZ18" s="451"/>
      <c r="QLA18" s="451"/>
      <c r="QLB18" s="451"/>
      <c r="QLC18" s="454"/>
      <c r="QLD18" s="454"/>
      <c r="QLE18" s="451"/>
      <c r="QLF18" s="451"/>
      <c r="QLG18" s="451"/>
      <c r="QLH18" s="451"/>
      <c r="QLI18" s="451"/>
      <c r="QLJ18" s="451"/>
      <c r="QLK18" s="454"/>
      <c r="QLL18" s="454"/>
      <c r="QLM18" s="451"/>
      <c r="QLN18" s="451"/>
      <c r="QLO18" s="451"/>
      <c r="QLP18" s="451"/>
      <c r="QLQ18" s="451"/>
      <c r="QLR18" s="451"/>
      <c r="QLS18" s="454"/>
      <c r="QLT18" s="454"/>
      <c r="QLU18" s="451"/>
      <c r="QLV18" s="451"/>
      <c r="QLW18" s="451"/>
      <c r="QLX18" s="451"/>
      <c r="QLY18" s="451"/>
      <c r="QLZ18" s="451"/>
      <c r="QMA18" s="454"/>
      <c r="QMB18" s="454"/>
      <c r="QMC18" s="451"/>
      <c r="QMD18" s="451"/>
      <c r="QME18" s="451"/>
      <c r="QMF18" s="451"/>
      <c r="QMG18" s="451"/>
      <c r="QMH18" s="451"/>
      <c r="QMI18" s="454"/>
      <c r="QMJ18" s="454"/>
      <c r="QMK18" s="451"/>
      <c r="QML18" s="451"/>
      <c r="QMM18" s="451"/>
      <c r="QMN18" s="451"/>
      <c r="QMO18" s="451"/>
      <c r="QMP18" s="451"/>
      <c r="QMQ18" s="454"/>
      <c r="QMR18" s="454"/>
      <c r="QMS18" s="451"/>
      <c r="QMT18" s="451"/>
      <c r="QMU18" s="451"/>
      <c r="QMV18" s="451"/>
      <c r="QMW18" s="451"/>
      <c r="QMX18" s="451"/>
      <c r="QMY18" s="454"/>
      <c r="QMZ18" s="454"/>
      <c r="QNA18" s="451"/>
      <c r="QNB18" s="451"/>
      <c r="QNC18" s="451"/>
      <c r="QND18" s="451"/>
      <c r="QNE18" s="451"/>
      <c r="QNF18" s="451"/>
      <c r="QNG18" s="454"/>
      <c r="QNH18" s="454"/>
      <c r="QNI18" s="451"/>
      <c r="QNJ18" s="451"/>
      <c r="QNK18" s="451"/>
      <c r="QNL18" s="451"/>
      <c r="QNM18" s="451"/>
      <c r="QNN18" s="451"/>
      <c r="QNO18" s="454"/>
      <c r="QNP18" s="454"/>
      <c r="QNQ18" s="451"/>
      <c r="QNR18" s="451"/>
      <c r="QNS18" s="451"/>
      <c r="QNT18" s="451"/>
      <c r="QNU18" s="451"/>
      <c r="QNV18" s="451"/>
      <c r="QNW18" s="454"/>
      <c r="QNX18" s="454"/>
      <c r="QNY18" s="451"/>
      <c r="QNZ18" s="451"/>
      <c r="QOA18" s="451"/>
      <c r="QOB18" s="451"/>
      <c r="QOC18" s="451"/>
      <c r="QOD18" s="451"/>
      <c r="QOE18" s="454"/>
      <c r="QOF18" s="454"/>
      <c r="QOG18" s="451"/>
      <c r="QOH18" s="451"/>
      <c r="QOI18" s="451"/>
      <c r="QOJ18" s="451"/>
      <c r="QOK18" s="451"/>
      <c r="QOL18" s="451"/>
      <c r="QOM18" s="454"/>
      <c r="QON18" s="454"/>
      <c r="QOO18" s="451"/>
      <c r="QOP18" s="451"/>
      <c r="QOQ18" s="451"/>
      <c r="QOR18" s="451"/>
      <c r="QOS18" s="451"/>
      <c r="QOT18" s="451"/>
      <c r="QOU18" s="454"/>
      <c r="QOV18" s="454"/>
      <c r="QOW18" s="451"/>
      <c r="QOX18" s="451"/>
      <c r="QOY18" s="451"/>
      <c r="QOZ18" s="451"/>
      <c r="QPA18" s="451"/>
      <c r="QPB18" s="451"/>
      <c r="QPC18" s="454"/>
      <c r="QPD18" s="454"/>
      <c r="QPE18" s="451"/>
      <c r="QPF18" s="451"/>
      <c r="QPG18" s="451"/>
      <c r="QPH18" s="451"/>
      <c r="QPI18" s="451"/>
      <c r="QPJ18" s="451"/>
      <c r="QPK18" s="454"/>
      <c r="QPL18" s="454"/>
      <c r="QPM18" s="451"/>
      <c r="QPN18" s="451"/>
      <c r="QPO18" s="451"/>
      <c r="QPP18" s="451"/>
      <c r="QPQ18" s="451"/>
      <c r="QPR18" s="451"/>
      <c r="QPS18" s="454"/>
      <c r="QPT18" s="454"/>
      <c r="QPU18" s="451"/>
      <c r="QPV18" s="451"/>
      <c r="QPW18" s="451"/>
      <c r="QPX18" s="451"/>
      <c r="QPY18" s="451"/>
      <c r="QPZ18" s="451"/>
      <c r="QQA18" s="454"/>
      <c r="QQB18" s="454"/>
      <c r="QQC18" s="451"/>
      <c r="QQD18" s="451"/>
      <c r="QQE18" s="451"/>
      <c r="QQF18" s="451"/>
      <c r="QQG18" s="451"/>
      <c r="QQH18" s="451"/>
      <c r="QQI18" s="454"/>
      <c r="QQJ18" s="454"/>
      <c r="QQK18" s="451"/>
      <c r="QQL18" s="451"/>
      <c r="QQM18" s="451"/>
      <c r="QQN18" s="451"/>
      <c r="QQO18" s="451"/>
      <c r="QQP18" s="451"/>
      <c r="QQQ18" s="454"/>
      <c r="QQR18" s="454"/>
      <c r="QQS18" s="451"/>
      <c r="QQT18" s="451"/>
      <c r="QQU18" s="451"/>
      <c r="QQV18" s="451"/>
      <c r="QQW18" s="451"/>
      <c r="QQX18" s="451"/>
      <c r="QQY18" s="454"/>
      <c r="QQZ18" s="454"/>
      <c r="QRA18" s="451"/>
      <c r="QRB18" s="451"/>
      <c r="QRC18" s="451"/>
      <c r="QRD18" s="451"/>
      <c r="QRE18" s="451"/>
      <c r="QRF18" s="451"/>
      <c r="QRG18" s="454"/>
      <c r="QRH18" s="454"/>
      <c r="QRI18" s="451"/>
      <c r="QRJ18" s="451"/>
      <c r="QRK18" s="451"/>
      <c r="QRL18" s="451"/>
      <c r="QRM18" s="451"/>
      <c r="QRN18" s="451"/>
      <c r="QRO18" s="454"/>
      <c r="QRP18" s="454"/>
      <c r="QRQ18" s="451"/>
      <c r="QRR18" s="451"/>
      <c r="QRS18" s="451"/>
      <c r="QRT18" s="451"/>
      <c r="QRU18" s="451"/>
      <c r="QRV18" s="451"/>
      <c r="QRW18" s="454"/>
      <c r="QRX18" s="454"/>
      <c r="QRY18" s="451"/>
      <c r="QRZ18" s="451"/>
      <c r="QSA18" s="451"/>
      <c r="QSB18" s="451"/>
      <c r="QSC18" s="451"/>
      <c r="QSD18" s="451"/>
      <c r="QSE18" s="454"/>
      <c r="QSF18" s="454"/>
      <c r="QSG18" s="451"/>
      <c r="QSH18" s="451"/>
      <c r="QSI18" s="451"/>
      <c r="QSJ18" s="451"/>
      <c r="QSK18" s="451"/>
      <c r="QSL18" s="451"/>
      <c r="QSM18" s="454"/>
      <c r="QSN18" s="454"/>
      <c r="QSO18" s="451"/>
      <c r="QSP18" s="451"/>
      <c r="QSQ18" s="451"/>
      <c r="QSR18" s="451"/>
      <c r="QSS18" s="451"/>
      <c r="QST18" s="451"/>
      <c r="QSU18" s="454"/>
      <c r="QSV18" s="454"/>
      <c r="QSW18" s="451"/>
      <c r="QSX18" s="451"/>
      <c r="QSY18" s="451"/>
      <c r="QSZ18" s="451"/>
      <c r="QTA18" s="451"/>
      <c r="QTB18" s="451"/>
      <c r="QTC18" s="454"/>
      <c r="QTD18" s="454"/>
      <c r="QTE18" s="451"/>
      <c r="QTF18" s="451"/>
      <c r="QTG18" s="451"/>
      <c r="QTH18" s="451"/>
      <c r="QTI18" s="451"/>
      <c r="QTJ18" s="451"/>
      <c r="QTK18" s="454"/>
      <c r="QTL18" s="454"/>
      <c r="QTM18" s="451"/>
      <c r="QTN18" s="451"/>
      <c r="QTO18" s="451"/>
      <c r="QTP18" s="451"/>
      <c r="QTQ18" s="451"/>
      <c r="QTR18" s="451"/>
      <c r="QTS18" s="454"/>
      <c r="QTT18" s="454"/>
      <c r="QTU18" s="451"/>
      <c r="QTV18" s="451"/>
      <c r="QTW18" s="451"/>
      <c r="QTX18" s="451"/>
      <c r="QTY18" s="451"/>
      <c r="QTZ18" s="451"/>
      <c r="QUA18" s="454"/>
      <c r="QUB18" s="454"/>
      <c r="QUC18" s="451"/>
      <c r="QUD18" s="451"/>
      <c r="QUE18" s="451"/>
      <c r="QUF18" s="451"/>
      <c r="QUG18" s="451"/>
      <c r="QUH18" s="451"/>
      <c r="QUI18" s="454"/>
      <c r="QUJ18" s="454"/>
      <c r="QUK18" s="451"/>
      <c r="QUL18" s="451"/>
      <c r="QUM18" s="451"/>
      <c r="QUN18" s="451"/>
      <c r="QUO18" s="451"/>
      <c r="QUP18" s="451"/>
      <c r="QUQ18" s="454"/>
      <c r="QUR18" s="454"/>
      <c r="QUS18" s="451"/>
      <c r="QUT18" s="451"/>
      <c r="QUU18" s="451"/>
      <c r="QUV18" s="451"/>
      <c r="QUW18" s="451"/>
      <c r="QUX18" s="451"/>
      <c r="QUY18" s="454"/>
      <c r="QUZ18" s="454"/>
      <c r="QVA18" s="451"/>
      <c r="QVB18" s="451"/>
      <c r="QVC18" s="451"/>
      <c r="QVD18" s="451"/>
      <c r="QVE18" s="451"/>
      <c r="QVF18" s="451"/>
      <c r="QVG18" s="454"/>
      <c r="QVH18" s="454"/>
      <c r="QVI18" s="451"/>
      <c r="QVJ18" s="451"/>
      <c r="QVK18" s="451"/>
      <c r="QVL18" s="451"/>
      <c r="QVM18" s="451"/>
      <c r="QVN18" s="451"/>
      <c r="QVO18" s="454"/>
      <c r="QVP18" s="454"/>
      <c r="QVQ18" s="451"/>
      <c r="QVR18" s="451"/>
      <c r="QVS18" s="451"/>
      <c r="QVT18" s="451"/>
      <c r="QVU18" s="451"/>
      <c r="QVV18" s="451"/>
      <c r="QVW18" s="454"/>
      <c r="QVX18" s="454"/>
      <c r="QVY18" s="451"/>
      <c r="QVZ18" s="451"/>
      <c r="QWA18" s="451"/>
      <c r="QWB18" s="451"/>
      <c r="QWC18" s="451"/>
      <c r="QWD18" s="451"/>
      <c r="QWE18" s="454"/>
      <c r="QWF18" s="454"/>
      <c r="QWG18" s="451"/>
      <c r="QWH18" s="451"/>
      <c r="QWI18" s="451"/>
      <c r="QWJ18" s="451"/>
      <c r="QWK18" s="451"/>
      <c r="QWL18" s="451"/>
      <c r="QWM18" s="454"/>
      <c r="QWN18" s="454"/>
      <c r="QWO18" s="451"/>
      <c r="QWP18" s="451"/>
      <c r="QWQ18" s="451"/>
      <c r="QWR18" s="451"/>
      <c r="QWS18" s="451"/>
      <c r="QWT18" s="451"/>
      <c r="QWU18" s="454"/>
      <c r="QWV18" s="454"/>
      <c r="QWW18" s="451"/>
      <c r="QWX18" s="451"/>
      <c r="QWY18" s="451"/>
      <c r="QWZ18" s="451"/>
      <c r="QXA18" s="451"/>
      <c r="QXB18" s="451"/>
      <c r="QXC18" s="454"/>
      <c r="QXD18" s="454"/>
      <c r="QXE18" s="451"/>
      <c r="QXF18" s="451"/>
      <c r="QXG18" s="451"/>
      <c r="QXH18" s="451"/>
      <c r="QXI18" s="451"/>
      <c r="QXJ18" s="451"/>
      <c r="QXK18" s="454"/>
      <c r="QXL18" s="454"/>
      <c r="QXM18" s="451"/>
      <c r="QXN18" s="451"/>
      <c r="QXO18" s="451"/>
      <c r="QXP18" s="451"/>
      <c r="QXQ18" s="451"/>
      <c r="QXR18" s="451"/>
      <c r="QXS18" s="454"/>
      <c r="QXT18" s="454"/>
      <c r="QXU18" s="451"/>
      <c r="QXV18" s="451"/>
      <c r="QXW18" s="451"/>
      <c r="QXX18" s="451"/>
      <c r="QXY18" s="451"/>
      <c r="QXZ18" s="451"/>
      <c r="QYA18" s="454"/>
      <c r="QYB18" s="454"/>
      <c r="QYC18" s="451"/>
      <c r="QYD18" s="451"/>
      <c r="QYE18" s="451"/>
      <c r="QYF18" s="451"/>
      <c r="QYG18" s="451"/>
      <c r="QYH18" s="451"/>
      <c r="QYI18" s="454"/>
      <c r="QYJ18" s="454"/>
      <c r="QYK18" s="451"/>
      <c r="QYL18" s="451"/>
      <c r="QYM18" s="451"/>
      <c r="QYN18" s="451"/>
      <c r="QYO18" s="451"/>
      <c r="QYP18" s="451"/>
      <c r="QYQ18" s="454"/>
      <c r="QYR18" s="454"/>
      <c r="QYS18" s="451"/>
      <c r="QYT18" s="451"/>
      <c r="QYU18" s="451"/>
      <c r="QYV18" s="451"/>
      <c r="QYW18" s="451"/>
      <c r="QYX18" s="451"/>
      <c r="QYY18" s="454"/>
      <c r="QYZ18" s="454"/>
      <c r="QZA18" s="451"/>
      <c r="QZB18" s="451"/>
      <c r="QZC18" s="451"/>
      <c r="QZD18" s="451"/>
      <c r="QZE18" s="451"/>
      <c r="QZF18" s="451"/>
      <c r="QZG18" s="454"/>
      <c r="QZH18" s="454"/>
      <c r="QZI18" s="451"/>
      <c r="QZJ18" s="451"/>
      <c r="QZK18" s="451"/>
      <c r="QZL18" s="451"/>
      <c r="QZM18" s="451"/>
      <c r="QZN18" s="451"/>
      <c r="QZO18" s="454"/>
      <c r="QZP18" s="454"/>
      <c r="QZQ18" s="451"/>
      <c r="QZR18" s="451"/>
      <c r="QZS18" s="451"/>
      <c r="QZT18" s="451"/>
      <c r="QZU18" s="451"/>
      <c r="QZV18" s="451"/>
      <c r="QZW18" s="454"/>
      <c r="QZX18" s="454"/>
      <c r="QZY18" s="451"/>
      <c r="QZZ18" s="451"/>
      <c r="RAA18" s="451"/>
      <c r="RAB18" s="451"/>
      <c r="RAC18" s="451"/>
      <c r="RAD18" s="451"/>
      <c r="RAE18" s="454"/>
      <c r="RAF18" s="454"/>
      <c r="RAG18" s="451"/>
      <c r="RAH18" s="451"/>
      <c r="RAI18" s="451"/>
      <c r="RAJ18" s="451"/>
      <c r="RAK18" s="451"/>
      <c r="RAL18" s="451"/>
      <c r="RAM18" s="454"/>
      <c r="RAN18" s="454"/>
      <c r="RAO18" s="451"/>
      <c r="RAP18" s="451"/>
      <c r="RAQ18" s="451"/>
      <c r="RAR18" s="451"/>
      <c r="RAS18" s="451"/>
      <c r="RAT18" s="451"/>
      <c r="RAU18" s="454"/>
      <c r="RAV18" s="454"/>
      <c r="RAW18" s="451"/>
      <c r="RAX18" s="451"/>
      <c r="RAY18" s="451"/>
      <c r="RAZ18" s="451"/>
      <c r="RBA18" s="451"/>
      <c r="RBB18" s="451"/>
      <c r="RBC18" s="454"/>
      <c r="RBD18" s="454"/>
      <c r="RBE18" s="451"/>
      <c r="RBF18" s="451"/>
      <c r="RBG18" s="451"/>
      <c r="RBH18" s="451"/>
      <c r="RBI18" s="451"/>
      <c r="RBJ18" s="451"/>
      <c r="RBK18" s="454"/>
      <c r="RBL18" s="454"/>
      <c r="RBM18" s="451"/>
      <c r="RBN18" s="451"/>
      <c r="RBO18" s="451"/>
      <c r="RBP18" s="451"/>
      <c r="RBQ18" s="451"/>
      <c r="RBR18" s="451"/>
      <c r="RBS18" s="454"/>
      <c r="RBT18" s="454"/>
      <c r="RBU18" s="451"/>
      <c r="RBV18" s="451"/>
      <c r="RBW18" s="451"/>
      <c r="RBX18" s="451"/>
      <c r="RBY18" s="451"/>
      <c r="RBZ18" s="451"/>
      <c r="RCA18" s="454"/>
      <c r="RCB18" s="454"/>
      <c r="RCC18" s="451"/>
      <c r="RCD18" s="451"/>
      <c r="RCE18" s="451"/>
      <c r="RCF18" s="451"/>
      <c r="RCG18" s="451"/>
      <c r="RCH18" s="451"/>
      <c r="RCI18" s="454"/>
      <c r="RCJ18" s="454"/>
      <c r="RCK18" s="451"/>
      <c r="RCL18" s="451"/>
      <c r="RCM18" s="451"/>
      <c r="RCN18" s="451"/>
      <c r="RCO18" s="451"/>
      <c r="RCP18" s="451"/>
      <c r="RCQ18" s="454"/>
      <c r="RCR18" s="454"/>
      <c r="RCS18" s="451"/>
      <c r="RCT18" s="451"/>
      <c r="RCU18" s="451"/>
      <c r="RCV18" s="451"/>
      <c r="RCW18" s="451"/>
      <c r="RCX18" s="451"/>
      <c r="RCY18" s="454"/>
      <c r="RCZ18" s="454"/>
      <c r="RDA18" s="451"/>
      <c r="RDB18" s="451"/>
      <c r="RDC18" s="451"/>
      <c r="RDD18" s="451"/>
      <c r="RDE18" s="451"/>
      <c r="RDF18" s="451"/>
      <c r="RDG18" s="454"/>
      <c r="RDH18" s="454"/>
      <c r="RDI18" s="451"/>
      <c r="RDJ18" s="451"/>
      <c r="RDK18" s="451"/>
      <c r="RDL18" s="451"/>
      <c r="RDM18" s="451"/>
      <c r="RDN18" s="451"/>
      <c r="RDO18" s="454"/>
      <c r="RDP18" s="454"/>
      <c r="RDQ18" s="451"/>
      <c r="RDR18" s="451"/>
      <c r="RDS18" s="451"/>
      <c r="RDT18" s="451"/>
      <c r="RDU18" s="451"/>
      <c r="RDV18" s="451"/>
      <c r="RDW18" s="454"/>
      <c r="RDX18" s="454"/>
      <c r="RDY18" s="451"/>
      <c r="RDZ18" s="451"/>
      <c r="REA18" s="451"/>
      <c r="REB18" s="451"/>
      <c r="REC18" s="451"/>
      <c r="RED18" s="451"/>
      <c r="REE18" s="454"/>
      <c r="REF18" s="454"/>
      <c r="REG18" s="451"/>
      <c r="REH18" s="451"/>
      <c r="REI18" s="451"/>
      <c r="REJ18" s="451"/>
      <c r="REK18" s="451"/>
      <c r="REL18" s="451"/>
      <c r="REM18" s="454"/>
      <c r="REN18" s="454"/>
      <c r="REO18" s="451"/>
      <c r="REP18" s="451"/>
      <c r="REQ18" s="451"/>
      <c r="RER18" s="451"/>
      <c r="RES18" s="451"/>
      <c r="RET18" s="451"/>
      <c r="REU18" s="454"/>
      <c r="REV18" s="454"/>
      <c r="REW18" s="451"/>
      <c r="REX18" s="451"/>
      <c r="REY18" s="451"/>
      <c r="REZ18" s="451"/>
      <c r="RFA18" s="451"/>
      <c r="RFB18" s="451"/>
      <c r="RFC18" s="454"/>
      <c r="RFD18" s="454"/>
      <c r="RFE18" s="451"/>
      <c r="RFF18" s="451"/>
      <c r="RFG18" s="451"/>
      <c r="RFH18" s="451"/>
      <c r="RFI18" s="451"/>
      <c r="RFJ18" s="451"/>
      <c r="RFK18" s="454"/>
      <c r="RFL18" s="454"/>
      <c r="RFM18" s="451"/>
      <c r="RFN18" s="451"/>
      <c r="RFO18" s="451"/>
      <c r="RFP18" s="451"/>
      <c r="RFQ18" s="451"/>
      <c r="RFR18" s="451"/>
      <c r="RFS18" s="454"/>
      <c r="RFT18" s="454"/>
      <c r="RFU18" s="451"/>
      <c r="RFV18" s="451"/>
      <c r="RFW18" s="451"/>
      <c r="RFX18" s="451"/>
      <c r="RFY18" s="451"/>
      <c r="RFZ18" s="451"/>
      <c r="RGA18" s="454"/>
      <c r="RGB18" s="454"/>
      <c r="RGC18" s="451"/>
      <c r="RGD18" s="451"/>
      <c r="RGE18" s="451"/>
      <c r="RGF18" s="451"/>
      <c r="RGG18" s="451"/>
      <c r="RGH18" s="451"/>
      <c r="RGI18" s="454"/>
      <c r="RGJ18" s="454"/>
      <c r="RGK18" s="451"/>
      <c r="RGL18" s="451"/>
      <c r="RGM18" s="451"/>
      <c r="RGN18" s="451"/>
      <c r="RGO18" s="451"/>
      <c r="RGP18" s="451"/>
      <c r="RGQ18" s="454"/>
      <c r="RGR18" s="454"/>
      <c r="RGS18" s="451"/>
      <c r="RGT18" s="451"/>
      <c r="RGU18" s="451"/>
      <c r="RGV18" s="451"/>
      <c r="RGW18" s="451"/>
      <c r="RGX18" s="451"/>
      <c r="RGY18" s="454"/>
      <c r="RGZ18" s="454"/>
      <c r="RHA18" s="451"/>
      <c r="RHB18" s="451"/>
      <c r="RHC18" s="451"/>
      <c r="RHD18" s="451"/>
      <c r="RHE18" s="451"/>
      <c r="RHF18" s="451"/>
      <c r="RHG18" s="454"/>
      <c r="RHH18" s="454"/>
      <c r="RHI18" s="451"/>
      <c r="RHJ18" s="451"/>
      <c r="RHK18" s="451"/>
      <c r="RHL18" s="451"/>
      <c r="RHM18" s="451"/>
      <c r="RHN18" s="451"/>
      <c r="RHO18" s="454"/>
      <c r="RHP18" s="454"/>
      <c r="RHQ18" s="451"/>
      <c r="RHR18" s="451"/>
      <c r="RHS18" s="451"/>
      <c r="RHT18" s="451"/>
      <c r="RHU18" s="451"/>
      <c r="RHV18" s="451"/>
      <c r="RHW18" s="454"/>
      <c r="RHX18" s="454"/>
      <c r="RHY18" s="451"/>
      <c r="RHZ18" s="451"/>
      <c r="RIA18" s="451"/>
      <c r="RIB18" s="451"/>
      <c r="RIC18" s="451"/>
      <c r="RID18" s="451"/>
      <c r="RIE18" s="454"/>
      <c r="RIF18" s="454"/>
      <c r="RIG18" s="451"/>
      <c r="RIH18" s="451"/>
      <c r="RII18" s="451"/>
      <c r="RIJ18" s="451"/>
      <c r="RIK18" s="451"/>
      <c r="RIL18" s="451"/>
      <c r="RIM18" s="454"/>
      <c r="RIN18" s="454"/>
      <c r="RIO18" s="451"/>
      <c r="RIP18" s="451"/>
      <c r="RIQ18" s="451"/>
      <c r="RIR18" s="451"/>
      <c r="RIS18" s="451"/>
      <c r="RIT18" s="451"/>
      <c r="RIU18" s="454"/>
      <c r="RIV18" s="454"/>
      <c r="RIW18" s="451"/>
      <c r="RIX18" s="451"/>
      <c r="RIY18" s="451"/>
      <c r="RIZ18" s="451"/>
      <c r="RJA18" s="451"/>
      <c r="RJB18" s="451"/>
      <c r="RJC18" s="454"/>
      <c r="RJD18" s="454"/>
      <c r="RJE18" s="451"/>
      <c r="RJF18" s="451"/>
      <c r="RJG18" s="451"/>
      <c r="RJH18" s="451"/>
      <c r="RJI18" s="451"/>
      <c r="RJJ18" s="451"/>
      <c r="RJK18" s="454"/>
      <c r="RJL18" s="454"/>
      <c r="RJM18" s="451"/>
      <c r="RJN18" s="451"/>
      <c r="RJO18" s="451"/>
      <c r="RJP18" s="451"/>
      <c r="RJQ18" s="451"/>
      <c r="RJR18" s="451"/>
      <c r="RJS18" s="454"/>
      <c r="RJT18" s="454"/>
      <c r="RJU18" s="451"/>
      <c r="RJV18" s="451"/>
      <c r="RJW18" s="451"/>
      <c r="RJX18" s="451"/>
      <c r="RJY18" s="451"/>
      <c r="RJZ18" s="451"/>
      <c r="RKA18" s="454"/>
      <c r="RKB18" s="454"/>
      <c r="RKC18" s="451"/>
      <c r="RKD18" s="451"/>
      <c r="RKE18" s="451"/>
      <c r="RKF18" s="451"/>
      <c r="RKG18" s="451"/>
      <c r="RKH18" s="451"/>
      <c r="RKI18" s="454"/>
      <c r="RKJ18" s="454"/>
      <c r="RKK18" s="451"/>
      <c r="RKL18" s="451"/>
      <c r="RKM18" s="451"/>
      <c r="RKN18" s="451"/>
      <c r="RKO18" s="451"/>
      <c r="RKP18" s="451"/>
      <c r="RKQ18" s="454"/>
      <c r="RKR18" s="454"/>
      <c r="RKS18" s="451"/>
      <c r="RKT18" s="451"/>
      <c r="RKU18" s="451"/>
      <c r="RKV18" s="451"/>
      <c r="RKW18" s="451"/>
      <c r="RKX18" s="451"/>
      <c r="RKY18" s="454"/>
      <c r="RKZ18" s="454"/>
      <c r="RLA18" s="451"/>
      <c r="RLB18" s="451"/>
      <c r="RLC18" s="451"/>
      <c r="RLD18" s="451"/>
      <c r="RLE18" s="451"/>
      <c r="RLF18" s="451"/>
      <c r="RLG18" s="454"/>
      <c r="RLH18" s="454"/>
      <c r="RLI18" s="451"/>
      <c r="RLJ18" s="451"/>
      <c r="RLK18" s="451"/>
      <c r="RLL18" s="451"/>
      <c r="RLM18" s="451"/>
      <c r="RLN18" s="451"/>
      <c r="RLO18" s="454"/>
      <c r="RLP18" s="454"/>
      <c r="RLQ18" s="451"/>
      <c r="RLR18" s="451"/>
      <c r="RLS18" s="451"/>
      <c r="RLT18" s="451"/>
      <c r="RLU18" s="451"/>
      <c r="RLV18" s="451"/>
      <c r="RLW18" s="454"/>
      <c r="RLX18" s="454"/>
      <c r="RLY18" s="451"/>
      <c r="RLZ18" s="451"/>
      <c r="RMA18" s="451"/>
      <c r="RMB18" s="451"/>
      <c r="RMC18" s="451"/>
      <c r="RMD18" s="451"/>
      <c r="RME18" s="454"/>
      <c r="RMF18" s="454"/>
      <c r="RMG18" s="451"/>
      <c r="RMH18" s="451"/>
      <c r="RMI18" s="451"/>
      <c r="RMJ18" s="451"/>
      <c r="RMK18" s="451"/>
      <c r="RML18" s="451"/>
      <c r="RMM18" s="454"/>
      <c r="RMN18" s="454"/>
      <c r="RMO18" s="451"/>
      <c r="RMP18" s="451"/>
      <c r="RMQ18" s="451"/>
      <c r="RMR18" s="451"/>
      <c r="RMS18" s="451"/>
      <c r="RMT18" s="451"/>
      <c r="RMU18" s="454"/>
      <c r="RMV18" s="454"/>
      <c r="RMW18" s="451"/>
      <c r="RMX18" s="451"/>
      <c r="RMY18" s="451"/>
      <c r="RMZ18" s="451"/>
      <c r="RNA18" s="451"/>
      <c r="RNB18" s="451"/>
      <c r="RNC18" s="454"/>
      <c r="RND18" s="454"/>
      <c r="RNE18" s="451"/>
      <c r="RNF18" s="451"/>
      <c r="RNG18" s="451"/>
      <c r="RNH18" s="451"/>
      <c r="RNI18" s="451"/>
      <c r="RNJ18" s="451"/>
      <c r="RNK18" s="454"/>
      <c r="RNL18" s="454"/>
      <c r="RNM18" s="451"/>
      <c r="RNN18" s="451"/>
      <c r="RNO18" s="451"/>
      <c r="RNP18" s="451"/>
      <c r="RNQ18" s="451"/>
      <c r="RNR18" s="451"/>
      <c r="RNS18" s="454"/>
      <c r="RNT18" s="454"/>
      <c r="RNU18" s="451"/>
      <c r="RNV18" s="451"/>
      <c r="RNW18" s="451"/>
      <c r="RNX18" s="451"/>
      <c r="RNY18" s="451"/>
      <c r="RNZ18" s="451"/>
      <c r="ROA18" s="454"/>
      <c r="ROB18" s="454"/>
      <c r="ROC18" s="451"/>
      <c r="ROD18" s="451"/>
      <c r="ROE18" s="451"/>
      <c r="ROF18" s="451"/>
      <c r="ROG18" s="451"/>
      <c r="ROH18" s="451"/>
      <c r="ROI18" s="454"/>
      <c r="ROJ18" s="454"/>
      <c r="ROK18" s="451"/>
      <c r="ROL18" s="451"/>
      <c r="ROM18" s="451"/>
      <c r="RON18" s="451"/>
      <c r="ROO18" s="451"/>
      <c r="ROP18" s="451"/>
      <c r="ROQ18" s="454"/>
      <c r="ROR18" s="454"/>
      <c r="ROS18" s="451"/>
      <c r="ROT18" s="451"/>
      <c r="ROU18" s="451"/>
      <c r="ROV18" s="451"/>
      <c r="ROW18" s="451"/>
      <c r="ROX18" s="451"/>
      <c r="ROY18" s="454"/>
      <c r="ROZ18" s="454"/>
      <c r="RPA18" s="451"/>
      <c r="RPB18" s="451"/>
      <c r="RPC18" s="451"/>
      <c r="RPD18" s="451"/>
      <c r="RPE18" s="451"/>
      <c r="RPF18" s="451"/>
      <c r="RPG18" s="454"/>
      <c r="RPH18" s="454"/>
      <c r="RPI18" s="451"/>
      <c r="RPJ18" s="451"/>
      <c r="RPK18" s="451"/>
      <c r="RPL18" s="451"/>
      <c r="RPM18" s="451"/>
      <c r="RPN18" s="451"/>
      <c r="RPO18" s="454"/>
      <c r="RPP18" s="454"/>
      <c r="RPQ18" s="451"/>
      <c r="RPR18" s="451"/>
      <c r="RPS18" s="451"/>
      <c r="RPT18" s="451"/>
      <c r="RPU18" s="451"/>
      <c r="RPV18" s="451"/>
      <c r="RPW18" s="454"/>
      <c r="RPX18" s="454"/>
      <c r="RPY18" s="451"/>
      <c r="RPZ18" s="451"/>
      <c r="RQA18" s="451"/>
      <c r="RQB18" s="451"/>
      <c r="RQC18" s="451"/>
      <c r="RQD18" s="451"/>
      <c r="RQE18" s="454"/>
      <c r="RQF18" s="454"/>
      <c r="RQG18" s="451"/>
      <c r="RQH18" s="451"/>
      <c r="RQI18" s="451"/>
      <c r="RQJ18" s="451"/>
      <c r="RQK18" s="451"/>
      <c r="RQL18" s="451"/>
      <c r="RQM18" s="454"/>
      <c r="RQN18" s="454"/>
      <c r="RQO18" s="451"/>
      <c r="RQP18" s="451"/>
      <c r="RQQ18" s="451"/>
      <c r="RQR18" s="451"/>
      <c r="RQS18" s="451"/>
      <c r="RQT18" s="451"/>
      <c r="RQU18" s="454"/>
      <c r="RQV18" s="454"/>
      <c r="RQW18" s="451"/>
      <c r="RQX18" s="451"/>
      <c r="RQY18" s="451"/>
      <c r="RQZ18" s="451"/>
      <c r="RRA18" s="451"/>
      <c r="RRB18" s="451"/>
      <c r="RRC18" s="454"/>
      <c r="RRD18" s="454"/>
      <c r="RRE18" s="451"/>
      <c r="RRF18" s="451"/>
      <c r="RRG18" s="451"/>
      <c r="RRH18" s="451"/>
      <c r="RRI18" s="451"/>
      <c r="RRJ18" s="451"/>
      <c r="RRK18" s="454"/>
      <c r="RRL18" s="454"/>
      <c r="RRM18" s="451"/>
      <c r="RRN18" s="451"/>
      <c r="RRO18" s="451"/>
      <c r="RRP18" s="451"/>
      <c r="RRQ18" s="451"/>
      <c r="RRR18" s="451"/>
      <c r="RRS18" s="454"/>
      <c r="RRT18" s="454"/>
      <c r="RRU18" s="451"/>
      <c r="RRV18" s="451"/>
      <c r="RRW18" s="451"/>
      <c r="RRX18" s="451"/>
      <c r="RRY18" s="451"/>
      <c r="RRZ18" s="451"/>
      <c r="RSA18" s="454"/>
      <c r="RSB18" s="454"/>
      <c r="RSC18" s="451"/>
      <c r="RSD18" s="451"/>
      <c r="RSE18" s="451"/>
      <c r="RSF18" s="451"/>
      <c r="RSG18" s="451"/>
      <c r="RSH18" s="451"/>
      <c r="RSI18" s="454"/>
      <c r="RSJ18" s="454"/>
      <c r="RSK18" s="451"/>
      <c r="RSL18" s="451"/>
      <c r="RSM18" s="451"/>
      <c r="RSN18" s="451"/>
      <c r="RSO18" s="451"/>
      <c r="RSP18" s="451"/>
      <c r="RSQ18" s="454"/>
      <c r="RSR18" s="454"/>
      <c r="RSS18" s="451"/>
      <c r="RST18" s="451"/>
      <c r="RSU18" s="451"/>
      <c r="RSV18" s="451"/>
      <c r="RSW18" s="451"/>
      <c r="RSX18" s="451"/>
      <c r="RSY18" s="454"/>
      <c r="RSZ18" s="454"/>
      <c r="RTA18" s="451"/>
      <c r="RTB18" s="451"/>
      <c r="RTC18" s="451"/>
      <c r="RTD18" s="451"/>
      <c r="RTE18" s="451"/>
      <c r="RTF18" s="451"/>
      <c r="RTG18" s="454"/>
      <c r="RTH18" s="454"/>
      <c r="RTI18" s="451"/>
      <c r="RTJ18" s="451"/>
      <c r="RTK18" s="451"/>
      <c r="RTL18" s="451"/>
      <c r="RTM18" s="451"/>
      <c r="RTN18" s="451"/>
      <c r="RTO18" s="454"/>
      <c r="RTP18" s="454"/>
      <c r="RTQ18" s="451"/>
      <c r="RTR18" s="451"/>
      <c r="RTS18" s="451"/>
      <c r="RTT18" s="451"/>
      <c r="RTU18" s="451"/>
      <c r="RTV18" s="451"/>
      <c r="RTW18" s="454"/>
      <c r="RTX18" s="454"/>
      <c r="RTY18" s="451"/>
      <c r="RTZ18" s="451"/>
      <c r="RUA18" s="451"/>
      <c r="RUB18" s="451"/>
      <c r="RUC18" s="451"/>
      <c r="RUD18" s="451"/>
      <c r="RUE18" s="454"/>
      <c r="RUF18" s="454"/>
      <c r="RUG18" s="451"/>
      <c r="RUH18" s="451"/>
      <c r="RUI18" s="451"/>
      <c r="RUJ18" s="451"/>
      <c r="RUK18" s="451"/>
      <c r="RUL18" s="451"/>
      <c r="RUM18" s="454"/>
      <c r="RUN18" s="454"/>
      <c r="RUO18" s="451"/>
      <c r="RUP18" s="451"/>
      <c r="RUQ18" s="451"/>
      <c r="RUR18" s="451"/>
      <c r="RUS18" s="451"/>
      <c r="RUT18" s="451"/>
      <c r="RUU18" s="454"/>
      <c r="RUV18" s="454"/>
      <c r="RUW18" s="451"/>
      <c r="RUX18" s="451"/>
      <c r="RUY18" s="451"/>
      <c r="RUZ18" s="451"/>
      <c r="RVA18" s="451"/>
      <c r="RVB18" s="451"/>
      <c r="RVC18" s="454"/>
      <c r="RVD18" s="454"/>
      <c r="RVE18" s="451"/>
      <c r="RVF18" s="451"/>
      <c r="RVG18" s="451"/>
      <c r="RVH18" s="451"/>
      <c r="RVI18" s="451"/>
      <c r="RVJ18" s="451"/>
      <c r="RVK18" s="454"/>
      <c r="RVL18" s="454"/>
      <c r="RVM18" s="451"/>
      <c r="RVN18" s="451"/>
      <c r="RVO18" s="451"/>
      <c r="RVP18" s="451"/>
      <c r="RVQ18" s="451"/>
      <c r="RVR18" s="451"/>
      <c r="RVS18" s="454"/>
      <c r="RVT18" s="454"/>
      <c r="RVU18" s="451"/>
      <c r="RVV18" s="451"/>
      <c r="RVW18" s="451"/>
      <c r="RVX18" s="451"/>
      <c r="RVY18" s="451"/>
      <c r="RVZ18" s="451"/>
      <c r="RWA18" s="454"/>
      <c r="RWB18" s="454"/>
      <c r="RWC18" s="451"/>
      <c r="RWD18" s="451"/>
      <c r="RWE18" s="451"/>
      <c r="RWF18" s="451"/>
      <c r="RWG18" s="451"/>
      <c r="RWH18" s="451"/>
      <c r="RWI18" s="454"/>
      <c r="RWJ18" s="454"/>
      <c r="RWK18" s="451"/>
      <c r="RWL18" s="451"/>
      <c r="RWM18" s="451"/>
      <c r="RWN18" s="451"/>
      <c r="RWO18" s="451"/>
      <c r="RWP18" s="451"/>
      <c r="RWQ18" s="454"/>
      <c r="RWR18" s="454"/>
      <c r="RWS18" s="451"/>
      <c r="RWT18" s="451"/>
      <c r="RWU18" s="451"/>
      <c r="RWV18" s="451"/>
      <c r="RWW18" s="451"/>
      <c r="RWX18" s="451"/>
      <c r="RWY18" s="454"/>
      <c r="RWZ18" s="454"/>
      <c r="RXA18" s="451"/>
      <c r="RXB18" s="451"/>
      <c r="RXC18" s="451"/>
      <c r="RXD18" s="451"/>
      <c r="RXE18" s="451"/>
      <c r="RXF18" s="451"/>
      <c r="RXG18" s="454"/>
      <c r="RXH18" s="454"/>
      <c r="RXI18" s="451"/>
      <c r="RXJ18" s="451"/>
      <c r="RXK18" s="451"/>
      <c r="RXL18" s="451"/>
      <c r="RXM18" s="451"/>
      <c r="RXN18" s="451"/>
      <c r="RXO18" s="454"/>
      <c r="RXP18" s="454"/>
      <c r="RXQ18" s="451"/>
      <c r="RXR18" s="451"/>
      <c r="RXS18" s="451"/>
      <c r="RXT18" s="451"/>
      <c r="RXU18" s="451"/>
      <c r="RXV18" s="451"/>
      <c r="RXW18" s="454"/>
      <c r="RXX18" s="454"/>
      <c r="RXY18" s="451"/>
      <c r="RXZ18" s="451"/>
      <c r="RYA18" s="451"/>
      <c r="RYB18" s="451"/>
      <c r="RYC18" s="451"/>
      <c r="RYD18" s="451"/>
      <c r="RYE18" s="454"/>
      <c r="RYF18" s="454"/>
      <c r="RYG18" s="451"/>
      <c r="RYH18" s="451"/>
      <c r="RYI18" s="451"/>
      <c r="RYJ18" s="451"/>
      <c r="RYK18" s="451"/>
      <c r="RYL18" s="451"/>
      <c r="RYM18" s="454"/>
      <c r="RYN18" s="454"/>
      <c r="RYO18" s="451"/>
      <c r="RYP18" s="451"/>
      <c r="RYQ18" s="451"/>
      <c r="RYR18" s="451"/>
      <c r="RYS18" s="451"/>
      <c r="RYT18" s="451"/>
      <c r="RYU18" s="454"/>
      <c r="RYV18" s="454"/>
      <c r="RYW18" s="451"/>
      <c r="RYX18" s="451"/>
      <c r="RYY18" s="451"/>
      <c r="RYZ18" s="451"/>
      <c r="RZA18" s="451"/>
      <c r="RZB18" s="451"/>
      <c r="RZC18" s="454"/>
      <c r="RZD18" s="454"/>
      <c r="RZE18" s="451"/>
      <c r="RZF18" s="451"/>
      <c r="RZG18" s="451"/>
      <c r="RZH18" s="451"/>
      <c r="RZI18" s="451"/>
      <c r="RZJ18" s="451"/>
      <c r="RZK18" s="454"/>
      <c r="RZL18" s="454"/>
      <c r="RZM18" s="451"/>
      <c r="RZN18" s="451"/>
      <c r="RZO18" s="451"/>
      <c r="RZP18" s="451"/>
      <c r="RZQ18" s="451"/>
      <c r="RZR18" s="451"/>
      <c r="RZS18" s="454"/>
      <c r="RZT18" s="454"/>
      <c r="RZU18" s="451"/>
      <c r="RZV18" s="451"/>
      <c r="RZW18" s="451"/>
      <c r="RZX18" s="451"/>
      <c r="RZY18" s="451"/>
      <c r="RZZ18" s="451"/>
      <c r="SAA18" s="454"/>
      <c r="SAB18" s="454"/>
      <c r="SAC18" s="451"/>
      <c r="SAD18" s="451"/>
      <c r="SAE18" s="451"/>
      <c r="SAF18" s="451"/>
      <c r="SAG18" s="451"/>
      <c r="SAH18" s="451"/>
      <c r="SAI18" s="454"/>
      <c r="SAJ18" s="454"/>
      <c r="SAK18" s="451"/>
      <c r="SAL18" s="451"/>
      <c r="SAM18" s="451"/>
      <c r="SAN18" s="451"/>
      <c r="SAO18" s="451"/>
      <c r="SAP18" s="451"/>
      <c r="SAQ18" s="454"/>
      <c r="SAR18" s="454"/>
      <c r="SAS18" s="451"/>
      <c r="SAT18" s="451"/>
      <c r="SAU18" s="451"/>
      <c r="SAV18" s="451"/>
      <c r="SAW18" s="451"/>
      <c r="SAX18" s="451"/>
      <c r="SAY18" s="454"/>
      <c r="SAZ18" s="454"/>
      <c r="SBA18" s="451"/>
      <c r="SBB18" s="451"/>
      <c r="SBC18" s="451"/>
      <c r="SBD18" s="451"/>
      <c r="SBE18" s="451"/>
      <c r="SBF18" s="451"/>
      <c r="SBG18" s="454"/>
      <c r="SBH18" s="454"/>
      <c r="SBI18" s="451"/>
      <c r="SBJ18" s="451"/>
      <c r="SBK18" s="451"/>
      <c r="SBL18" s="451"/>
      <c r="SBM18" s="451"/>
      <c r="SBN18" s="451"/>
      <c r="SBO18" s="454"/>
      <c r="SBP18" s="454"/>
      <c r="SBQ18" s="451"/>
      <c r="SBR18" s="451"/>
      <c r="SBS18" s="451"/>
      <c r="SBT18" s="451"/>
      <c r="SBU18" s="451"/>
      <c r="SBV18" s="451"/>
      <c r="SBW18" s="454"/>
      <c r="SBX18" s="454"/>
      <c r="SBY18" s="451"/>
      <c r="SBZ18" s="451"/>
      <c r="SCA18" s="451"/>
      <c r="SCB18" s="451"/>
      <c r="SCC18" s="451"/>
      <c r="SCD18" s="451"/>
      <c r="SCE18" s="454"/>
      <c r="SCF18" s="454"/>
      <c r="SCG18" s="451"/>
      <c r="SCH18" s="451"/>
      <c r="SCI18" s="451"/>
      <c r="SCJ18" s="451"/>
      <c r="SCK18" s="451"/>
      <c r="SCL18" s="451"/>
      <c r="SCM18" s="454"/>
      <c r="SCN18" s="454"/>
      <c r="SCO18" s="451"/>
      <c r="SCP18" s="451"/>
      <c r="SCQ18" s="451"/>
      <c r="SCR18" s="451"/>
      <c r="SCS18" s="451"/>
      <c r="SCT18" s="451"/>
      <c r="SCU18" s="454"/>
      <c r="SCV18" s="454"/>
      <c r="SCW18" s="451"/>
      <c r="SCX18" s="451"/>
      <c r="SCY18" s="451"/>
      <c r="SCZ18" s="451"/>
      <c r="SDA18" s="451"/>
      <c r="SDB18" s="451"/>
      <c r="SDC18" s="454"/>
      <c r="SDD18" s="454"/>
      <c r="SDE18" s="451"/>
      <c r="SDF18" s="451"/>
      <c r="SDG18" s="451"/>
      <c r="SDH18" s="451"/>
      <c r="SDI18" s="451"/>
      <c r="SDJ18" s="451"/>
      <c r="SDK18" s="454"/>
      <c r="SDL18" s="454"/>
      <c r="SDM18" s="451"/>
      <c r="SDN18" s="451"/>
      <c r="SDO18" s="451"/>
      <c r="SDP18" s="451"/>
      <c r="SDQ18" s="451"/>
      <c r="SDR18" s="451"/>
      <c r="SDS18" s="454"/>
      <c r="SDT18" s="454"/>
      <c r="SDU18" s="451"/>
      <c r="SDV18" s="451"/>
      <c r="SDW18" s="451"/>
      <c r="SDX18" s="451"/>
      <c r="SDY18" s="451"/>
      <c r="SDZ18" s="451"/>
      <c r="SEA18" s="454"/>
      <c r="SEB18" s="454"/>
      <c r="SEC18" s="451"/>
      <c r="SED18" s="451"/>
      <c r="SEE18" s="451"/>
      <c r="SEF18" s="451"/>
      <c r="SEG18" s="451"/>
      <c r="SEH18" s="451"/>
      <c r="SEI18" s="454"/>
      <c r="SEJ18" s="454"/>
      <c r="SEK18" s="451"/>
      <c r="SEL18" s="451"/>
      <c r="SEM18" s="451"/>
      <c r="SEN18" s="451"/>
      <c r="SEO18" s="451"/>
      <c r="SEP18" s="451"/>
      <c r="SEQ18" s="454"/>
      <c r="SER18" s="454"/>
      <c r="SES18" s="451"/>
      <c r="SET18" s="451"/>
      <c r="SEU18" s="451"/>
      <c r="SEV18" s="451"/>
      <c r="SEW18" s="451"/>
      <c r="SEX18" s="451"/>
      <c r="SEY18" s="454"/>
      <c r="SEZ18" s="454"/>
      <c r="SFA18" s="451"/>
      <c r="SFB18" s="451"/>
      <c r="SFC18" s="451"/>
      <c r="SFD18" s="451"/>
      <c r="SFE18" s="451"/>
      <c r="SFF18" s="451"/>
      <c r="SFG18" s="454"/>
      <c r="SFH18" s="454"/>
      <c r="SFI18" s="451"/>
      <c r="SFJ18" s="451"/>
      <c r="SFK18" s="451"/>
      <c r="SFL18" s="451"/>
      <c r="SFM18" s="451"/>
      <c r="SFN18" s="451"/>
      <c r="SFO18" s="454"/>
      <c r="SFP18" s="454"/>
      <c r="SFQ18" s="451"/>
      <c r="SFR18" s="451"/>
      <c r="SFS18" s="451"/>
      <c r="SFT18" s="451"/>
      <c r="SFU18" s="451"/>
      <c r="SFV18" s="451"/>
      <c r="SFW18" s="454"/>
      <c r="SFX18" s="454"/>
      <c r="SFY18" s="451"/>
      <c r="SFZ18" s="451"/>
      <c r="SGA18" s="451"/>
      <c r="SGB18" s="451"/>
      <c r="SGC18" s="451"/>
      <c r="SGD18" s="451"/>
      <c r="SGE18" s="454"/>
      <c r="SGF18" s="454"/>
      <c r="SGG18" s="451"/>
      <c r="SGH18" s="451"/>
      <c r="SGI18" s="451"/>
      <c r="SGJ18" s="451"/>
      <c r="SGK18" s="451"/>
      <c r="SGL18" s="451"/>
      <c r="SGM18" s="454"/>
      <c r="SGN18" s="454"/>
      <c r="SGO18" s="451"/>
      <c r="SGP18" s="451"/>
      <c r="SGQ18" s="451"/>
      <c r="SGR18" s="451"/>
      <c r="SGS18" s="451"/>
      <c r="SGT18" s="451"/>
      <c r="SGU18" s="454"/>
      <c r="SGV18" s="454"/>
      <c r="SGW18" s="451"/>
      <c r="SGX18" s="451"/>
      <c r="SGY18" s="451"/>
      <c r="SGZ18" s="451"/>
      <c r="SHA18" s="451"/>
      <c r="SHB18" s="451"/>
      <c r="SHC18" s="454"/>
      <c r="SHD18" s="454"/>
      <c r="SHE18" s="451"/>
      <c r="SHF18" s="451"/>
      <c r="SHG18" s="451"/>
      <c r="SHH18" s="451"/>
      <c r="SHI18" s="451"/>
      <c r="SHJ18" s="451"/>
      <c r="SHK18" s="454"/>
      <c r="SHL18" s="454"/>
      <c r="SHM18" s="451"/>
      <c r="SHN18" s="451"/>
      <c r="SHO18" s="451"/>
      <c r="SHP18" s="451"/>
      <c r="SHQ18" s="451"/>
      <c r="SHR18" s="451"/>
      <c r="SHS18" s="454"/>
      <c r="SHT18" s="454"/>
      <c r="SHU18" s="451"/>
      <c r="SHV18" s="451"/>
      <c r="SHW18" s="451"/>
      <c r="SHX18" s="451"/>
      <c r="SHY18" s="451"/>
      <c r="SHZ18" s="451"/>
      <c r="SIA18" s="454"/>
      <c r="SIB18" s="454"/>
      <c r="SIC18" s="451"/>
      <c r="SID18" s="451"/>
      <c r="SIE18" s="451"/>
      <c r="SIF18" s="451"/>
      <c r="SIG18" s="451"/>
      <c r="SIH18" s="451"/>
      <c r="SII18" s="454"/>
      <c r="SIJ18" s="454"/>
      <c r="SIK18" s="451"/>
      <c r="SIL18" s="451"/>
      <c r="SIM18" s="451"/>
      <c r="SIN18" s="451"/>
      <c r="SIO18" s="451"/>
      <c r="SIP18" s="451"/>
      <c r="SIQ18" s="454"/>
      <c r="SIR18" s="454"/>
      <c r="SIS18" s="451"/>
      <c r="SIT18" s="451"/>
      <c r="SIU18" s="451"/>
      <c r="SIV18" s="451"/>
      <c r="SIW18" s="451"/>
      <c r="SIX18" s="451"/>
      <c r="SIY18" s="454"/>
      <c r="SIZ18" s="454"/>
      <c r="SJA18" s="451"/>
      <c r="SJB18" s="451"/>
      <c r="SJC18" s="451"/>
      <c r="SJD18" s="451"/>
      <c r="SJE18" s="451"/>
      <c r="SJF18" s="451"/>
      <c r="SJG18" s="454"/>
      <c r="SJH18" s="454"/>
      <c r="SJI18" s="451"/>
      <c r="SJJ18" s="451"/>
      <c r="SJK18" s="451"/>
      <c r="SJL18" s="451"/>
      <c r="SJM18" s="451"/>
      <c r="SJN18" s="451"/>
      <c r="SJO18" s="454"/>
      <c r="SJP18" s="454"/>
      <c r="SJQ18" s="451"/>
      <c r="SJR18" s="451"/>
      <c r="SJS18" s="451"/>
      <c r="SJT18" s="451"/>
      <c r="SJU18" s="451"/>
      <c r="SJV18" s="451"/>
      <c r="SJW18" s="454"/>
      <c r="SJX18" s="454"/>
      <c r="SJY18" s="451"/>
      <c r="SJZ18" s="451"/>
      <c r="SKA18" s="451"/>
      <c r="SKB18" s="451"/>
      <c r="SKC18" s="451"/>
      <c r="SKD18" s="451"/>
      <c r="SKE18" s="454"/>
      <c r="SKF18" s="454"/>
      <c r="SKG18" s="451"/>
      <c r="SKH18" s="451"/>
      <c r="SKI18" s="451"/>
      <c r="SKJ18" s="451"/>
      <c r="SKK18" s="451"/>
      <c r="SKL18" s="451"/>
      <c r="SKM18" s="454"/>
      <c r="SKN18" s="454"/>
      <c r="SKO18" s="451"/>
      <c r="SKP18" s="451"/>
      <c r="SKQ18" s="451"/>
      <c r="SKR18" s="451"/>
      <c r="SKS18" s="451"/>
      <c r="SKT18" s="451"/>
      <c r="SKU18" s="454"/>
      <c r="SKV18" s="454"/>
      <c r="SKW18" s="451"/>
      <c r="SKX18" s="451"/>
      <c r="SKY18" s="451"/>
      <c r="SKZ18" s="451"/>
      <c r="SLA18" s="451"/>
      <c r="SLB18" s="451"/>
      <c r="SLC18" s="454"/>
      <c r="SLD18" s="454"/>
      <c r="SLE18" s="451"/>
      <c r="SLF18" s="451"/>
      <c r="SLG18" s="451"/>
      <c r="SLH18" s="451"/>
      <c r="SLI18" s="451"/>
      <c r="SLJ18" s="451"/>
      <c r="SLK18" s="454"/>
      <c r="SLL18" s="454"/>
      <c r="SLM18" s="451"/>
      <c r="SLN18" s="451"/>
      <c r="SLO18" s="451"/>
      <c r="SLP18" s="451"/>
      <c r="SLQ18" s="451"/>
      <c r="SLR18" s="451"/>
      <c r="SLS18" s="454"/>
      <c r="SLT18" s="454"/>
      <c r="SLU18" s="451"/>
      <c r="SLV18" s="451"/>
      <c r="SLW18" s="451"/>
      <c r="SLX18" s="451"/>
      <c r="SLY18" s="451"/>
      <c r="SLZ18" s="451"/>
      <c r="SMA18" s="454"/>
      <c r="SMB18" s="454"/>
      <c r="SMC18" s="451"/>
      <c r="SMD18" s="451"/>
      <c r="SME18" s="451"/>
      <c r="SMF18" s="451"/>
      <c r="SMG18" s="451"/>
      <c r="SMH18" s="451"/>
      <c r="SMI18" s="454"/>
      <c r="SMJ18" s="454"/>
      <c r="SMK18" s="451"/>
      <c r="SML18" s="451"/>
      <c r="SMM18" s="451"/>
      <c r="SMN18" s="451"/>
      <c r="SMO18" s="451"/>
      <c r="SMP18" s="451"/>
      <c r="SMQ18" s="454"/>
      <c r="SMR18" s="454"/>
      <c r="SMS18" s="451"/>
      <c r="SMT18" s="451"/>
      <c r="SMU18" s="451"/>
      <c r="SMV18" s="451"/>
      <c r="SMW18" s="451"/>
      <c r="SMX18" s="451"/>
      <c r="SMY18" s="454"/>
      <c r="SMZ18" s="454"/>
      <c r="SNA18" s="451"/>
      <c r="SNB18" s="451"/>
      <c r="SNC18" s="451"/>
      <c r="SND18" s="451"/>
      <c r="SNE18" s="451"/>
      <c r="SNF18" s="451"/>
      <c r="SNG18" s="454"/>
      <c r="SNH18" s="454"/>
      <c r="SNI18" s="451"/>
      <c r="SNJ18" s="451"/>
      <c r="SNK18" s="451"/>
      <c r="SNL18" s="451"/>
      <c r="SNM18" s="451"/>
      <c r="SNN18" s="451"/>
      <c r="SNO18" s="454"/>
      <c r="SNP18" s="454"/>
      <c r="SNQ18" s="451"/>
      <c r="SNR18" s="451"/>
      <c r="SNS18" s="451"/>
      <c r="SNT18" s="451"/>
      <c r="SNU18" s="451"/>
      <c r="SNV18" s="451"/>
      <c r="SNW18" s="454"/>
      <c r="SNX18" s="454"/>
      <c r="SNY18" s="451"/>
      <c r="SNZ18" s="451"/>
      <c r="SOA18" s="451"/>
      <c r="SOB18" s="451"/>
      <c r="SOC18" s="451"/>
      <c r="SOD18" s="451"/>
      <c r="SOE18" s="454"/>
      <c r="SOF18" s="454"/>
      <c r="SOG18" s="451"/>
      <c r="SOH18" s="451"/>
      <c r="SOI18" s="451"/>
      <c r="SOJ18" s="451"/>
      <c r="SOK18" s="451"/>
      <c r="SOL18" s="451"/>
      <c r="SOM18" s="454"/>
      <c r="SON18" s="454"/>
      <c r="SOO18" s="451"/>
      <c r="SOP18" s="451"/>
      <c r="SOQ18" s="451"/>
      <c r="SOR18" s="451"/>
      <c r="SOS18" s="451"/>
      <c r="SOT18" s="451"/>
      <c r="SOU18" s="454"/>
      <c r="SOV18" s="454"/>
      <c r="SOW18" s="451"/>
      <c r="SOX18" s="451"/>
      <c r="SOY18" s="451"/>
      <c r="SOZ18" s="451"/>
      <c r="SPA18" s="451"/>
      <c r="SPB18" s="451"/>
      <c r="SPC18" s="454"/>
      <c r="SPD18" s="454"/>
      <c r="SPE18" s="451"/>
      <c r="SPF18" s="451"/>
      <c r="SPG18" s="451"/>
      <c r="SPH18" s="451"/>
      <c r="SPI18" s="451"/>
      <c r="SPJ18" s="451"/>
      <c r="SPK18" s="454"/>
      <c r="SPL18" s="454"/>
      <c r="SPM18" s="451"/>
      <c r="SPN18" s="451"/>
      <c r="SPO18" s="451"/>
      <c r="SPP18" s="451"/>
      <c r="SPQ18" s="451"/>
      <c r="SPR18" s="451"/>
      <c r="SPS18" s="454"/>
      <c r="SPT18" s="454"/>
      <c r="SPU18" s="451"/>
      <c r="SPV18" s="451"/>
      <c r="SPW18" s="451"/>
      <c r="SPX18" s="451"/>
      <c r="SPY18" s="451"/>
      <c r="SPZ18" s="451"/>
      <c r="SQA18" s="454"/>
      <c r="SQB18" s="454"/>
      <c r="SQC18" s="451"/>
      <c r="SQD18" s="451"/>
      <c r="SQE18" s="451"/>
      <c r="SQF18" s="451"/>
      <c r="SQG18" s="451"/>
      <c r="SQH18" s="451"/>
      <c r="SQI18" s="454"/>
      <c r="SQJ18" s="454"/>
      <c r="SQK18" s="451"/>
      <c r="SQL18" s="451"/>
      <c r="SQM18" s="451"/>
      <c r="SQN18" s="451"/>
      <c r="SQO18" s="451"/>
      <c r="SQP18" s="451"/>
      <c r="SQQ18" s="454"/>
      <c r="SQR18" s="454"/>
      <c r="SQS18" s="451"/>
      <c r="SQT18" s="451"/>
      <c r="SQU18" s="451"/>
      <c r="SQV18" s="451"/>
      <c r="SQW18" s="451"/>
      <c r="SQX18" s="451"/>
      <c r="SQY18" s="454"/>
      <c r="SQZ18" s="454"/>
      <c r="SRA18" s="451"/>
      <c r="SRB18" s="451"/>
      <c r="SRC18" s="451"/>
      <c r="SRD18" s="451"/>
      <c r="SRE18" s="451"/>
      <c r="SRF18" s="451"/>
      <c r="SRG18" s="454"/>
      <c r="SRH18" s="454"/>
      <c r="SRI18" s="451"/>
      <c r="SRJ18" s="451"/>
      <c r="SRK18" s="451"/>
      <c r="SRL18" s="451"/>
      <c r="SRM18" s="451"/>
      <c r="SRN18" s="451"/>
      <c r="SRO18" s="454"/>
      <c r="SRP18" s="454"/>
      <c r="SRQ18" s="451"/>
      <c r="SRR18" s="451"/>
      <c r="SRS18" s="451"/>
      <c r="SRT18" s="451"/>
      <c r="SRU18" s="451"/>
      <c r="SRV18" s="451"/>
      <c r="SRW18" s="454"/>
      <c r="SRX18" s="454"/>
      <c r="SRY18" s="451"/>
      <c r="SRZ18" s="451"/>
      <c r="SSA18" s="451"/>
      <c r="SSB18" s="451"/>
      <c r="SSC18" s="451"/>
      <c r="SSD18" s="451"/>
      <c r="SSE18" s="454"/>
      <c r="SSF18" s="454"/>
      <c r="SSG18" s="451"/>
      <c r="SSH18" s="451"/>
      <c r="SSI18" s="451"/>
      <c r="SSJ18" s="451"/>
      <c r="SSK18" s="451"/>
      <c r="SSL18" s="451"/>
      <c r="SSM18" s="454"/>
      <c r="SSN18" s="454"/>
      <c r="SSO18" s="451"/>
      <c r="SSP18" s="451"/>
      <c r="SSQ18" s="451"/>
      <c r="SSR18" s="451"/>
      <c r="SSS18" s="451"/>
      <c r="SST18" s="451"/>
      <c r="SSU18" s="454"/>
      <c r="SSV18" s="454"/>
      <c r="SSW18" s="451"/>
      <c r="SSX18" s="451"/>
      <c r="SSY18" s="451"/>
      <c r="SSZ18" s="451"/>
      <c r="STA18" s="451"/>
      <c r="STB18" s="451"/>
      <c r="STC18" s="454"/>
      <c r="STD18" s="454"/>
      <c r="STE18" s="451"/>
      <c r="STF18" s="451"/>
      <c r="STG18" s="451"/>
      <c r="STH18" s="451"/>
      <c r="STI18" s="451"/>
      <c r="STJ18" s="451"/>
      <c r="STK18" s="454"/>
      <c r="STL18" s="454"/>
      <c r="STM18" s="451"/>
      <c r="STN18" s="451"/>
      <c r="STO18" s="451"/>
      <c r="STP18" s="451"/>
      <c r="STQ18" s="451"/>
      <c r="STR18" s="451"/>
      <c r="STS18" s="454"/>
      <c r="STT18" s="454"/>
      <c r="STU18" s="451"/>
      <c r="STV18" s="451"/>
      <c r="STW18" s="451"/>
      <c r="STX18" s="451"/>
      <c r="STY18" s="451"/>
      <c r="STZ18" s="451"/>
      <c r="SUA18" s="454"/>
      <c r="SUB18" s="454"/>
      <c r="SUC18" s="451"/>
      <c r="SUD18" s="451"/>
      <c r="SUE18" s="451"/>
      <c r="SUF18" s="451"/>
      <c r="SUG18" s="451"/>
      <c r="SUH18" s="451"/>
      <c r="SUI18" s="454"/>
      <c r="SUJ18" s="454"/>
      <c r="SUK18" s="451"/>
      <c r="SUL18" s="451"/>
      <c r="SUM18" s="451"/>
      <c r="SUN18" s="451"/>
      <c r="SUO18" s="451"/>
      <c r="SUP18" s="451"/>
      <c r="SUQ18" s="454"/>
      <c r="SUR18" s="454"/>
      <c r="SUS18" s="451"/>
      <c r="SUT18" s="451"/>
      <c r="SUU18" s="451"/>
      <c r="SUV18" s="451"/>
      <c r="SUW18" s="451"/>
      <c r="SUX18" s="451"/>
      <c r="SUY18" s="454"/>
      <c r="SUZ18" s="454"/>
      <c r="SVA18" s="451"/>
      <c r="SVB18" s="451"/>
      <c r="SVC18" s="451"/>
      <c r="SVD18" s="451"/>
      <c r="SVE18" s="451"/>
      <c r="SVF18" s="451"/>
      <c r="SVG18" s="454"/>
      <c r="SVH18" s="454"/>
      <c r="SVI18" s="451"/>
      <c r="SVJ18" s="451"/>
      <c r="SVK18" s="451"/>
      <c r="SVL18" s="451"/>
      <c r="SVM18" s="451"/>
      <c r="SVN18" s="451"/>
      <c r="SVO18" s="454"/>
      <c r="SVP18" s="454"/>
      <c r="SVQ18" s="451"/>
      <c r="SVR18" s="451"/>
      <c r="SVS18" s="451"/>
      <c r="SVT18" s="451"/>
      <c r="SVU18" s="451"/>
      <c r="SVV18" s="451"/>
      <c r="SVW18" s="454"/>
      <c r="SVX18" s="454"/>
      <c r="SVY18" s="451"/>
      <c r="SVZ18" s="451"/>
      <c r="SWA18" s="451"/>
      <c r="SWB18" s="451"/>
      <c r="SWC18" s="451"/>
      <c r="SWD18" s="451"/>
      <c r="SWE18" s="454"/>
      <c r="SWF18" s="454"/>
      <c r="SWG18" s="451"/>
      <c r="SWH18" s="451"/>
      <c r="SWI18" s="451"/>
      <c r="SWJ18" s="451"/>
      <c r="SWK18" s="451"/>
      <c r="SWL18" s="451"/>
      <c r="SWM18" s="454"/>
      <c r="SWN18" s="454"/>
      <c r="SWO18" s="451"/>
      <c r="SWP18" s="451"/>
      <c r="SWQ18" s="451"/>
      <c r="SWR18" s="451"/>
      <c r="SWS18" s="451"/>
      <c r="SWT18" s="451"/>
      <c r="SWU18" s="454"/>
      <c r="SWV18" s="454"/>
      <c r="SWW18" s="451"/>
      <c r="SWX18" s="451"/>
      <c r="SWY18" s="451"/>
      <c r="SWZ18" s="451"/>
      <c r="SXA18" s="451"/>
      <c r="SXB18" s="451"/>
      <c r="SXC18" s="454"/>
      <c r="SXD18" s="454"/>
      <c r="SXE18" s="451"/>
      <c r="SXF18" s="451"/>
      <c r="SXG18" s="451"/>
      <c r="SXH18" s="451"/>
      <c r="SXI18" s="451"/>
      <c r="SXJ18" s="451"/>
      <c r="SXK18" s="454"/>
      <c r="SXL18" s="454"/>
      <c r="SXM18" s="451"/>
      <c r="SXN18" s="451"/>
      <c r="SXO18" s="451"/>
      <c r="SXP18" s="451"/>
      <c r="SXQ18" s="451"/>
      <c r="SXR18" s="451"/>
      <c r="SXS18" s="454"/>
      <c r="SXT18" s="454"/>
      <c r="SXU18" s="451"/>
      <c r="SXV18" s="451"/>
      <c r="SXW18" s="451"/>
      <c r="SXX18" s="451"/>
      <c r="SXY18" s="451"/>
      <c r="SXZ18" s="451"/>
      <c r="SYA18" s="454"/>
      <c r="SYB18" s="454"/>
      <c r="SYC18" s="451"/>
      <c r="SYD18" s="451"/>
      <c r="SYE18" s="451"/>
      <c r="SYF18" s="451"/>
      <c r="SYG18" s="451"/>
      <c r="SYH18" s="451"/>
      <c r="SYI18" s="454"/>
      <c r="SYJ18" s="454"/>
      <c r="SYK18" s="451"/>
      <c r="SYL18" s="451"/>
      <c r="SYM18" s="451"/>
      <c r="SYN18" s="451"/>
      <c r="SYO18" s="451"/>
      <c r="SYP18" s="451"/>
      <c r="SYQ18" s="454"/>
      <c r="SYR18" s="454"/>
      <c r="SYS18" s="451"/>
      <c r="SYT18" s="451"/>
      <c r="SYU18" s="451"/>
      <c r="SYV18" s="451"/>
      <c r="SYW18" s="451"/>
      <c r="SYX18" s="451"/>
      <c r="SYY18" s="454"/>
      <c r="SYZ18" s="454"/>
      <c r="SZA18" s="451"/>
      <c r="SZB18" s="451"/>
      <c r="SZC18" s="451"/>
      <c r="SZD18" s="451"/>
      <c r="SZE18" s="451"/>
      <c r="SZF18" s="451"/>
      <c r="SZG18" s="454"/>
      <c r="SZH18" s="454"/>
      <c r="SZI18" s="451"/>
      <c r="SZJ18" s="451"/>
      <c r="SZK18" s="451"/>
      <c r="SZL18" s="451"/>
      <c r="SZM18" s="451"/>
      <c r="SZN18" s="451"/>
      <c r="SZO18" s="454"/>
      <c r="SZP18" s="454"/>
      <c r="SZQ18" s="451"/>
      <c r="SZR18" s="451"/>
      <c r="SZS18" s="451"/>
      <c r="SZT18" s="451"/>
      <c r="SZU18" s="451"/>
      <c r="SZV18" s="451"/>
      <c r="SZW18" s="454"/>
      <c r="SZX18" s="454"/>
      <c r="SZY18" s="451"/>
      <c r="SZZ18" s="451"/>
      <c r="TAA18" s="451"/>
      <c r="TAB18" s="451"/>
      <c r="TAC18" s="451"/>
      <c r="TAD18" s="451"/>
      <c r="TAE18" s="454"/>
      <c r="TAF18" s="454"/>
      <c r="TAG18" s="451"/>
      <c r="TAH18" s="451"/>
      <c r="TAI18" s="451"/>
      <c r="TAJ18" s="451"/>
      <c r="TAK18" s="451"/>
      <c r="TAL18" s="451"/>
      <c r="TAM18" s="454"/>
      <c r="TAN18" s="454"/>
      <c r="TAO18" s="451"/>
      <c r="TAP18" s="451"/>
      <c r="TAQ18" s="451"/>
      <c r="TAR18" s="451"/>
      <c r="TAS18" s="451"/>
      <c r="TAT18" s="451"/>
      <c r="TAU18" s="454"/>
      <c r="TAV18" s="454"/>
      <c r="TAW18" s="451"/>
      <c r="TAX18" s="451"/>
      <c r="TAY18" s="451"/>
      <c r="TAZ18" s="451"/>
      <c r="TBA18" s="451"/>
      <c r="TBB18" s="451"/>
      <c r="TBC18" s="454"/>
      <c r="TBD18" s="454"/>
      <c r="TBE18" s="451"/>
      <c r="TBF18" s="451"/>
      <c r="TBG18" s="451"/>
      <c r="TBH18" s="451"/>
      <c r="TBI18" s="451"/>
      <c r="TBJ18" s="451"/>
      <c r="TBK18" s="454"/>
      <c r="TBL18" s="454"/>
      <c r="TBM18" s="451"/>
      <c r="TBN18" s="451"/>
      <c r="TBO18" s="451"/>
      <c r="TBP18" s="451"/>
      <c r="TBQ18" s="451"/>
      <c r="TBR18" s="451"/>
      <c r="TBS18" s="454"/>
      <c r="TBT18" s="454"/>
      <c r="TBU18" s="451"/>
      <c r="TBV18" s="451"/>
      <c r="TBW18" s="451"/>
      <c r="TBX18" s="451"/>
      <c r="TBY18" s="451"/>
      <c r="TBZ18" s="451"/>
      <c r="TCA18" s="454"/>
      <c r="TCB18" s="454"/>
      <c r="TCC18" s="451"/>
      <c r="TCD18" s="451"/>
      <c r="TCE18" s="451"/>
      <c r="TCF18" s="451"/>
      <c r="TCG18" s="451"/>
      <c r="TCH18" s="451"/>
      <c r="TCI18" s="454"/>
      <c r="TCJ18" s="454"/>
      <c r="TCK18" s="451"/>
      <c r="TCL18" s="451"/>
      <c r="TCM18" s="451"/>
      <c r="TCN18" s="451"/>
      <c r="TCO18" s="451"/>
      <c r="TCP18" s="451"/>
      <c r="TCQ18" s="454"/>
      <c r="TCR18" s="454"/>
      <c r="TCS18" s="451"/>
      <c r="TCT18" s="451"/>
      <c r="TCU18" s="451"/>
      <c r="TCV18" s="451"/>
      <c r="TCW18" s="451"/>
      <c r="TCX18" s="451"/>
      <c r="TCY18" s="454"/>
      <c r="TCZ18" s="454"/>
      <c r="TDA18" s="451"/>
      <c r="TDB18" s="451"/>
      <c r="TDC18" s="451"/>
      <c r="TDD18" s="451"/>
      <c r="TDE18" s="451"/>
      <c r="TDF18" s="451"/>
      <c r="TDG18" s="454"/>
      <c r="TDH18" s="454"/>
      <c r="TDI18" s="451"/>
      <c r="TDJ18" s="451"/>
      <c r="TDK18" s="451"/>
      <c r="TDL18" s="451"/>
      <c r="TDM18" s="451"/>
      <c r="TDN18" s="451"/>
      <c r="TDO18" s="454"/>
      <c r="TDP18" s="454"/>
      <c r="TDQ18" s="451"/>
      <c r="TDR18" s="451"/>
      <c r="TDS18" s="451"/>
      <c r="TDT18" s="451"/>
      <c r="TDU18" s="451"/>
      <c r="TDV18" s="451"/>
      <c r="TDW18" s="454"/>
      <c r="TDX18" s="454"/>
      <c r="TDY18" s="451"/>
      <c r="TDZ18" s="451"/>
      <c r="TEA18" s="451"/>
      <c r="TEB18" s="451"/>
      <c r="TEC18" s="451"/>
      <c r="TED18" s="451"/>
      <c r="TEE18" s="454"/>
      <c r="TEF18" s="454"/>
      <c r="TEG18" s="451"/>
      <c r="TEH18" s="451"/>
      <c r="TEI18" s="451"/>
      <c r="TEJ18" s="451"/>
      <c r="TEK18" s="451"/>
      <c r="TEL18" s="451"/>
      <c r="TEM18" s="454"/>
      <c r="TEN18" s="454"/>
      <c r="TEO18" s="451"/>
      <c r="TEP18" s="451"/>
      <c r="TEQ18" s="451"/>
      <c r="TER18" s="451"/>
      <c r="TES18" s="451"/>
      <c r="TET18" s="451"/>
      <c r="TEU18" s="454"/>
      <c r="TEV18" s="454"/>
      <c r="TEW18" s="451"/>
      <c r="TEX18" s="451"/>
      <c r="TEY18" s="451"/>
      <c r="TEZ18" s="451"/>
      <c r="TFA18" s="451"/>
      <c r="TFB18" s="451"/>
      <c r="TFC18" s="454"/>
      <c r="TFD18" s="454"/>
      <c r="TFE18" s="451"/>
      <c r="TFF18" s="451"/>
      <c r="TFG18" s="451"/>
      <c r="TFH18" s="451"/>
      <c r="TFI18" s="451"/>
      <c r="TFJ18" s="451"/>
      <c r="TFK18" s="454"/>
      <c r="TFL18" s="454"/>
      <c r="TFM18" s="451"/>
      <c r="TFN18" s="451"/>
      <c r="TFO18" s="451"/>
      <c r="TFP18" s="451"/>
      <c r="TFQ18" s="451"/>
      <c r="TFR18" s="451"/>
      <c r="TFS18" s="454"/>
      <c r="TFT18" s="454"/>
      <c r="TFU18" s="451"/>
      <c r="TFV18" s="451"/>
      <c r="TFW18" s="451"/>
      <c r="TFX18" s="451"/>
      <c r="TFY18" s="451"/>
      <c r="TFZ18" s="451"/>
      <c r="TGA18" s="454"/>
      <c r="TGB18" s="454"/>
      <c r="TGC18" s="451"/>
      <c r="TGD18" s="451"/>
      <c r="TGE18" s="451"/>
      <c r="TGF18" s="451"/>
      <c r="TGG18" s="451"/>
      <c r="TGH18" s="451"/>
      <c r="TGI18" s="454"/>
      <c r="TGJ18" s="454"/>
      <c r="TGK18" s="451"/>
      <c r="TGL18" s="451"/>
      <c r="TGM18" s="451"/>
      <c r="TGN18" s="451"/>
      <c r="TGO18" s="451"/>
      <c r="TGP18" s="451"/>
      <c r="TGQ18" s="454"/>
      <c r="TGR18" s="454"/>
      <c r="TGS18" s="451"/>
      <c r="TGT18" s="451"/>
      <c r="TGU18" s="451"/>
      <c r="TGV18" s="451"/>
      <c r="TGW18" s="451"/>
      <c r="TGX18" s="451"/>
      <c r="TGY18" s="454"/>
      <c r="TGZ18" s="454"/>
      <c r="THA18" s="451"/>
      <c r="THB18" s="451"/>
      <c r="THC18" s="451"/>
      <c r="THD18" s="451"/>
      <c r="THE18" s="451"/>
      <c r="THF18" s="451"/>
      <c r="THG18" s="454"/>
      <c r="THH18" s="454"/>
      <c r="THI18" s="451"/>
      <c r="THJ18" s="451"/>
      <c r="THK18" s="451"/>
      <c r="THL18" s="451"/>
      <c r="THM18" s="451"/>
      <c r="THN18" s="451"/>
      <c r="THO18" s="454"/>
      <c r="THP18" s="454"/>
      <c r="THQ18" s="451"/>
      <c r="THR18" s="451"/>
      <c r="THS18" s="451"/>
      <c r="THT18" s="451"/>
      <c r="THU18" s="451"/>
      <c r="THV18" s="451"/>
      <c r="THW18" s="454"/>
      <c r="THX18" s="454"/>
      <c r="THY18" s="451"/>
      <c r="THZ18" s="451"/>
      <c r="TIA18" s="451"/>
      <c r="TIB18" s="451"/>
      <c r="TIC18" s="451"/>
      <c r="TID18" s="451"/>
      <c r="TIE18" s="454"/>
      <c r="TIF18" s="454"/>
      <c r="TIG18" s="451"/>
      <c r="TIH18" s="451"/>
      <c r="TII18" s="451"/>
      <c r="TIJ18" s="451"/>
      <c r="TIK18" s="451"/>
      <c r="TIL18" s="451"/>
      <c r="TIM18" s="454"/>
      <c r="TIN18" s="454"/>
      <c r="TIO18" s="451"/>
      <c r="TIP18" s="451"/>
      <c r="TIQ18" s="451"/>
      <c r="TIR18" s="451"/>
      <c r="TIS18" s="451"/>
      <c r="TIT18" s="451"/>
      <c r="TIU18" s="454"/>
      <c r="TIV18" s="454"/>
      <c r="TIW18" s="451"/>
      <c r="TIX18" s="451"/>
      <c r="TIY18" s="451"/>
      <c r="TIZ18" s="451"/>
      <c r="TJA18" s="451"/>
      <c r="TJB18" s="451"/>
      <c r="TJC18" s="454"/>
      <c r="TJD18" s="454"/>
      <c r="TJE18" s="451"/>
      <c r="TJF18" s="451"/>
      <c r="TJG18" s="451"/>
      <c r="TJH18" s="451"/>
      <c r="TJI18" s="451"/>
      <c r="TJJ18" s="451"/>
      <c r="TJK18" s="454"/>
      <c r="TJL18" s="454"/>
      <c r="TJM18" s="451"/>
      <c r="TJN18" s="451"/>
      <c r="TJO18" s="451"/>
      <c r="TJP18" s="451"/>
      <c r="TJQ18" s="451"/>
      <c r="TJR18" s="451"/>
      <c r="TJS18" s="454"/>
      <c r="TJT18" s="454"/>
      <c r="TJU18" s="451"/>
      <c r="TJV18" s="451"/>
      <c r="TJW18" s="451"/>
      <c r="TJX18" s="451"/>
      <c r="TJY18" s="451"/>
      <c r="TJZ18" s="451"/>
      <c r="TKA18" s="454"/>
      <c r="TKB18" s="454"/>
      <c r="TKC18" s="451"/>
      <c r="TKD18" s="451"/>
      <c r="TKE18" s="451"/>
      <c r="TKF18" s="451"/>
      <c r="TKG18" s="451"/>
      <c r="TKH18" s="451"/>
      <c r="TKI18" s="454"/>
      <c r="TKJ18" s="454"/>
      <c r="TKK18" s="451"/>
      <c r="TKL18" s="451"/>
      <c r="TKM18" s="451"/>
      <c r="TKN18" s="451"/>
      <c r="TKO18" s="451"/>
      <c r="TKP18" s="451"/>
      <c r="TKQ18" s="454"/>
      <c r="TKR18" s="454"/>
      <c r="TKS18" s="451"/>
      <c r="TKT18" s="451"/>
      <c r="TKU18" s="451"/>
      <c r="TKV18" s="451"/>
      <c r="TKW18" s="451"/>
      <c r="TKX18" s="451"/>
      <c r="TKY18" s="454"/>
      <c r="TKZ18" s="454"/>
      <c r="TLA18" s="451"/>
      <c r="TLB18" s="451"/>
      <c r="TLC18" s="451"/>
      <c r="TLD18" s="451"/>
      <c r="TLE18" s="451"/>
      <c r="TLF18" s="451"/>
      <c r="TLG18" s="454"/>
      <c r="TLH18" s="454"/>
      <c r="TLI18" s="451"/>
      <c r="TLJ18" s="451"/>
      <c r="TLK18" s="451"/>
      <c r="TLL18" s="451"/>
      <c r="TLM18" s="451"/>
      <c r="TLN18" s="451"/>
      <c r="TLO18" s="454"/>
      <c r="TLP18" s="454"/>
      <c r="TLQ18" s="451"/>
      <c r="TLR18" s="451"/>
      <c r="TLS18" s="451"/>
      <c r="TLT18" s="451"/>
      <c r="TLU18" s="451"/>
      <c r="TLV18" s="451"/>
      <c r="TLW18" s="454"/>
      <c r="TLX18" s="454"/>
      <c r="TLY18" s="451"/>
      <c r="TLZ18" s="451"/>
      <c r="TMA18" s="451"/>
      <c r="TMB18" s="451"/>
      <c r="TMC18" s="451"/>
      <c r="TMD18" s="451"/>
      <c r="TME18" s="454"/>
      <c r="TMF18" s="454"/>
      <c r="TMG18" s="451"/>
      <c r="TMH18" s="451"/>
      <c r="TMI18" s="451"/>
      <c r="TMJ18" s="451"/>
      <c r="TMK18" s="451"/>
      <c r="TML18" s="451"/>
      <c r="TMM18" s="454"/>
      <c r="TMN18" s="454"/>
      <c r="TMO18" s="451"/>
      <c r="TMP18" s="451"/>
      <c r="TMQ18" s="451"/>
      <c r="TMR18" s="451"/>
      <c r="TMS18" s="451"/>
      <c r="TMT18" s="451"/>
      <c r="TMU18" s="454"/>
      <c r="TMV18" s="454"/>
      <c r="TMW18" s="451"/>
      <c r="TMX18" s="451"/>
      <c r="TMY18" s="451"/>
      <c r="TMZ18" s="451"/>
      <c r="TNA18" s="451"/>
      <c r="TNB18" s="451"/>
      <c r="TNC18" s="454"/>
      <c r="TND18" s="454"/>
      <c r="TNE18" s="451"/>
      <c r="TNF18" s="451"/>
      <c r="TNG18" s="451"/>
      <c r="TNH18" s="451"/>
      <c r="TNI18" s="451"/>
      <c r="TNJ18" s="451"/>
      <c r="TNK18" s="454"/>
      <c r="TNL18" s="454"/>
      <c r="TNM18" s="451"/>
      <c r="TNN18" s="451"/>
      <c r="TNO18" s="451"/>
      <c r="TNP18" s="451"/>
      <c r="TNQ18" s="451"/>
      <c r="TNR18" s="451"/>
      <c r="TNS18" s="454"/>
      <c r="TNT18" s="454"/>
      <c r="TNU18" s="451"/>
      <c r="TNV18" s="451"/>
      <c r="TNW18" s="451"/>
      <c r="TNX18" s="451"/>
      <c r="TNY18" s="451"/>
      <c r="TNZ18" s="451"/>
      <c r="TOA18" s="454"/>
      <c r="TOB18" s="454"/>
      <c r="TOC18" s="451"/>
      <c r="TOD18" s="451"/>
      <c r="TOE18" s="451"/>
      <c r="TOF18" s="451"/>
      <c r="TOG18" s="451"/>
      <c r="TOH18" s="451"/>
      <c r="TOI18" s="454"/>
      <c r="TOJ18" s="454"/>
      <c r="TOK18" s="451"/>
      <c r="TOL18" s="451"/>
      <c r="TOM18" s="451"/>
      <c r="TON18" s="451"/>
      <c r="TOO18" s="451"/>
      <c r="TOP18" s="451"/>
      <c r="TOQ18" s="454"/>
      <c r="TOR18" s="454"/>
      <c r="TOS18" s="451"/>
      <c r="TOT18" s="451"/>
      <c r="TOU18" s="451"/>
      <c r="TOV18" s="451"/>
      <c r="TOW18" s="451"/>
      <c r="TOX18" s="451"/>
      <c r="TOY18" s="454"/>
      <c r="TOZ18" s="454"/>
      <c r="TPA18" s="451"/>
      <c r="TPB18" s="451"/>
      <c r="TPC18" s="451"/>
      <c r="TPD18" s="451"/>
      <c r="TPE18" s="451"/>
      <c r="TPF18" s="451"/>
      <c r="TPG18" s="454"/>
      <c r="TPH18" s="454"/>
      <c r="TPI18" s="451"/>
      <c r="TPJ18" s="451"/>
      <c r="TPK18" s="451"/>
      <c r="TPL18" s="451"/>
      <c r="TPM18" s="451"/>
      <c r="TPN18" s="451"/>
      <c r="TPO18" s="454"/>
      <c r="TPP18" s="454"/>
      <c r="TPQ18" s="451"/>
      <c r="TPR18" s="451"/>
      <c r="TPS18" s="451"/>
      <c r="TPT18" s="451"/>
      <c r="TPU18" s="451"/>
      <c r="TPV18" s="451"/>
      <c r="TPW18" s="454"/>
      <c r="TPX18" s="454"/>
      <c r="TPY18" s="451"/>
      <c r="TPZ18" s="451"/>
      <c r="TQA18" s="451"/>
      <c r="TQB18" s="451"/>
      <c r="TQC18" s="451"/>
      <c r="TQD18" s="451"/>
      <c r="TQE18" s="454"/>
      <c r="TQF18" s="454"/>
      <c r="TQG18" s="451"/>
      <c r="TQH18" s="451"/>
      <c r="TQI18" s="451"/>
      <c r="TQJ18" s="451"/>
      <c r="TQK18" s="451"/>
      <c r="TQL18" s="451"/>
      <c r="TQM18" s="454"/>
      <c r="TQN18" s="454"/>
      <c r="TQO18" s="451"/>
      <c r="TQP18" s="451"/>
      <c r="TQQ18" s="451"/>
      <c r="TQR18" s="451"/>
      <c r="TQS18" s="451"/>
      <c r="TQT18" s="451"/>
      <c r="TQU18" s="454"/>
      <c r="TQV18" s="454"/>
      <c r="TQW18" s="451"/>
      <c r="TQX18" s="451"/>
      <c r="TQY18" s="451"/>
      <c r="TQZ18" s="451"/>
      <c r="TRA18" s="451"/>
      <c r="TRB18" s="451"/>
      <c r="TRC18" s="454"/>
      <c r="TRD18" s="454"/>
      <c r="TRE18" s="451"/>
      <c r="TRF18" s="451"/>
      <c r="TRG18" s="451"/>
      <c r="TRH18" s="451"/>
      <c r="TRI18" s="451"/>
      <c r="TRJ18" s="451"/>
      <c r="TRK18" s="454"/>
      <c r="TRL18" s="454"/>
      <c r="TRM18" s="451"/>
      <c r="TRN18" s="451"/>
      <c r="TRO18" s="451"/>
      <c r="TRP18" s="451"/>
      <c r="TRQ18" s="451"/>
      <c r="TRR18" s="451"/>
      <c r="TRS18" s="454"/>
      <c r="TRT18" s="454"/>
      <c r="TRU18" s="451"/>
      <c r="TRV18" s="451"/>
      <c r="TRW18" s="451"/>
      <c r="TRX18" s="451"/>
      <c r="TRY18" s="451"/>
      <c r="TRZ18" s="451"/>
      <c r="TSA18" s="454"/>
      <c r="TSB18" s="454"/>
      <c r="TSC18" s="451"/>
      <c r="TSD18" s="451"/>
      <c r="TSE18" s="451"/>
      <c r="TSF18" s="451"/>
      <c r="TSG18" s="451"/>
      <c r="TSH18" s="451"/>
      <c r="TSI18" s="454"/>
      <c r="TSJ18" s="454"/>
      <c r="TSK18" s="451"/>
      <c r="TSL18" s="451"/>
      <c r="TSM18" s="451"/>
      <c r="TSN18" s="451"/>
      <c r="TSO18" s="451"/>
      <c r="TSP18" s="451"/>
      <c r="TSQ18" s="454"/>
      <c r="TSR18" s="454"/>
      <c r="TSS18" s="451"/>
      <c r="TST18" s="451"/>
      <c r="TSU18" s="451"/>
      <c r="TSV18" s="451"/>
      <c r="TSW18" s="451"/>
      <c r="TSX18" s="451"/>
      <c r="TSY18" s="454"/>
      <c r="TSZ18" s="454"/>
      <c r="TTA18" s="451"/>
      <c r="TTB18" s="451"/>
      <c r="TTC18" s="451"/>
      <c r="TTD18" s="451"/>
      <c r="TTE18" s="451"/>
      <c r="TTF18" s="451"/>
      <c r="TTG18" s="454"/>
      <c r="TTH18" s="454"/>
      <c r="TTI18" s="451"/>
      <c r="TTJ18" s="451"/>
      <c r="TTK18" s="451"/>
      <c r="TTL18" s="451"/>
      <c r="TTM18" s="451"/>
      <c r="TTN18" s="451"/>
      <c r="TTO18" s="454"/>
      <c r="TTP18" s="454"/>
      <c r="TTQ18" s="451"/>
      <c r="TTR18" s="451"/>
      <c r="TTS18" s="451"/>
      <c r="TTT18" s="451"/>
      <c r="TTU18" s="451"/>
      <c r="TTV18" s="451"/>
      <c r="TTW18" s="454"/>
      <c r="TTX18" s="454"/>
      <c r="TTY18" s="451"/>
      <c r="TTZ18" s="451"/>
      <c r="TUA18" s="451"/>
      <c r="TUB18" s="451"/>
      <c r="TUC18" s="451"/>
      <c r="TUD18" s="451"/>
      <c r="TUE18" s="454"/>
      <c r="TUF18" s="454"/>
      <c r="TUG18" s="451"/>
      <c r="TUH18" s="451"/>
      <c r="TUI18" s="451"/>
      <c r="TUJ18" s="451"/>
      <c r="TUK18" s="451"/>
      <c r="TUL18" s="451"/>
      <c r="TUM18" s="454"/>
      <c r="TUN18" s="454"/>
      <c r="TUO18" s="451"/>
      <c r="TUP18" s="451"/>
      <c r="TUQ18" s="451"/>
      <c r="TUR18" s="451"/>
      <c r="TUS18" s="451"/>
      <c r="TUT18" s="451"/>
      <c r="TUU18" s="454"/>
      <c r="TUV18" s="454"/>
      <c r="TUW18" s="451"/>
      <c r="TUX18" s="451"/>
      <c r="TUY18" s="451"/>
      <c r="TUZ18" s="451"/>
      <c r="TVA18" s="451"/>
      <c r="TVB18" s="451"/>
      <c r="TVC18" s="454"/>
      <c r="TVD18" s="454"/>
      <c r="TVE18" s="451"/>
      <c r="TVF18" s="451"/>
      <c r="TVG18" s="451"/>
      <c r="TVH18" s="451"/>
      <c r="TVI18" s="451"/>
      <c r="TVJ18" s="451"/>
      <c r="TVK18" s="454"/>
      <c r="TVL18" s="454"/>
      <c r="TVM18" s="451"/>
      <c r="TVN18" s="451"/>
      <c r="TVO18" s="451"/>
      <c r="TVP18" s="451"/>
      <c r="TVQ18" s="451"/>
      <c r="TVR18" s="451"/>
      <c r="TVS18" s="454"/>
      <c r="TVT18" s="454"/>
      <c r="TVU18" s="451"/>
      <c r="TVV18" s="451"/>
      <c r="TVW18" s="451"/>
      <c r="TVX18" s="451"/>
      <c r="TVY18" s="451"/>
      <c r="TVZ18" s="451"/>
      <c r="TWA18" s="454"/>
      <c r="TWB18" s="454"/>
      <c r="TWC18" s="451"/>
      <c r="TWD18" s="451"/>
      <c r="TWE18" s="451"/>
      <c r="TWF18" s="451"/>
      <c r="TWG18" s="451"/>
      <c r="TWH18" s="451"/>
      <c r="TWI18" s="454"/>
      <c r="TWJ18" s="454"/>
      <c r="TWK18" s="451"/>
      <c r="TWL18" s="451"/>
      <c r="TWM18" s="451"/>
      <c r="TWN18" s="451"/>
      <c r="TWO18" s="451"/>
      <c r="TWP18" s="451"/>
      <c r="TWQ18" s="454"/>
      <c r="TWR18" s="454"/>
      <c r="TWS18" s="451"/>
      <c r="TWT18" s="451"/>
      <c r="TWU18" s="451"/>
      <c r="TWV18" s="451"/>
      <c r="TWW18" s="451"/>
      <c r="TWX18" s="451"/>
      <c r="TWY18" s="454"/>
      <c r="TWZ18" s="454"/>
      <c r="TXA18" s="451"/>
      <c r="TXB18" s="451"/>
      <c r="TXC18" s="451"/>
      <c r="TXD18" s="451"/>
      <c r="TXE18" s="451"/>
      <c r="TXF18" s="451"/>
      <c r="TXG18" s="454"/>
      <c r="TXH18" s="454"/>
      <c r="TXI18" s="451"/>
      <c r="TXJ18" s="451"/>
      <c r="TXK18" s="451"/>
      <c r="TXL18" s="451"/>
      <c r="TXM18" s="451"/>
      <c r="TXN18" s="451"/>
      <c r="TXO18" s="454"/>
      <c r="TXP18" s="454"/>
      <c r="TXQ18" s="451"/>
      <c r="TXR18" s="451"/>
      <c r="TXS18" s="451"/>
      <c r="TXT18" s="451"/>
      <c r="TXU18" s="451"/>
      <c r="TXV18" s="451"/>
      <c r="TXW18" s="454"/>
      <c r="TXX18" s="454"/>
      <c r="TXY18" s="451"/>
      <c r="TXZ18" s="451"/>
      <c r="TYA18" s="451"/>
      <c r="TYB18" s="451"/>
      <c r="TYC18" s="451"/>
      <c r="TYD18" s="451"/>
      <c r="TYE18" s="454"/>
      <c r="TYF18" s="454"/>
      <c r="TYG18" s="451"/>
      <c r="TYH18" s="451"/>
      <c r="TYI18" s="451"/>
      <c r="TYJ18" s="451"/>
      <c r="TYK18" s="451"/>
      <c r="TYL18" s="451"/>
      <c r="TYM18" s="454"/>
      <c r="TYN18" s="454"/>
      <c r="TYO18" s="451"/>
      <c r="TYP18" s="451"/>
      <c r="TYQ18" s="451"/>
      <c r="TYR18" s="451"/>
      <c r="TYS18" s="451"/>
      <c r="TYT18" s="451"/>
      <c r="TYU18" s="454"/>
      <c r="TYV18" s="454"/>
      <c r="TYW18" s="451"/>
      <c r="TYX18" s="451"/>
      <c r="TYY18" s="451"/>
      <c r="TYZ18" s="451"/>
      <c r="TZA18" s="451"/>
      <c r="TZB18" s="451"/>
      <c r="TZC18" s="454"/>
      <c r="TZD18" s="454"/>
      <c r="TZE18" s="451"/>
      <c r="TZF18" s="451"/>
      <c r="TZG18" s="451"/>
      <c r="TZH18" s="451"/>
      <c r="TZI18" s="451"/>
      <c r="TZJ18" s="451"/>
      <c r="TZK18" s="454"/>
      <c r="TZL18" s="454"/>
      <c r="TZM18" s="451"/>
      <c r="TZN18" s="451"/>
      <c r="TZO18" s="451"/>
      <c r="TZP18" s="451"/>
      <c r="TZQ18" s="451"/>
      <c r="TZR18" s="451"/>
      <c r="TZS18" s="454"/>
      <c r="TZT18" s="454"/>
      <c r="TZU18" s="451"/>
      <c r="TZV18" s="451"/>
      <c r="TZW18" s="451"/>
      <c r="TZX18" s="451"/>
      <c r="TZY18" s="451"/>
      <c r="TZZ18" s="451"/>
      <c r="UAA18" s="454"/>
      <c r="UAB18" s="454"/>
      <c r="UAC18" s="451"/>
      <c r="UAD18" s="451"/>
      <c r="UAE18" s="451"/>
      <c r="UAF18" s="451"/>
      <c r="UAG18" s="451"/>
      <c r="UAH18" s="451"/>
      <c r="UAI18" s="454"/>
      <c r="UAJ18" s="454"/>
      <c r="UAK18" s="451"/>
      <c r="UAL18" s="451"/>
      <c r="UAM18" s="451"/>
      <c r="UAN18" s="451"/>
      <c r="UAO18" s="451"/>
      <c r="UAP18" s="451"/>
      <c r="UAQ18" s="454"/>
      <c r="UAR18" s="454"/>
      <c r="UAS18" s="451"/>
      <c r="UAT18" s="451"/>
      <c r="UAU18" s="451"/>
      <c r="UAV18" s="451"/>
      <c r="UAW18" s="451"/>
      <c r="UAX18" s="451"/>
      <c r="UAY18" s="454"/>
      <c r="UAZ18" s="454"/>
      <c r="UBA18" s="451"/>
      <c r="UBB18" s="451"/>
      <c r="UBC18" s="451"/>
      <c r="UBD18" s="451"/>
      <c r="UBE18" s="451"/>
      <c r="UBF18" s="451"/>
      <c r="UBG18" s="454"/>
      <c r="UBH18" s="454"/>
      <c r="UBI18" s="451"/>
      <c r="UBJ18" s="451"/>
      <c r="UBK18" s="451"/>
      <c r="UBL18" s="451"/>
      <c r="UBM18" s="451"/>
      <c r="UBN18" s="451"/>
      <c r="UBO18" s="454"/>
      <c r="UBP18" s="454"/>
      <c r="UBQ18" s="451"/>
      <c r="UBR18" s="451"/>
      <c r="UBS18" s="451"/>
      <c r="UBT18" s="451"/>
      <c r="UBU18" s="451"/>
      <c r="UBV18" s="451"/>
      <c r="UBW18" s="454"/>
      <c r="UBX18" s="454"/>
      <c r="UBY18" s="451"/>
      <c r="UBZ18" s="451"/>
      <c r="UCA18" s="451"/>
      <c r="UCB18" s="451"/>
      <c r="UCC18" s="451"/>
      <c r="UCD18" s="451"/>
      <c r="UCE18" s="454"/>
      <c r="UCF18" s="454"/>
      <c r="UCG18" s="451"/>
      <c r="UCH18" s="451"/>
      <c r="UCI18" s="451"/>
      <c r="UCJ18" s="451"/>
      <c r="UCK18" s="451"/>
      <c r="UCL18" s="451"/>
      <c r="UCM18" s="454"/>
      <c r="UCN18" s="454"/>
      <c r="UCO18" s="451"/>
      <c r="UCP18" s="451"/>
      <c r="UCQ18" s="451"/>
      <c r="UCR18" s="451"/>
      <c r="UCS18" s="451"/>
      <c r="UCT18" s="451"/>
      <c r="UCU18" s="454"/>
      <c r="UCV18" s="454"/>
      <c r="UCW18" s="451"/>
      <c r="UCX18" s="451"/>
      <c r="UCY18" s="451"/>
      <c r="UCZ18" s="451"/>
      <c r="UDA18" s="451"/>
      <c r="UDB18" s="451"/>
      <c r="UDC18" s="454"/>
      <c r="UDD18" s="454"/>
      <c r="UDE18" s="451"/>
      <c r="UDF18" s="451"/>
      <c r="UDG18" s="451"/>
      <c r="UDH18" s="451"/>
      <c r="UDI18" s="451"/>
      <c r="UDJ18" s="451"/>
      <c r="UDK18" s="454"/>
      <c r="UDL18" s="454"/>
      <c r="UDM18" s="451"/>
      <c r="UDN18" s="451"/>
      <c r="UDO18" s="451"/>
      <c r="UDP18" s="451"/>
      <c r="UDQ18" s="451"/>
      <c r="UDR18" s="451"/>
      <c r="UDS18" s="454"/>
      <c r="UDT18" s="454"/>
      <c r="UDU18" s="451"/>
      <c r="UDV18" s="451"/>
      <c r="UDW18" s="451"/>
      <c r="UDX18" s="451"/>
      <c r="UDY18" s="451"/>
      <c r="UDZ18" s="451"/>
      <c r="UEA18" s="454"/>
      <c r="UEB18" s="454"/>
      <c r="UEC18" s="451"/>
      <c r="UED18" s="451"/>
      <c r="UEE18" s="451"/>
      <c r="UEF18" s="451"/>
      <c r="UEG18" s="451"/>
      <c r="UEH18" s="451"/>
      <c r="UEI18" s="454"/>
      <c r="UEJ18" s="454"/>
      <c r="UEK18" s="451"/>
      <c r="UEL18" s="451"/>
      <c r="UEM18" s="451"/>
      <c r="UEN18" s="451"/>
      <c r="UEO18" s="451"/>
      <c r="UEP18" s="451"/>
      <c r="UEQ18" s="454"/>
      <c r="UER18" s="454"/>
      <c r="UES18" s="451"/>
      <c r="UET18" s="451"/>
      <c r="UEU18" s="451"/>
      <c r="UEV18" s="451"/>
      <c r="UEW18" s="451"/>
      <c r="UEX18" s="451"/>
      <c r="UEY18" s="454"/>
      <c r="UEZ18" s="454"/>
      <c r="UFA18" s="451"/>
      <c r="UFB18" s="451"/>
      <c r="UFC18" s="451"/>
      <c r="UFD18" s="451"/>
      <c r="UFE18" s="451"/>
      <c r="UFF18" s="451"/>
      <c r="UFG18" s="454"/>
      <c r="UFH18" s="454"/>
      <c r="UFI18" s="451"/>
      <c r="UFJ18" s="451"/>
      <c r="UFK18" s="451"/>
      <c r="UFL18" s="451"/>
      <c r="UFM18" s="451"/>
      <c r="UFN18" s="451"/>
      <c r="UFO18" s="454"/>
      <c r="UFP18" s="454"/>
      <c r="UFQ18" s="451"/>
      <c r="UFR18" s="451"/>
      <c r="UFS18" s="451"/>
      <c r="UFT18" s="451"/>
      <c r="UFU18" s="451"/>
      <c r="UFV18" s="451"/>
      <c r="UFW18" s="454"/>
      <c r="UFX18" s="454"/>
      <c r="UFY18" s="451"/>
      <c r="UFZ18" s="451"/>
      <c r="UGA18" s="451"/>
      <c r="UGB18" s="451"/>
      <c r="UGC18" s="451"/>
      <c r="UGD18" s="451"/>
      <c r="UGE18" s="454"/>
      <c r="UGF18" s="454"/>
      <c r="UGG18" s="451"/>
      <c r="UGH18" s="451"/>
      <c r="UGI18" s="451"/>
      <c r="UGJ18" s="451"/>
      <c r="UGK18" s="451"/>
      <c r="UGL18" s="451"/>
      <c r="UGM18" s="454"/>
      <c r="UGN18" s="454"/>
      <c r="UGO18" s="451"/>
      <c r="UGP18" s="451"/>
      <c r="UGQ18" s="451"/>
      <c r="UGR18" s="451"/>
      <c r="UGS18" s="451"/>
      <c r="UGT18" s="451"/>
      <c r="UGU18" s="454"/>
      <c r="UGV18" s="454"/>
      <c r="UGW18" s="451"/>
      <c r="UGX18" s="451"/>
      <c r="UGY18" s="451"/>
      <c r="UGZ18" s="451"/>
      <c r="UHA18" s="451"/>
      <c r="UHB18" s="451"/>
      <c r="UHC18" s="454"/>
      <c r="UHD18" s="454"/>
      <c r="UHE18" s="451"/>
      <c r="UHF18" s="451"/>
      <c r="UHG18" s="451"/>
      <c r="UHH18" s="451"/>
      <c r="UHI18" s="451"/>
      <c r="UHJ18" s="451"/>
      <c r="UHK18" s="454"/>
      <c r="UHL18" s="454"/>
      <c r="UHM18" s="451"/>
      <c r="UHN18" s="451"/>
      <c r="UHO18" s="451"/>
      <c r="UHP18" s="451"/>
      <c r="UHQ18" s="451"/>
      <c r="UHR18" s="451"/>
      <c r="UHS18" s="454"/>
      <c r="UHT18" s="454"/>
      <c r="UHU18" s="451"/>
      <c r="UHV18" s="451"/>
      <c r="UHW18" s="451"/>
      <c r="UHX18" s="451"/>
      <c r="UHY18" s="451"/>
      <c r="UHZ18" s="451"/>
      <c r="UIA18" s="454"/>
      <c r="UIB18" s="454"/>
      <c r="UIC18" s="451"/>
      <c r="UID18" s="451"/>
      <c r="UIE18" s="451"/>
      <c r="UIF18" s="451"/>
      <c r="UIG18" s="451"/>
      <c r="UIH18" s="451"/>
      <c r="UII18" s="454"/>
      <c r="UIJ18" s="454"/>
      <c r="UIK18" s="451"/>
      <c r="UIL18" s="451"/>
      <c r="UIM18" s="451"/>
      <c r="UIN18" s="451"/>
      <c r="UIO18" s="451"/>
      <c r="UIP18" s="451"/>
      <c r="UIQ18" s="454"/>
      <c r="UIR18" s="454"/>
      <c r="UIS18" s="451"/>
      <c r="UIT18" s="451"/>
      <c r="UIU18" s="451"/>
      <c r="UIV18" s="451"/>
      <c r="UIW18" s="451"/>
      <c r="UIX18" s="451"/>
      <c r="UIY18" s="454"/>
      <c r="UIZ18" s="454"/>
      <c r="UJA18" s="451"/>
      <c r="UJB18" s="451"/>
      <c r="UJC18" s="451"/>
      <c r="UJD18" s="451"/>
      <c r="UJE18" s="451"/>
      <c r="UJF18" s="451"/>
      <c r="UJG18" s="454"/>
      <c r="UJH18" s="454"/>
      <c r="UJI18" s="451"/>
      <c r="UJJ18" s="451"/>
      <c r="UJK18" s="451"/>
      <c r="UJL18" s="451"/>
      <c r="UJM18" s="451"/>
      <c r="UJN18" s="451"/>
      <c r="UJO18" s="454"/>
      <c r="UJP18" s="454"/>
      <c r="UJQ18" s="451"/>
      <c r="UJR18" s="451"/>
      <c r="UJS18" s="451"/>
      <c r="UJT18" s="451"/>
      <c r="UJU18" s="451"/>
      <c r="UJV18" s="451"/>
      <c r="UJW18" s="454"/>
      <c r="UJX18" s="454"/>
      <c r="UJY18" s="451"/>
      <c r="UJZ18" s="451"/>
      <c r="UKA18" s="451"/>
      <c r="UKB18" s="451"/>
      <c r="UKC18" s="451"/>
      <c r="UKD18" s="451"/>
      <c r="UKE18" s="454"/>
      <c r="UKF18" s="454"/>
      <c r="UKG18" s="451"/>
      <c r="UKH18" s="451"/>
      <c r="UKI18" s="451"/>
      <c r="UKJ18" s="451"/>
      <c r="UKK18" s="451"/>
      <c r="UKL18" s="451"/>
      <c r="UKM18" s="454"/>
      <c r="UKN18" s="454"/>
      <c r="UKO18" s="451"/>
      <c r="UKP18" s="451"/>
      <c r="UKQ18" s="451"/>
      <c r="UKR18" s="451"/>
      <c r="UKS18" s="451"/>
      <c r="UKT18" s="451"/>
      <c r="UKU18" s="454"/>
      <c r="UKV18" s="454"/>
      <c r="UKW18" s="451"/>
      <c r="UKX18" s="451"/>
      <c r="UKY18" s="451"/>
      <c r="UKZ18" s="451"/>
      <c r="ULA18" s="451"/>
      <c r="ULB18" s="451"/>
      <c r="ULC18" s="454"/>
      <c r="ULD18" s="454"/>
      <c r="ULE18" s="451"/>
      <c r="ULF18" s="451"/>
      <c r="ULG18" s="451"/>
      <c r="ULH18" s="451"/>
      <c r="ULI18" s="451"/>
      <c r="ULJ18" s="451"/>
      <c r="ULK18" s="454"/>
      <c r="ULL18" s="454"/>
      <c r="ULM18" s="451"/>
      <c r="ULN18" s="451"/>
      <c r="ULO18" s="451"/>
      <c r="ULP18" s="451"/>
      <c r="ULQ18" s="451"/>
      <c r="ULR18" s="451"/>
      <c r="ULS18" s="454"/>
      <c r="ULT18" s="454"/>
      <c r="ULU18" s="451"/>
      <c r="ULV18" s="451"/>
      <c r="ULW18" s="451"/>
      <c r="ULX18" s="451"/>
      <c r="ULY18" s="451"/>
      <c r="ULZ18" s="451"/>
      <c r="UMA18" s="454"/>
      <c r="UMB18" s="454"/>
      <c r="UMC18" s="451"/>
      <c r="UMD18" s="451"/>
      <c r="UME18" s="451"/>
      <c r="UMF18" s="451"/>
      <c r="UMG18" s="451"/>
      <c r="UMH18" s="451"/>
      <c r="UMI18" s="454"/>
      <c r="UMJ18" s="454"/>
      <c r="UMK18" s="451"/>
      <c r="UML18" s="451"/>
      <c r="UMM18" s="451"/>
      <c r="UMN18" s="451"/>
      <c r="UMO18" s="451"/>
      <c r="UMP18" s="451"/>
      <c r="UMQ18" s="454"/>
      <c r="UMR18" s="454"/>
      <c r="UMS18" s="451"/>
      <c r="UMT18" s="451"/>
      <c r="UMU18" s="451"/>
      <c r="UMV18" s="451"/>
      <c r="UMW18" s="451"/>
      <c r="UMX18" s="451"/>
      <c r="UMY18" s="454"/>
      <c r="UMZ18" s="454"/>
      <c r="UNA18" s="451"/>
      <c r="UNB18" s="451"/>
      <c r="UNC18" s="451"/>
      <c r="UND18" s="451"/>
      <c r="UNE18" s="451"/>
      <c r="UNF18" s="451"/>
      <c r="UNG18" s="454"/>
      <c r="UNH18" s="454"/>
      <c r="UNI18" s="451"/>
      <c r="UNJ18" s="451"/>
      <c r="UNK18" s="451"/>
      <c r="UNL18" s="451"/>
      <c r="UNM18" s="451"/>
      <c r="UNN18" s="451"/>
      <c r="UNO18" s="454"/>
      <c r="UNP18" s="454"/>
      <c r="UNQ18" s="451"/>
      <c r="UNR18" s="451"/>
      <c r="UNS18" s="451"/>
      <c r="UNT18" s="451"/>
      <c r="UNU18" s="451"/>
      <c r="UNV18" s="451"/>
      <c r="UNW18" s="454"/>
      <c r="UNX18" s="454"/>
      <c r="UNY18" s="451"/>
      <c r="UNZ18" s="451"/>
      <c r="UOA18" s="451"/>
      <c r="UOB18" s="451"/>
      <c r="UOC18" s="451"/>
      <c r="UOD18" s="451"/>
      <c r="UOE18" s="454"/>
      <c r="UOF18" s="454"/>
      <c r="UOG18" s="451"/>
      <c r="UOH18" s="451"/>
      <c r="UOI18" s="451"/>
      <c r="UOJ18" s="451"/>
      <c r="UOK18" s="451"/>
      <c r="UOL18" s="451"/>
      <c r="UOM18" s="454"/>
      <c r="UON18" s="454"/>
      <c r="UOO18" s="451"/>
      <c r="UOP18" s="451"/>
      <c r="UOQ18" s="451"/>
      <c r="UOR18" s="451"/>
      <c r="UOS18" s="451"/>
      <c r="UOT18" s="451"/>
      <c r="UOU18" s="454"/>
      <c r="UOV18" s="454"/>
      <c r="UOW18" s="451"/>
      <c r="UOX18" s="451"/>
      <c r="UOY18" s="451"/>
      <c r="UOZ18" s="451"/>
      <c r="UPA18" s="451"/>
      <c r="UPB18" s="451"/>
      <c r="UPC18" s="454"/>
      <c r="UPD18" s="454"/>
      <c r="UPE18" s="451"/>
      <c r="UPF18" s="451"/>
      <c r="UPG18" s="451"/>
      <c r="UPH18" s="451"/>
      <c r="UPI18" s="451"/>
      <c r="UPJ18" s="451"/>
      <c r="UPK18" s="454"/>
      <c r="UPL18" s="454"/>
      <c r="UPM18" s="451"/>
      <c r="UPN18" s="451"/>
      <c r="UPO18" s="451"/>
      <c r="UPP18" s="451"/>
      <c r="UPQ18" s="451"/>
      <c r="UPR18" s="451"/>
      <c r="UPS18" s="454"/>
      <c r="UPT18" s="454"/>
      <c r="UPU18" s="451"/>
      <c r="UPV18" s="451"/>
      <c r="UPW18" s="451"/>
      <c r="UPX18" s="451"/>
      <c r="UPY18" s="451"/>
      <c r="UPZ18" s="451"/>
      <c r="UQA18" s="454"/>
      <c r="UQB18" s="454"/>
      <c r="UQC18" s="451"/>
      <c r="UQD18" s="451"/>
      <c r="UQE18" s="451"/>
      <c r="UQF18" s="451"/>
      <c r="UQG18" s="451"/>
      <c r="UQH18" s="451"/>
      <c r="UQI18" s="454"/>
      <c r="UQJ18" s="454"/>
      <c r="UQK18" s="451"/>
      <c r="UQL18" s="451"/>
      <c r="UQM18" s="451"/>
      <c r="UQN18" s="451"/>
      <c r="UQO18" s="451"/>
      <c r="UQP18" s="451"/>
      <c r="UQQ18" s="454"/>
      <c r="UQR18" s="454"/>
      <c r="UQS18" s="451"/>
      <c r="UQT18" s="451"/>
      <c r="UQU18" s="451"/>
      <c r="UQV18" s="451"/>
      <c r="UQW18" s="451"/>
      <c r="UQX18" s="451"/>
      <c r="UQY18" s="454"/>
      <c r="UQZ18" s="454"/>
      <c r="URA18" s="451"/>
      <c r="URB18" s="451"/>
      <c r="URC18" s="451"/>
      <c r="URD18" s="451"/>
      <c r="URE18" s="451"/>
      <c r="URF18" s="451"/>
      <c r="URG18" s="454"/>
      <c r="URH18" s="454"/>
      <c r="URI18" s="451"/>
      <c r="URJ18" s="451"/>
      <c r="URK18" s="451"/>
      <c r="URL18" s="451"/>
      <c r="URM18" s="451"/>
      <c r="URN18" s="451"/>
      <c r="URO18" s="454"/>
      <c r="URP18" s="454"/>
      <c r="URQ18" s="451"/>
      <c r="URR18" s="451"/>
      <c r="URS18" s="451"/>
      <c r="URT18" s="451"/>
      <c r="URU18" s="451"/>
      <c r="URV18" s="451"/>
      <c r="URW18" s="454"/>
      <c r="URX18" s="454"/>
      <c r="URY18" s="451"/>
      <c r="URZ18" s="451"/>
      <c r="USA18" s="451"/>
      <c r="USB18" s="451"/>
      <c r="USC18" s="451"/>
      <c r="USD18" s="451"/>
      <c r="USE18" s="454"/>
      <c r="USF18" s="454"/>
      <c r="USG18" s="451"/>
      <c r="USH18" s="451"/>
      <c r="USI18" s="451"/>
      <c r="USJ18" s="451"/>
      <c r="USK18" s="451"/>
      <c r="USL18" s="451"/>
      <c r="USM18" s="454"/>
      <c r="USN18" s="454"/>
      <c r="USO18" s="451"/>
      <c r="USP18" s="451"/>
      <c r="USQ18" s="451"/>
      <c r="USR18" s="451"/>
      <c r="USS18" s="451"/>
      <c r="UST18" s="451"/>
      <c r="USU18" s="454"/>
      <c r="USV18" s="454"/>
      <c r="USW18" s="451"/>
      <c r="USX18" s="451"/>
      <c r="USY18" s="451"/>
      <c r="USZ18" s="451"/>
      <c r="UTA18" s="451"/>
      <c r="UTB18" s="451"/>
      <c r="UTC18" s="454"/>
      <c r="UTD18" s="454"/>
      <c r="UTE18" s="451"/>
      <c r="UTF18" s="451"/>
      <c r="UTG18" s="451"/>
      <c r="UTH18" s="451"/>
      <c r="UTI18" s="451"/>
      <c r="UTJ18" s="451"/>
      <c r="UTK18" s="454"/>
      <c r="UTL18" s="454"/>
      <c r="UTM18" s="451"/>
      <c r="UTN18" s="451"/>
      <c r="UTO18" s="451"/>
      <c r="UTP18" s="451"/>
      <c r="UTQ18" s="451"/>
      <c r="UTR18" s="451"/>
      <c r="UTS18" s="454"/>
      <c r="UTT18" s="454"/>
      <c r="UTU18" s="451"/>
      <c r="UTV18" s="451"/>
      <c r="UTW18" s="451"/>
      <c r="UTX18" s="451"/>
      <c r="UTY18" s="451"/>
      <c r="UTZ18" s="451"/>
      <c r="UUA18" s="454"/>
      <c r="UUB18" s="454"/>
      <c r="UUC18" s="451"/>
      <c r="UUD18" s="451"/>
      <c r="UUE18" s="451"/>
      <c r="UUF18" s="451"/>
      <c r="UUG18" s="451"/>
      <c r="UUH18" s="451"/>
      <c r="UUI18" s="454"/>
      <c r="UUJ18" s="454"/>
      <c r="UUK18" s="451"/>
      <c r="UUL18" s="451"/>
      <c r="UUM18" s="451"/>
      <c r="UUN18" s="451"/>
      <c r="UUO18" s="451"/>
      <c r="UUP18" s="451"/>
      <c r="UUQ18" s="454"/>
      <c r="UUR18" s="454"/>
      <c r="UUS18" s="451"/>
      <c r="UUT18" s="451"/>
      <c r="UUU18" s="451"/>
      <c r="UUV18" s="451"/>
      <c r="UUW18" s="451"/>
      <c r="UUX18" s="451"/>
      <c r="UUY18" s="454"/>
      <c r="UUZ18" s="454"/>
      <c r="UVA18" s="451"/>
      <c r="UVB18" s="451"/>
      <c r="UVC18" s="451"/>
      <c r="UVD18" s="451"/>
      <c r="UVE18" s="451"/>
      <c r="UVF18" s="451"/>
      <c r="UVG18" s="454"/>
      <c r="UVH18" s="454"/>
      <c r="UVI18" s="451"/>
      <c r="UVJ18" s="451"/>
      <c r="UVK18" s="451"/>
      <c r="UVL18" s="451"/>
      <c r="UVM18" s="451"/>
      <c r="UVN18" s="451"/>
      <c r="UVO18" s="454"/>
      <c r="UVP18" s="454"/>
      <c r="UVQ18" s="451"/>
      <c r="UVR18" s="451"/>
      <c r="UVS18" s="451"/>
      <c r="UVT18" s="451"/>
      <c r="UVU18" s="451"/>
      <c r="UVV18" s="451"/>
      <c r="UVW18" s="454"/>
      <c r="UVX18" s="454"/>
      <c r="UVY18" s="451"/>
      <c r="UVZ18" s="451"/>
      <c r="UWA18" s="451"/>
      <c r="UWB18" s="451"/>
      <c r="UWC18" s="451"/>
      <c r="UWD18" s="451"/>
      <c r="UWE18" s="454"/>
      <c r="UWF18" s="454"/>
      <c r="UWG18" s="451"/>
      <c r="UWH18" s="451"/>
      <c r="UWI18" s="451"/>
      <c r="UWJ18" s="451"/>
      <c r="UWK18" s="451"/>
      <c r="UWL18" s="451"/>
      <c r="UWM18" s="454"/>
      <c r="UWN18" s="454"/>
      <c r="UWO18" s="451"/>
      <c r="UWP18" s="451"/>
      <c r="UWQ18" s="451"/>
      <c r="UWR18" s="451"/>
      <c r="UWS18" s="451"/>
      <c r="UWT18" s="451"/>
      <c r="UWU18" s="454"/>
      <c r="UWV18" s="454"/>
      <c r="UWW18" s="451"/>
      <c r="UWX18" s="451"/>
      <c r="UWY18" s="451"/>
      <c r="UWZ18" s="451"/>
      <c r="UXA18" s="451"/>
      <c r="UXB18" s="451"/>
      <c r="UXC18" s="454"/>
      <c r="UXD18" s="454"/>
      <c r="UXE18" s="451"/>
      <c r="UXF18" s="451"/>
      <c r="UXG18" s="451"/>
      <c r="UXH18" s="451"/>
      <c r="UXI18" s="451"/>
      <c r="UXJ18" s="451"/>
      <c r="UXK18" s="454"/>
      <c r="UXL18" s="454"/>
      <c r="UXM18" s="451"/>
      <c r="UXN18" s="451"/>
      <c r="UXO18" s="451"/>
      <c r="UXP18" s="451"/>
      <c r="UXQ18" s="451"/>
      <c r="UXR18" s="451"/>
      <c r="UXS18" s="454"/>
      <c r="UXT18" s="454"/>
      <c r="UXU18" s="451"/>
      <c r="UXV18" s="451"/>
      <c r="UXW18" s="451"/>
      <c r="UXX18" s="451"/>
      <c r="UXY18" s="451"/>
      <c r="UXZ18" s="451"/>
      <c r="UYA18" s="454"/>
      <c r="UYB18" s="454"/>
      <c r="UYC18" s="451"/>
      <c r="UYD18" s="451"/>
      <c r="UYE18" s="451"/>
      <c r="UYF18" s="451"/>
      <c r="UYG18" s="451"/>
      <c r="UYH18" s="451"/>
      <c r="UYI18" s="454"/>
      <c r="UYJ18" s="454"/>
      <c r="UYK18" s="451"/>
      <c r="UYL18" s="451"/>
      <c r="UYM18" s="451"/>
      <c r="UYN18" s="451"/>
      <c r="UYO18" s="451"/>
      <c r="UYP18" s="451"/>
      <c r="UYQ18" s="454"/>
      <c r="UYR18" s="454"/>
      <c r="UYS18" s="451"/>
      <c r="UYT18" s="451"/>
      <c r="UYU18" s="451"/>
      <c r="UYV18" s="451"/>
      <c r="UYW18" s="451"/>
      <c r="UYX18" s="451"/>
      <c r="UYY18" s="454"/>
      <c r="UYZ18" s="454"/>
      <c r="UZA18" s="451"/>
      <c r="UZB18" s="451"/>
      <c r="UZC18" s="451"/>
      <c r="UZD18" s="451"/>
      <c r="UZE18" s="451"/>
      <c r="UZF18" s="451"/>
      <c r="UZG18" s="454"/>
      <c r="UZH18" s="454"/>
      <c r="UZI18" s="451"/>
      <c r="UZJ18" s="451"/>
      <c r="UZK18" s="451"/>
      <c r="UZL18" s="451"/>
      <c r="UZM18" s="451"/>
      <c r="UZN18" s="451"/>
      <c r="UZO18" s="454"/>
      <c r="UZP18" s="454"/>
      <c r="UZQ18" s="451"/>
      <c r="UZR18" s="451"/>
      <c r="UZS18" s="451"/>
      <c r="UZT18" s="451"/>
      <c r="UZU18" s="451"/>
      <c r="UZV18" s="451"/>
      <c r="UZW18" s="454"/>
      <c r="UZX18" s="454"/>
      <c r="UZY18" s="451"/>
      <c r="UZZ18" s="451"/>
      <c r="VAA18" s="451"/>
      <c r="VAB18" s="451"/>
      <c r="VAC18" s="451"/>
      <c r="VAD18" s="451"/>
      <c r="VAE18" s="454"/>
      <c r="VAF18" s="454"/>
      <c r="VAG18" s="451"/>
      <c r="VAH18" s="451"/>
      <c r="VAI18" s="451"/>
      <c r="VAJ18" s="451"/>
      <c r="VAK18" s="451"/>
      <c r="VAL18" s="451"/>
      <c r="VAM18" s="454"/>
      <c r="VAN18" s="454"/>
      <c r="VAO18" s="451"/>
      <c r="VAP18" s="451"/>
      <c r="VAQ18" s="451"/>
      <c r="VAR18" s="451"/>
      <c r="VAS18" s="451"/>
      <c r="VAT18" s="451"/>
      <c r="VAU18" s="454"/>
      <c r="VAV18" s="454"/>
      <c r="VAW18" s="451"/>
      <c r="VAX18" s="451"/>
      <c r="VAY18" s="451"/>
      <c r="VAZ18" s="451"/>
      <c r="VBA18" s="451"/>
      <c r="VBB18" s="451"/>
      <c r="VBC18" s="454"/>
      <c r="VBD18" s="454"/>
      <c r="VBE18" s="451"/>
      <c r="VBF18" s="451"/>
      <c r="VBG18" s="451"/>
      <c r="VBH18" s="451"/>
      <c r="VBI18" s="451"/>
      <c r="VBJ18" s="451"/>
      <c r="VBK18" s="454"/>
      <c r="VBL18" s="454"/>
      <c r="VBM18" s="451"/>
      <c r="VBN18" s="451"/>
      <c r="VBO18" s="451"/>
      <c r="VBP18" s="451"/>
      <c r="VBQ18" s="451"/>
      <c r="VBR18" s="451"/>
      <c r="VBS18" s="454"/>
      <c r="VBT18" s="454"/>
      <c r="VBU18" s="451"/>
      <c r="VBV18" s="451"/>
      <c r="VBW18" s="451"/>
      <c r="VBX18" s="451"/>
      <c r="VBY18" s="451"/>
      <c r="VBZ18" s="451"/>
      <c r="VCA18" s="454"/>
      <c r="VCB18" s="454"/>
      <c r="VCC18" s="451"/>
      <c r="VCD18" s="451"/>
      <c r="VCE18" s="451"/>
      <c r="VCF18" s="451"/>
      <c r="VCG18" s="451"/>
      <c r="VCH18" s="451"/>
      <c r="VCI18" s="454"/>
      <c r="VCJ18" s="454"/>
      <c r="VCK18" s="451"/>
      <c r="VCL18" s="451"/>
      <c r="VCM18" s="451"/>
      <c r="VCN18" s="451"/>
      <c r="VCO18" s="451"/>
      <c r="VCP18" s="451"/>
      <c r="VCQ18" s="454"/>
      <c r="VCR18" s="454"/>
      <c r="VCS18" s="451"/>
      <c r="VCT18" s="451"/>
      <c r="VCU18" s="451"/>
      <c r="VCV18" s="451"/>
      <c r="VCW18" s="451"/>
      <c r="VCX18" s="451"/>
      <c r="VCY18" s="454"/>
      <c r="VCZ18" s="454"/>
      <c r="VDA18" s="451"/>
      <c r="VDB18" s="451"/>
      <c r="VDC18" s="451"/>
      <c r="VDD18" s="451"/>
      <c r="VDE18" s="451"/>
      <c r="VDF18" s="451"/>
      <c r="VDG18" s="454"/>
      <c r="VDH18" s="454"/>
      <c r="VDI18" s="451"/>
      <c r="VDJ18" s="451"/>
      <c r="VDK18" s="451"/>
      <c r="VDL18" s="451"/>
      <c r="VDM18" s="451"/>
      <c r="VDN18" s="451"/>
      <c r="VDO18" s="454"/>
      <c r="VDP18" s="454"/>
      <c r="VDQ18" s="451"/>
      <c r="VDR18" s="451"/>
      <c r="VDS18" s="451"/>
      <c r="VDT18" s="451"/>
      <c r="VDU18" s="451"/>
      <c r="VDV18" s="451"/>
      <c r="VDW18" s="454"/>
      <c r="VDX18" s="454"/>
      <c r="VDY18" s="451"/>
      <c r="VDZ18" s="451"/>
      <c r="VEA18" s="451"/>
      <c r="VEB18" s="451"/>
      <c r="VEC18" s="451"/>
      <c r="VED18" s="451"/>
      <c r="VEE18" s="454"/>
      <c r="VEF18" s="454"/>
      <c r="VEG18" s="451"/>
      <c r="VEH18" s="451"/>
      <c r="VEI18" s="451"/>
      <c r="VEJ18" s="451"/>
      <c r="VEK18" s="451"/>
      <c r="VEL18" s="451"/>
      <c r="VEM18" s="454"/>
      <c r="VEN18" s="454"/>
      <c r="VEO18" s="451"/>
      <c r="VEP18" s="451"/>
      <c r="VEQ18" s="451"/>
      <c r="VER18" s="451"/>
      <c r="VES18" s="451"/>
      <c r="VET18" s="451"/>
      <c r="VEU18" s="454"/>
      <c r="VEV18" s="454"/>
      <c r="VEW18" s="451"/>
      <c r="VEX18" s="451"/>
      <c r="VEY18" s="451"/>
      <c r="VEZ18" s="451"/>
      <c r="VFA18" s="451"/>
      <c r="VFB18" s="451"/>
      <c r="VFC18" s="454"/>
      <c r="VFD18" s="454"/>
      <c r="VFE18" s="451"/>
      <c r="VFF18" s="451"/>
      <c r="VFG18" s="451"/>
      <c r="VFH18" s="451"/>
      <c r="VFI18" s="451"/>
      <c r="VFJ18" s="451"/>
      <c r="VFK18" s="454"/>
      <c r="VFL18" s="454"/>
      <c r="VFM18" s="451"/>
      <c r="VFN18" s="451"/>
      <c r="VFO18" s="451"/>
      <c r="VFP18" s="451"/>
      <c r="VFQ18" s="451"/>
      <c r="VFR18" s="451"/>
      <c r="VFS18" s="454"/>
      <c r="VFT18" s="454"/>
      <c r="VFU18" s="451"/>
      <c r="VFV18" s="451"/>
      <c r="VFW18" s="451"/>
      <c r="VFX18" s="451"/>
      <c r="VFY18" s="451"/>
      <c r="VFZ18" s="451"/>
      <c r="VGA18" s="454"/>
      <c r="VGB18" s="454"/>
      <c r="VGC18" s="451"/>
      <c r="VGD18" s="451"/>
      <c r="VGE18" s="451"/>
      <c r="VGF18" s="451"/>
      <c r="VGG18" s="451"/>
      <c r="VGH18" s="451"/>
      <c r="VGI18" s="454"/>
      <c r="VGJ18" s="454"/>
      <c r="VGK18" s="451"/>
      <c r="VGL18" s="451"/>
      <c r="VGM18" s="451"/>
      <c r="VGN18" s="451"/>
      <c r="VGO18" s="451"/>
      <c r="VGP18" s="451"/>
      <c r="VGQ18" s="454"/>
      <c r="VGR18" s="454"/>
      <c r="VGS18" s="451"/>
      <c r="VGT18" s="451"/>
      <c r="VGU18" s="451"/>
      <c r="VGV18" s="451"/>
      <c r="VGW18" s="451"/>
      <c r="VGX18" s="451"/>
      <c r="VGY18" s="454"/>
      <c r="VGZ18" s="454"/>
      <c r="VHA18" s="451"/>
      <c r="VHB18" s="451"/>
      <c r="VHC18" s="451"/>
      <c r="VHD18" s="451"/>
      <c r="VHE18" s="451"/>
      <c r="VHF18" s="451"/>
      <c r="VHG18" s="454"/>
      <c r="VHH18" s="454"/>
      <c r="VHI18" s="451"/>
      <c r="VHJ18" s="451"/>
      <c r="VHK18" s="451"/>
      <c r="VHL18" s="451"/>
      <c r="VHM18" s="451"/>
      <c r="VHN18" s="451"/>
      <c r="VHO18" s="454"/>
      <c r="VHP18" s="454"/>
      <c r="VHQ18" s="451"/>
      <c r="VHR18" s="451"/>
      <c r="VHS18" s="451"/>
      <c r="VHT18" s="451"/>
      <c r="VHU18" s="451"/>
      <c r="VHV18" s="451"/>
      <c r="VHW18" s="454"/>
      <c r="VHX18" s="454"/>
      <c r="VHY18" s="451"/>
      <c r="VHZ18" s="451"/>
      <c r="VIA18" s="451"/>
      <c r="VIB18" s="451"/>
      <c r="VIC18" s="451"/>
      <c r="VID18" s="451"/>
      <c r="VIE18" s="454"/>
      <c r="VIF18" s="454"/>
      <c r="VIG18" s="451"/>
      <c r="VIH18" s="451"/>
      <c r="VII18" s="451"/>
      <c r="VIJ18" s="451"/>
      <c r="VIK18" s="451"/>
      <c r="VIL18" s="451"/>
      <c r="VIM18" s="454"/>
      <c r="VIN18" s="454"/>
      <c r="VIO18" s="451"/>
      <c r="VIP18" s="451"/>
      <c r="VIQ18" s="451"/>
      <c r="VIR18" s="451"/>
      <c r="VIS18" s="451"/>
      <c r="VIT18" s="451"/>
      <c r="VIU18" s="454"/>
      <c r="VIV18" s="454"/>
      <c r="VIW18" s="451"/>
      <c r="VIX18" s="451"/>
      <c r="VIY18" s="451"/>
      <c r="VIZ18" s="451"/>
      <c r="VJA18" s="451"/>
      <c r="VJB18" s="451"/>
      <c r="VJC18" s="454"/>
      <c r="VJD18" s="454"/>
      <c r="VJE18" s="451"/>
      <c r="VJF18" s="451"/>
      <c r="VJG18" s="451"/>
      <c r="VJH18" s="451"/>
      <c r="VJI18" s="451"/>
      <c r="VJJ18" s="451"/>
      <c r="VJK18" s="454"/>
      <c r="VJL18" s="454"/>
      <c r="VJM18" s="451"/>
      <c r="VJN18" s="451"/>
      <c r="VJO18" s="451"/>
      <c r="VJP18" s="451"/>
      <c r="VJQ18" s="451"/>
      <c r="VJR18" s="451"/>
      <c r="VJS18" s="454"/>
      <c r="VJT18" s="454"/>
      <c r="VJU18" s="451"/>
      <c r="VJV18" s="451"/>
      <c r="VJW18" s="451"/>
      <c r="VJX18" s="451"/>
      <c r="VJY18" s="451"/>
      <c r="VJZ18" s="451"/>
      <c r="VKA18" s="454"/>
      <c r="VKB18" s="454"/>
      <c r="VKC18" s="451"/>
      <c r="VKD18" s="451"/>
      <c r="VKE18" s="451"/>
      <c r="VKF18" s="451"/>
      <c r="VKG18" s="451"/>
      <c r="VKH18" s="451"/>
      <c r="VKI18" s="454"/>
      <c r="VKJ18" s="454"/>
      <c r="VKK18" s="451"/>
      <c r="VKL18" s="451"/>
      <c r="VKM18" s="451"/>
      <c r="VKN18" s="451"/>
      <c r="VKO18" s="451"/>
      <c r="VKP18" s="451"/>
      <c r="VKQ18" s="454"/>
      <c r="VKR18" s="454"/>
      <c r="VKS18" s="451"/>
      <c r="VKT18" s="451"/>
      <c r="VKU18" s="451"/>
      <c r="VKV18" s="451"/>
      <c r="VKW18" s="451"/>
      <c r="VKX18" s="451"/>
      <c r="VKY18" s="454"/>
      <c r="VKZ18" s="454"/>
      <c r="VLA18" s="451"/>
      <c r="VLB18" s="451"/>
      <c r="VLC18" s="451"/>
      <c r="VLD18" s="451"/>
      <c r="VLE18" s="451"/>
      <c r="VLF18" s="451"/>
      <c r="VLG18" s="454"/>
      <c r="VLH18" s="454"/>
      <c r="VLI18" s="451"/>
      <c r="VLJ18" s="451"/>
      <c r="VLK18" s="451"/>
      <c r="VLL18" s="451"/>
      <c r="VLM18" s="451"/>
      <c r="VLN18" s="451"/>
      <c r="VLO18" s="454"/>
      <c r="VLP18" s="454"/>
      <c r="VLQ18" s="451"/>
      <c r="VLR18" s="451"/>
      <c r="VLS18" s="451"/>
      <c r="VLT18" s="451"/>
      <c r="VLU18" s="451"/>
      <c r="VLV18" s="451"/>
      <c r="VLW18" s="454"/>
      <c r="VLX18" s="454"/>
      <c r="VLY18" s="451"/>
      <c r="VLZ18" s="451"/>
      <c r="VMA18" s="451"/>
      <c r="VMB18" s="451"/>
      <c r="VMC18" s="451"/>
      <c r="VMD18" s="451"/>
      <c r="VME18" s="454"/>
      <c r="VMF18" s="454"/>
      <c r="VMG18" s="451"/>
      <c r="VMH18" s="451"/>
      <c r="VMI18" s="451"/>
      <c r="VMJ18" s="451"/>
      <c r="VMK18" s="451"/>
      <c r="VML18" s="451"/>
      <c r="VMM18" s="454"/>
      <c r="VMN18" s="454"/>
      <c r="VMO18" s="451"/>
      <c r="VMP18" s="451"/>
      <c r="VMQ18" s="451"/>
      <c r="VMR18" s="451"/>
      <c r="VMS18" s="451"/>
      <c r="VMT18" s="451"/>
      <c r="VMU18" s="454"/>
      <c r="VMV18" s="454"/>
      <c r="VMW18" s="451"/>
      <c r="VMX18" s="451"/>
      <c r="VMY18" s="451"/>
      <c r="VMZ18" s="451"/>
      <c r="VNA18" s="451"/>
      <c r="VNB18" s="451"/>
      <c r="VNC18" s="454"/>
      <c r="VND18" s="454"/>
      <c r="VNE18" s="451"/>
      <c r="VNF18" s="451"/>
      <c r="VNG18" s="451"/>
      <c r="VNH18" s="451"/>
      <c r="VNI18" s="451"/>
      <c r="VNJ18" s="451"/>
      <c r="VNK18" s="454"/>
      <c r="VNL18" s="454"/>
      <c r="VNM18" s="451"/>
      <c r="VNN18" s="451"/>
      <c r="VNO18" s="451"/>
      <c r="VNP18" s="451"/>
      <c r="VNQ18" s="451"/>
      <c r="VNR18" s="451"/>
      <c r="VNS18" s="454"/>
      <c r="VNT18" s="454"/>
      <c r="VNU18" s="451"/>
      <c r="VNV18" s="451"/>
      <c r="VNW18" s="451"/>
      <c r="VNX18" s="451"/>
      <c r="VNY18" s="451"/>
      <c r="VNZ18" s="451"/>
      <c r="VOA18" s="454"/>
      <c r="VOB18" s="454"/>
      <c r="VOC18" s="451"/>
      <c r="VOD18" s="451"/>
      <c r="VOE18" s="451"/>
      <c r="VOF18" s="451"/>
      <c r="VOG18" s="451"/>
      <c r="VOH18" s="451"/>
      <c r="VOI18" s="454"/>
      <c r="VOJ18" s="454"/>
      <c r="VOK18" s="451"/>
      <c r="VOL18" s="451"/>
      <c r="VOM18" s="451"/>
      <c r="VON18" s="451"/>
      <c r="VOO18" s="451"/>
      <c r="VOP18" s="451"/>
      <c r="VOQ18" s="454"/>
      <c r="VOR18" s="454"/>
      <c r="VOS18" s="451"/>
      <c r="VOT18" s="451"/>
      <c r="VOU18" s="451"/>
      <c r="VOV18" s="451"/>
      <c r="VOW18" s="451"/>
      <c r="VOX18" s="451"/>
      <c r="VOY18" s="454"/>
      <c r="VOZ18" s="454"/>
      <c r="VPA18" s="451"/>
      <c r="VPB18" s="451"/>
      <c r="VPC18" s="451"/>
      <c r="VPD18" s="451"/>
      <c r="VPE18" s="451"/>
      <c r="VPF18" s="451"/>
      <c r="VPG18" s="454"/>
      <c r="VPH18" s="454"/>
      <c r="VPI18" s="451"/>
      <c r="VPJ18" s="451"/>
      <c r="VPK18" s="451"/>
      <c r="VPL18" s="451"/>
      <c r="VPM18" s="451"/>
      <c r="VPN18" s="451"/>
      <c r="VPO18" s="454"/>
      <c r="VPP18" s="454"/>
      <c r="VPQ18" s="451"/>
      <c r="VPR18" s="451"/>
      <c r="VPS18" s="451"/>
      <c r="VPT18" s="451"/>
      <c r="VPU18" s="451"/>
      <c r="VPV18" s="451"/>
      <c r="VPW18" s="454"/>
      <c r="VPX18" s="454"/>
      <c r="VPY18" s="451"/>
      <c r="VPZ18" s="451"/>
      <c r="VQA18" s="451"/>
      <c r="VQB18" s="451"/>
      <c r="VQC18" s="451"/>
      <c r="VQD18" s="451"/>
      <c r="VQE18" s="454"/>
      <c r="VQF18" s="454"/>
      <c r="VQG18" s="451"/>
      <c r="VQH18" s="451"/>
      <c r="VQI18" s="451"/>
      <c r="VQJ18" s="451"/>
      <c r="VQK18" s="451"/>
      <c r="VQL18" s="451"/>
      <c r="VQM18" s="454"/>
      <c r="VQN18" s="454"/>
      <c r="VQO18" s="451"/>
      <c r="VQP18" s="451"/>
      <c r="VQQ18" s="451"/>
      <c r="VQR18" s="451"/>
      <c r="VQS18" s="451"/>
      <c r="VQT18" s="451"/>
      <c r="VQU18" s="454"/>
      <c r="VQV18" s="454"/>
      <c r="VQW18" s="451"/>
      <c r="VQX18" s="451"/>
      <c r="VQY18" s="451"/>
      <c r="VQZ18" s="451"/>
      <c r="VRA18" s="451"/>
      <c r="VRB18" s="451"/>
      <c r="VRC18" s="454"/>
      <c r="VRD18" s="454"/>
      <c r="VRE18" s="451"/>
      <c r="VRF18" s="451"/>
      <c r="VRG18" s="451"/>
      <c r="VRH18" s="451"/>
      <c r="VRI18" s="451"/>
      <c r="VRJ18" s="451"/>
      <c r="VRK18" s="454"/>
      <c r="VRL18" s="454"/>
      <c r="VRM18" s="451"/>
      <c r="VRN18" s="451"/>
      <c r="VRO18" s="451"/>
      <c r="VRP18" s="451"/>
      <c r="VRQ18" s="451"/>
      <c r="VRR18" s="451"/>
      <c r="VRS18" s="454"/>
      <c r="VRT18" s="454"/>
      <c r="VRU18" s="451"/>
      <c r="VRV18" s="451"/>
      <c r="VRW18" s="451"/>
      <c r="VRX18" s="451"/>
      <c r="VRY18" s="451"/>
      <c r="VRZ18" s="451"/>
      <c r="VSA18" s="454"/>
      <c r="VSB18" s="454"/>
      <c r="VSC18" s="451"/>
      <c r="VSD18" s="451"/>
      <c r="VSE18" s="451"/>
      <c r="VSF18" s="451"/>
      <c r="VSG18" s="451"/>
      <c r="VSH18" s="451"/>
      <c r="VSI18" s="454"/>
      <c r="VSJ18" s="454"/>
      <c r="VSK18" s="451"/>
      <c r="VSL18" s="451"/>
      <c r="VSM18" s="451"/>
      <c r="VSN18" s="451"/>
      <c r="VSO18" s="451"/>
      <c r="VSP18" s="451"/>
      <c r="VSQ18" s="454"/>
      <c r="VSR18" s="454"/>
      <c r="VSS18" s="451"/>
      <c r="VST18" s="451"/>
      <c r="VSU18" s="451"/>
      <c r="VSV18" s="451"/>
      <c r="VSW18" s="451"/>
      <c r="VSX18" s="451"/>
      <c r="VSY18" s="454"/>
      <c r="VSZ18" s="454"/>
      <c r="VTA18" s="451"/>
      <c r="VTB18" s="451"/>
      <c r="VTC18" s="451"/>
      <c r="VTD18" s="451"/>
      <c r="VTE18" s="451"/>
      <c r="VTF18" s="451"/>
      <c r="VTG18" s="454"/>
      <c r="VTH18" s="454"/>
      <c r="VTI18" s="451"/>
      <c r="VTJ18" s="451"/>
      <c r="VTK18" s="451"/>
      <c r="VTL18" s="451"/>
      <c r="VTM18" s="451"/>
      <c r="VTN18" s="451"/>
      <c r="VTO18" s="454"/>
      <c r="VTP18" s="454"/>
      <c r="VTQ18" s="451"/>
      <c r="VTR18" s="451"/>
      <c r="VTS18" s="451"/>
      <c r="VTT18" s="451"/>
      <c r="VTU18" s="451"/>
      <c r="VTV18" s="451"/>
      <c r="VTW18" s="454"/>
      <c r="VTX18" s="454"/>
      <c r="VTY18" s="451"/>
      <c r="VTZ18" s="451"/>
      <c r="VUA18" s="451"/>
      <c r="VUB18" s="451"/>
      <c r="VUC18" s="451"/>
      <c r="VUD18" s="451"/>
      <c r="VUE18" s="454"/>
      <c r="VUF18" s="454"/>
      <c r="VUG18" s="451"/>
      <c r="VUH18" s="451"/>
      <c r="VUI18" s="451"/>
      <c r="VUJ18" s="451"/>
      <c r="VUK18" s="451"/>
      <c r="VUL18" s="451"/>
      <c r="VUM18" s="454"/>
      <c r="VUN18" s="454"/>
      <c r="VUO18" s="451"/>
      <c r="VUP18" s="451"/>
      <c r="VUQ18" s="451"/>
      <c r="VUR18" s="451"/>
      <c r="VUS18" s="451"/>
      <c r="VUT18" s="451"/>
      <c r="VUU18" s="454"/>
      <c r="VUV18" s="454"/>
      <c r="VUW18" s="451"/>
      <c r="VUX18" s="451"/>
      <c r="VUY18" s="451"/>
      <c r="VUZ18" s="451"/>
      <c r="VVA18" s="451"/>
      <c r="VVB18" s="451"/>
      <c r="VVC18" s="454"/>
      <c r="VVD18" s="454"/>
      <c r="VVE18" s="451"/>
      <c r="VVF18" s="451"/>
      <c r="VVG18" s="451"/>
      <c r="VVH18" s="451"/>
      <c r="VVI18" s="451"/>
      <c r="VVJ18" s="451"/>
      <c r="VVK18" s="454"/>
      <c r="VVL18" s="454"/>
      <c r="VVM18" s="451"/>
      <c r="VVN18" s="451"/>
      <c r="VVO18" s="451"/>
      <c r="VVP18" s="451"/>
      <c r="VVQ18" s="451"/>
      <c r="VVR18" s="451"/>
      <c r="VVS18" s="454"/>
      <c r="VVT18" s="454"/>
      <c r="VVU18" s="451"/>
      <c r="VVV18" s="451"/>
      <c r="VVW18" s="451"/>
      <c r="VVX18" s="451"/>
      <c r="VVY18" s="451"/>
      <c r="VVZ18" s="451"/>
      <c r="VWA18" s="454"/>
      <c r="VWB18" s="454"/>
      <c r="VWC18" s="451"/>
      <c r="VWD18" s="451"/>
      <c r="VWE18" s="451"/>
      <c r="VWF18" s="451"/>
      <c r="VWG18" s="451"/>
      <c r="VWH18" s="451"/>
      <c r="VWI18" s="454"/>
      <c r="VWJ18" s="454"/>
      <c r="VWK18" s="451"/>
      <c r="VWL18" s="451"/>
      <c r="VWM18" s="451"/>
      <c r="VWN18" s="451"/>
      <c r="VWO18" s="451"/>
      <c r="VWP18" s="451"/>
      <c r="VWQ18" s="454"/>
      <c r="VWR18" s="454"/>
      <c r="VWS18" s="451"/>
      <c r="VWT18" s="451"/>
      <c r="VWU18" s="451"/>
      <c r="VWV18" s="451"/>
      <c r="VWW18" s="451"/>
      <c r="VWX18" s="451"/>
      <c r="VWY18" s="454"/>
      <c r="VWZ18" s="454"/>
      <c r="VXA18" s="451"/>
      <c r="VXB18" s="451"/>
      <c r="VXC18" s="451"/>
      <c r="VXD18" s="451"/>
      <c r="VXE18" s="451"/>
      <c r="VXF18" s="451"/>
      <c r="VXG18" s="454"/>
      <c r="VXH18" s="454"/>
      <c r="VXI18" s="451"/>
      <c r="VXJ18" s="451"/>
      <c r="VXK18" s="451"/>
      <c r="VXL18" s="451"/>
      <c r="VXM18" s="451"/>
      <c r="VXN18" s="451"/>
      <c r="VXO18" s="454"/>
      <c r="VXP18" s="454"/>
      <c r="VXQ18" s="451"/>
      <c r="VXR18" s="451"/>
      <c r="VXS18" s="451"/>
      <c r="VXT18" s="451"/>
      <c r="VXU18" s="451"/>
      <c r="VXV18" s="451"/>
      <c r="VXW18" s="454"/>
      <c r="VXX18" s="454"/>
      <c r="VXY18" s="451"/>
      <c r="VXZ18" s="451"/>
      <c r="VYA18" s="451"/>
      <c r="VYB18" s="451"/>
      <c r="VYC18" s="451"/>
      <c r="VYD18" s="451"/>
      <c r="VYE18" s="454"/>
      <c r="VYF18" s="454"/>
      <c r="VYG18" s="451"/>
      <c r="VYH18" s="451"/>
      <c r="VYI18" s="451"/>
      <c r="VYJ18" s="451"/>
      <c r="VYK18" s="451"/>
      <c r="VYL18" s="451"/>
      <c r="VYM18" s="454"/>
      <c r="VYN18" s="454"/>
      <c r="VYO18" s="451"/>
      <c r="VYP18" s="451"/>
      <c r="VYQ18" s="451"/>
      <c r="VYR18" s="451"/>
      <c r="VYS18" s="451"/>
      <c r="VYT18" s="451"/>
      <c r="VYU18" s="454"/>
      <c r="VYV18" s="454"/>
      <c r="VYW18" s="451"/>
      <c r="VYX18" s="451"/>
      <c r="VYY18" s="451"/>
      <c r="VYZ18" s="451"/>
      <c r="VZA18" s="451"/>
      <c r="VZB18" s="451"/>
      <c r="VZC18" s="454"/>
      <c r="VZD18" s="454"/>
      <c r="VZE18" s="451"/>
      <c r="VZF18" s="451"/>
      <c r="VZG18" s="451"/>
      <c r="VZH18" s="451"/>
      <c r="VZI18" s="451"/>
      <c r="VZJ18" s="451"/>
      <c r="VZK18" s="454"/>
      <c r="VZL18" s="454"/>
      <c r="VZM18" s="451"/>
      <c r="VZN18" s="451"/>
      <c r="VZO18" s="451"/>
      <c r="VZP18" s="451"/>
      <c r="VZQ18" s="451"/>
      <c r="VZR18" s="451"/>
      <c r="VZS18" s="454"/>
      <c r="VZT18" s="454"/>
      <c r="VZU18" s="451"/>
      <c r="VZV18" s="451"/>
      <c r="VZW18" s="451"/>
      <c r="VZX18" s="451"/>
      <c r="VZY18" s="451"/>
      <c r="VZZ18" s="451"/>
      <c r="WAA18" s="454"/>
      <c r="WAB18" s="454"/>
      <c r="WAC18" s="451"/>
      <c r="WAD18" s="451"/>
      <c r="WAE18" s="451"/>
      <c r="WAF18" s="451"/>
      <c r="WAG18" s="451"/>
      <c r="WAH18" s="451"/>
      <c r="WAI18" s="454"/>
      <c r="WAJ18" s="454"/>
      <c r="WAK18" s="451"/>
      <c r="WAL18" s="451"/>
      <c r="WAM18" s="451"/>
      <c r="WAN18" s="451"/>
      <c r="WAO18" s="451"/>
      <c r="WAP18" s="451"/>
      <c r="WAQ18" s="454"/>
      <c r="WAR18" s="454"/>
      <c r="WAS18" s="451"/>
      <c r="WAT18" s="451"/>
      <c r="WAU18" s="451"/>
      <c r="WAV18" s="451"/>
      <c r="WAW18" s="451"/>
      <c r="WAX18" s="451"/>
      <c r="WAY18" s="454"/>
      <c r="WAZ18" s="454"/>
      <c r="WBA18" s="451"/>
      <c r="WBB18" s="451"/>
      <c r="WBC18" s="451"/>
      <c r="WBD18" s="451"/>
      <c r="WBE18" s="451"/>
      <c r="WBF18" s="451"/>
      <c r="WBG18" s="454"/>
      <c r="WBH18" s="454"/>
      <c r="WBI18" s="451"/>
      <c r="WBJ18" s="451"/>
      <c r="WBK18" s="451"/>
      <c r="WBL18" s="451"/>
      <c r="WBM18" s="451"/>
      <c r="WBN18" s="451"/>
      <c r="WBO18" s="454"/>
      <c r="WBP18" s="454"/>
      <c r="WBQ18" s="451"/>
      <c r="WBR18" s="451"/>
      <c r="WBS18" s="451"/>
      <c r="WBT18" s="451"/>
      <c r="WBU18" s="451"/>
      <c r="WBV18" s="451"/>
      <c r="WBW18" s="454"/>
      <c r="WBX18" s="454"/>
      <c r="WBY18" s="451"/>
      <c r="WBZ18" s="451"/>
      <c r="WCA18" s="451"/>
      <c r="WCB18" s="451"/>
      <c r="WCC18" s="451"/>
      <c r="WCD18" s="451"/>
      <c r="WCE18" s="454"/>
      <c r="WCF18" s="454"/>
      <c r="WCG18" s="451"/>
      <c r="WCH18" s="451"/>
      <c r="WCI18" s="451"/>
      <c r="WCJ18" s="451"/>
      <c r="WCK18" s="451"/>
      <c r="WCL18" s="451"/>
      <c r="WCM18" s="454"/>
      <c r="WCN18" s="454"/>
      <c r="WCO18" s="451"/>
      <c r="WCP18" s="451"/>
      <c r="WCQ18" s="451"/>
      <c r="WCR18" s="451"/>
      <c r="WCS18" s="451"/>
      <c r="WCT18" s="451"/>
      <c r="WCU18" s="454"/>
      <c r="WCV18" s="454"/>
      <c r="WCW18" s="451"/>
      <c r="WCX18" s="451"/>
      <c r="WCY18" s="451"/>
      <c r="WCZ18" s="451"/>
      <c r="WDA18" s="451"/>
      <c r="WDB18" s="451"/>
      <c r="WDC18" s="454"/>
      <c r="WDD18" s="454"/>
      <c r="WDE18" s="451"/>
      <c r="WDF18" s="451"/>
      <c r="WDG18" s="451"/>
      <c r="WDH18" s="451"/>
      <c r="WDI18" s="451"/>
      <c r="WDJ18" s="451"/>
      <c r="WDK18" s="454"/>
      <c r="WDL18" s="454"/>
      <c r="WDM18" s="451"/>
      <c r="WDN18" s="451"/>
      <c r="WDO18" s="451"/>
      <c r="WDP18" s="451"/>
      <c r="WDQ18" s="451"/>
      <c r="WDR18" s="451"/>
      <c r="WDS18" s="454"/>
      <c r="WDT18" s="454"/>
      <c r="WDU18" s="451"/>
      <c r="WDV18" s="451"/>
      <c r="WDW18" s="451"/>
      <c r="WDX18" s="451"/>
      <c r="WDY18" s="451"/>
      <c r="WDZ18" s="451"/>
      <c r="WEA18" s="454"/>
      <c r="WEB18" s="454"/>
      <c r="WEC18" s="451"/>
      <c r="WED18" s="451"/>
      <c r="WEE18" s="451"/>
      <c r="WEF18" s="451"/>
      <c r="WEG18" s="451"/>
      <c r="WEH18" s="451"/>
      <c r="WEI18" s="454"/>
      <c r="WEJ18" s="454"/>
      <c r="WEK18" s="451"/>
      <c r="WEL18" s="451"/>
      <c r="WEM18" s="451"/>
      <c r="WEN18" s="451"/>
      <c r="WEO18" s="451"/>
      <c r="WEP18" s="451"/>
      <c r="WEQ18" s="454"/>
      <c r="WER18" s="454"/>
      <c r="WES18" s="451"/>
      <c r="WET18" s="451"/>
      <c r="WEU18" s="451"/>
      <c r="WEV18" s="451"/>
      <c r="WEW18" s="451"/>
      <c r="WEX18" s="451"/>
      <c r="WEY18" s="454"/>
      <c r="WEZ18" s="454"/>
      <c r="WFA18" s="451"/>
      <c r="WFB18" s="451"/>
      <c r="WFC18" s="451"/>
      <c r="WFD18" s="451"/>
      <c r="WFE18" s="451"/>
      <c r="WFF18" s="451"/>
      <c r="WFG18" s="454"/>
      <c r="WFH18" s="454"/>
      <c r="WFI18" s="451"/>
      <c r="WFJ18" s="451"/>
      <c r="WFK18" s="451"/>
      <c r="WFL18" s="451"/>
      <c r="WFM18" s="451"/>
      <c r="WFN18" s="451"/>
      <c r="WFO18" s="454"/>
      <c r="WFP18" s="454"/>
      <c r="WFQ18" s="451"/>
      <c r="WFR18" s="451"/>
      <c r="WFS18" s="451"/>
      <c r="WFT18" s="451"/>
      <c r="WFU18" s="451"/>
      <c r="WFV18" s="451"/>
      <c r="WFW18" s="454"/>
      <c r="WFX18" s="454"/>
      <c r="WFY18" s="451"/>
      <c r="WFZ18" s="451"/>
      <c r="WGA18" s="451"/>
      <c r="WGB18" s="451"/>
      <c r="WGC18" s="451"/>
      <c r="WGD18" s="451"/>
      <c r="WGE18" s="454"/>
      <c r="WGF18" s="454"/>
      <c r="WGG18" s="451"/>
      <c r="WGH18" s="451"/>
      <c r="WGI18" s="451"/>
      <c r="WGJ18" s="451"/>
      <c r="WGK18" s="451"/>
      <c r="WGL18" s="451"/>
      <c r="WGM18" s="454"/>
      <c r="WGN18" s="454"/>
      <c r="WGO18" s="451"/>
      <c r="WGP18" s="451"/>
      <c r="WGQ18" s="451"/>
      <c r="WGR18" s="451"/>
      <c r="WGS18" s="451"/>
      <c r="WGT18" s="451"/>
      <c r="WGU18" s="454"/>
      <c r="WGV18" s="454"/>
      <c r="WGW18" s="451"/>
      <c r="WGX18" s="451"/>
      <c r="WGY18" s="451"/>
      <c r="WGZ18" s="451"/>
      <c r="WHA18" s="451"/>
      <c r="WHB18" s="451"/>
      <c r="WHC18" s="454"/>
      <c r="WHD18" s="454"/>
      <c r="WHE18" s="451"/>
      <c r="WHF18" s="451"/>
      <c r="WHG18" s="451"/>
      <c r="WHH18" s="451"/>
      <c r="WHI18" s="451"/>
      <c r="WHJ18" s="451"/>
      <c r="WHK18" s="454"/>
      <c r="WHL18" s="454"/>
      <c r="WHM18" s="451"/>
      <c r="WHN18" s="451"/>
      <c r="WHO18" s="451"/>
      <c r="WHP18" s="451"/>
      <c r="WHQ18" s="451"/>
      <c r="WHR18" s="451"/>
      <c r="WHS18" s="454"/>
      <c r="WHT18" s="454"/>
      <c r="WHU18" s="451"/>
      <c r="WHV18" s="451"/>
      <c r="WHW18" s="451"/>
      <c r="WHX18" s="451"/>
      <c r="WHY18" s="451"/>
      <c r="WHZ18" s="451"/>
      <c r="WIA18" s="454"/>
      <c r="WIB18" s="454"/>
      <c r="WIC18" s="451"/>
      <c r="WID18" s="451"/>
      <c r="WIE18" s="451"/>
      <c r="WIF18" s="451"/>
      <c r="WIG18" s="451"/>
      <c r="WIH18" s="451"/>
      <c r="WII18" s="454"/>
      <c r="WIJ18" s="454"/>
      <c r="WIK18" s="451"/>
      <c r="WIL18" s="451"/>
      <c r="WIM18" s="451"/>
      <c r="WIN18" s="451"/>
      <c r="WIO18" s="451"/>
      <c r="WIP18" s="451"/>
      <c r="WIQ18" s="454"/>
      <c r="WIR18" s="454"/>
      <c r="WIS18" s="451"/>
      <c r="WIT18" s="451"/>
      <c r="WIU18" s="451"/>
      <c r="WIV18" s="451"/>
      <c r="WIW18" s="451"/>
      <c r="WIX18" s="451"/>
      <c r="WIY18" s="454"/>
      <c r="WIZ18" s="454"/>
      <c r="WJA18" s="451"/>
      <c r="WJB18" s="451"/>
      <c r="WJC18" s="451"/>
      <c r="WJD18" s="451"/>
      <c r="WJE18" s="451"/>
      <c r="WJF18" s="451"/>
      <c r="WJG18" s="454"/>
      <c r="WJH18" s="454"/>
      <c r="WJI18" s="451"/>
      <c r="WJJ18" s="451"/>
      <c r="WJK18" s="451"/>
      <c r="WJL18" s="451"/>
      <c r="WJM18" s="451"/>
      <c r="WJN18" s="451"/>
      <c r="WJO18" s="454"/>
      <c r="WJP18" s="454"/>
      <c r="WJQ18" s="451"/>
      <c r="WJR18" s="451"/>
      <c r="WJS18" s="451"/>
      <c r="WJT18" s="451"/>
      <c r="WJU18" s="451"/>
      <c r="WJV18" s="451"/>
      <c r="WJW18" s="454"/>
      <c r="WJX18" s="454"/>
      <c r="WJY18" s="451"/>
      <c r="WJZ18" s="451"/>
      <c r="WKA18" s="451"/>
      <c r="WKB18" s="451"/>
      <c r="WKC18" s="451"/>
      <c r="WKD18" s="451"/>
      <c r="WKE18" s="454"/>
      <c r="WKF18" s="454"/>
      <c r="WKG18" s="451"/>
      <c r="WKH18" s="451"/>
      <c r="WKI18" s="451"/>
      <c r="WKJ18" s="451"/>
      <c r="WKK18" s="451"/>
      <c r="WKL18" s="451"/>
      <c r="WKM18" s="454"/>
      <c r="WKN18" s="454"/>
      <c r="WKO18" s="451"/>
      <c r="WKP18" s="451"/>
      <c r="WKQ18" s="451"/>
      <c r="WKR18" s="451"/>
      <c r="WKS18" s="451"/>
      <c r="WKT18" s="451"/>
      <c r="WKU18" s="454"/>
      <c r="WKV18" s="454"/>
      <c r="WKW18" s="451"/>
      <c r="WKX18" s="451"/>
      <c r="WKY18" s="451"/>
      <c r="WKZ18" s="451"/>
      <c r="WLA18" s="451"/>
      <c r="WLB18" s="451"/>
      <c r="WLC18" s="454"/>
      <c r="WLD18" s="454"/>
      <c r="WLE18" s="451"/>
      <c r="WLF18" s="451"/>
      <c r="WLG18" s="451"/>
      <c r="WLH18" s="451"/>
      <c r="WLI18" s="451"/>
      <c r="WLJ18" s="451"/>
      <c r="WLK18" s="454"/>
      <c r="WLL18" s="454"/>
      <c r="WLM18" s="451"/>
      <c r="WLN18" s="451"/>
      <c r="WLO18" s="451"/>
      <c r="WLP18" s="451"/>
      <c r="WLQ18" s="451"/>
      <c r="WLR18" s="451"/>
      <c r="WLS18" s="454"/>
      <c r="WLT18" s="454"/>
      <c r="WLU18" s="451"/>
      <c r="WLV18" s="451"/>
      <c r="WLW18" s="451"/>
      <c r="WLX18" s="451"/>
      <c r="WLY18" s="451"/>
      <c r="WLZ18" s="451"/>
      <c r="WMA18" s="454"/>
      <c r="WMB18" s="454"/>
      <c r="WMC18" s="451"/>
      <c r="WMD18" s="451"/>
      <c r="WME18" s="451"/>
      <c r="WMF18" s="451"/>
      <c r="WMG18" s="451"/>
      <c r="WMH18" s="451"/>
      <c r="WMI18" s="454"/>
      <c r="WMJ18" s="454"/>
      <c r="WMK18" s="451"/>
      <c r="WML18" s="451"/>
      <c r="WMM18" s="451"/>
      <c r="WMN18" s="451"/>
      <c r="WMO18" s="451"/>
      <c r="WMP18" s="451"/>
      <c r="WMQ18" s="454"/>
      <c r="WMR18" s="454"/>
      <c r="WMS18" s="451"/>
      <c r="WMT18" s="451"/>
      <c r="WMU18" s="451"/>
      <c r="WMV18" s="451"/>
      <c r="WMW18" s="451"/>
      <c r="WMX18" s="451"/>
      <c r="WMY18" s="454"/>
      <c r="WMZ18" s="454"/>
      <c r="WNA18" s="451"/>
      <c r="WNB18" s="451"/>
      <c r="WNC18" s="451"/>
      <c r="WND18" s="451"/>
      <c r="WNE18" s="451"/>
      <c r="WNF18" s="451"/>
      <c r="WNG18" s="454"/>
      <c r="WNH18" s="454"/>
      <c r="WNI18" s="451"/>
      <c r="WNJ18" s="451"/>
      <c r="WNK18" s="451"/>
      <c r="WNL18" s="451"/>
      <c r="WNM18" s="451"/>
      <c r="WNN18" s="451"/>
      <c r="WNO18" s="454"/>
      <c r="WNP18" s="454"/>
      <c r="WNQ18" s="451"/>
      <c r="WNR18" s="451"/>
      <c r="WNS18" s="451"/>
      <c r="WNT18" s="451"/>
      <c r="WNU18" s="451"/>
      <c r="WNV18" s="451"/>
      <c r="WNW18" s="454"/>
      <c r="WNX18" s="454"/>
      <c r="WNY18" s="451"/>
      <c r="WNZ18" s="451"/>
      <c r="WOA18" s="451"/>
      <c r="WOB18" s="451"/>
      <c r="WOC18" s="451"/>
      <c r="WOD18" s="451"/>
      <c r="WOE18" s="454"/>
      <c r="WOF18" s="454"/>
      <c r="WOG18" s="451"/>
      <c r="WOH18" s="451"/>
      <c r="WOI18" s="451"/>
      <c r="WOJ18" s="451"/>
      <c r="WOK18" s="451"/>
      <c r="WOL18" s="451"/>
      <c r="WOM18" s="454"/>
      <c r="WON18" s="454"/>
      <c r="WOO18" s="451"/>
      <c r="WOP18" s="451"/>
      <c r="WOQ18" s="451"/>
      <c r="WOR18" s="451"/>
      <c r="WOS18" s="451"/>
      <c r="WOT18" s="451"/>
      <c r="WOU18" s="454"/>
      <c r="WOV18" s="454"/>
      <c r="WOW18" s="451"/>
      <c r="WOX18" s="451"/>
      <c r="WOY18" s="451"/>
      <c r="WOZ18" s="451"/>
      <c r="WPA18" s="451"/>
      <c r="WPB18" s="451"/>
      <c r="WPC18" s="454"/>
      <c r="WPD18" s="454"/>
      <c r="WPE18" s="451"/>
      <c r="WPF18" s="451"/>
      <c r="WPG18" s="451"/>
      <c r="WPH18" s="451"/>
      <c r="WPI18" s="451"/>
      <c r="WPJ18" s="451"/>
      <c r="WPK18" s="454"/>
      <c r="WPL18" s="454"/>
      <c r="WPM18" s="451"/>
      <c r="WPN18" s="451"/>
      <c r="WPO18" s="451"/>
      <c r="WPP18" s="451"/>
      <c r="WPQ18" s="451"/>
      <c r="WPR18" s="451"/>
      <c r="WPS18" s="454"/>
      <c r="WPT18" s="454"/>
      <c r="WPU18" s="451"/>
      <c r="WPV18" s="451"/>
      <c r="WPW18" s="451"/>
      <c r="WPX18" s="451"/>
      <c r="WPY18" s="451"/>
      <c r="WPZ18" s="451"/>
      <c r="WQA18" s="454"/>
      <c r="WQB18" s="454"/>
      <c r="WQC18" s="451"/>
      <c r="WQD18" s="451"/>
      <c r="WQE18" s="451"/>
      <c r="WQF18" s="451"/>
      <c r="WQG18" s="451"/>
      <c r="WQH18" s="451"/>
      <c r="WQI18" s="454"/>
      <c r="WQJ18" s="454"/>
      <c r="WQK18" s="451"/>
      <c r="WQL18" s="451"/>
      <c r="WQM18" s="451"/>
      <c r="WQN18" s="451"/>
      <c r="WQO18" s="451"/>
      <c r="WQP18" s="451"/>
      <c r="WQQ18" s="454"/>
      <c r="WQR18" s="454"/>
      <c r="WQS18" s="451"/>
      <c r="WQT18" s="451"/>
      <c r="WQU18" s="451"/>
      <c r="WQV18" s="451"/>
      <c r="WQW18" s="451"/>
      <c r="WQX18" s="451"/>
      <c r="WQY18" s="454"/>
      <c r="WQZ18" s="454"/>
      <c r="WRA18" s="451"/>
      <c r="WRB18" s="451"/>
      <c r="WRC18" s="451"/>
      <c r="WRD18" s="451"/>
      <c r="WRE18" s="451"/>
      <c r="WRF18" s="451"/>
      <c r="WRG18" s="454"/>
      <c r="WRH18" s="454"/>
      <c r="WRI18" s="451"/>
      <c r="WRJ18" s="451"/>
      <c r="WRK18" s="451"/>
      <c r="WRL18" s="451"/>
      <c r="WRM18" s="451"/>
      <c r="WRN18" s="451"/>
      <c r="WRO18" s="454"/>
      <c r="WRP18" s="454"/>
      <c r="WRQ18" s="451"/>
      <c r="WRR18" s="451"/>
      <c r="WRS18" s="451"/>
      <c r="WRT18" s="451"/>
      <c r="WRU18" s="451"/>
      <c r="WRV18" s="451"/>
      <c r="WRW18" s="454"/>
      <c r="WRX18" s="454"/>
      <c r="WRY18" s="451"/>
      <c r="WRZ18" s="451"/>
      <c r="WSA18" s="451"/>
      <c r="WSB18" s="451"/>
      <c r="WSC18" s="451"/>
      <c r="WSD18" s="451"/>
      <c r="WSE18" s="454"/>
      <c r="WSF18" s="454"/>
      <c r="WSG18" s="451"/>
      <c r="WSH18" s="451"/>
      <c r="WSI18" s="451"/>
      <c r="WSJ18" s="451"/>
      <c r="WSK18" s="451"/>
      <c r="WSL18" s="451"/>
      <c r="WSM18" s="454"/>
      <c r="WSN18" s="454"/>
      <c r="WSO18" s="451"/>
      <c r="WSP18" s="451"/>
      <c r="WSQ18" s="451"/>
      <c r="WSR18" s="451"/>
      <c r="WSS18" s="451"/>
      <c r="WST18" s="451"/>
      <c r="WSU18" s="454"/>
      <c r="WSV18" s="454"/>
      <c r="WSW18" s="451"/>
      <c r="WSX18" s="451"/>
      <c r="WSY18" s="451"/>
      <c r="WSZ18" s="451"/>
      <c r="WTA18" s="451"/>
      <c r="WTB18" s="451"/>
      <c r="WTC18" s="454"/>
      <c r="WTD18" s="454"/>
      <c r="WTE18" s="451"/>
      <c r="WTF18" s="451"/>
      <c r="WTG18" s="451"/>
      <c r="WTH18" s="451"/>
      <c r="WTI18" s="451"/>
      <c r="WTJ18" s="451"/>
      <c r="WTK18" s="454"/>
      <c r="WTL18" s="454"/>
      <c r="WTM18" s="451"/>
      <c r="WTN18" s="451"/>
      <c r="WTO18" s="451"/>
      <c r="WTP18" s="451"/>
      <c r="WTQ18" s="451"/>
      <c r="WTR18" s="451"/>
      <c r="WTS18" s="454"/>
      <c r="WTT18" s="454"/>
      <c r="WTU18" s="451"/>
      <c r="WTV18" s="451"/>
      <c r="WTW18" s="451"/>
      <c r="WTX18" s="451"/>
      <c r="WTY18" s="451"/>
      <c r="WTZ18" s="451"/>
      <c r="WUA18" s="454"/>
      <c r="WUB18" s="454"/>
      <c r="WUC18" s="451"/>
      <c r="WUD18" s="451"/>
      <c r="WUE18" s="451"/>
      <c r="WUF18" s="451"/>
      <c r="WUG18" s="451"/>
      <c r="WUH18" s="451"/>
      <c r="WUI18" s="454"/>
      <c r="WUJ18" s="454"/>
      <c r="WUK18" s="451"/>
      <c r="WUL18" s="451"/>
      <c r="WUM18" s="451"/>
      <c r="WUN18" s="451"/>
      <c r="WUO18" s="451"/>
      <c r="WUP18" s="451"/>
      <c r="WUQ18" s="454"/>
      <c r="WUR18" s="454"/>
      <c r="WUS18" s="451"/>
      <c r="WUT18" s="451"/>
      <c r="WUU18" s="451"/>
      <c r="WUV18" s="451"/>
      <c r="WUW18" s="451"/>
      <c r="WUX18" s="451"/>
      <c r="WUY18" s="454"/>
      <c r="WUZ18" s="454"/>
      <c r="WVA18" s="451"/>
      <c r="WVB18" s="451"/>
      <c r="WVC18" s="451"/>
      <c r="WVD18" s="451"/>
      <c r="WVE18" s="451"/>
      <c r="WVF18" s="451"/>
      <c r="WVG18" s="454"/>
      <c r="WVH18" s="454"/>
      <c r="WVI18" s="451"/>
      <c r="WVJ18" s="451"/>
      <c r="WVK18" s="451"/>
      <c r="WVL18" s="451"/>
      <c r="WVM18" s="451"/>
      <c r="WVN18" s="451"/>
      <c r="WVO18" s="454"/>
      <c r="WVP18" s="454"/>
      <c r="WVQ18" s="451"/>
      <c r="WVR18" s="451"/>
      <c r="WVS18" s="451"/>
      <c r="WVT18" s="451"/>
      <c r="WVU18" s="451"/>
      <c r="WVV18" s="451"/>
      <c r="WVW18" s="454"/>
      <c r="WVX18" s="454"/>
      <c r="WVY18" s="451"/>
      <c r="WVZ18" s="451"/>
      <c r="WWA18" s="451"/>
      <c r="WWB18" s="451"/>
      <c r="WWC18" s="451"/>
      <c r="WWD18" s="451"/>
      <c r="WWE18" s="454"/>
      <c r="WWF18" s="454"/>
      <c r="WWG18" s="451"/>
      <c r="WWH18" s="451"/>
      <c r="WWI18" s="451"/>
      <c r="WWJ18" s="451"/>
      <c r="WWK18" s="451"/>
      <c r="WWL18" s="451"/>
      <c r="WWM18" s="454"/>
      <c r="WWN18" s="454"/>
      <c r="WWO18" s="451"/>
      <c r="WWP18" s="451"/>
      <c r="WWQ18" s="451"/>
      <c r="WWR18" s="451"/>
      <c r="WWS18" s="451"/>
      <c r="WWT18" s="451"/>
      <c r="WWU18" s="454"/>
      <c r="WWV18" s="454"/>
      <c r="WWW18" s="451"/>
      <c r="WWX18" s="451"/>
      <c r="WWY18" s="451"/>
      <c r="WWZ18" s="451"/>
      <c r="WXA18" s="451"/>
      <c r="WXB18" s="451"/>
      <c r="WXC18" s="454"/>
      <c r="WXD18" s="454"/>
      <c r="WXE18" s="451"/>
      <c r="WXF18" s="451"/>
      <c r="WXG18" s="451"/>
      <c r="WXH18" s="451"/>
      <c r="WXI18" s="451"/>
      <c r="WXJ18" s="451"/>
      <c r="WXK18" s="454"/>
      <c r="WXL18" s="454"/>
      <c r="WXM18" s="451"/>
      <c r="WXN18" s="451"/>
      <c r="WXO18" s="451"/>
      <c r="WXP18" s="451"/>
      <c r="WXQ18" s="451"/>
      <c r="WXR18" s="451"/>
      <c r="WXS18" s="454"/>
      <c r="WXT18" s="454"/>
      <c r="WXU18" s="451"/>
      <c r="WXV18" s="451"/>
      <c r="WXW18" s="451"/>
      <c r="WXX18" s="451"/>
      <c r="WXY18" s="451"/>
      <c r="WXZ18" s="451"/>
      <c r="WYA18" s="454"/>
      <c r="WYB18" s="454"/>
      <c r="WYC18" s="451"/>
      <c r="WYD18" s="451"/>
      <c r="WYE18" s="451"/>
      <c r="WYF18" s="451"/>
      <c r="WYG18" s="451"/>
      <c r="WYH18" s="451"/>
      <c r="WYI18" s="454"/>
      <c r="WYJ18" s="454"/>
      <c r="WYK18" s="451"/>
      <c r="WYL18" s="451"/>
      <c r="WYM18" s="451"/>
      <c r="WYN18" s="451"/>
      <c r="WYO18" s="451"/>
      <c r="WYP18" s="451"/>
      <c r="WYQ18" s="454"/>
      <c r="WYR18" s="454"/>
      <c r="WYS18" s="451"/>
      <c r="WYT18" s="451"/>
      <c r="WYU18" s="451"/>
      <c r="WYV18" s="451"/>
      <c r="WYW18" s="451"/>
      <c r="WYX18" s="451"/>
      <c r="WYY18" s="454"/>
      <c r="WYZ18" s="454"/>
      <c r="WZA18" s="451"/>
      <c r="WZB18" s="451"/>
      <c r="WZC18" s="451"/>
      <c r="WZD18" s="451"/>
      <c r="WZE18" s="451"/>
      <c r="WZF18" s="451"/>
      <c r="WZG18" s="454"/>
      <c r="WZH18" s="454"/>
      <c r="WZI18" s="451"/>
      <c r="WZJ18" s="451"/>
      <c r="WZK18" s="451"/>
      <c r="WZL18" s="451"/>
      <c r="WZM18" s="451"/>
      <c r="WZN18" s="451"/>
      <c r="WZO18" s="454"/>
      <c r="WZP18" s="454"/>
      <c r="WZQ18" s="451"/>
      <c r="WZR18" s="451"/>
      <c r="WZS18" s="451"/>
      <c r="WZT18" s="451"/>
      <c r="WZU18" s="451"/>
      <c r="WZV18" s="451"/>
      <c r="WZW18" s="454"/>
      <c r="WZX18" s="454"/>
      <c r="WZY18" s="451"/>
      <c r="WZZ18" s="451"/>
      <c r="XAA18" s="451"/>
      <c r="XAB18" s="451"/>
      <c r="XAC18" s="451"/>
      <c r="XAD18" s="451"/>
      <c r="XAE18" s="454"/>
      <c r="XAF18" s="454"/>
      <c r="XAG18" s="451"/>
      <c r="XAH18" s="451"/>
      <c r="XAI18" s="451"/>
      <c r="XAJ18" s="451"/>
      <c r="XAK18" s="451"/>
      <c r="XAL18" s="451"/>
      <c r="XAM18" s="454"/>
      <c r="XAN18" s="454"/>
      <c r="XAO18" s="451"/>
      <c r="XAP18" s="451"/>
      <c r="XAQ18" s="451"/>
      <c r="XAR18" s="451"/>
      <c r="XAS18" s="451"/>
      <c r="XAT18" s="451"/>
      <c r="XAU18" s="454"/>
      <c r="XAV18" s="454"/>
      <c r="XAW18" s="451"/>
      <c r="XAX18" s="451"/>
      <c r="XAY18" s="451"/>
      <c r="XAZ18" s="451"/>
      <c r="XBA18" s="451"/>
      <c r="XBB18" s="451"/>
      <c r="XBC18" s="454"/>
      <c r="XBD18" s="454"/>
      <c r="XBE18" s="451"/>
      <c r="XBF18" s="451"/>
      <c r="XBG18" s="451"/>
      <c r="XBH18" s="451"/>
      <c r="XBI18" s="451"/>
      <c r="XBJ18" s="451"/>
      <c r="XBK18" s="454"/>
      <c r="XBL18" s="454"/>
      <c r="XBM18" s="451"/>
      <c r="XBN18" s="451"/>
      <c r="XBO18" s="451"/>
      <c r="XBP18" s="451"/>
      <c r="XBQ18" s="451"/>
      <c r="XBR18" s="451"/>
      <c r="XBS18" s="454"/>
      <c r="XBT18" s="454"/>
      <c r="XBU18" s="451"/>
      <c r="XBV18" s="451"/>
      <c r="XBW18" s="451"/>
      <c r="XBX18" s="451"/>
      <c r="XBY18" s="451"/>
      <c r="XBZ18" s="451"/>
      <c r="XCA18" s="454"/>
      <c r="XCB18" s="454"/>
      <c r="XCC18" s="451"/>
      <c r="XCD18" s="451"/>
      <c r="XCE18" s="451"/>
      <c r="XCF18" s="451"/>
      <c r="XCG18" s="451"/>
      <c r="XCH18" s="451"/>
      <c r="XCI18" s="454"/>
      <c r="XCJ18" s="454"/>
      <c r="XCK18" s="451"/>
      <c r="XCL18" s="451"/>
      <c r="XCM18" s="451"/>
      <c r="XCN18" s="451"/>
      <c r="XCO18" s="451"/>
      <c r="XCP18" s="451"/>
      <c r="XCQ18" s="454"/>
      <c r="XCR18" s="454"/>
      <c r="XCS18" s="451"/>
      <c r="XCT18" s="451"/>
      <c r="XCU18" s="451"/>
      <c r="XCV18" s="451"/>
      <c r="XCW18" s="451"/>
      <c r="XCX18" s="451"/>
      <c r="XCY18" s="454"/>
      <c r="XCZ18" s="454"/>
      <c r="XDA18" s="451"/>
      <c r="XDB18" s="451"/>
      <c r="XDC18" s="451"/>
      <c r="XDD18" s="451"/>
      <c r="XDE18" s="451"/>
      <c r="XDF18" s="451"/>
      <c r="XDG18" s="454"/>
      <c r="XDH18" s="454"/>
      <c r="XDI18" s="451"/>
      <c r="XDJ18" s="451"/>
      <c r="XDK18" s="451"/>
      <c r="XDL18" s="451"/>
      <c r="XDM18" s="451"/>
      <c r="XDN18" s="451"/>
      <c r="XDO18" s="454"/>
      <c r="XDP18" s="454"/>
      <c r="XDQ18" s="451"/>
      <c r="XDR18" s="451"/>
      <c r="XDS18" s="451"/>
      <c r="XDT18" s="451"/>
      <c r="XDU18" s="451"/>
      <c r="XDV18" s="451"/>
      <c r="XDW18" s="454"/>
      <c r="XDX18" s="454"/>
      <c r="XDY18" s="451"/>
      <c r="XDZ18" s="451"/>
      <c r="XEA18" s="451"/>
      <c r="XEB18" s="451"/>
      <c r="XEC18" s="451"/>
      <c r="XED18" s="451"/>
      <c r="XEE18" s="454"/>
      <c r="XEF18" s="454"/>
      <c r="XEG18" s="451"/>
      <c r="XEH18" s="451"/>
      <c r="XEI18" s="451"/>
      <c r="XEJ18" s="451"/>
      <c r="XEK18" s="451"/>
      <c r="XEL18" s="451"/>
      <c r="XEM18" s="454"/>
      <c r="XEN18" s="454"/>
      <c r="XEO18" s="451"/>
      <c r="XEP18" s="451"/>
      <c r="XEQ18" s="451"/>
      <c r="XER18" s="451"/>
      <c r="XES18" s="451"/>
      <c r="XET18" s="451"/>
      <c r="XEU18" s="454"/>
      <c r="XEV18" s="454"/>
      <c r="XEW18" s="451"/>
      <c r="XEX18" s="451"/>
      <c r="XEY18" s="451"/>
      <c r="XEZ18" s="451"/>
      <c r="XFA18" s="451"/>
      <c r="XFB18" s="451"/>
      <c r="XFC18" s="454"/>
      <c r="XFD18" s="454"/>
    </row>
    <row r="19" spans="1:16384" s="106" customFormat="1" ht="30" customHeight="1" x14ac:dyDescent="0.25">
      <c r="A19" s="169" t="str">
        <f>'Planilha Orçamentária'!A33</f>
        <v>4.3</v>
      </c>
      <c r="B19" s="442" t="str">
        <f>'Planilha Orçamentária'!C33</f>
        <v>Banco em alvenaria de blocos de concreto e = 0,19, cheios em concreto Fck ≥ 15 Mpa, dimensões 243 x 42 x 63cm (comprimento x altura x largura), incluindo almofada com espuma densidade 33. (Para sala 01)</v>
      </c>
      <c r="C19" s="443"/>
      <c r="D19" s="443"/>
      <c r="E19" s="443"/>
      <c r="F19" s="443"/>
      <c r="G19" s="443"/>
      <c r="H19" s="444"/>
      <c r="I19" s="102"/>
      <c r="J19" s="116" t="s">
        <v>484</v>
      </c>
      <c r="K19" s="102"/>
      <c r="L19" s="102"/>
      <c r="M19" s="102"/>
      <c r="N19" s="102"/>
      <c r="O19" s="103"/>
      <c r="P19" s="103"/>
      <c r="Q19" s="102"/>
      <c r="R19" s="102"/>
      <c r="S19" s="102"/>
      <c r="T19" s="102"/>
      <c r="U19" s="102"/>
      <c r="V19" s="102"/>
      <c r="W19" s="103"/>
      <c r="X19" s="103"/>
      <c r="Y19" s="102"/>
      <c r="Z19" s="102"/>
      <c r="AA19" s="102"/>
      <c r="AB19" s="102"/>
      <c r="AC19" s="102"/>
      <c r="AD19" s="102"/>
      <c r="AE19" s="103"/>
      <c r="AF19" s="103"/>
      <c r="AG19" s="102"/>
      <c r="AH19" s="102"/>
      <c r="AI19" s="102"/>
      <c r="AJ19" s="102"/>
      <c r="AK19" s="102"/>
      <c r="AL19" s="102"/>
      <c r="AM19" s="103"/>
      <c r="AN19" s="103"/>
      <c r="AO19" s="102"/>
      <c r="AP19" s="102"/>
      <c r="AQ19" s="102"/>
      <c r="AR19" s="102"/>
      <c r="AS19" s="102"/>
      <c r="AT19" s="102"/>
      <c r="AU19" s="103"/>
      <c r="AV19" s="103"/>
      <c r="AW19" s="102"/>
      <c r="AX19" s="102"/>
      <c r="AY19" s="102"/>
      <c r="AZ19" s="102"/>
      <c r="BA19" s="102"/>
      <c r="BB19" s="102"/>
      <c r="BC19" s="103"/>
      <c r="BD19" s="103"/>
      <c r="BE19" s="102"/>
      <c r="BF19" s="102"/>
      <c r="BG19" s="102"/>
      <c r="BH19" s="102"/>
      <c r="BI19" s="102"/>
      <c r="BJ19" s="102"/>
      <c r="BK19" s="103"/>
      <c r="BL19" s="103"/>
      <c r="BM19" s="102"/>
      <c r="BN19" s="102"/>
      <c r="BO19" s="102"/>
      <c r="BP19" s="102"/>
      <c r="BQ19" s="102"/>
      <c r="BR19" s="102"/>
      <c r="BS19" s="103"/>
      <c r="BT19" s="103"/>
      <c r="BU19" s="102"/>
      <c r="BV19" s="102"/>
      <c r="BW19" s="102"/>
      <c r="BX19" s="102"/>
      <c r="BY19" s="102"/>
      <c r="BZ19" s="102"/>
      <c r="CA19" s="103"/>
      <c r="CB19" s="103"/>
      <c r="CC19" s="102"/>
      <c r="CD19" s="102"/>
      <c r="CE19" s="102"/>
      <c r="CF19" s="102"/>
      <c r="CG19" s="102"/>
      <c r="CH19" s="102"/>
      <c r="CI19" s="103"/>
      <c r="CJ19" s="103"/>
      <c r="CK19" s="102"/>
      <c r="CL19" s="102"/>
      <c r="CM19" s="102"/>
      <c r="CN19" s="102"/>
      <c r="CO19" s="102"/>
      <c r="CP19" s="102"/>
      <c r="CQ19" s="103"/>
      <c r="CR19" s="103"/>
      <c r="CS19" s="102"/>
      <c r="CT19" s="102"/>
      <c r="CU19" s="102"/>
      <c r="CV19" s="102"/>
      <c r="CW19" s="102"/>
      <c r="CX19" s="102"/>
      <c r="CY19" s="103"/>
      <c r="CZ19" s="103"/>
      <c r="DA19" s="102"/>
      <c r="DB19" s="102"/>
      <c r="DC19" s="102"/>
      <c r="DD19" s="102"/>
      <c r="DE19" s="102"/>
      <c r="DF19" s="102"/>
      <c r="DG19" s="103"/>
      <c r="DH19" s="103"/>
      <c r="DI19" s="102"/>
      <c r="DJ19" s="102"/>
      <c r="DK19" s="102"/>
      <c r="DL19" s="102"/>
      <c r="DM19" s="102"/>
      <c r="DN19" s="102"/>
      <c r="DO19" s="103"/>
      <c r="DP19" s="103"/>
      <c r="DQ19" s="102"/>
      <c r="DR19" s="102"/>
      <c r="DS19" s="102"/>
      <c r="DT19" s="102"/>
      <c r="DU19" s="102"/>
      <c r="DV19" s="102"/>
      <c r="DW19" s="103"/>
      <c r="DX19" s="103"/>
      <c r="DY19" s="102"/>
      <c r="DZ19" s="102"/>
      <c r="EA19" s="102"/>
      <c r="EB19" s="102"/>
      <c r="EC19" s="102"/>
      <c r="ED19" s="102"/>
      <c r="EE19" s="103"/>
      <c r="EF19" s="103"/>
      <c r="EG19" s="102"/>
      <c r="EH19" s="102"/>
      <c r="EI19" s="102"/>
      <c r="EJ19" s="102"/>
      <c r="EK19" s="102"/>
      <c r="EL19" s="102"/>
      <c r="EM19" s="103"/>
      <c r="EN19" s="103"/>
      <c r="EO19" s="102"/>
      <c r="EP19" s="102"/>
      <c r="EQ19" s="102"/>
      <c r="ER19" s="102"/>
      <c r="ES19" s="102"/>
      <c r="ET19" s="102"/>
      <c r="EU19" s="103"/>
      <c r="EV19" s="103"/>
      <c r="EW19" s="102"/>
      <c r="EX19" s="102"/>
      <c r="EY19" s="102"/>
      <c r="EZ19" s="102"/>
      <c r="FA19" s="102"/>
      <c r="FB19" s="102"/>
      <c r="FC19" s="103"/>
      <c r="FD19" s="103"/>
      <c r="FE19" s="102"/>
      <c r="FF19" s="102"/>
      <c r="FG19" s="102"/>
      <c r="FH19" s="102"/>
      <c r="FI19" s="102"/>
      <c r="FJ19" s="102"/>
      <c r="FK19" s="103"/>
      <c r="FL19" s="103"/>
      <c r="FM19" s="102"/>
      <c r="FN19" s="102"/>
      <c r="FO19" s="102"/>
      <c r="FP19" s="102"/>
      <c r="FQ19" s="102"/>
      <c r="FR19" s="102"/>
      <c r="FS19" s="103"/>
      <c r="FT19" s="103"/>
      <c r="FU19" s="102"/>
      <c r="FV19" s="102"/>
      <c r="FW19" s="102"/>
      <c r="FX19" s="102"/>
      <c r="FY19" s="102"/>
      <c r="FZ19" s="102"/>
      <c r="GA19" s="103"/>
      <c r="GB19" s="103"/>
      <c r="GC19" s="102"/>
      <c r="GD19" s="102"/>
      <c r="GE19" s="102"/>
      <c r="GF19" s="102"/>
      <c r="GG19" s="102"/>
      <c r="GH19" s="102"/>
      <c r="GI19" s="103"/>
      <c r="GJ19" s="103"/>
      <c r="GK19" s="102"/>
      <c r="GL19" s="102"/>
      <c r="GM19" s="102"/>
      <c r="GN19" s="102"/>
      <c r="GO19" s="102"/>
      <c r="GP19" s="102"/>
      <c r="GQ19" s="103"/>
      <c r="GR19" s="103"/>
      <c r="GS19" s="102"/>
      <c r="GT19" s="102"/>
      <c r="GU19" s="102"/>
      <c r="GV19" s="102"/>
      <c r="GW19" s="102"/>
      <c r="GX19" s="102"/>
      <c r="GY19" s="103"/>
      <c r="GZ19" s="103"/>
      <c r="HA19" s="102"/>
      <c r="HB19" s="102"/>
      <c r="HC19" s="102"/>
      <c r="HD19" s="102"/>
      <c r="HE19" s="102"/>
      <c r="HF19" s="102"/>
      <c r="HG19" s="103"/>
      <c r="HH19" s="103"/>
      <c r="HI19" s="102"/>
      <c r="HJ19" s="102"/>
      <c r="HK19" s="102"/>
      <c r="HL19" s="102"/>
      <c r="HM19" s="102"/>
      <c r="HN19" s="102"/>
      <c r="HO19" s="103"/>
      <c r="HP19" s="103"/>
      <c r="HQ19" s="102"/>
      <c r="HR19" s="102"/>
      <c r="HS19" s="102"/>
      <c r="HT19" s="102"/>
      <c r="HU19" s="102"/>
      <c r="HV19" s="102"/>
      <c r="HW19" s="103"/>
      <c r="HX19" s="103"/>
      <c r="HY19" s="102"/>
      <c r="HZ19" s="102"/>
      <c r="IA19" s="102"/>
      <c r="IB19" s="102"/>
      <c r="IC19" s="102"/>
      <c r="ID19" s="102"/>
      <c r="IE19" s="103"/>
      <c r="IF19" s="103"/>
      <c r="IG19" s="102"/>
      <c r="IH19" s="102"/>
      <c r="II19" s="102"/>
      <c r="IJ19" s="102"/>
      <c r="IK19" s="102"/>
      <c r="IL19" s="102"/>
      <c r="IM19" s="103"/>
      <c r="IN19" s="103"/>
      <c r="IO19" s="102"/>
      <c r="IP19" s="102"/>
      <c r="IQ19" s="102"/>
      <c r="IR19" s="102"/>
      <c r="IS19" s="102"/>
      <c r="IT19" s="102"/>
      <c r="IU19" s="103"/>
      <c r="IV19" s="103"/>
      <c r="IW19" s="102"/>
      <c r="IX19" s="102"/>
      <c r="IY19" s="102"/>
      <c r="IZ19" s="102"/>
      <c r="JA19" s="102"/>
      <c r="JB19" s="102"/>
      <c r="JC19" s="103"/>
      <c r="JD19" s="103"/>
      <c r="JE19" s="102"/>
      <c r="JF19" s="102"/>
      <c r="JG19" s="102"/>
      <c r="JH19" s="102"/>
      <c r="JI19" s="102"/>
      <c r="JJ19" s="102"/>
      <c r="JK19" s="103"/>
      <c r="JL19" s="103"/>
      <c r="JM19" s="102"/>
      <c r="JN19" s="102"/>
      <c r="JO19" s="102"/>
      <c r="JP19" s="102"/>
      <c r="JQ19" s="102"/>
      <c r="JR19" s="102"/>
      <c r="JS19" s="103"/>
      <c r="JT19" s="103"/>
      <c r="JU19" s="102"/>
      <c r="JV19" s="102"/>
      <c r="JW19" s="102"/>
      <c r="JX19" s="102"/>
      <c r="JY19" s="102"/>
      <c r="JZ19" s="102"/>
      <c r="KA19" s="103"/>
      <c r="KB19" s="103"/>
      <c r="KC19" s="102"/>
      <c r="KD19" s="102"/>
      <c r="KE19" s="102"/>
      <c r="KF19" s="102"/>
      <c r="KG19" s="102"/>
      <c r="KH19" s="102"/>
      <c r="KI19" s="103"/>
      <c r="KJ19" s="103"/>
      <c r="KK19" s="102"/>
      <c r="KL19" s="102"/>
      <c r="KM19" s="102"/>
      <c r="KN19" s="102"/>
      <c r="KO19" s="102"/>
      <c r="KP19" s="102"/>
      <c r="KQ19" s="103"/>
      <c r="KR19" s="103"/>
      <c r="KS19" s="102"/>
      <c r="KT19" s="102"/>
      <c r="KU19" s="102"/>
      <c r="KV19" s="102"/>
      <c r="KW19" s="102"/>
      <c r="KX19" s="102"/>
      <c r="KY19" s="103"/>
      <c r="KZ19" s="103"/>
      <c r="LA19" s="102"/>
      <c r="LB19" s="102"/>
      <c r="LC19" s="102"/>
      <c r="LD19" s="102"/>
      <c r="LE19" s="102"/>
      <c r="LF19" s="102"/>
      <c r="LG19" s="103"/>
      <c r="LH19" s="103"/>
      <c r="LI19" s="102"/>
      <c r="LJ19" s="102"/>
      <c r="LK19" s="102"/>
      <c r="LL19" s="102"/>
      <c r="LM19" s="102"/>
      <c r="LN19" s="102"/>
      <c r="LO19" s="103"/>
      <c r="LP19" s="103"/>
      <c r="LQ19" s="102"/>
      <c r="LR19" s="102"/>
      <c r="LS19" s="102"/>
      <c r="LT19" s="102"/>
      <c r="LU19" s="102"/>
      <c r="LV19" s="102"/>
      <c r="LW19" s="103"/>
      <c r="LX19" s="103"/>
      <c r="LY19" s="102"/>
      <c r="LZ19" s="102"/>
      <c r="MA19" s="102"/>
      <c r="MB19" s="102"/>
      <c r="MC19" s="102"/>
      <c r="MD19" s="102"/>
      <c r="ME19" s="103"/>
      <c r="MF19" s="103"/>
      <c r="MG19" s="102"/>
      <c r="MH19" s="102"/>
      <c r="MI19" s="102"/>
      <c r="MJ19" s="102"/>
      <c r="MK19" s="102"/>
      <c r="ML19" s="102"/>
      <c r="MM19" s="103"/>
      <c r="MN19" s="103"/>
      <c r="MO19" s="102"/>
      <c r="MP19" s="102"/>
      <c r="MQ19" s="102"/>
      <c r="MR19" s="102"/>
      <c r="MS19" s="102"/>
      <c r="MT19" s="102"/>
      <c r="MU19" s="103"/>
      <c r="MV19" s="103"/>
      <c r="MW19" s="102"/>
      <c r="MX19" s="102"/>
      <c r="MY19" s="102"/>
      <c r="MZ19" s="102"/>
      <c r="NA19" s="102"/>
      <c r="NB19" s="102"/>
      <c r="NC19" s="103"/>
      <c r="ND19" s="103"/>
      <c r="NE19" s="102"/>
      <c r="NF19" s="102"/>
      <c r="NG19" s="102"/>
      <c r="NH19" s="102"/>
      <c r="NI19" s="102"/>
      <c r="NJ19" s="102"/>
      <c r="NK19" s="103"/>
      <c r="NL19" s="103"/>
      <c r="NM19" s="102"/>
      <c r="NN19" s="102"/>
      <c r="NO19" s="102"/>
      <c r="NP19" s="102"/>
      <c r="NQ19" s="102"/>
      <c r="NR19" s="102"/>
      <c r="NS19" s="103"/>
      <c r="NT19" s="103"/>
      <c r="NU19" s="102"/>
      <c r="NV19" s="102"/>
      <c r="NW19" s="102"/>
      <c r="NX19" s="102"/>
      <c r="NY19" s="102"/>
      <c r="NZ19" s="102"/>
      <c r="OA19" s="103"/>
      <c r="OB19" s="103"/>
      <c r="OC19" s="102"/>
      <c r="OD19" s="102"/>
      <c r="OE19" s="102"/>
      <c r="OF19" s="102"/>
      <c r="OG19" s="102"/>
      <c r="OH19" s="102"/>
      <c r="OI19" s="103"/>
      <c r="OJ19" s="103"/>
      <c r="OK19" s="102"/>
      <c r="OL19" s="102"/>
      <c r="OM19" s="102"/>
      <c r="ON19" s="102"/>
      <c r="OO19" s="102"/>
      <c r="OP19" s="102"/>
      <c r="OQ19" s="103"/>
      <c r="OR19" s="103"/>
      <c r="OS19" s="102"/>
      <c r="OT19" s="102"/>
      <c r="OU19" s="102"/>
      <c r="OV19" s="102"/>
      <c r="OW19" s="102"/>
      <c r="OX19" s="102"/>
      <c r="OY19" s="103"/>
      <c r="OZ19" s="103"/>
      <c r="PA19" s="102"/>
      <c r="PB19" s="102"/>
      <c r="PC19" s="102"/>
      <c r="PD19" s="102"/>
      <c r="PE19" s="102"/>
      <c r="PF19" s="102"/>
      <c r="PG19" s="103"/>
      <c r="PH19" s="103"/>
      <c r="PI19" s="102"/>
      <c r="PJ19" s="102"/>
      <c r="PK19" s="102"/>
      <c r="PL19" s="102"/>
      <c r="PM19" s="102"/>
      <c r="PN19" s="102"/>
      <c r="PO19" s="103"/>
      <c r="PP19" s="103"/>
      <c r="PQ19" s="102"/>
      <c r="PR19" s="102"/>
      <c r="PS19" s="102"/>
      <c r="PT19" s="102"/>
      <c r="PU19" s="102"/>
      <c r="PV19" s="102"/>
      <c r="PW19" s="103"/>
      <c r="PX19" s="103"/>
      <c r="PY19" s="102"/>
      <c r="PZ19" s="102"/>
      <c r="QA19" s="102"/>
      <c r="QB19" s="102"/>
      <c r="QC19" s="102"/>
      <c r="QD19" s="102"/>
      <c r="QE19" s="103"/>
      <c r="QF19" s="103"/>
      <c r="QG19" s="102"/>
      <c r="QH19" s="102"/>
      <c r="QI19" s="102"/>
      <c r="QJ19" s="102"/>
      <c r="QK19" s="102"/>
      <c r="QL19" s="102"/>
      <c r="QM19" s="103"/>
      <c r="QN19" s="103"/>
      <c r="QO19" s="102"/>
      <c r="QP19" s="102"/>
      <c r="QQ19" s="102"/>
      <c r="QR19" s="102"/>
      <c r="QS19" s="102"/>
      <c r="QT19" s="102"/>
      <c r="QU19" s="103"/>
      <c r="QV19" s="103"/>
      <c r="QW19" s="102"/>
      <c r="QX19" s="102"/>
      <c r="QY19" s="102"/>
      <c r="QZ19" s="102"/>
      <c r="RA19" s="102"/>
      <c r="RB19" s="102"/>
      <c r="RC19" s="103"/>
      <c r="RD19" s="103"/>
      <c r="RE19" s="102"/>
      <c r="RF19" s="102"/>
      <c r="RG19" s="102"/>
      <c r="RH19" s="102"/>
      <c r="RI19" s="102"/>
      <c r="RJ19" s="102"/>
      <c r="RK19" s="103"/>
      <c r="RL19" s="103"/>
      <c r="RM19" s="102"/>
      <c r="RN19" s="102"/>
      <c r="RO19" s="102"/>
      <c r="RP19" s="102"/>
      <c r="RQ19" s="102"/>
      <c r="RR19" s="102"/>
      <c r="RS19" s="103"/>
      <c r="RT19" s="103"/>
      <c r="RU19" s="102"/>
      <c r="RV19" s="102"/>
      <c r="RW19" s="102"/>
      <c r="RX19" s="102"/>
      <c r="RY19" s="102"/>
      <c r="RZ19" s="102"/>
      <c r="SA19" s="103"/>
      <c r="SB19" s="103"/>
      <c r="SC19" s="102"/>
      <c r="SD19" s="102"/>
      <c r="SE19" s="102"/>
      <c r="SF19" s="102"/>
      <c r="SG19" s="102"/>
      <c r="SH19" s="102"/>
      <c r="SI19" s="103"/>
      <c r="SJ19" s="103"/>
      <c r="SK19" s="102"/>
      <c r="SL19" s="102"/>
      <c r="SM19" s="102"/>
      <c r="SN19" s="102"/>
      <c r="SO19" s="102"/>
      <c r="SP19" s="102"/>
      <c r="SQ19" s="103"/>
      <c r="SR19" s="103"/>
      <c r="SS19" s="102"/>
      <c r="ST19" s="102"/>
      <c r="SU19" s="102"/>
      <c r="SV19" s="102"/>
      <c r="SW19" s="102"/>
      <c r="SX19" s="102"/>
      <c r="SY19" s="103"/>
      <c r="SZ19" s="103"/>
      <c r="TA19" s="102"/>
      <c r="TB19" s="102"/>
      <c r="TC19" s="102"/>
      <c r="TD19" s="102"/>
      <c r="TE19" s="102"/>
      <c r="TF19" s="102"/>
      <c r="TG19" s="103"/>
      <c r="TH19" s="103"/>
      <c r="TI19" s="102"/>
      <c r="TJ19" s="102"/>
      <c r="TK19" s="102"/>
      <c r="TL19" s="102"/>
      <c r="TM19" s="102"/>
      <c r="TN19" s="102"/>
      <c r="TO19" s="103"/>
      <c r="TP19" s="103"/>
      <c r="TQ19" s="102"/>
      <c r="TR19" s="102"/>
      <c r="TS19" s="102"/>
      <c r="TT19" s="102"/>
      <c r="TU19" s="102"/>
      <c r="TV19" s="102"/>
      <c r="TW19" s="103"/>
      <c r="TX19" s="103"/>
      <c r="TY19" s="102"/>
      <c r="TZ19" s="102"/>
      <c r="UA19" s="102"/>
      <c r="UB19" s="102"/>
      <c r="UC19" s="102"/>
      <c r="UD19" s="102"/>
      <c r="UE19" s="103"/>
      <c r="UF19" s="103"/>
      <c r="UG19" s="102"/>
      <c r="UH19" s="102"/>
      <c r="UI19" s="102"/>
      <c r="UJ19" s="102"/>
      <c r="UK19" s="102"/>
      <c r="UL19" s="102"/>
      <c r="UM19" s="103"/>
      <c r="UN19" s="103"/>
      <c r="UO19" s="102"/>
      <c r="UP19" s="102"/>
      <c r="UQ19" s="102"/>
      <c r="UR19" s="102"/>
      <c r="US19" s="102"/>
      <c r="UT19" s="102"/>
      <c r="UU19" s="103"/>
      <c r="UV19" s="103"/>
      <c r="UW19" s="102"/>
      <c r="UX19" s="102"/>
      <c r="UY19" s="102"/>
      <c r="UZ19" s="102"/>
      <c r="VA19" s="102"/>
      <c r="VB19" s="102"/>
      <c r="VC19" s="103"/>
      <c r="VD19" s="103"/>
      <c r="VE19" s="102"/>
      <c r="VF19" s="102"/>
      <c r="VG19" s="102"/>
      <c r="VH19" s="102"/>
      <c r="VI19" s="102"/>
      <c r="VJ19" s="102"/>
      <c r="VK19" s="103"/>
      <c r="VL19" s="103"/>
      <c r="VM19" s="102"/>
      <c r="VN19" s="102"/>
      <c r="VO19" s="102"/>
      <c r="VP19" s="102"/>
      <c r="VQ19" s="102"/>
      <c r="VR19" s="102"/>
      <c r="VS19" s="103"/>
      <c r="VT19" s="103"/>
      <c r="VU19" s="102"/>
      <c r="VV19" s="102"/>
      <c r="VW19" s="102"/>
      <c r="VX19" s="102"/>
      <c r="VY19" s="102"/>
      <c r="VZ19" s="102"/>
      <c r="WA19" s="103"/>
      <c r="WB19" s="103"/>
      <c r="WC19" s="102"/>
      <c r="WD19" s="102"/>
      <c r="WE19" s="102"/>
      <c r="WF19" s="102"/>
      <c r="WG19" s="102"/>
      <c r="WH19" s="102"/>
      <c r="WI19" s="103"/>
      <c r="WJ19" s="103"/>
      <c r="WK19" s="102"/>
      <c r="WL19" s="102"/>
      <c r="WM19" s="102"/>
      <c r="WN19" s="102"/>
      <c r="WO19" s="102"/>
      <c r="WP19" s="102"/>
      <c r="WQ19" s="103"/>
      <c r="WR19" s="103"/>
      <c r="WS19" s="102"/>
      <c r="WT19" s="102"/>
      <c r="WU19" s="102"/>
      <c r="WV19" s="102"/>
      <c r="WW19" s="102"/>
      <c r="WX19" s="102"/>
      <c r="WY19" s="103"/>
      <c r="WZ19" s="103"/>
      <c r="XA19" s="102"/>
      <c r="XB19" s="102"/>
      <c r="XC19" s="102"/>
      <c r="XD19" s="102"/>
      <c r="XE19" s="102"/>
      <c r="XF19" s="102"/>
      <c r="XG19" s="103"/>
      <c r="XH19" s="103"/>
      <c r="XI19" s="102"/>
      <c r="XJ19" s="102"/>
      <c r="XK19" s="102"/>
      <c r="XL19" s="102"/>
      <c r="XM19" s="102"/>
      <c r="XN19" s="102"/>
      <c r="XO19" s="103"/>
      <c r="XP19" s="103"/>
      <c r="XQ19" s="102"/>
      <c r="XR19" s="102"/>
      <c r="XS19" s="102"/>
      <c r="XT19" s="102"/>
      <c r="XU19" s="102"/>
      <c r="XV19" s="102"/>
      <c r="XW19" s="103"/>
      <c r="XX19" s="103"/>
      <c r="XY19" s="102"/>
      <c r="XZ19" s="102"/>
      <c r="YA19" s="102"/>
      <c r="YB19" s="102"/>
      <c r="YC19" s="102"/>
      <c r="YD19" s="102"/>
      <c r="YE19" s="103"/>
      <c r="YF19" s="103"/>
      <c r="YG19" s="102"/>
      <c r="YH19" s="102"/>
      <c r="YI19" s="102"/>
      <c r="YJ19" s="102"/>
      <c r="YK19" s="102"/>
      <c r="YL19" s="102"/>
      <c r="YM19" s="103"/>
      <c r="YN19" s="103"/>
      <c r="YO19" s="102"/>
      <c r="YP19" s="102"/>
      <c r="YQ19" s="102"/>
      <c r="YR19" s="102"/>
      <c r="YS19" s="102"/>
      <c r="YT19" s="102"/>
      <c r="YU19" s="103"/>
      <c r="YV19" s="103"/>
      <c r="YW19" s="102"/>
      <c r="YX19" s="102"/>
      <c r="YY19" s="102"/>
      <c r="YZ19" s="102"/>
      <c r="ZA19" s="102"/>
      <c r="ZB19" s="102"/>
      <c r="ZC19" s="103"/>
      <c r="ZD19" s="103"/>
      <c r="ZE19" s="102"/>
      <c r="ZF19" s="102"/>
      <c r="ZG19" s="102"/>
      <c r="ZH19" s="102"/>
      <c r="ZI19" s="102"/>
      <c r="ZJ19" s="102"/>
      <c r="ZK19" s="103"/>
      <c r="ZL19" s="103"/>
      <c r="ZM19" s="102"/>
      <c r="ZN19" s="102"/>
      <c r="ZO19" s="102"/>
      <c r="ZP19" s="102"/>
      <c r="ZQ19" s="102"/>
      <c r="ZR19" s="102"/>
      <c r="ZS19" s="103"/>
      <c r="ZT19" s="103"/>
      <c r="ZU19" s="102"/>
      <c r="ZV19" s="102"/>
      <c r="ZW19" s="102"/>
      <c r="ZX19" s="102"/>
      <c r="ZY19" s="102"/>
      <c r="ZZ19" s="102"/>
      <c r="AAA19" s="103"/>
      <c r="AAB19" s="103"/>
      <c r="AAC19" s="102"/>
      <c r="AAD19" s="102"/>
      <c r="AAE19" s="102"/>
      <c r="AAF19" s="102"/>
      <c r="AAG19" s="102"/>
      <c r="AAH19" s="102"/>
      <c r="AAI19" s="103"/>
      <c r="AAJ19" s="103"/>
      <c r="AAK19" s="102"/>
      <c r="AAL19" s="102"/>
      <c r="AAM19" s="102"/>
      <c r="AAN19" s="102"/>
      <c r="AAO19" s="102"/>
      <c r="AAP19" s="102"/>
      <c r="AAQ19" s="103"/>
      <c r="AAR19" s="103"/>
      <c r="AAS19" s="102"/>
      <c r="AAT19" s="102"/>
      <c r="AAU19" s="102"/>
      <c r="AAV19" s="102"/>
      <c r="AAW19" s="102"/>
      <c r="AAX19" s="102"/>
      <c r="AAY19" s="103"/>
      <c r="AAZ19" s="103"/>
      <c r="ABA19" s="102"/>
      <c r="ABB19" s="102"/>
      <c r="ABC19" s="102"/>
      <c r="ABD19" s="102"/>
      <c r="ABE19" s="102"/>
      <c r="ABF19" s="102"/>
      <c r="ABG19" s="103"/>
      <c r="ABH19" s="103"/>
      <c r="ABI19" s="102"/>
      <c r="ABJ19" s="102"/>
      <c r="ABK19" s="102"/>
      <c r="ABL19" s="102"/>
      <c r="ABM19" s="102"/>
      <c r="ABN19" s="102"/>
      <c r="ABO19" s="103"/>
      <c r="ABP19" s="103"/>
      <c r="ABQ19" s="102"/>
      <c r="ABR19" s="102"/>
      <c r="ABS19" s="102"/>
      <c r="ABT19" s="102"/>
      <c r="ABU19" s="102"/>
      <c r="ABV19" s="102"/>
      <c r="ABW19" s="103"/>
      <c r="ABX19" s="103"/>
      <c r="ABY19" s="102"/>
      <c r="ABZ19" s="102"/>
      <c r="ACA19" s="102"/>
      <c r="ACB19" s="102"/>
      <c r="ACC19" s="102"/>
      <c r="ACD19" s="102"/>
      <c r="ACE19" s="103"/>
      <c r="ACF19" s="103"/>
      <c r="ACG19" s="102"/>
      <c r="ACH19" s="102"/>
      <c r="ACI19" s="102"/>
      <c r="ACJ19" s="102"/>
      <c r="ACK19" s="102"/>
      <c r="ACL19" s="102"/>
      <c r="ACM19" s="103"/>
      <c r="ACN19" s="103"/>
      <c r="ACO19" s="102"/>
      <c r="ACP19" s="102"/>
      <c r="ACQ19" s="102"/>
      <c r="ACR19" s="102"/>
      <c r="ACS19" s="102"/>
      <c r="ACT19" s="102"/>
      <c r="ACU19" s="103"/>
      <c r="ACV19" s="103"/>
      <c r="ACW19" s="102"/>
      <c r="ACX19" s="102"/>
      <c r="ACY19" s="102"/>
      <c r="ACZ19" s="102"/>
      <c r="ADA19" s="102"/>
      <c r="ADB19" s="102"/>
      <c r="ADC19" s="103"/>
      <c r="ADD19" s="103"/>
      <c r="ADE19" s="102"/>
      <c r="ADF19" s="102"/>
      <c r="ADG19" s="102"/>
      <c r="ADH19" s="102"/>
      <c r="ADI19" s="102"/>
      <c r="ADJ19" s="102"/>
      <c r="ADK19" s="103"/>
      <c r="ADL19" s="103"/>
      <c r="ADM19" s="102"/>
      <c r="ADN19" s="102"/>
      <c r="ADO19" s="102"/>
      <c r="ADP19" s="102"/>
      <c r="ADQ19" s="102"/>
      <c r="ADR19" s="102"/>
      <c r="ADS19" s="103"/>
      <c r="ADT19" s="103"/>
      <c r="ADU19" s="102"/>
      <c r="ADV19" s="102"/>
      <c r="ADW19" s="102"/>
      <c r="ADX19" s="102"/>
      <c r="ADY19" s="102"/>
      <c r="ADZ19" s="102"/>
      <c r="AEA19" s="103"/>
      <c r="AEB19" s="103"/>
      <c r="AEC19" s="102"/>
      <c r="AED19" s="102"/>
      <c r="AEE19" s="102"/>
      <c r="AEF19" s="102"/>
      <c r="AEG19" s="102"/>
      <c r="AEH19" s="102"/>
      <c r="AEI19" s="103"/>
      <c r="AEJ19" s="103"/>
      <c r="AEK19" s="102"/>
      <c r="AEL19" s="102"/>
      <c r="AEM19" s="102"/>
      <c r="AEN19" s="102"/>
      <c r="AEO19" s="102"/>
      <c r="AEP19" s="102"/>
      <c r="AEQ19" s="103"/>
      <c r="AER19" s="103"/>
      <c r="AES19" s="102"/>
      <c r="AET19" s="102"/>
      <c r="AEU19" s="102"/>
      <c r="AEV19" s="102"/>
      <c r="AEW19" s="102"/>
      <c r="AEX19" s="102"/>
      <c r="AEY19" s="103"/>
      <c r="AEZ19" s="103"/>
      <c r="AFA19" s="102"/>
      <c r="AFB19" s="102"/>
      <c r="AFC19" s="102"/>
      <c r="AFD19" s="102"/>
      <c r="AFE19" s="102"/>
      <c r="AFF19" s="102"/>
      <c r="AFG19" s="103"/>
      <c r="AFH19" s="103"/>
      <c r="AFI19" s="102"/>
      <c r="AFJ19" s="102"/>
      <c r="AFK19" s="102"/>
      <c r="AFL19" s="102"/>
      <c r="AFM19" s="102"/>
      <c r="AFN19" s="102"/>
      <c r="AFO19" s="103"/>
      <c r="AFP19" s="103"/>
      <c r="AFQ19" s="102"/>
      <c r="AFR19" s="102"/>
      <c r="AFS19" s="102"/>
      <c r="AFT19" s="102"/>
      <c r="AFU19" s="102"/>
      <c r="AFV19" s="102"/>
      <c r="AFW19" s="103"/>
      <c r="AFX19" s="103"/>
      <c r="AFY19" s="102"/>
      <c r="AFZ19" s="102"/>
      <c r="AGA19" s="102"/>
      <c r="AGB19" s="102"/>
      <c r="AGC19" s="102"/>
      <c r="AGD19" s="102"/>
      <c r="AGE19" s="103"/>
      <c r="AGF19" s="103"/>
      <c r="AGG19" s="102"/>
      <c r="AGH19" s="102"/>
      <c r="AGI19" s="102"/>
      <c r="AGJ19" s="102"/>
      <c r="AGK19" s="102"/>
      <c r="AGL19" s="102"/>
      <c r="AGM19" s="103"/>
      <c r="AGN19" s="103"/>
      <c r="AGO19" s="102"/>
      <c r="AGP19" s="102"/>
      <c r="AGQ19" s="102"/>
      <c r="AGR19" s="102"/>
      <c r="AGS19" s="102"/>
      <c r="AGT19" s="102"/>
      <c r="AGU19" s="103"/>
      <c r="AGV19" s="103"/>
      <c r="AGW19" s="102"/>
      <c r="AGX19" s="102"/>
      <c r="AGY19" s="102"/>
      <c r="AGZ19" s="102"/>
      <c r="AHA19" s="102"/>
      <c r="AHB19" s="102"/>
      <c r="AHC19" s="103"/>
      <c r="AHD19" s="103"/>
      <c r="AHE19" s="102"/>
      <c r="AHF19" s="102"/>
      <c r="AHG19" s="102"/>
      <c r="AHH19" s="102"/>
      <c r="AHI19" s="102"/>
      <c r="AHJ19" s="102"/>
      <c r="AHK19" s="103"/>
      <c r="AHL19" s="103"/>
      <c r="AHM19" s="102"/>
      <c r="AHN19" s="102"/>
      <c r="AHO19" s="102"/>
      <c r="AHP19" s="102"/>
      <c r="AHQ19" s="102"/>
      <c r="AHR19" s="102"/>
      <c r="AHS19" s="103"/>
      <c r="AHT19" s="103"/>
      <c r="AHU19" s="102"/>
      <c r="AHV19" s="102"/>
      <c r="AHW19" s="102"/>
      <c r="AHX19" s="102"/>
      <c r="AHY19" s="102"/>
      <c r="AHZ19" s="102"/>
      <c r="AIA19" s="103"/>
      <c r="AIB19" s="103"/>
      <c r="AIC19" s="102"/>
      <c r="AID19" s="102"/>
      <c r="AIE19" s="102"/>
      <c r="AIF19" s="102"/>
      <c r="AIG19" s="102"/>
      <c r="AIH19" s="102"/>
      <c r="AII19" s="103"/>
      <c r="AIJ19" s="103"/>
      <c r="AIK19" s="102"/>
      <c r="AIL19" s="102"/>
      <c r="AIM19" s="102"/>
      <c r="AIN19" s="102"/>
      <c r="AIO19" s="102"/>
      <c r="AIP19" s="102"/>
      <c r="AIQ19" s="103"/>
      <c r="AIR19" s="103"/>
      <c r="AIS19" s="102"/>
      <c r="AIT19" s="102"/>
      <c r="AIU19" s="102"/>
      <c r="AIV19" s="102"/>
      <c r="AIW19" s="102"/>
      <c r="AIX19" s="102"/>
      <c r="AIY19" s="103"/>
      <c r="AIZ19" s="103"/>
      <c r="AJA19" s="102"/>
      <c r="AJB19" s="102"/>
      <c r="AJC19" s="102"/>
      <c r="AJD19" s="102"/>
      <c r="AJE19" s="102"/>
      <c r="AJF19" s="102"/>
      <c r="AJG19" s="103"/>
      <c r="AJH19" s="103"/>
      <c r="AJI19" s="102"/>
      <c r="AJJ19" s="102"/>
      <c r="AJK19" s="102"/>
      <c r="AJL19" s="102"/>
      <c r="AJM19" s="102"/>
      <c r="AJN19" s="102"/>
      <c r="AJO19" s="103"/>
      <c r="AJP19" s="103"/>
      <c r="AJQ19" s="102"/>
      <c r="AJR19" s="102"/>
      <c r="AJS19" s="102"/>
      <c r="AJT19" s="102"/>
      <c r="AJU19" s="102"/>
      <c r="AJV19" s="102"/>
      <c r="AJW19" s="103"/>
      <c r="AJX19" s="103"/>
      <c r="AJY19" s="102"/>
      <c r="AJZ19" s="102"/>
      <c r="AKA19" s="102"/>
      <c r="AKB19" s="102"/>
      <c r="AKC19" s="102"/>
      <c r="AKD19" s="102"/>
      <c r="AKE19" s="103"/>
      <c r="AKF19" s="103"/>
      <c r="AKG19" s="102"/>
      <c r="AKH19" s="102"/>
      <c r="AKI19" s="102"/>
      <c r="AKJ19" s="102"/>
      <c r="AKK19" s="102"/>
      <c r="AKL19" s="102"/>
      <c r="AKM19" s="103"/>
      <c r="AKN19" s="103"/>
      <c r="AKO19" s="102"/>
      <c r="AKP19" s="102"/>
      <c r="AKQ19" s="102"/>
      <c r="AKR19" s="102"/>
      <c r="AKS19" s="102"/>
      <c r="AKT19" s="102"/>
      <c r="AKU19" s="103"/>
      <c r="AKV19" s="103"/>
      <c r="AKW19" s="102"/>
      <c r="AKX19" s="102"/>
      <c r="AKY19" s="102"/>
      <c r="AKZ19" s="102"/>
      <c r="ALA19" s="102"/>
      <c r="ALB19" s="102"/>
      <c r="ALC19" s="103"/>
      <c r="ALD19" s="103"/>
      <c r="ALE19" s="102"/>
      <c r="ALF19" s="102"/>
      <c r="ALG19" s="102"/>
      <c r="ALH19" s="102"/>
      <c r="ALI19" s="102"/>
      <c r="ALJ19" s="102"/>
      <c r="ALK19" s="103"/>
      <c r="ALL19" s="103"/>
      <c r="ALM19" s="102"/>
      <c r="ALN19" s="102"/>
      <c r="ALO19" s="102"/>
      <c r="ALP19" s="102"/>
      <c r="ALQ19" s="102"/>
      <c r="ALR19" s="102"/>
      <c r="ALS19" s="103"/>
      <c r="ALT19" s="103"/>
      <c r="ALU19" s="102"/>
      <c r="ALV19" s="102"/>
      <c r="ALW19" s="102"/>
      <c r="ALX19" s="102"/>
      <c r="ALY19" s="102"/>
      <c r="ALZ19" s="102"/>
      <c r="AMA19" s="103"/>
      <c r="AMB19" s="103"/>
      <c r="AMC19" s="102"/>
      <c r="AMD19" s="102"/>
      <c r="AME19" s="102"/>
      <c r="AMF19" s="102"/>
      <c r="AMG19" s="102"/>
      <c r="AMH19" s="102"/>
      <c r="AMI19" s="103"/>
      <c r="AMJ19" s="103"/>
      <c r="AMK19" s="102"/>
      <c r="AML19" s="102"/>
      <c r="AMM19" s="102"/>
      <c r="AMN19" s="102"/>
      <c r="AMO19" s="102"/>
      <c r="AMP19" s="102"/>
      <c r="AMQ19" s="103"/>
      <c r="AMR19" s="103"/>
      <c r="AMS19" s="102"/>
      <c r="AMT19" s="102"/>
      <c r="AMU19" s="102"/>
      <c r="AMV19" s="102"/>
      <c r="AMW19" s="102"/>
      <c r="AMX19" s="102"/>
      <c r="AMY19" s="103"/>
      <c r="AMZ19" s="103"/>
      <c r="ANA19" s="102"/>
      <c r="ANB19" s="102"/>
      <c r="ANC19" s="102"/>
      <c r="AND19" s="102"/>
      <c r="ANE19" s="102"/>
      <c r="ANF19" s="102"/>
      <c r="ANG19" s="103"/>
      <c r="ANH19" s="103"/>
      <c r="ANI19" s="102"/>
      <c r="ANJ19" s="102"/>
      <c r="ANK19" s="102"/>
      <c r="ANL19" s="102"/>
      <c r="ANM19" s="102"/>
      <c r="ANN19" s="102"/>
      <c r="ANO19" s="103"/>
      <c r="ANP19" s="103"/>
      <c r="ANQ19" s="102"/>
      <c r="ANR19" s="102"/>
      <c r="ANS19" s="102"/>
      <c r="ANT19" s="102"/>
      <c r="ANU19" s="102"/>
      <c r="ANV19" s="102"/>
      <c r="ANW19" s="103"/>
      <c r="ANX19" s="103"/>
      <c r="ANY19" s="102"/>
      <c r="ANZ19" s="102"/>
      <c r="AOA19" s="102"/>
      <c r="AOB19" s="102"/>
      <c r="AOC19" s="102"/>
      <c r="AOD19" s="102"/>
      <c r="AOE19" s="103"/>
      <c r="AOF19" s="103"/>
      <c r="AOG19" s="102"/>
      <c r="AOH19" s="102"/>
      <c r="AOI19" s="102"/>
      <c r="AOJ19" s="102"/>
      <c r="AOK19" s="102"/>
      <c r="AOL19" s="102"/>
      <c r="AOM19" s="103"/>
      <c r="AON19" s="103"/>
      <c r="AOO19" s="102"/>
      <c r="AOP19" s="102"/>
      <c r="AOQ19" s="102"/>
      <c r="AOR19" s="102"/>
      <c r="AOS19" s="102"/>
      <c r="AOT19" s="102"/>
      <c r="AOU19" s="103"/>
      <c r="AOV19" s="103"/>
      <c r="AOW19" s="102"/>
      <c r="AOX19" s="102"/>
      <c r="AOY19" s="102"/>
      <c r="AOZ19" s="102"/>
      <c r="APA19" s="102"/>
      <c r="APB19" s="102"/>
      <c r="APC19" s="103"/>
      <c r="APD19" s="103"/>
      <c r="APE19" s="102"/>
      <c r="APF19" s="102"/>
      <c r="APG19" s="102"/>
      <c r="APH19" s="102"/>
      <c r="API19" s="102"/>
      <c r="APJ19" s="102"/>
      <c r="APK19" s="103"/>
      <c r="APL19" s="103"/>
      <c r="APM19" s="102"/>
      <c r="APN19" s="102"/>
      <c r="APO19" s="102"/>
      <c r="APP19" s="102"/>
      <c r="APQ19" s="102"/>
      <c r="APR19" s="102"/>
      <c r="APS19" s="103"/>
      <c r="APT19" s="103"/>
      <c r="APU19" s="102"/>
      <c r="APV19" s="102"/>
      <c r="APW19" s="102"/>
      <c r="APX19" s="102"/>
      <c r="APY19" s="102"/>
      <c r="APZ19" s="102"/>
      <c r="AQA19" s="103"/>
      <c r="AQB19" s="103"/>
      <c r="AQC19" s="102"/>
      <c r="AQD19" s="102"/>
      <c r="AQE19" s="102"/>
      <c r="AQF19" s="102"/>
      <c r="AQG19" s="102"/>
      <c r="AQH19" s="102"/>
      <c r="AQI19" s="103"/>
      <c r="AQJ19" s="103"/>
      <c r="AQK19" s="102"/>
      <c r="AQL19" s="102"/>
      <c r="AQM19" s="102"/>
      <c r="AQN19" s="102"/>
      <c r="AQO19" s="102"/>
      <c r="AQP19" s="102"/>
      <c r="AQQ19" s="103"/>
      <c r="AQR19" s="103"/>
      <c r="AQS19" s="102"/>
      <c r="AQT19" s="102"/>
      <c r="AQU19" s="102"/>
      <c r="AQV19" s="102"/>
      <c r="AQW19" s="102"/>
      <c r="AQX19" s="102"/>
      <c r="AQY19" s="103"/>
      <c r="AQZ19" s="103"/>
      <c r="ARA19" s="102"/>
      <c r="ARB19" s="102"/>
      <c r="ARC19" s="102"/>
      <c r="ARD19" s="102"/>
      <c r="ARE19" s="102"/>
      <c r="ARF19" s="102"/>
      <c r="ARG19" s="103"/>
      <c r="ARH19" s="103"/>
      <c r="ARI19" s="102"/>
      <c r="ARJ19" s="102"/>
      <c r="ARK19" s="102"/>
      <c r="ARL19" s="102"/>
      <c r="ARM19" s="102"/>
      <c r="ARN19" s="102"/>
      <c r="ARO19" s="103"/>
      <c r="ARP19" s="103"/>
      <c r="ARQ19" s="102"/>
      <c r="ARR19" s="102"/>
      <c r="ARS19" s="102"/>
      <c r="ART19" s="102"/>
      <c r="ARU19" s="102"/>
      <c r="ARV19" s="102"/>
      <c r="ARW19" s="103"/>
      <c r="ARX19" s="103"/>
      <c r="ARY19" s="102"/>
      <c r="ARZ19" s="102"/>
      <c r="ASA19" s="102"/>
      <c r="ASB19" s="102"/>
      <c r="ASC19" s="102"/>
      <c r="ASD19" s="102"/>
      <c r="ASE19" s="103"/>
      <c r="ASF19" s="103"/>
      <c r="ASG19" s="102"/>
      <c r="ASH19" s="102"/>
      <c r="ASI19" s="102"/>
      <c r="ASJ19" s="102"/>
      <c r="ASK19" s="102"/>
      <c r="ASL19" s="102"/>
      <c r="ASM19" s="103"/>
      <c r="ASN19" s="103"/>
      <c r="ASO19" s="102"/>
      <c r="ASP19" s="102"/>
      <c r="ASQ19" s="102"/>
      <c r="ASR19" s="102"/>
      <c r="ASS19" s="102"/>
      <c r="AST19" s="102"/>
      <c r="ASU19" s="103"/>
      <c r="ASV19" s="103"/>
      <c r="ASW19" s="102"/>
      <c r="ASX19" s="102"/>
      <c r="ASY19" s="102"/>
      <c r="ASZ19" s="102"/>
      <c r="ATA19" s="102"/>
      <c r="ATB19" s="102"/>
      <c r="ATC19" s="103"/>
      <c r="ATD19" s="103"/>
      <c r="ATE19" s="102"/>
      <c r="ATF19" s="102"/>
      <c r="ATG19" s="102"/>
      <c r="ATH19" s="102"/>
      <c r="ATI19" s="102"/>
      <c r="ATJ19" s="102"/>
      <c r="ATK19" s="103"/>
      <c r="ATL19" s="103"/>
      <c r="ATM19" s="102"/>
      <c r="ATN19" s="102"/>
      <c r="ATO19" s="102"/>
      <c r="ATP19" s="102"/>
      <c r="ATQ19" s="102"/>
      <c r="ATR19" s="102"/>
      <c r="ATS19" s="103"/>
      <c r="ATT19" s="103"/>
      <c r="ATU19" s="102"/>
      <c r="ATV19" s="102"/>
      <c r="ATW19" s="102"/>
      <c r="ATX19" s="102"/>
      <c r="ATY19" s="102"/>
      <c r="ATZ19" s="102"/>
      <c r="AUA19" s="103"/>
      <c r="AUB19" s="103"/>
      <c r="AUC19" s="102"/>
      <c r="AUD19" s="102"/>
      <c r="AUE19" s="102"/>
      <c r="AUF19" s="102"/>
      <c r="AUG19" s="102"/>
      <c r="AUH19" s="102"/>
      <c r="AUI19" s="103"/>
      <c r="AUJ19" s="103"/>
      <c r="AUK19" s="102"/>
      <c r="AUL19" s="102"/>
      <c r="AUM19" s="102"/>
      <c r="AUN19" s="102"/>
      <c r="AUO19" s="102"/>
      <c r="AUP19" s="102"/>
      <c r="AUQ19" s="103"/>
      <c r="AUR19" s="103"/>
      <c r="AUS19" s="102"/>
      <c r="AUT19" s="102"/>
      <c r="AUU19" s="102"/>
      <c r="AUV19" s="102"/>
      <c r="AUW19" s="102"/>
      <c r="AUX19" s="102"/>
      <c r="AUY19" s="103"/>
      <c r="AUZ19" s="103"/>
      <c r="AVA19" s="102"/>
      <c r="AVB19" s="102"/>
      <c r="AVC19" s="102"/>
      <c r="AVD19" s="102"/>
      <c r="AVE19" s="102"/>
      <c r="AVF19" s="102"/>
      <c r="AVG19" s="103"/>
      <c r="AVH19" s="103"/>
      <c r="AVI19" s="102"/>
      <c r="AVJ19" s="102"/>
      <c r="AVK19" s="102"/>
      <c r="AVL19" s="102"/>
      <c r="AVM19" s="102"/>
      <c r="AVN19" s="102"/>
      <c r="AVO19" s="103"/>
      <c r="AVP19" s="103"/>
      <c r="AVQ19" s="102"/>
      <c r="AVR19" s="102"/>
      <c r="AVS19" s="102"/>
      <c r="AVT19" s="102"/>
      <c r="AVU19" s="102"/>
      <c r="AVV19" s="102"/>
      <c r="AVW19" s="103"/>
      <c r="AVX19" s="103"/>
      <c r="AVY19" s="102"/>
      <c r="AVZ19" s="102"/>
      <c r="AWA19" s="102"/>
      <c r="AWB19" s="102"/>
      <c r="AWC19" s="102"/>
      <c r="AWD19" s="102"/>
      <c r="AWE19" s="103"/>
      <c r="AWF19" s="103"/>
      <c r="AWG19" s="102"/>
      <c r="AWH19" s="102"/>
      <c r="AWI19" s="102"/>
      <c r="AWJ19" s="102"/>
      <c r="AWK19" s="102"/>
      <c r="AWL19" s="102"/>
      <c r="AWM19" s="103"/>
      <c r="AWN19" s="103"/>
      <c r="AWO19" s="102"/>
      <c r="AWP19" s="102"/>
      <c r="AWQ19" s="102"/>
      <c r="AWR19" s="102"/>
      <c r="AWS19" s="102"/>
      <c r="AWT19" s="102"/>
      <c r="AWU19" s="103"/>
      <c r="AWV19" s="103"/>
      <c r="AWW19" s="102"/>
      <c r="AWX19" s="102"/>
      <c r="AWY19" s="102"/>
      <c r="AWZ19" s="102"/>
      <c r="AXA19" s="102"/>
      <c r="AXB19" s="102"/>
      <c r="AXC19" s="103"/>
      <c r="AXD19" s="103"/>
      <c r="AXE19" s="102"/>
      <c r="AXF19" s="102"/>
      <c r="AXG19" s="102"/>
      <c r="AXH19" s="102"/>
      <c r="AXI19" s="102"/>
      <c r="AXJ19" s="102"/>
      <c r="AXK19" s="103"/>
      <c r="AXL19" s="103"/>
      <c r="AXM19" s="102"/>
      <c r="AXN19" s="102"/>
      <c r="AXO19" s="102"/>
      <c r="AXP19" s="102"/>
      <c r="AXQ19" s="102"/>
      <c r="AXR19" s="102"/>
      <c r="AXS19" s="103"/>
      <c r="AXT19" s="103"/>
      <c r="AXU19" s="102"/>
      <c r="AXV19" s="102"/>
      <c r="AXW19" s="102"/>
      <c r="AXX19" s="102"/>
      <c r="AXY19" s="102"/>
      <c r="AXZ19" s="102"/>
      <c r="AYA19" s="103"/>
      <c r="AYB19" s="103"/>
      <c r="AYC19" s="102"/>
      <c r="AYD19" s="102"/>
      <c r="AYE19" s="102"/>
      <c r="AYF19" s="102"/>
      <c r="AYG19" s="102"/>
      <c r="AYH19" s="102"/>
      <c r="AYI19" s="103"/>
      <c r="AYJ19" s="103"/>
      <c r="AYK19" s="102"/>
      <c r="AYL19" s="102"/>
      <c r="AYM19" s="102"/>
      <c r="AYN19" s="102"/>
      <c r="AYO19" s="102"/>
      <c r="AYP19" s="102"/>
      <c r="AYQ19" s="103"/>
      <c r="AYR19" s="103"/>
      <c r="AYS19" s="102"/>
      <c r="AYT19" s="102"/>
      <c r="AYU19" s="102"/>
      <c r="AYV19" s="102"/>
      <c r="AYW19" s="102"/>
      <c r="AYX19" s="102"/>
      <c r="AYY19" s="103"/>
      <c r="AYZ19" s="103"/>
      <c r="AZA19" s="102"/>
      <c r="AZB19" s="102"/>
      <c r="AZC19" s="102"/>
      <c r="AZD19" s="102"/>
      <c r="AZE19" s="102"/>
      <c r="AZF19" s="102"/>
      <c r="AZG19" s="103"/>
      <c r="AZH19" s="103"/>
      <c r="AZI19" s="102"/>
      <c r="AZJ19" s="102"/>
      <c r="AZK19" s="102"/>
      <c r="AZL19" s="102"/>
      <c r="AZM19" s="102"/>
      <c r="AZN19" s="102"/>
      <c r="AZO19" s="103"/>
      <c r="AZP19" s="103"/>
      <c r="AZQ19" s="102"/>
      <c r="AZR19" s="102"/>
      <c r="AZS19" s="102"/>
      <c r="AZT19" s="102"/>
      <c r="AZU19" s="102"/>
      <c r="AZV19" s="102"/>
      <c r="AZW19" s="103"/>
      <c r="AZX19" s="103"/>
      <c r="AZY19" s="102"/>
      <c r="AZZ19" s="102"/>
      <c r="BAA19" s="102"/>
      <c r="BAB19" s="102"/>
      <c r="BAC19" s="102"/>
      <c r="BAD19" s="102"/>
      <c r="BAE19" s="103"/>
      <c r="BAF19" s="103"/>
      <c r="BAG19" s="102"/>
      <c r="BAH19" s="102"/>
      <c r="BAI19" s="102"/>
      <c r="BAJ19" s="102"/>
      <c r="BAK19" s="102"/>
      <c r="BAL19" s="102"/>
      <c r="BAM19" s="103"/>
      <c r="BAN19" s="103"/>
      <c r="BAO19" s="102"/>
      <c r="BAP19" s="102"/>
      <c r="BAQ19" s="102"/>
      <c r="BAR19" s="102"/>
      <c r="BAS19" s="102"/>
      <c r="BAT19" s="102"/>
      <c r="BAU19" s="103"/>
      <c r="BAV19" s="103"/>
      <c r="BAW19" s="102"/>
      <c r="BAX19" s="102"/>
      <c r="BAY19" s="102"/>
      <c r="BAZ19" s="102"/>
      <c r="BBA19" s="102"/>
      <c r="BBB19" s="102"/>
      <c r="BBC19" s="103"/>
      <c r="BBD19" s="103"/>
      <c r="BBE19" s="102"/>
      <c r="BBF19" s="102"/>
      <c r="BBG19" s="102"/>
      <c r="BBH19" s="102"/>
      <c r="BBI19" s="102"/>
      <c r="BBJ19" s="102"/>
      <c r="BBK19" s="103"/>
      <c r="BBL19" s="103"/>
      <c r="BBM19" s="102"/>
      <c r="BBN19" s="102"/>
      <c r="BBO19" s="102"/>
      <c r="BBP19" s="102"/>
      <c r="BBQ19" s="102"/>
      <c r="BBR19" s="102"/>
      <c r="BBS19" s="103"/>
      <c r="BBT19" s="103"/>
      <c r="BBU19" s="102"/>
      <c r="BBV19" s="102"/>
      <c r="BBW19" s="102"/>
      <c r="BBX19" s="102"/>
      <c r="BBY19" s="102"/>
      <c r="BBZ19" s="102"/>
      <c r="BCA19" s="103"/>
      <c r="BCB19" s="103"/>
      <c r="BCC19" s="102"/>
      <c r="BCD19" s="102"/>
      <c r="BCE19" s="102"/>
      <c r="BCF19" s="102"/>
      <c r="BCG19" s="102"/>
      <c r="BCH19" s="102"/>
      <c r="BCI19" s="103"/>
      <c r="BCJ19" s="103"/>
      <c r="BCK19" s="102"/>
      <c r="BCL19" s="102"/>
      <c r="BCM19" s="102"/>
      <c r="BCN19" s="102"/>
      <c r="BCO19" s="102"/>
      <c r="BCP19" s="102"/>
      <c r="BCQ19" s="103"/>
      <c r="BCR19" s="103"/>
      <c r="BCS19" s="102"/>
      <c r="BCT19" s="102"/>
      <c r="BCU19" s="102"/>
      <c r="BCV19" s="102"/>
      <c r="BCW19" s="102"/>
      <c r="BCX19" s="102"/>
      <c r="BCY19" s="103"/>
      <c r="BCZ19" s="103"/>
      <c r="BDA19" s="102"/>
      <c r="BDB19" s="102"/>
      <c r="BDC19" s="102"/>
      <c r="BDD19" s="102"/>
      <c r="BDE19" s="102"/>
      <c r="BDF19" s="102"/>
      <c r="BDG19" s="103"/>
      <c r="BDH19" s="103"/>
      <c r="BDI19" s="102"/>
      <c r="BDJ19" s="102"/>
      <c r="BDK19" s="102"/>
      <c r="BDL19" s="102"/>
      <c r="BDM19" s="102"/>
      <c r="BDN19" s="102"/>
      <c r="BDO19" s="103"/>
      <c r="BDP19" s="103"/>
      <c r="BDQ19" s="102"/>
      <c r="BDR19" s="102"/>
      <c r="BDS19" s="102"/>
      <c r="BDT19" s="102"/>
      <c r="BDU19" s="102"/>
      <c r="BDV19" s="102"/>
      <c r="BDW19" s="103"/>
      <c r="BDX19" s="103"/>
      <c r="BDY19" s="102"/>
      <c r="BDZ19" s="102"/>
      <c r="BEA19" s="102"/>
      <c r="BEB19" s="102"/>
      <c r="BEC19" s="102"/>
      <c r="BED19" s="102"/>
      <c r="BEE19" s="103"/>
      <c r="BEF19" s="103"/>
      <c r="BEG19" s="102"/>
      <c r="BEH19" s="102"/>
      <c r="BEI19" s="102"/>
      <c r="BEJ19" s="102"/>
      <c r="BEK19" s="102"/>
      <c r="BEL19" s="102"/>
      <c r="BEM19" s="103"/>
      <c r="BEN19" s="103"/>
      <c r="BEO19" s="102"/>
      <c r="BEP19" s="102"/>
      <c r="BEQ19" s="102"/>
      <c r="BER19" s="102"/>
      <c r="BES19" s="102"/>
      <c r="BET19" s="102"/>
      <c r="BEU19" s="103"/>
      <c r="BEV19" s="103"/>
      <c r="BEW19" s="102"/>
      <c r="BEX19" s="102"/>
      <c r="BEY19" s="102"/>
      <c r="BEZ19" s="102"/>
      <c r="BFA19" s="102"/>
      <c r="BFB19" s="102"/>
      <c r="BFC19" s="103"/>
      <c r="BFD19" s="103"/>
      <c r="BFE19" s="102"/>
      <c r="BFF19" s="102"/>
      <c r="BFG19" s="102"/>
      <c r="BFH19" s="102"/>
      <c r="BFI19" s="102"/>
      <c r="BFJ19" s="102"/>
      <c r="BFK19" s="103"/>
      <c r="BFL19" s="103"/>
      <c r="BFM19" s="102"/>
      <c r="BFN19" s="102"/>
      <c r="BFO19" s="102"/>
      <c r="BFP19" s="102"/>
      <c r="BFQ19" s="102"/>
      <c r="BFR19" s="102"/>
      <c r="BFS19" s="103"/>
      <c r="BFT19" s="103"/>
      <c r="BFU19" s="102"/>
      <c r="BFV19" s="102"/>
      <c r="BFW19" s="102"/>
      <c r="BFX19" s="102"/>
      <c r="BFY19" s="102"/>
      <c r="BFZ19" s="102"/>
      <c r="BGA19" s="103"/>
      <c r="BGB19" s="103"/>
      <c r="BGC19" s="102"/>
      <c r="BGD19" s="102"/>
      <c r="BGE19" s="102"/>
      <c r="BGF19" s="102"/>
      <c r="BGG19" s="102"/>
      <c r="BGH19" s="102"/>
      <c r="BGI19" s="103"/>
      <c r="BGJ19" s="103"/>
      <c r="BGK19" s="102"/>
      <c r="BGL19" s="102"/>
      <c r="BGM19" s="102"/>
      <c r="BGN19" s="102"/>
      <c r="BGO19" s="102"/>
      <c r="BGP19" s="102"/>
      <c r="BGQ19" s="103"/>
      <c r="BGR19" s="103"/>
      <c r="BGS19" s="102"/>
      <c r="BGT19" s="102"/>
      <c r="BGU19" s="102"/>
      <c r="BGV19" s="102"/>
      <c r="BGW19" s="102"/>
      <c r="BGX19" s="102"/>
      <c r="BGY19" s="103"/>
      <c r="BGZ19" s="103"/>
      <c r="BHA19" s="102"/>
      <c r="BHB19" s="102"/>
      <c r="BHC19" s="102"/>
      <c r="BHD19" s="102"/>
      <c r="BHE19" s="102"/>
      <c r="BHF19" s="102"/>
      <c r="BHG19" s="103"/>
      <c r="BHH19" s="103"/>
      <c r="BHI19" s="102"/>
      <c r="BHJ19" s="102"/>
      <c r="BHK19" s="102"/>
      <c r="BHL19" s="102"/>
      <c r="BHM19" s="102"/>
      <c r="BHN19" s="102"/>
      <c r="BHO19" s="103"/>
      <c r="BHP19" s="103"/>
      <c r="BHQ19" s="102"/>
      <c r="BHR19" s="102"/>
      <c r="BHS19" s="102"/>
      <c r="BHT19" s="102"/>
      <c r="BHU19" s="102"/>
      <c r="BHV19" s="102"/>
      <c r="BHW19" s="103"/>
      <c r="BHX19" s="103"/>
      <c r="BHY19" s="102"/>
      <c r="BHZ19" s="102"/>
      <c r="BIA19" s="102"/>
      <c r="BIB19" s="102"/>
      <c r="BIC19" s="102"/>
      <c r="BID19" s="102"/>
      <c r="BIE19" s="103"/>
      <c r="BIF19" s="103"/>
      <c r="BIG19" s="102"/>
      <c r="BIH19" s="102"/>
      <c r="BII19" s="102"/>
      <c r="BIJ19" s="102"/>
      <c r="BIK19" s="102"/>
      <c r="BIL19" s="102"/>
      <c r="BIM19" s="103"/>
      <c r="BIN19" s="103"/>
      <c r="BIO19" s="102"/>
      <c r="BIP19" s="102"/>
      <c r="BIQ19" s="102"/>
      <c r="BIR19" s="102"/>
      <c r="BIS19" s="102"/>
      <c r="BIT19" s="102"/>
      <c r="BIU19" s="103"/>
      <c r="BIV19" s="103"/>
      <c r="BIW19" s="102"/>
      <c r="BIX19" s="102"/>
      <c r="BIY19" s="102"/>
      <c r="BIZ19" s="102"/>
      <c r="BJA19" s="102"/>
      <c r="BJB19" s="102"/>
      <c r="BJC19" s="103"/>
      <c r="BJD19" s="103"/>
      <c r="BJE19" s="102"/>
      <c r="BJF19" s="102"/>
      <c r="BJG19" s="102"/>
      <c r="BJH19" s="102"/>
      <c r="BJI19" s="102"/>
      <c r="BJJ19" s="102"/>
      <c r="BJK19" s="103"/>
      <c r="BJL19" s="103"/>
      <c r="BJM19" s="102"/>
      <c r="BJN19" s="102"/>
      <c r="BJO19" s="102"/>
      <c r="BJP19" s="102"/>
      <c r="BJQ19" s="102"/>
      <c r="BJR19" s="102"/>
      <c r="BJS19" s="103"/>
      <c r="BJT19" s="103"/>
      <c r="BJU19" s="102"/>
      <c r="BJV19" s="102"/>
      <c r="BJW19" s="102"/>
      <c r="BJX19" s="102"/>
      <c r="BJY19" s="102"/>
      <c r="BJZ19" s="102"/>
      <c r="BKA19" s="103"/>
      <c r="BKB19" s="103"/>
      <c r="BKC19" s="102"/>
      <c r="BKD19" s="102"/>
      <c r="BKE19" s="102"/>
      <c r="BKF19" s="102"/>
      <c r="BKG19" s="102"/>
      <c r="BKH19" s="102"/>
      <c r="BKI19" s="103"/>
      <c r="BKJ19" s="103"/>
      <c r="BKK19" s="102"/>
      <c r="BKL19" s="102"/>
      <c r="BKM19" s="102"/>
      <c r="BKN19" s="102"/>
      <c r="BKO19" s="102"/>
      <c r="BKP19" s="102"/>
      <c r="BKQ19" s="103"/>
      <c r="BKR19" s="103"/>
      <c r="BKS19" s="102"/>
      <c r="BKT19" s="102"/>
      <c r="BKU19" s="102"/>
      <c r="BKV19" s="102"/>
      <c r="BKW19" s="102"/>
      <c r="BKX19" s="102"/>
      <c r="BKY19" s="103"/>
      <c r="BKZ19" s="103"/>
      <c r="BLA19" s="102"/>
      <c r="BLB19" s="102"/>
      <c r="BLC19" s="102"/>
      <c r="BLD19" s="102"/>
      <c r="BLE19" s="102"/>
      <c r="BLF19" s="102"/>
      <c r="BLG19" s="103"/>
      <c r="BLH19" s="103"/>
      <c r="BLI19" s="102"/>
      <c r="BLJ19" s="102"/>
      <c r="BLK19" s="102"/>
      <c r="BLL19" s="102"/>
      <c r="BLM19" s="102"/>
      <c r="BLN19" s="102"/>
      <c r="BLO19" s="103"/>
      <c r="BLP19" s="103"/>
      <c r="BLQ19" s="102"/>
      <c r="BLR19" s="102"/>
      <c r="BLS19" s="102"/>
      <c r="BLT19" s="102"/>
      <c r="BLU19" s="102"/>
      <c r="BLV19" s="102"/>
      <c r="BLW19" s="103"/>
      <c r="BLX19" s="104"/>
      <c r="BLY19" s="105"/>
      <c r="BLZ19" s="451"/>
      <c r="BMA19" s="451"/>
      <c r="BMB19" s="451"/>
      <c r="BMC19" s="451"/>
      <c r="BMD19" s="451"/>
      <c r="BME19" s="104"/>
      <c r="BMF19" s="104"/>
      <c r="BMG19" s="105"/>
      <c r="BMH19" s="451"/>
      <c r="BMI19" s="451"/>
      <c r="BMJ19" s="451"/>
      <c r="BMK19" s="451"/>
      <c r="BML19" s="451"/>
      <c r="BMM19" s="104"/>
      <c r="BMN19" s="104"/>
      <c r="BMO19" s="105"/>
      <c r="BMP19" s="451"/>
      <c r="BMQ19" s="451"/>
      <c r="BMR19" s="451"/>
      <c r="BMS19" s="451"/>
      <c r="BMT19" s="451"/>
      <c r="BMU19" s="104"/>
      <c r="BMV19" s="104"/>
      <c r="BMW19" s="105"/>
      <c r="BMX19" s="451"/>
      <c r="BMY19" s="451"/>
      <c r="BMZ19" s="451"/>
      <c r="BNA19" s="451"/>
      <c r="BNB19" s="451"/>
      <c r="BNC19" s="104"/>
      <c r="BND19" s="104"/>
      <c r="BNE19" s="105"/>
      <c r="BNF19" s="451"/>
      <c r="BNG19" s="451"/>
      <c r="BNH19" s="451"/>
      <c r="BNI19" s="451"/>
      <c r="BNJ19" s="451"/>
      <c r="BNK19" s="104"/>
      <c r="BNL19" s="104"/>
      <c r="BNM19" s="105"/>
      <c r="BNN19" s="451"/>
      <c r="BNO19" s="451"/>
      <c r="BNP19" s="451"/>
      <c r="BNQ19" s="451"/>
      <c r="BNR19" s="451"/>
      <c r="BNS19" s="104"/>
      <c r="BNT19" s="104"/>
      <c r="BNU19" s="105"/>
      <c r="BNV19" s="451"/>
      <c r="BNW19" s="451"/>
      <c r="BNX19" s="451"/>
      <c r="BNY19" s="451"/>
      <c r="BNZ19" s="451"/>
      <c r="BOA19" s="104"/>
      <c r="BOB19" s="104"/>
      <c r="BOC19" s="105"/>
      <c r="BOD19" s="451"/>
      <c r="BOE19" s="451"/>
      <c r="BOF19" s="451"/>
      <c r="BOG19" s="451"/>
      <c r="BOH19" s="451"/>
      <c r="BOI19" s="104"/>
      <c r="BOJ19" s="104"/>
      <c r="BOK19" s="105"/>
      <c r="BOL19" s="451"/>
      <c r="BOM19" s="451"/>
      <c r="BON19" s="451"/>
      <c r="BOO19" s="451"/>
      <c r="BOP19" s="451"/>
      <c r="BOQ19" s="104"/>
      <c r="BOR19" s="104"/>
      <c r="BOS19" s="105"/>
      <c r="BOT19" s="451"/>
      <c r="BOU19" s="451"/>
      <c r="BOV19" s="451"/>
      <c r="BOW19" s="451"/>
      <c r="BOX19" s="451"/>
      <c r="BOY19" s="104"/>
      <c r="BOZ19" s="104"/>
      <c r="BPA19" s="105"/>
      <c r="BPB19" s="451"/>
      <c r="BPC19" s="451"/>
      <c r="BPD19" s="451"/>
      <c r="BPE19" s="451"/>
      <c r="BPF19" s="451"/>
      <c r="BPG19" s="104"/>
      <c r="BPH19" s="104"/>
      <c r="BPI19" s="105"/>
      <c r="BPJ19" s="451"/>
      <c r="BPK19" s="451"/>
      <c r="BPL19" s="451"/>
      <c r="BPM19" s="451"/>
      <c r="BPN19" s="451"/>
      <c r="BPO19" s="104"/>
      <c r="BPP19" s="104"/>
      <c r="BPQ19" s="105"/>
      <c r="BPR19" s="451"/>
      <c r="BPS19" s="451"/>
      <c r="BPT19" s="451"/>
      <c r="BPU19" s="451"/>
      <c r="BPV19" s="451"/>
      <c r="BPW19" s="104"/>
      <c r="BPX19" s="104"/>
      <c r="BPY19" s="105"/>
      <c r="BPZ19" s="451"/>
      <c r="BQA19" s="451"/>
      <c r="BQB19" s="451"/>
      <c r="BQC19" s="451"/>
      <c r="BQD19" s="451"/>
      <c r="BQE19" s="104"/>
      <c r="BQF19" s="104"/>
      <c r="BQG19" s="105"/>
      <c r="BQH19" s="451"/>
      <c r="BQI19" s="451"/>
      <c r="BQJ19" s="451"/>
      <c r="BQK19" s="451"/>
      <c r="BQL19" s="451"/>
      <c r="BQM19" s="104"/>
      <c r="BQN19" s="104"/>
      <c r="BQO19" s="105"/>
      <c r="BQP19" s="451"/>
      <c r="BQQ19" s="451"/>
      <c r="BQR19" s="451"/>
      <c r="BQS19" s="451"/>
      <c r="BQT19" s="451"/>
      <c r="BQU19" s="104"/>
      <c r="BQV19" s="104"/>
      <c r="BQW19" s="105"/>
      <c r="BQX19" s="451"/>
      <c r="BQY19" s="451"/>
      <c r="BQZ19" s="451"/>
      <c r="BRA19" s="451"/>
      <c r="BRB19" s="451"/>
      <c r="BRC19" s="104"/>
      <c r="BRD19" s="104"/>
      <c r="BRE19" s="105"/>
      <c r="BRF19" s="451"/>
      <c r="BRG19" s="451"/>
      <c r="BRH19" s="451"/>
      <c r="BRI19" s="451"/>
      <c r="BRJ19" s="451"/>
      <c r="BRK19" s="104"/>
      <c r="BRL19" s="104"/>
      <c r="BRM19" s="105"/>
      <c r="BRN19" s="451"/>
      <c r="BRO19" s="451"/>
      <c r="BRP19" s="451"/>
      <c r="BRQ19" s="451"/>
      <c r="BRR19" s="451"/>
      <c r="BRS19" s="104"/>
      <c r="BRT19" s="104"/>
      <c r="BRU19" s="105"/>
      <c r="BRV19" s="451"/>
      <c r="BRW19" s="451"/>
      <c r="BRX19" s="451"/>
      <c r="BRY19" s="451"/>
      <c r="BRZ19" s="451"/>
      <c r="BSA19" s="104"/>
      <c r="BSB19" s="104"/>
      <c r="BSC19" s="105"/>
      <c r="BSD19" s="451"/>
      <c r="BSE19" s="451"/>
      <c r="BSF19" s="451"/>
      <c r="BSG19" s="451"/>
      <c r="BSH19" s="451"/>
      <c r="BSI19" s="104"/>
      <c r="BSJ19" s="104"/>
      <c r="BSK19" s="105"/>
      <c r="BSL19" s="451"/>
      <c r="BSM19" s="451"/>
      <c r="BSN19" s="451"/>
      <c r="BSO19" s="451"/>
      <c r="BSP19" s="451"/>
      <c r="BSQ19" s="104"/>
      <c r="BSR19" s="104"/>
      <c r="BSS19" s="105"/>
      <c r="BST19" s="451"/>
      <c r="BSU19" s="451"/>
      <c r="BSV19" s="451"/>
      <c r="BSW19" s="451"/>
      <c r="BSX19" s="451"/>
      <c r="BSY19" s="104"/>
      <c r="BSZ19" s="104"/>
      <c r="BTA19" s="105"/>
      <c r="BTB19" s="451"/>
      <c r="BTC19" s="451"/>
      <c r="BTD19" s="451"/>
      <c r="BTE19" s="451"/>
      <c r="BTF19" s="451"/>
      <c r="BTG19" s="104"/>
      <c r="BTH19" s="104"/>
      <c r="BTI19" s="105"/>
      <c r="BTJ19" s="451"/>
      <c r="BTK19" s="451"/>
      <c r="BTL19" s="451"/>
      <c r="BTM19" s="451"/>
      <c r="BTN19" s="451"/>
      <c r="BTO19" s="104"/>
      <c r="BTP19" s="104"/>
      <c r="BTQ19" s="105"/>
      <c r="BTR19" s="451"/>
      <c r="BTS19" s="451"/>
      <c r="BTT19" s="451"/>
      <c r="BTU19" s="451"/>
      <c r="BTV19" s="451"/>
      <c r="BTW19" s="104"/>
      <c r="BTX19" s="104"/>
      <c r="BTY19" s="105"/>
      <c r="BTZ19" s="451"/>
      <c r="BUA19" s="451"/>
      <c r="BUB19" s="451"/>
      <c r="BUC19" s="451"/>
      <c r="BUD19" s="451"/>
      <c r="BUE19" s="104"/>
      <c r="BUF19" s="104"/>
      <c r="BUG19" s="105"/>
      <c r="BUH19" s="451"/>
      <c r="BUI19" s="451"/>
      <c r="BUJ19" s="451"/>
      <c r="BUK19" s="451"/>
      <c r="BUL19" s="451"/>
      <c r="BUM19" s="104"/>
      <c r="BUN19" s="104"/>
      <c r="BUO19" s="105"/>
      <c r="BUP19" s="451"/>
      <c r="BUQ19" s="451"/>
      <c r="BUR19" s="451"/>
      <c r="BUS19" s="451"/>
      <c r="BUT19" s="451"/>
      <c r="BUU19" s="104"/>
      <c r="BUV19" s="104"/>
      <c r="BUW19" s="105"/>
      <c r="BUX19" s="451"/>
      <c r="BUY19" s="451"/>
      <c r="BUZ19" s="451"/>
      <c r="BVA19" s="451"/>
      <c r="BVB19" s="451"/>
      <c r="BVC19" s="104"/>
      <c r="BVD19" s="104"/>
      <c r="BVE19" s="105"/>
      <c r="BVF19" s="451"/>
      <c r="BVG19" s="451"/>
      <c r="BVH19" s="451"/>
      <c r="BVI19" s="451"/>
      <c r="BVJ19" s="451"/>
      <c r="BVK19" s="104"/>
      <c r="BVL19" s="104"/>
      <c r="BVM19" s="105"/>
      <c r="BVN19" s="451"/>
      <c r="BVO19" s="451"/>
      <c r="BVP19" s="451"/>
      <c r="BVQ19" s="451"/>
      <c r="BVR19" s="451"/>
      <c r="BVS19" s="104"/>
      <c r="BVT19" s="104"/>
      <c r="BVU19" s="105"/>
      <c r="BVV19" s="451"/>
      <c r="BVW19" s="451"/>
      <c r="BVX19" s="451"/>
      <c r="BVY19" s="451"/>
      <c r="BVZ19" s="451"/>
      <c r="BWA19" s="104"/>
      <c r="BWB19" s="104"/>
      <c r="BWC19" s="105"/>
      <c r="BWD19" s="451"/>
      <c r="BWE19" s="451"/>
      <c r="BWF19" s="451"/>
      <c r="BWG19" s="451"/>
      <c r="BWH19" s="451"/>
      <c r="BWI19" s="104"/>
      <c r="BWJ19" s="104"/>
      <c r="BWK19" s="105"/>
      <c r="BWL19" s="451"/>
      <c r="BWM19" s="451"/>
      <c r="BWN19" s="451"/>
      <c r="BWO19" s="451"/>
      <c r="BWP19" s="451"/>
      <c r="BWQ19" s="104"/>
      <c r="BWR19" s="104"/>
      <c r="BWS19" s="105"/>
      <c r="BWT19" s="451"/>
      <c r="BWU19" s="451"/>
      <c r="BWV19" s="451"/>
      <c r="BWW19" s="451"/>
      <c r="BWX19" s="451"/>
      <c r="BWY19" s="104"/>
      <c r="BWZ19" s="104"/>
      <c r="BXA19" s="105"/>
      <c r="BXB19" s="451"/>
      <c r="BXC19" s="451"/>
      <c r="BXD19" s="451"/>
      <c r="BXE19" s="451"/>
      <c r="BXF19" s="451"/>
      <c r="BXG19" s="104"/>
      <c r="BXH19" s="104"/>
      <c r="BXI19" s="105"/>
      <c r="BXJ19" s="451"/>
      <c r="BXK19" s="451"/>
      <c r="BXL19" s="451"/>
      <c r="BXM19" s="451"/>
      <c r="BXN19" s="451"/>
      <c r="BXO19" s="104"/>
      <c r="BXP19" s="104"/>
      <c r="BXQ19" s="105"/>
      <c r="BXR19" s="451"/>
      <c r="BXS19" s="451"/>
      <c r="BXT19" s="451"/>
      <c r="BXU19" s="451"/>
      <c r="BXV19" s="451"/>
      <c r="BXW19" s="104"/>
      <c r="BXX19" s="104"/>
      <c r="BXY19" s="105"/>
      <c r="BXZ19" s="451"/>
      <c r="BYA19" s="451"/>
      <c r="BYB19" s="451"/>
      <c r="BYC19" s="451"/>
      <c r="BYD19" s="451"/>
      <c r="BYE19" s="104"/>
      <c r="BYF19" s="104"/>
      <c r="BYG19" s="105"/>
      <c r="BYH19" s="451"/>
      <c r="BYI19" s="451"/>
      <c r="BYJ19" s="451"/>
      <c r="BYK19" s="451"/>
      <c r="BYL19" s="451"/>
      <c r="BYM19" s="104"/>
      <c r="BYN19" s="104"/>
      <c r="BYO19" s="105"/>
      <c r="BYP19" s="451"/>
      <c r="BYQ19" s="451"/>
      <c r="BYR19" s="451"/>
      <c r="BYS19" s="451"/>
      <c r="BYT19" s="451"/>
      <c r="BYU19" s="104"/>
      <c r="BYV19" s="104"/>
      <c r="BYW19" s="105"/>
      <c r="BYX19" s="451"/>
      <c r="BYY19" s="451"/>
      <c r="BYZ19" s="451"/>
      <c r="BZA19" s="451"/>
      <c r="BZB19" s="451"/>
      <c r="BZC19" s="104"/>
      <c r="BZD19" s="104"/>
      <c r="BZE19" s="105"/>
      <c r="BZF19" s="451"/>
      <c r="BZG19" s="451"/>
      <c r="BZH19" s="451"/>
      <c r="BZI19" s="451"/>
      <c r="BZJ19" s="451"/>
      <c r="BZK19" s="104"/>
      <c r="BZL19" s="104"/>
      <c r="BZM19" s="105"/>
      <c r="BZN19" s="451"/>
      <c r="BZO19" s="451"/>
      <c r="BZP19" s="451"/>
      <c r="BZQ19" s="451"/>
      <c r="BZR19" s="451"/>
      <c r="BZS19" s="104"/>
      <c r="BZT19" s="104"/>
      <c r="BZU19" s="105"/>
      <c r="BZV19" s="451"/>
      <c r="BZW19" s="451"/>
      <c r="BZX19" s="451"/>
      <c r="BZY19" s="451"/>
      <c r="BZZ19" s="451"/>
      <c r="CAA19" s="104"/>
      <c r="CAB19" s="104"/>
      <c r="CAC19" s="105"/>
      <c r="CAD19" s="451"/>
      <c r="CAE19" s="451"/>
      <c r="CAF19" s="451"/>
      <c r="CAG19" s="451"/>
      <c r="CAH19" s="451"/>
      <c r="CAI19" s="104"/>
      <c r="CAJ19" s="104"/>
      <c r="CAK19" s="105"/>
      <c r="CAL19" s="451"/>
      <c r="CAM19" s="451"/>
      <c r="CAN19" s="451"/>
      <c r="CAO19" s="451"/>
      <c r="CAP19" s="451"/>
      <c r="CAQ19" s="104"/>
      <c r="CAR19" s="104"/>
      <c r="CAS19" s="105"/>
      <c r="CAT19" s="451"/>
      <c r="CAU19" s="451"/>
      <c r="CAV19" s="451"/>
      <c r="CAW19" s="451"/>
      <c r="CAX19" s="451"/>
      <c r="CAY19" s="104"/>
      <c r="CAZ19" s="104"/>
      <c r="CBA19" s="105"/>
      <c r="CBB19" s="451"/>
      <c r="CBC19" s="451"/>
      <c r="CBD19" s="451"/>
      <c r="CBE19" s="451"/>
      <c r="CBF19" s="451"/>
      <c r="CBG19" s="104"/>
      <c r="CBH19" s="104"/>
      <c r="CBI19" s="105"/>
      <c r="CBJ19" s="451"/>
      <c r="CBK19" s="451"/>
      <c r="CBL19" s="451"/>
      <c r="CBM19" s="451"/>
      <c r="CBN19" s="451"/>
      <c r="CBO19" s="104"/>
      <c r="CBP19" s="104"/>
      <c r="CBQ19" s="105"/>
      <c r="CBR19" s="451"/>
      <c r="CBS19" s="451"/>
      <c r="CBT19" s="451"/>
      <c r="CBU19" s="451"/>
      <c r="CBV19" s="451"/>
      <c r="CBW19" s="104"/>
      <c r="CBX19" s="104"/>
      <c r="CBY19" s="105"/>
      <c r="CBZ19" s="451"/>
      <c r="CCA19" s="451"/>
      <c r="CCB19" s="451"/>
      <c r="CCC19" s="451"/>
      <c r="CCD19" s="451"/>
      <c r="CCE19" s="104"/>
      <c r="CCF19" s="104"/>
      <c r="CCG19" s="105"/>
      <c r="CCH19" s="451"/>
      <c r="CCI19" s="451"/>
      <c r="CCJ19" s="451"/>
      <c r="CCK19" s="451"/>
      <c r="CCL19" s="451"/>
      <c r="CCM19" s="104"/>
      <c r="CCN19" s="104"/>
      <c r="CCO19" s="105"/>
      <c r="CCP19" s="451"/>
      <c r="CCQ19" s="451"/>
      <c r="CCR19" s="451"/>
      <c r="CCS19" s="451"/>
      <c r="CCT19" s="451"/>
      <c r="CCU19" s="104"/>
      <c r="CCV19" s="104"/>
      <c r="CCW19" s="105"/>
      <c r="CCX19" s="451"/>
      <c r="CCY19" s="451"/>
      <c r="CCZ19" s="451"/>
      <c r="CDA19" s="451"/>
      <c r="CDB19" s="451"/>
      <c r="CDC19" s="104"/>
      <c r="CDD19" s="104"/>
      <c r="CDE19" s="105"/>
      <c r="CDF19" s="451"/>
      <c r="CDG19" s="451"/>
      <c r="CDH19" s="451"/>
      <c r="CDI19" s="451"/>
      <c r="CDJ19" s="451"/>
      <c r="CDK19" s="104"/>
      <c r="CDL19" s="104"/>
      <c r="CDM19" s="105"/>
      <c r="CDN19" s="451"/>
      <c r="CDO19" s="451"/>
      <c r="CDP19" s="451"/>
      <c r="CDQ19" s="451"/>
      <c r="CDR19" s="451"/>
      <c r="CDS19" s="104"/>
      <c r="CDT19" s="104"/>
      <c r="CDU19" s="105"/>
      <c r="CDV19" s="451"/>
      <c r="CDW19" s="451"/>
      <c r="CDX19" s="451"/>
      <c r="CDY19" s="451"/>
      <c r="CDZ19" s="451"/>
      <c r="CEA19" s="104"/>
      <c r="CEB19" s="104"/>
      <c r="CEC19" s="105"/>
      <c r="CED19" s="451"/>
      <c r="CEE19" s="451"/>
      <c r="CEF19" s="451"/>
      <c r="CEG19" s="451"/>
      <c r="CEH19" s="451"/>
      <c r="CEI19" s="104"/>
      <c r="CEJ19" s="104"/>
      <c r="CEK19" s="105"/>
      <c r="CEL19" s="451"/>
      <c r="CEM19" s="451"/>
      <c r="CEN19" s="451"/>
      <c r="CEO19" s="451"/>
      <c r="CEP19" s="451"/>
      <c r="CEQ19" s="104"/>
      <c r="CER19" s="104"/>
      <c r="CES19" s="105"/>
      <c r="CET19" s="451"/>
      <c r="CEU19" s="451"/>
      <c r="CEV19" s="451"/>
      <c r="CEW19" s="451"/>
      <c r="CEX19" s="451"/>
      <c r="CEY19" s="104"/>
      <c r="CEZ19" s="104"/>
      <c r="CFA19" s="105"/>
      <c r="CFB19" s="451"/>
      <c r="CFC19" s="451"/>
      <c r="CFD19" s="451"/>
      <c r="CFE19" s="451"/>
      <c r="CFF19" s="451"/>
      <c r="CFG19" s="104"/>
      <c r="CFH19" s="104"/>
      <c r="CFI19" s="105"/>
      <c r="CFJ19" s="451"/>
      <c r="CFK19" s="451"/>
      <c r="CFL19" s="451"/>
      <c r="CFM19" s="451"/>
      <c r="CFN19" s="451"/>
      <c r="CFO19" s="104"/>
      <c r="CFP19" s="104"/>
      <c r="CFQ19" s="105"/>
      <c r="CFR19" s="451"/>
      <c r="CFS19" s="451"/>
      <c r="CFT19" s="451"/>
      <c r="CFU19" s="451"/>
      <c r="CFV19" s="451"/>
      <c r="CFW19" s="104"/>
      <c r="CFX19" s="104"/>
      <c r="CFY19" s="105"/>
      <c r="CFZ19" s="451"/>
      <c r="CGA19" s="451"/>
      <c r="CGB19" s="451"/>
      <c r="CGC19" s="451"/>
      <c r="CGD19" s="451"/>
      <c r="CGE19" s="104"/>
      <c r="CGF19" s="104"/>
      <c r="CGG19" s="105"/>
      <c r="CGH19" s="451"/>
      <c r="CGI19" s="451"/>
      <c r="CGJ19" s="451"/>
      <c r="CGK19" s="451"/>
      <c r="CGL19" s="451"/>
      <c r="CGM19" s="104"/>
      <c r="CGN19" s="104"/>
      <c r="CGO19" s="105"/>
      <c r="CGP19" s="451"/>
      <c r="CGQ19" s="451"/>
      <c r="CGR19" s="451"/>
      <c r="CGS19" s="451"/>
      <c r="CGT19" s="451"/>
      <c r="CGU19" s="104"/>
      <c r="CGV19" s="104"/>
      <c r="CGW19" s="105"/>
      <c r="CGX19" s="451"/>
      <c r="CGY19" s="451"/>
      <c r="CGZ19" s="451"/>
      <c r="CHA19" s="451"/>
      <c r="CHB19" s="451"/>
      <c r="CHC19" s="104"/>
      <c r="CHD19" s="104"/>
      <c r="CHE19" s="105"/>
      <c r="CHF19" s="451"/>
      <c r="CHG19" s="451"/>
      <c r="CHH19" s="451"/>
      <c r="CHI19" s="451"/>
      <c r="CHJ19" s="451"/>
      <c r="CHK19" s="104"/>
      <c r="CHL19" s="104"/>
      <c r="CHM19" s="105"/>
      <c r="CHN19" s="451"/>
      <c r="CHO19" s="451"/>
      <c r="CHP19" s="451"/>
      <c r="CHQ19" s="451"/>
      <c r="CHR19" s="451"/>
      <c r="CHS19" s="104"/>
      <c r="CHT19" s="104"/>
      <c r="CHU19" s="105"/>
      <c r="CHV19" s="451"/>
      <c r="CHW19" s="451"/>
      <c r="CHX19" s="451"/>
      <c r="CHY19" s="451"/>
      <c r="CHZ19" s="451"/>
      <c r="CIA19" s="104"/>
      <c r="CIB19" s="104"/>
      <c r="CIC19" s="105"/>
      <c r="CID19" s="451"/>
      <c r="CIE19" s="451"/>
      <c r="CIF19" s="451"/>
      <c r="CIG19" s="451"/>
      <c r="CIH19" s="451"/>
      <c r="CII19" s="104"/>
      <c r="CIJ19" s="104"/>
      <c r="CIK19" s="105"/>
      <c r="CIL19" s="451"/>
      <c r="CIM19" s="451"/>
      <c r="CIN19" s="451"/>
      <c r="CIO19" s="451"/>
      <c r="CIP19" s="451"/>
      <c r="CIQ19" s="104"/>
      <c r="CIR19" s="104"/>
      <c r="CIS19" s="105"/>
      <c r="CIT19" s="451"/>
      <c r="CIU19" s="451"/>
      <c r="CIV19" s="451"/>
      <c r="CIW19" s="451"/>
      <c r="CIX19" s="451"/>
      <c r="CIY19" s="104"/>
      <c r="CIZ19" s="104"/>
      <c r="CJA19" s="105"/>
      <c r="CJB19" s="451"/>
      <c r="CJC19" s="451"/>
      <c r="CJD19" s="451"/>
      <c r="CJE19" s="451"/>
      <c r="CJF19" s="451"/>
      <c r="CJG19" s="104"/>
      <c r="CJH19" s="104"/>
      <c r="CJI19" s="105"/>
      <c r="CJJ19" s="451"/>
      <c r="CJK19" s="451"/>
      <c r="CJL19" s="451"/>
      <c r="CJM19" s="451"/>
      <c r="CJN19" s="451"/>
      <c r="CJO19" s="104"/>
      <c r="CJP19" s="104"/>
      <c r="CJQ19" s="105"/>
      <c r="CJR19" s="451"/>
      <c r="CJS19" s="451"/>
      <c r="CJT19" s="451"/>
      <c r="CJU19" s="451"/>
      <c r="CJV19" s="451"/>
      <c r="CJW19" s="104"/>
      <c r="CJX19" s="104"/>
      <c r="CJY19" s="105"/>
      <c r="CJZ19" s="451"/>
      <c r="CKA19" s="451"/>
      <c r="CKB19" s="451"/>
      <c r="CKC19" s="451"/>
      <c r="CKD19" s="451"/>
      <c r="CKE19" s="104"/>
      <c r="CKF19" s="104"/>
      <c r="CKG19" s="105"/>
      <c r="CKH19" s="451"/>
      <c r="CKI19" s="451"/>
      <c r="CKJ19" s="451"/>
      <c r="CKK19" s="451"/>
      <c r="CKL19" s="451"/>
      <c r="CKM19" s="104"/>
      <c r="CKN19" s="104"/>
      <c r="CKO19" s="105"/>
      <c r="CKP19" s="451"/>
      <c r="CKQ19" s="451"/>
      <c r="CKR19" s="451"/>
      <c r="CKS19" s="451"/>
      <c r="CKT19" s="451"/>
      <c r="CKU19" s="104"/>
      <c r="CKV19" s="104"/>
      <c r="CKW19" s="105"/>
      <c r="CKX19" s="451"/>
      <c r="CKY19" s="451"/>
      <c r="CKZ19" s="451"/>
      <c r="CLA19" s="451"/>
      <c r="CLB19" s="451"/>
      <c r="CLC19" s="104"/>
      <c r="CLD19" s="104"/>
      <c r="CLE19" s="105"/>
      <c r="CLF19" s="451"/>
      <c r="CLG19" s="451"/>
      <c r="CLH19" s="451"/>
      <c r="CLI19" s="451"/>
      <c r="CLJ19" s="451"/>
      <c r="CLK19" s="104"/>
      <c r="CLL19" s="104"/>
      <c r="CLM19" s="105"/>
      <c r="CLN19" s="451"/>
      <c r="CLO19" s="451"/>
      <c r="CLP19" s="451"/>
      <c r="CLQ19" s="451"/>
      <c r="CLR19" s="451"/>
      <c r="CLS19" s="104"/>
      <c r="CLT19" s="104"/>
      <c r="CLU19" s="105"/>
      <c r="CLV19" s="451"/>
      <c r="CLW19" s="451"/>
      <c r="CLX19" s="451"/>
      <c r="CLY19" s="451"/>
      <c r="CLZ19" s="451"/>
      <c r="CMA19" s="104"/>
      <c r="CMB19" s="104"/>
      <c r="CMC19" s="105"/>
      <c r="CMD19" s="451"/>
      <c r="CME19" s="451"/>
      <c r="CMF19" s="451"/>
      <c r="CMG19" s="451"/>
      <c r="CMH19" s="451"/>
      <c r="CMI19" s="104"/>
      <c r="CMJ19" s="104"/>
      <c r="CMK19" s="105"/>
      <c r="CML19" s="451"/>
      <c r="CMM19" s="451"/>
      <c r="CMN19" s="451"/>
      <c r="CMO19" s="451"/>
      <c r="CMP19" s="451"/>
      <c r="CMQ19" s="104"/>
      <c r="CMR19" s="104"/>
      <c r="CMS19" s="105"/>
      <c r="CMT19" s="451"/>
      <c r="CMU19" s="451"/>
      <c r="CMV19" s="451"/>
      <c r="CMW19" s="451"/>
      <c r="CMX19" s="451"/>
      <c r="CMY19" s="104"/>
      <c r="CMZ19" s="104"/>
      <c r="CNA19" s="105"/>
      <c r="CNB19" s="451"/>
      <c r="CNC19" s="451"/>
      <c r="CND19" s="451"/>
      <c r="CNE19" s="451"/>
      <c r="CNF19" s="451"/>
      <c r="CNG19" s="104"/>
      <c r="CNH19" s="104"/>
      <c r="CNI19" s="105"/>
      <c r="CNJ19" s="451"/>
      <c r="CNK19" s="451"/>
      <c r="CNL19" s="451"/>
      <c r="CNM19" s="451"/>
      <c r="CNN19" s="451"/>
      <c r="CNO19" s="104"/>
      <c r="CNP19" s="104"/>
      <c r="CNQ19" s="105"/>
      <c r="CNR19" s="451"/>
      <c r="CNS19" s="451"/>
      <c r="CNT19" s="451"/>
      <c r="CNU19" s="451"/>
      <c r="CNV19" s="451"/>
      <c r="CNW19" s="104"/>
      <c r="CNX19" s="104"/>
      <c r="CNY19" s="105"/>
      <c r="CNZ19" s="451"/>
      <c r="COA19" s="451"/>
      <c r="COB19" s="451"/>
      <c r="COC19" s="451"/>
      <c r="COD19" s="451"/>
      <c r="COE19" s="104"/>
      <c r="COF19" s="104"/>
      <c r="COG19" s="105"/>
      <c r="COH19" s="451"/>
      <c r="COI19" s="451"/>
      <c r="COJ19" s="451"/>
      <c r="COK19" s="451"/>
      <c r="COL19" s="451"/>
      <c r="COM19" s="104"/>
      <c r="CON19" s="104"/>
      <c r="COO19" s="105"/>
      <c r="COP19" s="451"/>
      <c r="COQ19" s="451"/>
      <c r="COR19" s="451"/>
      <c r="COS19" s="451"/>
      <c r="COT19" s="451"/>
      <c r="COU19" s="104"/>
      <c r="COV19" s="104"/>
      <c r="COW19" s="105"/>
      <c r="COX19" s="451"/>
      <c r="COY19" s="451"/>
      <c r="COZ19" s="451"/>
      <c r="CPA19" s="451"/>
      <c r="CPB19" s="451"/>
      <c r="CPC19" s="104"/>
      <c r="CPD19" s="104"/>
      <c r="CPE19" s="105"/>
      <c r="CPF19" s="451"/>
      <c r="CPG19" s="451"/>
      <c r="CPH19" s="451"/>
      <c r="CPI19" s="451"/>
      <c r="CPJ19" s="451"/>
      <c r="CPK19" s="104"/>
      <c r="CPL19" s="104"/>
      <c r="CPM19" s="105"/>
      <c r="CPN19" s="451"/>
      <c r="CPO19" s="451"/>
      <c r="CPP19" s="451"/>
      <c r="CPQ19" s="451"/>
      <c r="CPR19" s="451"/>
      <c r="CPS19" s="104"/>
      <c r="CPT19" s="104"/>
      <c r="CPU19" s="105"/>
      <c r="CPV19" s="451"/>
      <c r="CPW19" s="451"/>
      <c r="CPX19" s="451"/>
      <c r="CPY19" s="451"/>
      <c r="CPZ19" s="451"/>
      <c r="CQA19" s="104"/>
      <c r="CQB19" s="104"/>
      <c r="CQC19" s="105"/>
      <c r="CQD19" s="451"/>
      <c r="CQE19" s="451"/>
      <c r="CQF19" s="451"/>
      <c r="CQG19" s="451"/>
      <c r="CQH19" s="451"/>
      <c r="CQI19" s="104"/>
      <c r="CQJ19" s="104"/>
      <c r="CQK19" s="105"/>
      <c r="CQL19" s="451"/>
      <c r="CQM19" s="451"/>
      <c r="CQN19" s="451"/>
      <c r="CQO19" s="451"/>
      <c r="CQP19" s="451"/>
      <c r="CQQ19" s="104"/>
      <c r="CQR19" s="104"/>
      <c r="CQS19" s="105"/>
      <c r="CQT19" s="451"/>
      <c r="CQU19" s="451"/>
      <c r="CQV19" s="451"/>
      <c r="CQW19" s="451"/>
      <c r="CQX19" s="451"/>
      <c r="CQY19" s="104"/>
      <c r="CQZ19" s="104"/>
      <c r="CRA19" s="105"/>
      <c r="CRB19" s="451"/>
      <c r="CRC19" s="451"/>
      <c r="CRD19" s="451"/>
      <c r="CRE19" s="451"/>
      <c r="CRF19" s="451"/>
      <c r="CRG19" s="104"/>
      <c r="CRH19" s="104"/>
      <c r="CRI19" s="105"/>
      <c r="CRJ19" s="451"/>
      <c r="CRK19" s="451"/>
      <c r="CRL19" s="451"/>
      <c r="CRM19" s="451"/>
      <c r="CRN19" s="451"/>
      <c r="CRO19" s="104"/>
      <c r="CRP19" s="104"/>
      <c r="CRQ19" s="105"/>
      <c r="CRR19" s="451"/>
      <c r="CRS19" s="451"/>
      <c r="CRT19" s="451"/>
      <c r="CRU19" s="451"/>
      <c r="CRV19" s="451"/>
      <c r="CRW19" s="104"/>
      <c r="CRX19" s="104"/>
      <c r="CRY19" s="105"/>
      <c r="CRZ19" s="451"/>
      <c r="CSA19" s="451"/>
      <c r="CSB19" s="451"/>
      <c r="CSC19" s="451"/>
      <c r="CSD19" s="451"/>
      <c r="CSE19" s="104"/>
      <c r="CSF19" s="104"/>
      <c r="CSG19" s="105"/>
      <c r="CSH19" s="451"/>
      <c r="CSI19" s="451"/>
      <c r="CSJ19" s="451"/>
      <c r="CSK19" s="451"/>
      <c r="CSL19" s="451"/>
      <c r="CSM19" s="104"/>
      <c r="CSN19" s="104"/>
      <c r="CSO19" s="105"/>
      <c r="CSP19" s="451"/>
      <c r="CSQ19" s="451"/>
      <c r="CSR19" s="451"/>
      <c r="CSS19" s="451"/>
      <c r="CST19" s="451"/>
      <c r="CSU19" s="104"/>
      <c r="CSV19" s="104"/>
      <c r="CSW19" s="105"/>
      <c r="CSX19" s="451"/>
      <c r="CSY19" s="451"/>
      <c r="CSZ19" s="451"/>
      <c r="CTA19" s="451"/>
      <c r="CTB19" s="451"/>
      <c r="CTC19" s="104"/>
      <c r="CTD19" s="104"/>
      <c r="CTE19" s="105"/>
      <c r="CTF19" s="451"/>
      <c r="CTG19" s="451"/>
      <c r="CTH19" s="451"/>
      <c r="CTI19" s="451"/>
      <c r="CTJ19" s="451"/>
      <c r="CTK19" s="104"/>
      <c r="CTL19" s="104"/>
      <c r="CTM19" s="105"/>
      <c r="CTN19" s="451"/>
      <c r="CTO19" s="451"/>
      <c r="CTP19" s="451"/>
      <c r="CTQ19" s="451"/>
      <c r="CTR19" s="451"/>
      <c r="CTS19" s="104"/>
      <c r="CTT19" s="104"/>
      <c r="CTU19" s="105"/>
      <c r="CTV19" s="451"/>
      <c r="CTW19" s="451"/>
      <c r="CTX19" s="451"/>
      <c r="CTY19" s="451"/>
      <c r="CTZ19" s="451"/>
      <c r="CUA19" s="104"/>
      <c r="CUB19" s="104"/>
      <c r="CUC19" s="105"/>
      <c r="CUD19" s="451"/>
      <c r="CUE19" s="451"/>
      <c r="CUF19" s="451"/>
      <c r="CUG19" s="451"/>
      <c r="CUH19" s="451"/>
      <c r="CUI19" s="104"/>
      <c r="CUJ19" s="104"/>
      <c r="CUK19" s="105"/>
      <c r="CUL19" s="451"/>
      <c r="CUM19" s="451"/>
      <c r="CUN19" s="451"/>
      <c r="CUO19" s="451"/>
      <c r="CUP19" s="451"/>
      <c r="CUQ19" s="104"/>
      <c r="CUR19" s="104"/>
      <c r="CUS19" s="105"/>
      <c r="CUT19" s="451"/>
      <c r="CUU19" s="451"/>
      <c r="CUV19" s="451"/>
      <c r="CUW19" s="451"/>
      <c r="CUX19" s="451"/>
      <c r="CUY19" s="104"/>
      <c r="CUZ19" s="104"/>
      <c r="CVA19" s="105"/>
      <c r="CVB19" s="451"/>
      <c r="CVC19" s="451"/>
      <c r="CVD19" s="451"/>
      <c r="CVE19" s="451"/>
      <c r="CVF19" s="451"/>
      <c r="CVG19" s="104"/>
      <c r="CVH19" s="104"/>
      <c r="CVI19" s="105"/>
      <c r="CVJ19" s="451"/>
      <c r="CVK19" s="451"/>
      <c r="CVL19" s="451"/>
      <c r="CVM19" s="451"/>
      <c r="CVN19" s="451"/>
      <c r="CVO19" s="104"/>
      <c r="CVP19" s="104"/>
      <c r="CVQ19" s="105"/>
      <c r="CVR19" s="451"/>
      <c r="CVS19" s="451"/>
      <c r="CVT19" s="451"/>
      <c r="CVU19" s="451"/>
      <c r="CVV19" s="451"/>
      <c r="CVW19" s="104"/>
      <c r="CVX19" s="104"/>
      <c r="CVY19" s="105"/>
      <c r="CVZ19" s="451"/>
      <c r="CWA19" s="451"/>
      <c r="CWB19" s="451"/>
      <c r="CWC19" s="451"/>
      <c r="CWD19" s="451"/>
      <c r="CWE19" s="104"/>
      <c r="CWF19" s="104"/>
      <c r="CWG19" s="105"/>
      <c r="CWH19" s="451"/>
      <c r="CWI19" s="451"/>
      <c r="CWJ19" s="451"/>
      <c r="CWK19" s="451"/>
      <c r="CWL19" s="451"/>
      <c r="CWM19" s="104"/>
      <c r="CWN19" s="104"/>
      <c r="CWO19" s="105"/>
      <c r="CWP19" s="451"/>
      <c r="CWQ19" s="451"/>
      <c r="CWR19" s="451"/>
      <c r="CWS19" s="451"/>
      <c r="CWT19" s="451"/>
      <c r="CWU19" s="104"/>
      <c r="CWV19" s="104"/>
      <c r="CWW19" s="105"/>
      <c r="CWX19" s="451"/>
      <c r="CWY19" s="451"/>
      <c r="CWZ19" s="451"/>
      <c r="CXA19" s="451"/>
      <c r="CXB19" s="451"/>
      <c r="CXC19" s="104"/>
      <c r="CXD19" s="104"/>
      <c r="CXE19" s="105"/>
      <c r="CXF19" s="451"/>
      <c r="CXG19" s="451"/>
      <c r="CXH19" s="451"/>
      <c r="CXI19" s="451"/>
      <c r="CXJ19" s="451"/>
      <c r="CXK19" s="104"/>
      <c r="CXL19" s="104"/>
      <c r="CXM19" s="105"/>
      <c r="CXN19" s="451"/>
      <c r="CXO19" s="451"/>
      <c r="CXP19" s="451"/>
      <c r="CXQ19" s="451"/>
      <c r="CXR19" s="451"/>
      <c r="CXS19" s="104"/>
      <c r="CXT19" s="104"/>
      <c r="CXU19" s="105"/>
      <c r="CXV19" s="451"/>
      <c r="CXW19" s="451"/>
      <c r="CXX19" s="451"/>
      <c r="CXY19" s="451"/>
      <c r="CXZ19" s="451"/>
      <c r="CYA19" s="104"/>
      <c r="CYB19" s="104"/>
      <c r="CYC19" s="105"/>
      <c r="CYD19" s="451"/>
      <c r="CYE19" s="451"/>
      <c r="CYF19" s="451"/>
      <c r="CYG19" s="451"/>
      <c r="CYH19" s="451"/>
      <c r="CYI19" s="104"/>
      <c r="CYJ19" s="104"/>
      <c r="CYK19" s="105"/>
      <c r="CYL19" s="451"/>
      <c r="CYM19" s="451"/>
      <c r="CYN19" s="451"/>
      <c r="CYO19" s="451"/>
      <c r="CYP19" s="451"/>
      <c r="CYQ19" s="104"/>
      <c r="CYR19" s="104"/>
      <c r="CYS19" s="105"/>
      <c r="CYT19" s="451"/>
      <c r="CYU19" s="451"/>
      <c r="CYV19" s="451"/>
      <c r="CYW19" s="451"/>
      <c r="CYX19" s="451"/>
      <c r="CYY19" s="104"/>
      <c r="CYZ19" s="104"/>
      <c r="CZA19" s="105"/>
      <c r="CZB19" s="451"/>
      <c r="CZC19" s="451"/>
      <c r="CZD19" s="451"/>
      <c r="CZE19" s="451"/>
      <c r="CZF19" s="451"/>
      <c r="CZG19" s="104"/>
      <c r="CZH19" s="104"/>
      <c r="CZI19" s="105"/>
      <c r="CZJ19" s="451"/>
      <c r="CZK19" s="451"/>
      <c r="CZL19" s="451"/>
      <c r="CZM19" s="451"/>
      <c r="CZN19" s="451"/>
      <c r="CZO19" s="104"/>
      <c r="CZP19" s="104"/>
      <c r="CZQ19" s="105"/>
      <c r="CZR19" s="451"/>
      <c r="CZS19" s="451"/>
      <c r="CZT19" s="451"/>
      <c r="CZU19" s="451"/>
      <c r="CZV19" s="451"/>
      <c r="CZW19" s="104"/>
      <c r="CZX19" s="104"/>
      <c r="CZY19" s="105"/>
      <c r="CZZ19" s="451"/>
      <c r="DAA19" s="451"/>
      <c r="DAB19" s="451"/>
      <c r="DAC19" s="451"/>
      <c r="DAD19" s="451"/>
      <c r="DAE19" s="104"/>
      <c r="DAF19" s="104"/>
      <c r="DAG19" s="105"/>
      <c r="DAH19" s="451"/>
      <c r="DAI19" s="451"/>
      <c r="DAJ19" s="451"/>
      <c r="DAK19" s="451"/>
      <c r="DAL19" s="451"/>
      <c r="DAM19" s="104"/>
      <c r="DAN19" s="104"/>
      <c r="DAO19" s="105"/>
      <c r="DAP19" s="451"/>
      <c r="DAQ19" s="451"/>
      <c r="DAR19" s="451"/>
      <c r="DAS19" s="451"/>
      <c r="DAT19" s="451"/>
      <c r="DAU19" s="104"/>
      <c r="DAV19" s="104"/>
      <c r="DAW19" s="105"/>
      <c r="DAX19" s="451"/>
      <c r="DAY19" s="451"/>
      <c r="DAZ19" s="451"/>
      <c r="DBA19" s="451"/>
      <c r="DBB19" s="451"/>
      <c r="DBC19" s="104"/>
      <c r="DBD19" s="104"/>
      <c r="DBE19" s="105"/>
      <c r="DBF19" s="451"/>
      <c r="DBG19" s="451"/>
      <c r="DBH19" s="451"/>
      <c r="DBI19" s="451"/>
      <c r="DBJ19" s="451"/>
      <c r="DBK19" s="104"/>
      <c r="DBL19" s="104"/>
      <c r="DBM19" s="105"/>
      <c r="DBN19" s="451"/>
      <c r="DBO19" s="451"/>
      <c r="DBP19" s="451"/>
      <c r="DBQ19" s="451"/>
      <c r="DBR19" s="451"/>
      <c r="DBS19" s="104"/>
      <c r="DBT19" s="104"/>
      <c r="DBU19" s="105"/>
      <c r="DBV19" s="451"/>
      <c r="DBW19" s="451"/>
      <c r="DBX19" s="451"/>
      <c r="DBY19" s="451"/>
      <c r="DBZ19" s="451"/>
      <c r="DCA19" s="104"/>
      <c r="DCB19" s="104"/>
      <c r="DCC19" s="105"/>
      <c r="DCD19" s="451"/>
      <c r="DCE19" s="451"/>
      <c r="DCF19" s="451"/>
      <c r="DCG19" s="451"/>
      <c r="DCH19" s="451"/>
      <c r="DCI19" s="104"/>
      <c r="DCJ19" s="104"/>
      <c r="DCK19" s="105"/>
      <c r="DCL19" s="451"/>
      <c r="DCM19" s="451"/>
      <c r="DCN19" s="451"/>
      <c r="DCO19" s="451"/>
      <c r="DCP19" s="451"/>
      <c r="DCQ19" s="104"/>
      <c r="DCR19" s="104"/>
      <c r="DCS19" s="105"/>
      <c r="DCT19" s="451"/>
      <c r="DCU19" s="451"/>
      <c r="DCV19" s="451"/>
      <c r="DCW19" s="451"/>
      <c r="DCX19" s="451"/>
      <c r="DCY19" s="104"/>
      <c r="DCZ19" s="104"/>
      <c r="DDA19" s="105"/>
      <c r="DDB19" s="451"/>
      <c r="DDC19" s="451"/>
      <c r="DDD19" s="451"/>
      <c r="DDE19" s="451"/>
      <c r="DDF19" s="451"/>
      <c r="DDG19" s="104"/>
      <c r="DDH19" s="104"/>
      <c r="DDI19" s="105"/>
      <c r="DDJ19" s="451"/>
      <c r="DDK19" s="451"/>
      <c r="DDL19" s="451"/>
      <c r="DDM19" s="451"/>
      <c r="DDN19" s="451"/>
      <c r="DDO19" s="104"/>
      <c r="DDP19" s="104"/>
      <c r="DDQ19" s="105"/>
      <c r="DDR19" s="451"/>
      <c r="DDS19" s="451"/>
      <c r="DDT19" s="451"/>
      <c r="DDU19" s="451"/>
      <c r="DDV19" s="451"/>
      <c r="DDW19" s="104"/>
      <c r="DDX19" s="104"/>
      <c r="DDY19" s="105"/>
      <c r="DDZ19" s="451"/>
      <c r="DEA19" s="451"/>
      <c r="DEB19" s="451"/>
      <c r="DEC19" s="451"/>
      <c r="DED19" s="451"/>
      <c r="DEE19" s="104"/>
      <c r="DEF19" s="104"/>
      <c r="DEG19" s="105"/>
      <c r="DEH19" s="451"/>
      <c r="DEI19" s="451"/>
      <c r="DEJ19" s="451"/>
      <c r="DEK19" s="451"/>
      <c r="DEL19" s="451"/>
      <c r="DEM19" s="104"/>
      <c r="DEN19" s="104"/>
      <c r="DEO19" s="105"/>
      <c r="DEP19" s="451"/>
      <c r="DEQ19" s="451"/>
      <c r="DER19" s="451"/>
      <c r="DES19" s="451"/>
      <c r="DET19" s="451"/>
      <c r="DEU19" s="104"/>
      <c r="DEV19" s="104"/>
      <c r="DEW19" s="105"/>
      <c r="DEX19" s="451"/>
      <c r="DEY19" s="451"/>
      <c r="DEZ19" s="451"/>
      <c r="DFA19" s="451"/>
      <c r="DFB19" s="451"/>
      <c r="DFC19" s="104"/>
      <c r="DFD19" s="104"/>
      <c r="DFE19" s="105"/>
      <c r="DFF19" s="451"/>
      <c r="DFG19" s="451"/>
      <c r="DFH19" s="451"/>
      <c r="DFI19" s="451"/>
      <c r="DFJ19" s="451"/>
      <c r="DFK19" s="104"/>
      <c r="DFL19" s="104"/>
      <c r="DFM19" s="105"/>
      <c r="DFN19" s="451"/>
      <c r="DFO19" s="451"/>
      <c r="DFP19" s="451"/>
      <c r="DFQ19" s="451"/>
      <c r="DFR19" s="451"/>
      <c r="DFS19" s="104"/>
      <c r="DFT19" s="104"/>
      <c r="DFU19" s="105"/>
      <c r="DFV19" s="451"/>
      <c r="DFW19" s="451"/>
      <c r="DFX19" s="451"/>
      <c r="DFY19" s="451"/>
      <c r="DFZ19" s="451"/>
      <c r="DGA19" s="104"/>
      <c r="DGB19" s="104"/>
      <c r="DGC19" s="105"/>
      <c r="DGD19" s="451"/>
      <c r="DGE19" s="451"/>
      <c r="DGF19" s="451"/>
      <c r="DGG19" s="451"/>
      <c r="DGH19" s="451"/>
      <c r="DGI19" s="104"/>
      <c r="DGJ19" s="104"/>
      <c r="DGK19" s="105"/>
      <c r="DGL19" s="451"/>
      <c r="DGM19" s="451"/>
      <c r="DGN19" s="451"/>
      <c r="DGO19" s="451"/>
      <c r="DGP19" s="451"/>
      <c r="DGQ19" s="104"/>
      <c r="DGR19" s="104"/>
      <c r="DGS19" s="105"/>
      <c r="DGT19" s="451"/>
      <c r="DGU19" s="451"/>
      <c r="DGV19" s="451"/>
      <c r="DGW19" s="451"/>
      <c r="DGX19" s="451"/>
      <c r="DGY19" s="104"/>
      <c r="DGZ19" s="104"/>
      <c r="DHA19" s="105"/>
      <c r="DHB19" s="451"/>
      <c r="DHC19" s="451"/>
      <c r="DHD19" s="451"/>
      <c r="DHE19" s="451"/>
      <c r="DHF19" s="451"/>
      <c r="DHG19" s="104"/>
      <c r="DHH19" s="104"/>
      <c r="DHI19" s="105"/>
      <c r="DHJ19" s="451"/>
      <c r="DHK19" s="451"/>
      <c r="DHL19" s="451"/>
      <c r="DHM19" s="451"/>
      <c r="DHN19" s="451"/>
      <c r="DHO19" s="104"/>
      <c r="DHP19" s="104"/>
      <c r="DHQ19" s="105"/>
      <c r="DHR19" s="451"/>
      <c r="DHS19" s="451"/>
      <c r="DHT19" s="451"/>
      <c r="DHU19" s="451"/>
      <c r="DHV19" s="451"/>
      <c r="DHW19" s="104"/>
      <c r="DHX19" s="104"/>
      <c r="DHY19" s="105"/>
      <c r="DHZ19" s="451"/>
      <c r="DIA19" s="451"/>
      <c r="DIB19" s="451"/>
      <c r="DIC19" s="451"/>
      <c r="DID19" s="451"/>
      <c r="DIE19" s="104"/>
      <c r="DIF19" s="104"/>
      <c r="DIG19" s="105"/>
      <c r="DIH19" s="451"/>
      <c r="DII19" s="451"/>
      <c r="DIJ19" s="451"/>
      <c r="DIK19" s="451"/>
      <c r="DIL19" s="451"/>
      <c r="DIM19" s="104"/>
      <c r="DIN19" s="104"/>
      <c r="DIO19" s="105"/>
      <c r="DIP19" s="451"/>
      <c r="DIQ19" s="451"/>
      <c r="DIR19" s="451"/>
      <c r="DIS19" s="451"/>
      <c r="DIT19" s="451"/>
      <c r="DIU19" s="104"/>
      <c r="DIV19" s="104"/>
      <c r="DIW19" s="105"/>
      <c r="DIX19" s="451"/>
      <c r="DIY19" s="451"/>
      <c r="DIZ19" s="451"/>
      <c r="DJA19" s="451"/>
      <c r="DJB19" s="451"/>
      <c r="DJC19" s="104"/>
      <c r="DJD19" s="104"/>
      <c r="DJE19" s="105"/>
      <c r="DJF19" s="451"/>
      <c r="DJG19" s="451"/>
      <c r="DJH19" s="451"/>
      <c r="DJI19" s="451"/>
      <c r="DJJ19" s="451"/>
      <c r="DJK19" s="104"/>
      <c r="DJL19" s="104"/>
      <c r="DJM19" s="105"/>
      <c r="DJN19" s="451"/>
      <c r="DJO19" s="451"/>
      <c r="DJP19" s="451"/>
      <c r="DJQ19" s="451"/>
      <c r="DJR19" s="451"/>
      <c r="DJS19" s="104"/>
      <c r="DJT19" s="104"/>
      <c r="DJU19" s="105"/>
      <c r="DJV19" s="451"/>
      <c r="DJW19" s="451"/>
      <c r="DJX19" s="451"/>
      <c r="DJY19" s="451"/>
      <c r="DJZ19" s="451"/>
      <c r="DKA19" s="104"/>
      <c r="DKB19" s="104"/>
      <c r="DKC19" s="105"/>
      <c r="DKD19" s="451"/>
      <c r="DKE19" s="451"/>
      <c r="DKF19" s="451"/>
      <c r="DKG19" s="451"/>
      <c r="DKH19" s="451"/>
      <c r="DKI19" s="104"/>
      <c r="DKJ19" s="104"/>
      <c r="DKK19" s="105"/>
      <c r="DKL19" s="451"/>
      <c r="DKM19" s="451"/>
      <c r="DKN19" s="451"/>
      <c r="DKO19" s="451"/>
      <c r="DKP19" s="451"/>
      <c r="DKQ19" s="104"/>
      <c r="DKR19" s="104"/>
      <c r="DKS19" s="105"/>
      <c r="DKT19" s="451"/>
      <c r="DKU19" s="451"/>
      <c r="DKV19" s="451"/>
      <c r="DKW19" s="451"/>
      <c r="DKX19" s="451"/>
      <c r="DKY19" s="104"/>
      <c r="DKZ19" s="104"/>
      <c r="DLA19" s="105"/>
      <c r="DLB19" s="451"/>
      <c r="DLC19" s="451"/>
      <c r="DLD19" s="451"/>
      <c r="DLE19" s="451"/>
      <c r="DLF19" s="451"/>
      <c r="DLG19" s="104"/>
      <c r="DLH19" s="104"/>
      <c r="DLI19" s="105"/>
      <c r="DLJ19" s="451"/>
      <c r="DLK19" s="451"/>
      <c r="DLL19" s="451"/>
      <c r="DLM19" s="451"/>
      <c r="DLN19" s="451"/>
      <c r="DLO19" s="104"/>
      <c r="DLP19" s="104"/>
      <c r="DLQ19" s="105"/>
      <c r="DLR19" s="451"/>
      <c r="DLS19" s="451"/>
      <c r="DLT19" s="451"/>
      <c r="DLU19" s="451"/>
      <c r="DLV19" s="451"/>
      <c r="DLW19" s="104"/>
      <c r="DLX19" s="104"/>
      <c r="DLY19" s="105"/>
      <c r="DLZ19" s="451"/>
      <c r="DMA19" s="451"/>
      <c r="DMB19" s="451"/>
      <c r="DMC19" s="451"/>
      <c r="DMD19" s="451"/>
      <c r="DME19" s="104"/>
      <c r="DMF19" s="104"/>
      <c r="DMG19" s="105"/>
      <c r="DMH19" s="451"/>
      <c r="DMI19" s="451"/>
      <c r="DMJ19" s="451"/>
      <c r="DMK19" s="451"/>
      <c r="DML19" s="451"/>
      <c r="DMM19" s="104"/>
      <c r="DMN19" s="104"/>
      <c r="DMO19" s="105"/>
      <c r="DMP19" s="451"/>
      <c r="DMQ19" s="451"/>
      <c r="DMR19" s="451"/>
      <c r="DMS19" s="451"/>
      <c r="DMT19" s="451"/>
      <c r="DMU19" s="104"/>
      <c r="DMV19" s="104"/>
      <c r="DMW19" s="105"/>
      <c r="DMX19" s="451"/>
      <c r="DMY19" s="451"/>
      <c r="DMZ19" s="451"/>
      <c r="DNA19" s="451"/>
      <c r="DNB19" s="451"/>
      <c r="DNC19" s="104"/>
      <c r="DND19" s="104"/>
      <c r="DNE19" s="105"/>
      <c r="DNF19" s="451"/>
      <c r="DNG19" s="451"/>
      <c r="DNH19" s="451"/>
      <c r="DNI19" s="451"/>
      <c r="DNJ19" s="451"/>
      <c r="DNK19" s="104"/>
      <c r="DNL19" s="104"/>
      <c r="DNM19" s="105"/>
      <c r="DNN19" s="451"/>
      <c r="DNO19" s="451"/>
      <c r="DNP19" s="451"/>
      <c r="DNQ19" s="451"/>
      <c r="DNR19" s="451"/>
      <c r="DNS19" s="104"/>
      <c r="DNT19" s="104"/>
      <c r="DNU19" s="105"/>
      <c r="DNV19" s="451"/>
      <c r="DNW19" s="451"/>
      <c r="DNX19" s="451"/>
      <c r="DNY19" s="451"/>
      <c r="DNZ19" s="451"/>
      <c r="DOA19" s="104"/>
      <c r="DOB19" s="104"/>
      <c r="DOC19" s="105"/>
      <c r="DOD19" s="451"/>
      <c r="DOE19" s="451"/>
      <c r="DOF19" s="451"/>
      <c r="DOG19" s="451"/>
      <c r="DOH19" s="451"/>
      <c r="DOI19" s="104"/>
      <c r="DOJ19" s="104"/>
      <c r="DOK19" s="105"/>
      <c r="DOL19" s="451"/>
      <c r="DOM19" s="451"/>
      <c r="DON19" s="451"/>
      <c r="DOO19" s="451"/>
      <c r="DOP19" s="451"/>
      <c r="DOQ19" s="104"/>
      <c r="DOR19" s="104"/>
      <c r="DOS19" s="105"/>
      <c r="DOT19" s="451"/>
      <c r="DOU19" s="451"/>
      <c r="DOV19" s="451"/>
      <c r="DOW19" s="451"/>
      <c r="DOX19" s="451"/>
      <c r="DOY19" s="104"/>
      <c r="DOZ19" s="104"/>
      <c r="DPA19" s="105"/>
      <c r="DPB19" s="451"/>
      <c r="DPC19" s="451"/>
      <c r="DPD19" s="451"/>
      <c r="DPE19" s="451"/>
      <c r="DPF19" s="451"/>
      <c r="DPG19" s="104"/>
      <c r="DPH19" s="104"/>
      <c r="DPI19" s="105"/>
      <c r="DPJ19" s="451"/>
      <c r="DPK19" s="451"/>
      <c r="DPL19" s="451"/>
      <c r="DPM19" s="451"/>
      <c r="DPN19" s="451"/>
      <c r="DPO19" s="104"/>
      <c r="DPP19" s="104"/>
      <c r="DPQ19" s="105"/>
      <c r="DPR19" s="451"/>
      <c r="DPS19" s="451"/>
      <c r="DPT19" s="451"/>
      <c r="DPU19" s="451"/>
      <c r="DPV19" s="451"/>
      <c r="DPW19" s="104"/>
      <c r="DPX19" s="104"/>
      <c r="DPY19" s="105"/>
      <c r="DPZ19" s="451"/>
      <c r="DQA19" s="451"/>
      <c r="DQB19" s="451"/>
      <c r="DQC19" s="451"/>
      <c r="DQD19" s="451"/>
      <c r="DQE19" s="104"/>
      <c r="DQF19" s="104"/>
      <c r="DQG19" s="105"/>
      <c r="DQH19" s="451"/>
      <c r="DQI19" s="451"/>
      <c r="DQJ19" s="451"/>
      <c r="DQK19" s="451"/>
      <c r="DQL19" s="451"/>
      <c r="DQM19" s="104"/>
      <c r="DQN19" s="104"/>
      <c r="DQO19" s="105"/>
      <c r="DQP19" s="451"/>
      <c r="DQQ19" s="451"/>
      <c r="DQR19" s="451"/>
      <c r="DQS19" s="451"/>
      <c r="DQT19" s="451"/>
      <c r="DQU19" s="104"/>
      <c r="DQV19" s="104"/>
      <c r="DQW19" s="105"/>
      <c r="DQX19" s="451"/>
      <c r="DQY19" s="451"/>
      <c r="DQZ19" s="451"/>
      <c r="DRA19" s="451"/>
      <c r="DRB19" s="451"/>
      <c r="DRC19" s="104"/>
      <c r="DRD19" s="104"/>
      <c r="DRE19" s="105"/>
      <c r="DRF19" s="451"/>
      <c r="DRG19" s="451"/>
      <c r="DRH19" s="451"/>
      <c r="DRI19" s="451"/>
      <c r="DRJ19" s="451"/>
      <c r="DRK19" s="104"/>
      <c r="DRL19" s="104"/>
      <c r="DRM19" s="105"/>
      <c r="DRN19" s="451"/>
      <c r="DRO19" s="451"/>
      <c r="DRP19" s="451"/>
      <c r="DRQ19" s="451"/>
      <c r="DRR19" s="451"/>
      <c r="DRS19" s="104"/>
      <c r="DRT19" s="104"/>
      <c r="DRU19" s="105"/>
      <c r="DRV19" s="451"/>
      <c r="DRW19" s="451"/>
      <c r="DRX19" s="451"/>
      <c r="DRY19" s="451"/>
      <c r="DRZ19" s="451"/>
      <c r="DSA19" s="104"/>
      <c r="DSB19" s="104"/>
      <c r="DSC19" s="105"/>
      <c r="DSD19" s="451"/>
      <c r="DSE19" s="451"/>
      <c r="DSF19" s="451"/>
      <c r="DSG19" s="451"/>
      <c r="DSH19" s="451"/>
      <c r="DSI19" s="104"/>
      <c r="DSJ19" s="104"/>
      <c r="DSK19" s="105"/>
      <c r="DSL19" s="451"/>
      <c r="DSM19" s="451"/>
      <c r="DSN19" s="451"/>
      <c r="DSO19" s="451"/>
      <c r="DSP19" s="451"/>
      <c r="DSQ19" s="104"/>
      <c r="DSR19" s="104"/>
      <c r="DSS19" s="105"/>
      <c r="DST19" s="451"/>
      <c r="DSU19" s="451"/>
      <c r="DSV19" s="451"/>
      <c r="DSW19" s="451"/>
      <c r="DSX19" s="451"/>
      <c r="DSY19" s="104"/>
      <c r="DSZ19" s="104"/>
      <c r="DTA19" s="105"/>
      <c r="DTB19" s="451"/>
      <c r="DTC19" s="451"/>
      <c r="DTD19" s="451"/>
      <c r="DTE19" s="451"/>
      <c r="DTF19" s="451"/>
      <c r="DTG19" s="104"/>
      <c r="DTH19" s="104"/>
      <c r="DTI19" s="105"/>
      <c r="DTJ19" s="451"/>
      <c r="DTK19" s="451"/>
      <c r="DTL19" s="451"/>
      <c r="DTM19" s="451"/>
      <c r="DTN19" s="451"/>
      <c r="DTO19" s="104"/>
      <c r="DTP19" s="104"/>
      <c r="DTQ19" s="105"/>
      <c r="DTR19" s="451"/>
      <c r="DTS19" s="451"/>
      <c r="DTT19" s="451"/>
      <c r="DTU19" s="451"/>
      <c r="DTV19" s="451"/>
      <c r="DTW19" s="104"/>
      <c r="DTX19" s="104"/>
      <c r="DTY19" s="105"/>
      <c r="DTZ19" s="451"/>
      <c r="DUA19" s="451"/>
      <c r="DUB19" s="451"/>
      <c r="DUC19" s="451"/>
      <c r="DUD19" s="451"/>
      <c r="DUE19" s="104"/>
      <c r="DUF19" s="104"/>
      <c r="DUG19" s="105"/>
      <c r="DUH19" s="451"/>
      <c r="DUI19" s="451"/>
      <c r="DUJ19" s="451"/>
      <c r="DUK19" s="451"/>
      <c r="DUL19" s="451"/>
      <c r="DUM19" s="104"/>
      <c r="DUN19" s="104"/>
      <c r="DUO19" s="105"/>
      <c r="DUP19" s="451"/>
      <c r="DUQ19" s="451"/>
      <c r="DUR19" s="451"/>
      <c r="DUS19" s="451"/>
      <c r="DUT19" s="451"/>
      <c r="DUU19" s="104"/>
      <c r="DUV19" s="104"/>
      <c r="DUW19" s="105"/>
      <c r="DUX19" s="451"/>
      <c r="DUY19" s="451"/>
      <c r="DUZ19" s="451"/>
      <c r="DVA19" s="451"/>
      <c r="DVB19" s="451"/>
      <c r="DVC19" s="104"/>
      <c r="DVD19" s="104"/>
      <c r="DVE19" s="105"/>
      <c r="DVF19" s="451"/>
      <c r="DVG19" s="451"/>
      <c r="DVH19" s="451"/>
      <c r="DVI19" s="451"/>
      <c r="DVJ19" s="451"/>
      <c r="DVK19" s="104"/>
      <c r="DVL19" s="104"/>
      <c r="DVM19" s="105"/>
      <c r="DVN19" s="451"/>
      <c r="DVO19" s="451"/>
      <c r="DVP19" s="451"/>
      <c r="DVQ19" s="451"/>
      <c r="DVR19" s="451"/>
      <c r="DVS19" s="104"/>
      <c r="DVT19" s="104"/>
      <c r="DVU19" s="105"/>
      <c r="DVV19" s="451"/>
      <c r="DVW19" s="451"/>
      <c r="DVX19" s="451"/>
      <c r="DVY19" s="451"/>
      <c r="DVZ19" s="451"/>
      <c r="DWA19" s="104"/>
      <c r="DWB19" s="104"/>
      <c r="DWC19" s="105"/>
      <c r="DWD19" s="451"/>
      <c r="DWE19" s="451"/>
      <c r="DWF19" s="451"/>
      <c r="DWG19" s="451"/>
      <c r="DWH19" s="451"/>
      <c r="DWI19" s="104"/>
      <c r="DWJ19" s="104"/>
      <c r="DWK19" s="105"/>
      <c r="DWL19" s="451"/>
      <c r="DWM19" s="451"/>
      <c r="DWN19" s="451"/>
      <c r="DWO19" s="451"/>
      <c r="DWP19" s="451"/>
      <c r="DWQ19" s="104"/>
      <c r="DWR19" s="104"/>
      <c r="DWS19" s="105"/>
      <c r="DWT19" s="451"/>
      <c r="DWU19" s="451"/>
      <c r="DWV19" s="451"/>
      <c r="DWW19" s="451"/>
      <c r="DWX19" s="451"/>
      <c r="DWY19" s="104"/>
      <c r="DWZ19" s="104"/>
      <c r="DXA19" s="105"/>
      <c r="DXB19" s="451"/>
      <c r="DXC19" s="451"/>
      <c r="DXD19" s="451"/>
      <c r="DXE19" s="451"/>
      <c r="DXF19" s="451"/>
      <c r="DXG19" s="104"/>
      <c r="DXH19" s="104"/>
      <c r="DXI19" s="105"/>
      <c r="DXJ19" s="451"/>
      <c r="DXK19" s="451"/>
      <c r="DXL19" s="451"/>
      <c r="DXM19" s="451"/>
      <c r="DXN19" s="451"/>
      <c r="DXO19" s="104"/>
      <c r="DXP19" s="104"/>
      <c r="DXQ19" s="105"/>
      <c r="DXR19" s="451"/>
      <c r="DXS19" s="451"/>
      <c r="DXT19" s="451"/>
      <c r="DXU19" s="451"/>
      <c r="DXV19" s="451"/>
      <c r="DXW19" s="104"/>
      <c r="DXX19" s="104"/>
      <c r="DXY19" s="105"/>
      <c r="DXZ19" s="451"/>
      <c r="DYA19" s="451"/>
      <c r="DYB19" s="451"/>
      <c r="DYC19" s="451"/>
      <c r="DYD19" s="451"/>
      <c r="DYE19" s="104"/>
      <c r="DYF19" s="104"/>
      <c r="DYG19" s="105"/>
      <c r="DYH19" s="451"/>
      <c r="DYI19" s="451"/>
      <c r="DYJ19" s="451"/>
      <c r="DYK19" s="451"/>
      <c r="DYL19" s="451"/>
      <c r="DYM19" s="104"/>
      <c r="DYN19" s="104"/>
      <c r="DYO19" s="105"/>
      <c r="DYP19" s="451"/>
      <c r="DYQ19" s="451"/>
      <c r="DYR19" s="451"/>
      <c r="DYS19" s="451"/>
      <c r="DYT19" s="451"/>
      <c r="DYU19" s="104"/>
      <c r="DYV19" s="104"/>
      <c r="DYW19" s="105"/>
      <c r="DYX19" s="451"/>
      <c r="DYY19" s="451"/>
      <c r="DYZ19" s="451"/>
      <c r="DZA19" s="451"/>
      <c r="DZB19" s="451"/>
      <c r="DZC19" s="104"/>
      <c r="DZD19" s="104"/>
      <c r="DZE19" s="105"/>
      <c r="DZF19" s="451"/>
      <c r="DZG19" s="451"/>
      <c r="DZH19" s="451"/>
      <c r="DZI19" s="451"/>
      <c r="DZJ19" s="451"/>
      <c r="DZK19" s="104"/>
      <c r="DZL19" s="104"/>
      <c r="DZM19" s="105"/>
      <c r="DZN19" s="451"/>
      <c r="DZO19" s="451"/>
      <c r="DZP19" s="451"/>
      <c r="DZQ19" s="451"/>
      <c r="DZR19" s="451"/>
      <c r="DZS19" s="104"/>
      <c r="DZT19" s="104"/>
      <c r="DZU19" s="105"/>
      <c r="DZV19" s="451"/>
      <c r="DZW19" s="451"/>
      <c r="DZX19" s="451"/>
      <c r="DZY19" s="451"/>
      <c r="DZZ19" s="451"/>
      <c r="EAA19" s="104"/>
      <c r="EAB19" s="104"/>
      <c r="EAC19" s="105"/>
      <c r="EAD19" s="451"/>
      <c r="EAE19" s="451"/>
      <c r="EAF19" s="451"/>
      <c r="EAG19" s="451"/>
      <c r="EAH19" s="451"/>
      <c r="EAI19" s="104"/>
      <c r="EAJ19" s="104"/>
      <c r="EAK19" s="105"/>
      <c r="EAL19" s="451"/>
      <c r="EAM19" s="451"/>
      <c r="EAN19" s="451"/>
      <c r="EAO19" s="451"/>
      <c r="EAP19" s="451"/>
      <c r="EAQ19" s="104"/>
      <c r="EAR19" s="104"/>
      <c r="EAS19" s="105"/>
      <c r="EAT19" s="451"/>
      <c r="EAU19" s="451"/>
      <c r="EAV19" s="451"/>
      <c r="EAW19" s="451"/>
      <c r="EAX19" s="451"/>
      <c r="EAY19" s="104"/>
      <c r="EAZ19" s="104"/>
      <c r="EBA19" s="105"/>
      <c r="EBB19" s="451"/>
      <c r="EBC19" s="451"/>
      <c r="EBD19" s="451"/>
      <c r="EBE19" s="451"/>
      <c r="EBF19" s="451"/>
      <c r="EBG19" s="104"/>
      <c r="EBH19" s="104"/>
      <c r="EBI19" s="105"/>
      <c r="EBJ19" s="451"/>
      <c r="EBK19" s="451"/>
      <c r="EBL19" s="451"/>
      <c r="EBM19" s="451"/>
      <c r="EBN19" s="451"/>
      <c r="EBO19" s="104"/>
      <c r="EBP19" s="104"/>
      <c r="EBQ19" s="105"/>
      <c r="EBR19" s="451"/>
      <c r="EBS19" s="451"/>
      <c r="EBT19" s="451"/>
      <c r="EBU19" s="451"/>
      <c r="EBV19" s="451"/>
      <c r="EBW19" s="104"/>
      <c r="EBX19" s="104"/>
      <c r="EBY19" s="105"/>
      <c r="EBZ19" s="451"/>
      <c r="ECA19" s="451"/>
      <c r="ECB19" s="451"/>
      <c r="ECC19" s="451"/>
      <c r="ECD19" s="451"/>
      <c r="ECE19" s="104"/>
      <c r="ECF19" s="104"/>
      <c r="ECG19" s="105"/>
      <c r="ECH19" s="451"/>
      <c r="ECI19" s="451"/>
      <c r="ECJ19" s="451"/>
      <c r="ECK19" s="451"/>
      <c r="ECL19" s="451"/>
      <c r="ECM19" s="104"/>
      <c r="ECN19" s="104"/>
      <c r="ECO19" s="105"/>
      <c r="ECP19" s="451"/>
      <c r="ECQ19" s="451"/>
      <c r="ECR19" s="451"/>
      <c r="ECS19" s="451"/>
      <c r="ECT19" s="451"/>
      <c r="ECU19" s="104"/>
      <c r="ECV19" s="104"/>
      <c r="ECW19" s="105"/>
      <c r="ECX19" s="451"/>
      <c r="ECY19" s="451"/>
      <c r="ECZ19" s="451"/>
      <c r="EDA19" s="451"/>
      <c r="EDB19" s="451"/>
      <c r="EDC19" s="104"/>
      <c r="EDD19" s="104"/>
      <c r="EDE19" s="105"/>
      <c r="EDF19" s="451"/>
      <c r="EDG19" s="451"/>
      <c r="EDH19" s="451"/>
      <c r="EDI19" s="451"/>
      <c r="EDJ19" s="451"/>
      <c r="EDK19" s="454"/>
      <c r="EDL19" s="454"/>
      <c r="EDM19" s="451"/>
      <c r="EDN19" s="451"/>
      <c r="EDO19" s="451"/>
      <c r="EDP19" s="451"/>
      <c r="EDQ19" s="451"/>
      <c r="EDR19" s="451"/>
      <c r="EDS19" s="454"/>
      <c r="EDT19" s="454"/>
      <c r="EDU19" s="451"/>
      <c r="EDV19" s="451"/>
      <c r="EDW19" s="451"/>
      <c r="EDX19" s="451"/>
      <c r="EDY19" s="451"/>
      <c r="EDZ19" s="451"/>
      <c r="EEA19" s="454"/>
      <c r="EEB19" s="454"/>
      <c r="EEC19" s="451"/>
      <c r="EED19" s="451"/>
      <c r="EEE19" s="451"/>
      <c r="EEF19" s="451"/>
      <c r="EEG19" s="451"/>
      <c r="EEH19" s="451"/>
      <c r="EEI19" s="454"/>
      <c r="EEJ19" s="454"/>
      <c r="EEK19" s="451"/>
      <c r="EEL19" s="451"/>
      <c r="EEM19" s="451"/>
      <c r="EEN19" s="451"/>
      <c r="EEO19" s="451"/>
      <c r="EEP19" s="451"/>
      <c r="EEQ19" s="454"/>
      <c r="EER19" s="454"/>
      <c r="EES19" s="451"/>
      <c r="EET19" s="451"/>
      <c r="EEU19" s="451"/>
      <c r="EEV19" s="451"/>
      <c r="EEW19" s="451"/>
      <c r="EEX19" s="451"/>
      <c r="EEY19" s="454"/>
      <c r="EEZ19" s="454"/>
      <c r="EFA19" s="451"/>
      <c r="EFB19" s="451"/>
      <c r="EFC19" s="451"/>
      <c r="EFD19" s="451"/>
      <c r="EFE19" s="451"/>
      <c r="EFF19" s="451"/>
      <c r="EFG19" s="454"/>
      <c r="EFH19" s="454"/>
      <c r="EFI19" s="451"/>
      <c r="EFJ19" s="451"/>
      <c r="EFK19" s="451"/>
      <c r="EFL19" s="451"/>
      <c r="EFM19" s="451"/>
      <c r="EFN19" s="451"/>
      <c r="EFO19" s="454"/>
      <c r="EFP19" s="454"/>
      <c r="EFQ19" s="451"/>
      <c r="EFR19" s="451"/>
      <c r="EFS19" s="451"/>
      <c r="EFT19" s="451"/>
      <c r="EFU19" s="451"/>
      <c r="EFV19" s="451"/>
      <c r="EFW19" s="454"/>
      <c r="EFX19" s="454"/>
      <c r="EFY19" s="451"/>
      <c r="EFZ19" s="451"/>
      <c r="EGA19" s="451"/>
      <c r="EGB19" s="451"/>
      <c r="EGC19" s="451"/>
      <c r="EGD19" s="451"/>
      <c r="EGE19" s="454"/>
      <c r="EGF19" s="454"/>
      <c r="EGG19" s="451"/>
      <c r="EGH19" s="451"/>
      <c r="EGI19" s="451"/>
      <c r="EGJ19" s="451"/>
      <c r="EGK19" s="451"/>
      <c r="EGL19" s="451"/>
      <c r="EGM19" s="454"/>
      <c r="EGN19" s="454"/>
      <c r="EGO19" s="451"/>
      <c r="EGP19" s="451"/>
      <c r="EGQ19" s="451"/>
      <c r="EGR19" s="451"/>
      <c r="EGS19" s="451"/>
      <c r="EGT19" s="451"/>
      <c r="EGU19" s="454"/>
      <c r="EGV19" s="454"/>
      <c r="EGW19" s="451"/>
      <c r="EGX19" s="451"/>
      <c r="EGY19" s="451"/>
      <c r="EGZ19" s="451"/>
      <c r="EHA19" s="451"/>
      <c r="EHB19" s="451"/>
      <c r="EHC19" s="454"/>
      <c r="EHD19" s="454"/>
      <c r="EHE19" s="451"/>
      <c r="EHF19" s="451"/>
      <c r="EHG19" s="451"/>
      <c r="EHH19" s="451"/>
      <c r="EHI19" s="451"/>
      <c r="EHJ19" s="451"/>
      <c r="EHK19" s="454"/>
      <c r="EHL19" s="454"/>
      <c r="EHM19" s="451"/>
      <c r="EHN19" s="451"/>
      <c r="EHO19" s="451"/>
      <c r="EHP19" s="451"/>
      <c r="EHQ19" s="451"/>
      <c r="EHR19" s="451"/>
      <c r="EHS19" s="454"/>
      <c r="EHT19" s="454"/>
      <c r="EHU19" s="451"/>
      <c r="EHV19" s="451"/>
      <c r="EHW19" s="451"/>
      <c r="EHX19" s="451"/>
      <c r="EHY19" s="451"/>
      <c r="EHZ19" s="451"/>
      <c r="EIA19" s="454"/>
      <c r="EIB19" s="454"/>
      <c r="EIC19" s="451"/>
      <c r="EID19" s="451"/>
      <c r="EIE19" s="451"/>
      <c r="EIF19" s="451"/>
      <c r="EIG19" s="451"/>
      <c r="EIH19" s="451"/>
      <c r="EII19" s="454"/>
      <c r="EIJ19" s="454"/>
      <c r="EIK19" s="451"/>
      <c r="EIL19" s="451"/>
      <c r="EIM19" s="451"/>
      <c r="EIN19" s="451"/>
      <c r="EIO19" s="451"/>
      <c r="EIP19" s="451"/>
      <c r="EIQ19" s="454"/>
      <c r="EIR19" s="454"/>
      <c r="EIS19" s="451"/>
      <c r="EIT19" s="451"/>
      <c r="EIU19" s="451"/>
      <c r="EIV19" s="451"/>
      <c r="EIW19" s="451"/>
      <c r="EIX19" s="451"/>
      <c r="EIY19" s="454"/>
      <c r="EIZ19" s="454"/>
      <c r="EJA19" s="451"/>
      <c r="EJB19" s="451"/>
      <c r="EJC19" s="451"/>
      <c r="EJD19" s="451"/>
      <c r="EJE19" s="451"/>
      <c r="EJF19" s="451"/>
      <c r="EJG19" s="454"/>
      <c r="EJH19" s="454"/>
      <c r="EJI19" s="451"/>
      <c r="EJJ19" s="451"/>
      <c r="EJK19" s="451"/>
      <c r="EJL19" s="451"/>
      <c r="EJM19" s="451"/>
      <c r="EJN19" s="451"/>
      <c r="EJO19" s="454"/>
      <c r="EJP19" s="454"/>
      <c r="EJQ19" s="451"/>
      <c r="EJR19" s="451"/>
      <c r="EJS19" s="451"/>
      <c r="EJT19" s="451"/>
      <c r="EJU19" s="451"/>
      <c r="EJV19" s="451"/>
      <c r="EJW19" s="454"/>
      <c r="EJX19" s="454"/>
      <c r="EJY19" s="451"/>
      <c r="EJZ19" s="451"/>
      <c r="EKA19" s="451"/>
      <c r="EKB19" s="451"/>
      <c r="EKC19" s="451"/>
      <c r="EKD19" s="451"/>
      <c r="EKE19" s="454"/>
      <c r="EKF19" s="454"/>
      <c r="EKG19" s="451"/>
      <c r="EKH19" s="451"/>
      <c r="EKI19" s="451"/>
      <c r="EKJ19" s="451"/>
      <c r="EKK19" s="451"/>
      <c r="EKL19" s="451"/>
      <c r="EKM19" s="454"/>
      <c r="EKN19" s="454"/>
      <c r="EKO19" s="451"/>
      <c r="EKP19" s="451"/>
      <c r="EKQ19" s="451"/>
      <c r="EKR19" s="451"/>
      <c r="EKS19" s="451"/>
      <c r="EKT19" s="451"/>
      <c r="EKU19" s="454"/>
      <c r="EKV19" s="454"/>
      <c r="EKW19" s="451"/>
      <c r="EKX19" s="451"/>
      <c r="EKY19" s="451"/>
      <c r="EKZ19" s="451"/>
      <c r="ELA19" s="451"/>
      <c r="ELB19" s="451"/>
      <c r="ELC19" s="454"/>
      <c r="ELD19" s="454"/>
      <c r="ELE19" s="451"/>
      <c r="ELF19" s="451"/>
      <c r="ELG19" s="451"/>
      <c r="ELH19" s="451"/>
      <c r="ELI19" s="451"/>
      <c r="ELJ19" s="451"/>
      <c r="ELK19" s="454"/>
      <c r="ELL19" s="454"/>
      <c r="ELM19" s="451"/>
      <c r="ELN19" s="451"/>
      <c r="ELO19" s="451"/>
      <c r="ELP19" s="451"/>
      <c r="ELQ19" s="451"/>
      <c r="ELR19" s="451"/>
      <c r="ELS19" s="454"/>
      <c r="ELT19" s="454"/>
      <c r="ELU19" s="451"/>
      <c r="ELV19" s="451"/>
      <c r="ELW19" s="451"/>
      <c r="ELX19" s="451"/>
      <c r="ELY19" s="451"/>
      <c r="ELZ19" s="451"/>
      <c r="EMA19" s="454"/>
      <c r="EMB19" s="454"/>
      <c r="EMC19" s="451"/>
      <c r="EMD19" s="451"/>
      <c r="EME19" s="451"/>
      <c r="EMF19" s="451"/>
      <c r="EMG19" s="451"/>
      <c r="EMH19" s="451"/>
      <c r="EMI19" s="454"/>
      <c r="EMJ19" s="454"/>
      <c r="EMK19" s="451"/>
      <c r="EML19" s="451"/>
      <c r="EMM19" s="451"/>
      <c r="EMN19" s="451"/>
      <c r="EMO19" s="451"/>
      <c r="EMP19" s="451"/>
      <c r="EMQ19" s="454"/>
      <c r="EMR19" s="454"/>
      <c r="EMS19" s="451"/>
      <c r="EMT19" s="451"/>
      <c r="EMU19" s="451"/>
      <c r="EMV19" s="451"/>
      <c r="EMW19" s="451"/>
      <c r="EMX19" s="451"/>
      <c r="EMY19" s="454"/>
      <c r="EMZ19" s="454"/>
      <c r="ENA19" s="451"/>
      <c r="ENB19" s="451"/>
      <c r="ENC19" s="451"/>
      <c r="END19" s="451"/>
      <c r="ENE19" s="451"/>
      <c r="ENF19" s="451"/>
      <c r="ENG19" s="454"/>
      <c r="ENH19" s="454"/>
      <c r="ENI19" s="451"/>
      <c r="ENJ19" s="451"/>
      <c r="ENK19" s="451"/>
      <c r="ENL19" s="451"/>
      <c r="ENM19" s="451"/>
      <c r="ENN19" s="451"/>
      <c r="ENO19" s="454"/>
      <c r="ENP19" s="454"/>
      <c r="ENQ19" s="451"/>
      <c r="ENR19" s="451"/>
      <c r="ENS19" s="451"/>
      <c r="ENT19" s="451"/>
      <c r="ENU19" s="451"/>
      <c r="ENV19" s="451"/>
      <c r="ENW19" s="454"/>
      <c r="ENX19" s="454"/>
      <c r="ENY19" s="451"/>
      <c r="ENZ19" s="451"/>
      <c r="EOA19" s="451"/>
      <c r="EOB19" s="451"/>
      <c r="EOC19" s="451"/>
      <c r="EOD19" s="451"/>
      <c r="EOE19" s="454"/>
      <c r="EOF19" s="454"/>
      <c r="EOG19" s="451"/>
      <c r="EOH19" s="451"/>
      <c r="EOI19" s="451"/>
      <c r="EOJ19" s="451"/>
      <c r="EOK19" s="451"/>
      <c r="EOL19" s="451"/>
      <c r="EOM19" s="454"/>
      <c r="EON19" s="454"/>
      <c r="EOO19" s="451"/>
      <c r="EOP19" s="451"/>
      <c r="EOQ19" s="451"/>
      <c r="EOR19" s="451"/>
      <c r="EOS19" s="451"/>
      <c r="EOT19" s="451"/>
      <c r="EOU19" s="454"/>
      <c r="EOV19" s="454"/>
      <c r="EOW19" s="451"/>
      <c r="EOX19" s="451"/>
      <c r="EOY19" s="451"/>
      <c r="EOZ19" s="451"/>
      <c r="EPA19" s="451"/>
      <c r="EPB19" s="451"/>
      <c r="EPC19" s="454"/>
      <c r="EPD19" s="454"/>
      <c r="EPE19" s="451"/>
      <c r="EPF19" s="451"/>
      <c r="EPG19" s="451"/>
      <c r="EPH19" s="451"/>
      <c r="EPI19" s="451"/>
      <c r="EPJ19" s="451"/>
      <c r="EPK19" s="454"/>
      <c r="EPL19" s="454"/>
      <c r="EPM19" s="451"/>
      <c r="EPN19" s="451"/>
      <c r="EPO19" s="451"/>
      <c r="EPP19" s="451"/>
      <c r="EPQ19" s="451"/>
      <c r="EPR19" s="451"/>
      <c r="EPS19" s="454"/>
      <c r="EPT19" s="454"/>
      <c r="EPU19" s="451"/>
      <c r="EPV19" s="451"/>
      <c r="EPW19" s="451"/>
      <c r="EPX19" s="451"/>
      <c r="EPY19" s="451"/>
      <c r="EPZ19" s="451"/>
      <c r="EQA19" s="454"/>
      <c r="EQB19" s="454"/>
      <c r="EQC19" s="451"/>
      <c r="EQD19" s="451"/>
      <c r="EQE19" s="451"/>
      <c r="EQF19" s="451"/>
      <c r="EQG19" s="451"/>
      <c r="EQH19" s="451"/>
      <c r="EQI19" s="454"/>
      <c r="EQJ19" s="454"/>
      <c r="EQK19" s="451"/>
      <c r="EQL19" s="451"/>
      <c r="EQM19" s="451"/>
      <c r="EQN19" s="451"/>
      <c r="EQO19" s="451"/>
      <c r="EQP19" s="451"/>
      <c r="EQQ19" s="454"/>
      <c r="EQR19" s="454"/>
      <c r="EQS19" s="451"/>
      <c r="EQT19" s="451"/>
      <c r="EQU19" s="451"/>
      <c r="EQV19" s="451"/>
      <c r="EQW19" s="451"/>
      <c r="EQX19" s="451"/>
      <c r="EQY19" s="454"/>
      <c r="EQZ19" s="454"/>
      <c r="ERA19" s="451"/>
      <c r="ERB19" s="451"/>
      <c r="ERC19" s="451"/>
      <c r="ERD19" s="451"/>
      <c r="ERE19" s="451"/>
      <c r="ERF19" s="451"/>
      <c r="ERG19" s="454"/>
      <c r="ERH19" s="454"/>
      <c r="ERI19" s="451"/>
      <c r="ERJ19" s="451"/>
      <c r="ERK19" s="451"/>
      <c r="ERL19" s="451"/>
      <c r="ERM19" s="451"/>
      <c r="ERN19" s="451"/>
      <c r="ERO19" s="454"/>
      <c r="ERP19" s="454"/>
      <c r="ERQ19" s="451"/>
      <c r="ERR19" s="451"/>
      <c r="ERS19" s="451"/>
      <c r="ERT19" s="451"/>
      <c r="ERU19" s="451"/>
      <c r="ERV19" s="451"/>
      <c r="ERW19" s="454"/>
      <c r="ERX19" s="454"/>
      <c r="ERY19" s="451"/>
      <c r="ERZ19" s="451"/>
      <c r="ESA19" s="451"/>
      <c r="ESB19" s="451"/>
      <c r="ESC19" s="451"/>
      <c r="ESD19" s="451"/>
      <c r="ESE19" s="454"/>
      <c r="ESF19" s="454"/>
      <c r="ESG19" s="451"/>
      <c r="ESH19" s="451"/>
      <c r="ESI19" s="451"/>
      <c r="ESJ19" s="451"/>
      <c r="ESK19" s="451"/>
      <c r="ESL19" s="451"/>
      <c r="ESM19" s="454"/>
      <c r="ESN19" s="454"/>
      <c r="ESO19" s="451"/>
      <c r="ESP19" s="451"/>
      <c r="ESQ19" s="451"/>
      <c r="ESR19" s="451"/>
      <c r="ESS19" s="451"/>
      <c r="EST19" s="451"/>
      <c r="ESU19" s="454"/>
      <c r="ESV19" s="454"/>
      <c r="ESW19" s="451"/>
      <c r="ESX19" s="451"/>
      <c r="ESY19" s="451"/>
      <c r="ESZ19" s="451"/>
      <c r="ETA19" s="451"/>
      <c r="ETB19" s="451"/>
      <c r="ETC19" s="454"/>
      <c r="ETD19" s="454"/>
      <c r="ETE19" s="451"/>
      <c r="ETF19" s="451"/>
      <c r="ETG19" s="451"/>
      <c r="ETH19" s="451"/>
      <c r="ETI19" s="451"/>
      <c r="ETJ19" s="451"/>
      <c r="ETK19" s="454"/>
      <c r="ETL19" s="454"/>
      <c r="ETM19" s="451"/>
      <c r="ETN19" s="451"/>
      <c r="ETO19" s="451"/>
      <c r="ETP19" s="451"/>
      <c r="ETQ19" s="451"/>
      <c r="ETR19" s="451"/>
      <c r="ETS19" s="454"/>
      <c r="ETT19" s="454"/>
      <c r="ETU19" s="451"/>
      <c r="ETV19" s="451"/>
      <c r="ETW19" s="451"/>
      <c r="ETX19" s="451"/>
      <c r="ETY19" s="451"/>
      <c r="ETZ19" s="451"/>
      <c r="EUA19" s="454"/>
      <c r="EUB19" s="454"/>
      <c r="EUC19" s="451"/>
      <c r="EUD19" s="451"/>
      <c r="EUE19" s="451"/>
      <c r="EUF19" s="451"/>
      <c r="EUG19" s="451"/>
      <c r="EUH19" s="451"/>
      <c r="EUI19" s="454"/>
      <c r="EUJ19" s="454"/>
      <c r="EUK19" s="451"/>
      <c r="EUL19" s="451"/>
      <c r="EUM19" s="451"/>
      <c r="EUN19" s="451"/>
      <c r="EUO19" s="451"/>
      <c r="EUP19" s="451"/>
      <c r="EUQ19" s="454"/>
      <c r="EUR19" s="454"/>
      <c r="EUS19" s="451"/>
      <c r="EUT19" s="451"/>
      <c r="EUU19" s="451"/>
      <c r="EUV19" s="451"/>
      <c r="EUW19" s="451"/>
      <c r="EUX19" s="451"/>
      <c r="EUY19" s="454"/>
      <c r="EUZ19" s="454"/>
      <c r="EVA19" s="451"/>
      <c r="EVB19" s="451"/>
      <c r="EVC19" s="451"/>
      <c r="EVD19" s="451"/>
      <c r="EVE19" s="451"/>
      <c r="EVF19" s="451"/>
      <c r="EVG19" s="454"/>
      <c r="EVH19" s="454"/>
      <c r="EVI19" s="451"/>
      <c r="EVJ19" s="451"/>
      <c r="EVK19" s="451"/>
      <c r="EVL19" s="451"/>
      <c r="EVM19" s="451"/>
      <c r="EVN19" s="451"/>
      <c r="EVO19" s="454"/>
      <c r="EVP19" s="454"/>
      <c r="EVQ19" s="451"/>
      <c r="EVR19" s="451"/>
      <c r="EVS19" s="451"/>
      <c r="EVT19" s="451"/>
      <c r="EVU19" s="451"/>
      <c r="EVV19" s="451"/>
      <c r="EVW19" s="454"/>
      <c r="EVX19" s="454"/>
      <c r="EVY19" s="451"/>
      <c r="EVZ19" s="451"/>
      <c r="EWA19" s="451"/>
      <c r="EWB19" s="451"/>
      <c r="EWC19" s="451"/>
      <c r="EWD19" s="451"/>
      <c r="EWE19" s="454"/>
      <c r="EWF19" s="454"/>
      <c r="EWG19" s="451"/>
      <c r="EWH19" s="451"/>
      <c r="EWI19" s="451"/>
      <c r="EWJ19" s="451"/>
      <c r="EWK19" s="451"/>
      <c r="EWL19" s="451"/>
      <c r="EWM19" s="454"/>
      <c r="EWN19" s="454"/>
      <c r="EWO19" s="451"/>
      <c r="EWP19" s="451"/>
      <c r="EWQ19" s="451"/>
      <c r="EWR19" s="451"/>
      <c r="EWS19" s="451"/>
      <c r="EWT19" s="451"/>
      <c r="EWU19" s="454"/>
      <c r="EWV19" s="454"/>
      <c r="EWW19" s="451"/>
      <c r="EWX19" s="451"/>
      <c r="EWY19" s="451"/>
      <c r="EWZ19" s="451"/>
      <c r="EXA19" s="451"/>
      <c r="EXB19" s="451"/>
      <c r="EXC19" s="454"/>
      <c r="EXD19" s="454"/>
      <c r="EXE19" s="451"/>
      <c r="EXF19" s="451"/>
      <c r="EXG19" s="451"/>
      <c r="EXH19" s="451"/>
      <c r="EXI19" s="451"/>
      <c r="EXJ19" s="451"/>
      <c r="EXK19" s="454"/>
      <c r="EXL19" s="454"/>
      <c r="EXM19" s="451"/>
      <c r="EXN19" s="451"/>
      <c r="EXO19" s="451"/>
      <c r="EXP19" s="451"/>
      <c r="EXQ19" s="451"/>
      <c r="EXR19" s="451"/>
      <c r="EXS19" s="454"/>
      <c r="EXT19" s="454"/>
      <c r="EXU19" s="451"/>
      <c r="EXV19" s="451"/>
      <c r="EXW19" s="451"/>
      <c r="EXX19" s="451"/>
      <c r="EXY19" s="451"/>
      <c r="EXZ19" s="451"/>
      <c r="EYA19" s="454"/>
      <c r="EYB19" s="454"/>
      <c r="EYC19" s="451"/>
      <c r="EYD19" s="451"/>
      <c r="EYE19" s="451"/>
      <c r="EYF19" s="451"/>
      <c r="EYG19" s="451"/>
      <c r="EYH19" s="451"/>
      <c r="EYI19" s="454"/>
      <c r="EYJ19" s="454"/>
      <c r="EYK19" s="451"/>
      <c r="EYL19" s="451"/>
      <c r="EYM19" s="451"/>
      <c r="EYN19" s="451"/>
      <c r="EYO19" s="451"/>
      <c r="EYP19" s="451"/>
      <c r="EYQ19" s="454"/>
      <c r="EYR19" s="454"/>
      <c r="EYS19" s="451"/>
      <c r="EYT19" s="451"/>
      <c r="EYU19" s="451"/>
      <c r="EYV19" s="451"/>
      <c r="EYW19" s="451"/>
      <c r="EYX19" s="451"/>
      <c r="EYY19" s="454"/>
      <c r="EYZ19" s="454"/>
      <c r="EZA19" s="451"/>
      <c r="EZB19" s="451"/>
      <c r="EZC19" s="451"/>
      <c r="EZD19" s="451"/>
      <c r="EZE19" s="451"/>
      <c r="EZF19" s="451"/>
      <c r="EZG19" s="454"/>
      <c r="EZH19" s="454"/>
      <c r="EZI19" s="451"/>
      <c r="EZJ19" s="451"/>
      <c r="EZK19" s="451"/>
      <c r="EZL19" s="451"/>
      <c r="EZM19" s="451"/>
      <c r="EZN19" s="451"/>
      <c r="EZO19" s="454"/>
      <c r="EZP19" s="454"/>
      <c r="EZQ19" s="451"/>
      <c r="EZR19" s="451"/>
      <c r="EZS19" s="451"/>
      <c r="EZT19" s="451"/>
      <c r="EZU19" s="451"/>
      <c r="EZV19" s="451"/>
      <c r="EZW19" s="454"/>
      <c r="EZX19" s="454"/>
      <c r="EZY19" s="451"/>
      <c r="EZZ19" s="451"/>
      <c r="FAA19" s="451"/>
      <c r="FAB19" s="451"/>
      <c r="FAC19" s="451"/>
      <c r="FAD19" s="451"/>
      <c r="FAE19" s="454"/>
      <c r="FAF19" s="454"/>
      <c r="FAG19" s="451"/>
      <c r="FAH19" s="451"/>
      <c r="FAI19" s="451"/>
      <c r="FAJ19" s="451"/>
      <c r="FAK19" s="451"/>
      <c r="FAL19" s="451"/>
      <c r="FAM19" s="454"/>
      <c r="FAN19" s="454"/>
      <c r="FAO19" s="451"/>
      <c r="FAP19" s="451"/>
      <c r="FAQ19" s="451"/>
      <c r="FAR19" s="451"/>
      <c r="FAS19" s="451"/>
      <c r="FAT19" s="451"/>
      <c r="FAU19" s="454"/>
      <c r="FAV19" s="454"/>
      <c r="FAW19" s="451"/>
      <c r="FAX19" s="451"/>
      <c r="FAY19" s="451"/>
      <c r="FAZ19" s="451"/>
      <c r="FBA19" s="451"/>
      <c r="FBB19" s="451"/>
      <c r="FBC19" s="454"/>
      <c r="FBD19" s="454"/>
      <c r="FBE19" s="451"/>
      <c r="FBF19" s="451"/>
      <c r="FBG19" s="451"/>
      <c r="FBH19" s="451"/>
      <c r="FBI19" s="451"/>
      <c r="FBJ19" s="451"/>
      <c r="FBK19" s="454"/>
      <c r="FBL19" s="454"/>
      <c r="FBM19" s="451"/>
      <c r="FBN19" s="451"/>
      <c r="FBO19" s="451"/>
      <c r="FBP19" s="451"/>
      <c r="FBQ19" s="451"/>
      <c r="FBR19" s="451"/>
      <c r="FBS19" s="454"/>
      <c r="FBT19" s="454"/>
      <c r="FBU19" s="451"/>
      <c r="FBV19" s="451"/>
      <c r="FBW19" s="451"/>
      <c r="FBX19" s="451"/>
      <c r="FBY19" s="451"/>
      <c r="FBZ19" s="451"/>
      <c r="FCA19" s="454"/>
      <c r="FCB19" s="454"/>
      <c r="FCC19" s="451"/>
      <c r="FCD19" s="451"/>
      <c r="FCE19" s="451"/>
      <c r="FCF19" s="451"/>
      <c r="FCG19" s="451"/>
      <c r="FCH19" s="451"/>
      <c r="FCI19" s="454"/>
      <c r="FCJ19" s="454"/>
      <c r="FCK19" s="451"/>
      <c r="FCL19" s="451"/>
      <c r="FCM19" s="451"/>
      <c r="FCN19" s="451"/>
      <c r="FCO19" s="451"/>
      <c r="FCP19" s="451"/>
      <c r="FCQ19" s="454"/>
      <c r="FCR19" s="454"/>
      <c r="FCS19" s="451"/>
      <c r="FCT19" s="451"/>
      <c r="FCU19" s="451"/>
      <c r="FCV19" s="451"/>
      <c r="FCW19" s="451"/>
      <c r="FCX19" s="451"/>
      <c r="FCY19" s="454"/>
      <c r="FCZ19" s="454"/>
      <c r="FDA19" s="451"/>
      <c r="FDB19" s="451"/>
      <c r="FDC19" s="451"/>
      <c r="FDD19" s="451"/>
      <c r="FDE19" s="451"/>
      <c r="FDF19" s="451"/>
      <c r="FDG19" s="454"/>
      <c r="FDH19" s="454"/>
      <c r="FDI19" s="451"/>
      <c r="FDJ19" s="451"/>
      <c r="FDK19" s="451"/>
      <c r="FDL19" s="451"/>
      <c r="FDM19" s="451"/>
      <c r="FDN19" s="451"/>
      <c r="FDO19" s="454"/>
      <c r="FDP19" s="454"/>
      <c r="FDQ19" s="451"/>
      <c r="FDR19" s="451"/>
      <c r="FDS19" s="451"/>
      <c r="FDT19" s="451"/>
      <c r="FDU19" s="451"/>
      <c r="FDV19" s="451"/>
      <c r="FDW19" s="454"/>
      <c r="FDX19" s="454"/>
      <c r="FDY19" s="451"/>
      <c r="FDZ19" s="451"/>
      <c r="FEA19" s="451"/>
      <c r="FEB19" s="451"/>
      <c r="FEC19" s="451"/>
      <c r="FED19" s="451"/>
      <c r="FEE19" s="454"/>
      <c r="FEF19" s="454"/>
      <c r="FEG19" s="451"/>
      <c r="FEH19" s="451"/>
      <c r="FEI19" s="451"/>
      <c r="FEJ19" s="451"/>
      <c r="FEK19" s="451"/>
      <c r="FEL19" s="451"/>
      <c r="FEM19" s="454"/>
      <c r="FEN19" s="454"/>
      <c r="FEO19" s="451"/>
      <c r="FEP19" s="451"/>
      <c r="FEQ19" s="451"/>
      <c r="FER19" s="451"/>
      <c r="FES19" s="451"/>
      <c r="FET19" s="451"/>
      <c r="FEU19" s="454"/>
      <c r="FEV19" s="454"/>
      <c r="FEW19" s="451"/>
      <c r="FEX19" s="451"/>
      <c r="FEY19" s="451"/>
      <c r="FEZ19" s="451"/>
      <c r="FFA19" s="451"/>
      <c r="FFB19" s="451"/>
      <c r="FFC19" s="454"/>
      <c r="FFD19" s="454"/>
      <c r="FFE19" s="451"/>
      <c r="FFF19" s="451"/>
      <c r="FFG19" s="451"/>
      <c r="FFH19" s="451"/>
      <c r="FFI19" s="451"/>
      <c r="FFJ19" s="451"/>
      <c r="FFK19" s="454"/>
      <c r="FFL19" s="454"/>
      <c r="FFM19" s="451"/>
      <c r="FFN19" s="451"/>
      <c r="FFO19" s="451"/>
      <c r="FFP19" s="451"/>
      <c r="FFQ19" s="451"/>
      <c r="FFR19" s="451"/>
      <c r="FFS19" s="454"/>
      <c r="FFT19" s="454"/>
      <c r="FFU19" s="451"/>
      <c r="FFV19" s="451"/>
      <c r="FFW19" s="451"/>
      <c r="FFX19" s="451"/>
      <c r="FFY19" s="451"/>
      <c r="FFZ19" s="451"/>
      <c r="FGA19" s="454"/>
      <c r="FGB19" s="454"/>
      <c r="FGC19" s="451"/>
      <c r="FGD19" s="451"/>
      <c r="FGE19" s="451"/>
      <c r="FGF19" s="451"/>
      <c r="FGG19" s="451"/>
      <c r="FGH19" s="451"/>
      <c r="FGI19" s="454"/>
      <c r="FGJ19" s="454"/>
      <c r="FGK19" s="451"/>
      <c r="FGL19" s="451"/>
      <c r="FGM19" s="451"/>
      <c r="FGN19" s="451"/>
      <c r="FGO19" s="451"/>
      <c r="FGP19" s="451"/>
      <c r="FGQ19" s="454"/>
      <c r="FGR19" s="454"/>
      <c r="FGS19" s="451"/>
      <c r="FGT19" s="451"/>
      <c r="FGU19" s="451"/>
      <c r="FGV19" s="451"/>
      <c r="FGW19" s="451"/>
      <c r="FGX19" s="451"/>
      <c r="FGY19" s="454"/>
      <c r="FGZ19" s="454"/>
      <c r="FHA19" s="451"/>
      <c r="FHB19" s="451"/>
      <c r="FHC19" s="451"/>
      <c r="FHD19" s="451"/>
      <c r="FHE19" s="451"/>
      <c r="FHF19" s="451"/>
      <c r="FHG19" s="454"/>
      <c r="FHH19" s="454"/>
      <c r="FHI19" s="451"/>
      <c r="FHJ19" s="451"/>
      <c r="FHK19" s="451"/>
      <c r="FHL19" s="451"/>
      <c r="FHM19" s="451"/>
      <c r="FHN19" s="451"/>
      <c r="FHO19" s="454"/>
      <c r="FHP19" s="454"/>
      <c r="FHQ19" s="451"/>
      <c r="FHR19" s="451"/>
      <c r="FHS19" s="451"/>
      <c r="FHT19" s="451"/>
      <c r="FHU19" s="451"/>
      <c r="FHV19" s="451"/>
      <c r="FHW19" s="454"/>
      <c r="FHX19" s="454"/>
      <c r="FHY19" s="451"/>
      <c r="FHZ19" s="451"/>
      <c r="FIA19" s="451"/>
      <c r="FIB19" s="451"/>
      <c r="FIC19" s="451"/>
      <c r="FID19" s="451"/>
      <c r="FIE19" s="454"/>
      <c r="FIF19" s="454"/>
      <c r="FIG19" s="451"/>
      <c r="FIH19" s="451"/>
      <c r="FII19" s="451"/>
      <c r="FIJ19" s="451"/>
      <c r="FIK19" s="451"/>
      <c r="FIL19" s="451"/>
      <c r="FIM19" s="454"/>
      <c r="FIN19" s="454"/>
      <c r="FIO19" s="451"/>
      <c r="FIP19" s="451"/>
      <c r="FIQ19" s="451"/>
      <c r="FIR19" s="451"/>
      <c r="FIS19" s="451"/>
      <c r="FIT19" s="451"/>
      <c r="FIU19" s="454"/>
      <c r="FIV19" s="454"/>
      <c r="FIW19" s="451"/>
      <c r="FIX19" s="451"/>
      <c r="FIY19" s="451"/>
      <c r="FIZ19" s="451"/>
      <c r="FJA19" s="451"/>
      <c r="FJB19" s="451"/>
      <c r="FJC19" s="454"/>
      <c r="FJD19" s="454"/>
      <c r="FJE19" s="451"/>
      <c r="FJF19" s="451"/>
      <c r="FJG19" s="451"/>
      <c r="FJH19" s="451"/>
      <c r="FJI19" s="451"/>
      <c r="FJJ19" s="451"/>
      <c r="FJK19" s="454"/>
      <c r="FJL19" s="454"/>
      <c r="FJM19" s="451"/>
      <c r="FJN19" s="451"/>
      <c r="FJO19" s="451"/>
      <c r="FJP19" s="451"/>
      <c r="FJQ19" s="451"/>
      <c r="FJR19" s="451"/>
      <c r="FJS19" s="454"/>
      <c r="FJT19" s="454"/>
      <c r="FJU19" s="451"/>
      <c r="FJV19" s="451"/>
      <c r="FJW19" s="451"/>
      <c r="FJX19" s="451"/>
      <c r="FJY19" s="451"/>
      <c r="FJZ19" s="451"/>
      <c r="FKA19" s="454"/>
      <c r="FKB19" s="454"/>
      <c r="FKC19" s="451"/>
      <c r="FKD19" s="451"/>
      <c r="FKE19" s="451"/>
      <c r="FKF19" s="451"/>
      <c r="FKG19" s="451"/>
      <c r="FKH19" s="451"/>
      <c r="FKI19" s="454"/>
      <c r="FKJ19" s="454"/>
      <c r="FKK19" s="451"/>
      <c r="FKL19" s="451"/>
      <c r="FKM19" s="451"/>
      <c r="FKN19" s="451"/>
      <c r="FKO19" s="451"/>
      <c r="FKP19" s="451"/>
      <c r="FKQ19" s="454"/>
      <c r="FKR19" s="454"/>
      <c r="FKS19" s="451"/>
      <c r="FKT19" s="451"/>
      <c r="FKU19" s="451"/>
      <c r="FKV19" s="451"/>
      <c r="FKW19" s="451"/>
      <c r="FKX19" s="451"/>
      <c r="FKY19" s="454"/>
      <c r="FKZ19" s="454"/>
      <c r="FLA19" s="451"/>
      <c r="FLB19" s="451"/>
      <c r="FLC19" s="451"/>
      <c r="FLD19" s="451"/>
      <c r="FLE19" s="451"/>
      <c r="FLF19" s="451"/>
      <c r="FLG19" s="454"/>
      <c r="FLH19" s="454"/>
      <c r="FLI19" s="451"/>
      <c r="FLJ19" s="451"/>
      <c r="FLK19" s="451"/>
      <c r="FLL19" s="451"/>
      <c r="FLM19" s="451"/>
      <c r="FLN19" s="451"/>
      <c r="FLO19" s="454"/>
      <c r="FLP19" s="454"/>
      <c r="FLQ19" s="451"/>
      <c r="FLR19" s="451"/>
      <c r="FLS19" s="451"/>
      <c r="FLT19" s="451"/>
      <c r="FLU19" s="451"/>
      <c r="FLV19" s="451"/>
      <c r="FLW19" s="454"/>
      <c r="FLX19" s="454"/>
      <c r="FLY19" s="451"/>
      <c r="FLZ19" s="451"/>
      <c r="FMA19" s="451"/>
      <c r="FMB19" s="451"/>
      <c r="FMC19" s="451"/>
      <c r="FMD19" s="451"/>
      <c r="FME19" s="454"/>
      <c r="FMF19" s="454"/>
      <c r="FMG19" s="451"/>
      <c r="FMH19" s="451"/>
      <c r="FMI19" s="451"/>
      <c r="FMJ19" s="451"/>
      <c r="FMK19" s="451"/>
      <c r="FML19" s="451"/>
      <c r="FMM19" s="454"/>
      <c r="FMN19" s="454"/>
      <c r="FMO19" s="451"/>
      <c r="FMP19" s="451"/>
      <c r="FMQ19" s="451"/>
      <c r="FMR19" s="451"/>
      <c r="FMS19" s="451"/>
      <c r="FMT19" s="451"/>
      <c r="FMU19" s="454"/>
      <c r="FMV19" s="454"/>
      <c r="FMW19" s="451"/>
      <c r="FMX19" s="451"/>
      <c r="FMY19" s="451"/>
      <c r="FMZ19" s="451"/>
      <c r="FNA19" s="451"/>
      <c r="FNB19" s="451"/>
      <c r="FNC19" s="454"/>
      <c r="FND19" s="454"/>
      <c r="FNE19" s="451"/>
      <c r="FNF19" s="451"/>
      <c r="FNG19" s="451"/>
      <c r="FNH19" s="451"/>
      <c r="FNI19" s="451"/>
      <c r="FNJ19" s="451"/>
      <c r="FNK19" s="454"/>
      <c r="FNL19" s="454"/>
      <c r="FNM19" s="451"/>
      <c r="FNN19" s="451"/>
      <c r="FNO19" s="451"/>
      <c r="FNP19" s="451"/>
      <c r="FNQ19" s="451"/>
      <c r="FNR19" s="451"/>
      <c r="FNS19" s="454"/>
      <c r="FNT19" s="454"/>
      <c r="FNU19" s="451"/>
      <c r="FNV19" s="451"/>
      <c r="FNW19" s="451"/>
      <c r="FNX19" s="451"/>
      <c r="FNY19" s="451"/>
      <c r="FNZ19" s="451"/>
      <c r="FOA19" s="454"/>
      <c r="FOB19" s="454"/>
      <c r="FOC19" s="451"/>
      <c r="FOD19" s="451"/>
      <c r="FOE19" s="451"/>
      <c r="FOF19" s="451"/>
      <c r="FOG19" s="451"/>
      <c r="FOH19" s="451"/>
      <c r="FOI19" s="454"/>
      <c r="FOJ19" s="454"/>
      <c r="FOK19" s="451"/>
      <c r="FOL19" s="451"/>
      <c r="FOM19" s="451"/>
      <c r="FON19" s="451"/>
      <c r="FOO19" s="451"/>
      <c r="FOP19" s="451"/>
      <c r="FOQ19" s="454"/>
      <c r="FOR19" s="454"/>
      <c r="FOS19" s="451"/>
      <c r="FOT19" s="451"/>
      <c r="FOU19" s="451"/>
      <c r="FOV19" s="451"/>
      <c r="FOW19" s="451"/>
      <c r="FOX19" s="451"/>
      <c r="FOY19" s="454"/>
      <c r="FOZ19" s="454"/>
      <c r="FPA19" s="451"/>
      <c r="FPB19" s="451"/>
      <c r="FPC19" s="451"/>
      <c r="FPD19" s="451"/>
      <c r="FPE19" s="451"/>
      <c r="FPF19" s="451"/>
      <c r="FPG19" s="454"/>
      <c r="FPH19" s="454"/>
      <c r="FPI19" s="451"/>
      <c r="FPJ19" s="451"/>
      <c r="FPK19" s="451"/>
      <c r="FPL19" s="451"/>
      <c r="FPM19" s="451"/>
      <c r="FPN19" s="451"/>
      <c r="FPO19" s="454"/>
      <c r="FPP19" s="454"/>
      <c r="FPQ19" s="451"/>
      <c r="FPR19" s="451"/>
      <c r="FPS19" s="451"/>
      <c r="FPT19" s="451"/>
      <c r="FPU19" s="451"/>
      <c r="FPV19" s="451"/>
      <c r="FPW19" s="454"/>
      <c r="FPX19" s="454"/>
      <c r="FPY19" s="451"/>
      <c r="FPZ19" s="451"/>
      <c r="FQA19" s="451"/>
      <c r="FQB19" s="451"/>
      <c r="FQC19" s="451"/>
      <c r="FQD19" s="451"/>
      <c r="FQE19" s="454"/>
      <c r="FQF19" s="454"/>
      <c r="FQG19" s="451"/>
      <c r="FQH19" s="451"/>
      <c r="FQI19" s="451"/>
      <c r="FQJ19" s="451"/>
      <c r="FQK19" s="451"/>
      <c r="FQL19" s="451"/>
      <c r="FQM19" s="454"/>
      <c r="FQN19" s="454"/>
      <c r="FQO19" s="451"/>
      <c r="FQP19" s="451"/>
      <c r="FQQ19" s="451"/>
      <c r="FQR19" s="451"/>
      <c r="FQS19" s="451"/>
      <c r="FQT19" s="451"/>
      <c r="FQU19" s="454"/>
      <c r="FQV19" s="454"/>
      <c r="FQW19" s="451"/>
      <c r="FQX19" s="451"/>
      <c r="FQY19" s="451"/>
      <c r="FQZ19" s="451"/>
      <c r="FRA19" s="451"/>
      <c r="FRB19" s="451"/>
      <c r="FRC19" s="454"/>
      <c r="FRD19" s="454"/>
      <c r="FRE19" s="451"/>
      <c r="FRF19" s="451"/>
      <c r="FRG19" s="451"/>
      <c r="FRH19" s="451"/>
      <c r="FRI19" s="451"/>
      <c r="FRJ19" s="451"/>
      <c r="FRK19" s="454"/>
      <c r="FRL19" s="454"/>
      <c r="FRM19" s="451"/>
      <c r="FRN19" s="451"/>
      <c r="FRO19" s="451"/>
      <c r="FRP19" s="451"/>
      <c r="FRQ19" s="451"/>
      <c r="FRR19" s="451"/>
      <c r="FRS19" s="454"/>
      <c r="FRT19" s="454"/>
      <c r="FRU19" s="451"/>
      <c r="FRV19" s="451"/>
      <c r="FRW19" s="451"/>
      <c r="FRX19" s="451"/>
      <c r="FRY19" s="451"/>
      <c r="FRZ19" s="451"/>
      <c r="FSA19" s="454"/>
      <c r="FSB19" s="454"/>
      <c r="FSC19" s="451"/>
      <c r="FSD19" s="451"/>
      <c r="FSE19" s="451"/>
      <c r="FSF19" s="451"/>
      <c r="FSG19" s="451"/>
      <c r="FSH19" s="451"/>
      <c r="FSI19" s="454"/>
      <c r="FSJ19" s="454"/>
      <c r="FSK19" s="451"/>
      <c r="FSL19" s="451"/>
      <c r="FSM19" s="451"/>
      <c r="FSN19" s="451"/>
      <c r="FSO19" s="451"/>
      <c r="FSP19" s="451"/>
      <c r="FSQ19" s="454"/>
      <c r="FSR19" s="454"/>
      <c r="FSS19" s="451"/>
      <c r="FST19" s="451"/>
      <c r="FSU19" s="451"/>
      <c r="FSV19" s="451"/>
      <c r="FSW19" s="451"/>
      <c r="FSX19" s="451"/>
      <c r="FSY19" s="454"/>
      <c r="FSZ19" s="454"/>
      <c r="FTA19" s="451"/>
      <c r="FTB19" s="451"/>
      <c r="FTC19" s="451"/>
      <c r="FTD19" s="451"/>
      <c r="FTE19" s="451"/>
      <c r="FTF19" s="451"/>
      <c r="FTG19" s="454"/>
      <c r="FTH19" s="454"/>
      <c r="FTI19" s="451"/>
      <c r="FTJ19" s="451"/>
      <c r="FTK19" s="451"/>
      <c r="FTL19" s="451"/>
      <c r="FTM19" s="451"/>
      <c r="FTN19" s="451"/>
      <c r="FTO19" s="454"/>
      <c r="FTP19" s="454"/>
      <c r="FTQ19" s="451"/>
      <c r="FTR19" s="451"/>
      <c r="FTS19" s="451"/>
      <c r="FTT19" s="451"/>
      <c r="FTU19" s="451"/>
      <c r="FTV19" s="451"/>
      <c r="FTW19" s="454"/>
      <c r="FTX19" s="454"/>
      <c r="FTY19" s="451"/>
      <c r="FTZ19" s="451"/>
      <c r="FUA19" s="451"/>
      <c r="FUB19" s="451"/>
      <c r="FUC19" s="451"/>
      <c r="FUD19" s="451"/>
      <c r="FUE19" s="454"/>
      <c r="FUF19" s="454"/>
      <c r="FUG19" s="451"/>
      <c r="FUH19" s="451"/>
      <c r="FUI19" s="451"/>
      <c r="FUJ19" s="451"/>
      <c r="FUK19" s="451"/>
      <c r="FUL19" s="451"/>
      <c r="FUM19" s="454"/>
      <c r="FUN19" s="454"/>
      <c r="FUO19" s="451"/>
      <c r="FUP19" s="451"/>
      <c r="FUQ19" s="451"/>
      <c r="FUR19" s="451"/>
      <c r="FUS19" s="451"/>
      <c r="FUT19" s="451"/>
      <c r="FUU19" s="454"/>
      <c r="FUV19" s="454"/>
      <c r="FUW19" s="451"/>
      <c r="FUX19" s="451"/>
      <c r="FUY19" s="451"/>
      <c r="FUZ19" s="451"/>
      <c r="FVA19" s="451"/>
      <c r="FVB19" s="451"/>
      <c r="FVC19" s="454"/>
      <c r="FVD19" s="454"/>
      <c r="FVE19" s="451"/>
      <c r="FVF19" s="451"/>
      <c r="FVG19" s="451"/>
      <c r="FVH19" s="451"/>
      <c r="FVI19" s="451"/>
      <c r="FVJ19" s="451"/>
      <c r="FVK19" s="454"/>
      <c r="FVL19" s="454"/>
      <c r="FVM19" s="451"/>
      <c r="FVN19" s="451"/>
      <c r="FVO19" s="451"/>
      <c r="FVP19" s="451"/>
      <c r="FVQ19" s="451"/>
      <c r="FVR19" s="451"/>
      <c r="FVS19" s="454"/>
      <c r="FVT19" s="454"/>
      <c r="FVU19" s="451"/>
      <c r="FVV19" s="451"/>
      <c r="FVW19" s="451"/>
      <c r="FVX19" s="451"/>
      <c r="FVY19" s="451"/>
      <c r="FVZ19" s="451"/>
      <c r="FWA19" s="454"/>
      <c r="FWB19" s="454"/>
      <c r="FWC19" s="451"/>
      <c r="FWD19" s="451"/>
      <c r="FWE19" s="451"/>
      <c r="FWF19" s="451"/>
      <c r="FWG19" s="451"/>
      <c r="FWH19" s="451"/>
      <c r="FWI19" s="454"/>
      <c r="FWJ19" s="454"/>
      <c r="FWK19" s="451"/>
      <c r="FWL19" s="451"/>
      <c r="FWM19" s="451"/>
      <c r="FWN19" s="451"/>
      <c r="FWO19" s="451"/>
      <c r="FWP19" s="451"/>
      <c r="FWQ19" s="454"/>
      <c r="FWR19" s="454"/>
      <c r="FWS19" s="451"/>
      <c r="FWT19" s="451"/>
      <c r="FWU19" s="451"/>
      <c r="FWV19" s="451"/>
      <c r="FWW19" s="451"/>
      <c r="FWX19" s="451"/>
      <c r="FWY19" s="454"/>
      <c r="FWZ19" s="454"/>
      <c r="FXA19" s="451"/>
      <c r="FXB19" s="451"/>
      <c r="FXC19" s="451"/>
      <c r="FXD19" s="451"/>
      <c r="FXE19" s="451"/>
      <c r="FXF19" s="451"/>
      <c r="FXG19" s="454"/>
      <c r="FXH19" s="454"/>
      <c r="FXI19" s="451"/>
      <c r="FXJ19" s="451"/>
      <c r="FXK19" s="451"/>
      <c r="FXL19" s="451"/>
      <c r="FXM19" s="451"/>
      <c r="FXN19" s="451"/>
      <c r="FXO19" s="454"/>
      <c r="FXP19" s="454"/>
      <c r="FXQ19" s="451"/>
      <c r="FXR19" s="451"/>
      <c r="FXS19" s="451"/>
      <c r="FXT19" s="451"/>
      <c r="FXU19" s="451"/>
      <c r="FXV19" s="451"/>
      <c r="FXW19" s="454"/>
      <c r="FXX19" s="454"/>
      <c r="FXY19" s="451"/>
      <c r="FXZ19" s="451"/>
      <c r="FYA19" s="451"/>
      <c r="FYB19" s="451"/>
      <c r="FYC19" s="451"/>
      <c r="FYD19" s="451"/>
      <c r="FYE19" s="454"/>
      <c r="FYF19" s="454"/>
      <c r="FYG19" s="451"/>
      <c r="FYH19" s="451"/>
      <c r="FYI19" s="451"/>
      <c r="FYJ19" s="451"/>
      <c r="FYK19" s="451"/>
      <c r="FYL19" s="451"/>
      <c r="FYM19" s="454"/>
      <c r="FYN19" s="454"/>
      <c r="FYO19" s="451"/>
      <c r="FYP19" s="451"/>
      <c r="FYQ19" s="451"/>
      <c r="FYR19" s="451"/>
      <c r="FYS19" s="451"/>
      <c r="FYT19" s="451"/>
      <c r="FYU19" s="454"/>
      <c r="FYV19" s="454"/>
      <c r="FYW19" s="451"/>
      <c r="FYX19" s="451"/>
      <c r="FYY19" s="451"/>
      <c r="FYZ19" s="451"/>
      <c r="FZA19" s="451"/>
      <c r="FZB19" s="451"/>
      <c r="FZC19" s="454"/>
      <c r="FZD19" s="454"/>
      <c r="FZE19" s="451"/>
      <c r="FZF19" s="451"/>
      <c r="FZG19" s="451"/>
      <c r="FZH19" s="451"/>
      <c r="FZI19" s="451"/>
      <c r="FZJ19" s="451"/>
      <c r="FZK19" s="454"/>
      <c r="FZL19" s="454"/>
      <c r="FZM19" s="451"/>
      <c r="FZN19" s="451"/>
      <c r="FZO19" s="451"/>
      <c r="FZP19" s="451"/>
      <c r="FZQ19" s="451"/>
      <c r="FZR19" s="451"/>
      <c r="FZS19" s="454"/>
      <c r="FZT19" s="454"/>
      <c r="FZU19" s="451"/>
      <c r="FZV19" s="451"/>
      <c r="FZW19" s="451"/>
      <c r="FZX19" s="451"/>
      <c r="FZY19" s="451"/>
      <c r="FZZ19" s="451"/>
      <c r="GAA19" s="454"/>
      <c r="GAB19" s="454"/>
      <c r="GAC19" s="451"/>
      <c r="GAD19" s="451"/>
      <c r="GAE19" s="451"/>
      <c r="GAF19" s="451"/>
      <c r="GAG19" s="451"/>
      <c r="GAH19" s="451"/>
      <c r="GAI19" s="454"/>
      <c r="GAJ19" s="454"/>
      <c r="GAK19" s="451"/>
      <c r="GAL19" s="451"/>
      <c r="GAM19" s="451"/>
      <c r="GAN19" s="451"/>
      <c r="GAO19" s="451"/>
      <c r="GAP19" s="451"/>
      <c r="GAQ19" s="454"/>
      <c r="GAR19" s="454"/>
      <c r="GAS19" s="451"/>
      <c r="GAT19" s="451"/>
      <c r="GAU19" s="451"/>
      <c r="GAV19" s="451"/>
      <c r="GAW19" s="451"/>
      <c r="GAX19" s="451"/>
      <c r="GAY19" s="454"/>
      <c r="GAZ19" s="454"/>
      <c r="GBA19" s="451"/>
      <c r="GBB19" s="451"/>
      <c r="GBC19" s="451"/>
      <c r="GBD19" s="451"/>
      <c r="GBE19" s="451"/>
      <c r="GBF19" s="451"/>
      <c r="GBG19" s="454"/>
      <c r="GBH19" s="454"/>
      <c r="GBI19" s="451"/>
      <c r="GBJ19" s="451"/>
      <c r="GBK19" s="451"/>
      <c r="GBL19" s="451"/>
      <c r="GBM19" s="451"/>
      <c r="GBN19" s="451"/>
      <c r="GBO19" s="454"/>
      <c r="GBP19" s="454"/>
      <c r="GBQ19" s="451"/>
      <c r="GBR19" s="451"/>
      <c r="GBS19" s="451"/>
      <c r="GBT19" s="451"/>
      <c r="GBU19" s="451"/>
      <c r="GBV19" s="451"/>
      <c r="GBW19" s="454"/>
      <c r="GBX19" s="454"/>
      <c r="GBY19" s="451"/>
      <c r="GBZ19" s="451"/>
      <c r="GCA19" s="451"/>
      <c r="GCB19" s="451"/>
      <c r="GCC19" s="451"/>
      <c r="GCD19" s="451"/>
      <c r="GCE19" s="454"/>
      <c r="GCF19" s="454"/>
      <c r="GCG19" s="451"/>
      <c r="GCH19" s="451"/>
      <c r="GCI19" s="451"/>
      <c r="GCJ19" s="451"/>
      <c r="GCK19" s="451"/>
      <c r="GCL19" s="451"/>
      <c r="GCM19" s="454"/>
      <c r="GCN19" s="454"/>
      <c r="GCO19" s="451"/>
      <c r="GCP19" s="451"/>
      <c r="GCQ19" s="451"/>
      <c r="GCR19" s="451"/>
      <c r="GCS19" s="451"/>
      <c r="GCT19" s="451"/>
      <c r="GCU19" s="454"/>
      <c r="GCV19" s="454"/>
      <c r="GCW19" s="451"/>
      <c r="GCX19" s="451"/>
      <c r="GCY19" s="451"/>
      <c r="GCZ19" s="451"/>
      <c r="GDA19" s="451"/>
      <c r="GDB19" s="451"/>
      <c r="GDC19" s="454"/>
      <c r="GDD19" s="454"/>
      <c r="GDE19" s="451"/>
      <c r="GDF19" s="451"/>
      <c r="GDG19" s="451"/>
      <c r="GDH19" s="451"/>
      <c r="GDI19" s="451"/>
      <c r="GDJ19" s="451"/>
      <c r="GDK19" s="454"/>
      <c r="GDL19" s="454"/>
      <c r="GDM19" s="451"/>
      <c r="GDN19" s="451"/>
      <c r="GDO19" s="451"/>
      <c r="GDP19" s="451"/>
      <c r="GDQ19" s="451"/>
      <c r="GDR19" s="451"/>
      <c r="GDS19" s="454"/>
      <c r="GDT19" s="454"/>
      <c r="GDU19" s="451"/>
      <c r="GDV19" s="451"/>
      <c r="GDW19" s="451"/>
      <c r="GDX19" s="451"/>
      <c r="GDY19" s="451"/>
      <c r="GDZ19" s="451"/>
      <c r="GEA19" s="454"/>
      <c r="GEB19" s="454"/>
      <c r="GEC19" s="451"/>
      <c r="GED19" s="451"/>
      <c r="GEE19" s="451"/>
      <c r="GEF19" s="451"/>
      <c r="GEG19" s="451"/>
      <c r="GEH19" s="451"/>
      <c r="GEI19" s="454"/>
      <c r="GEJ19" s="454"/>
      <c r="GEK19" s="451"/>
      <c r="GEL19" s="451"/>
      <c r="GEM19" s="451"/>
      <c r="GEN19" s="451"/>
      <c r="GEO19" s="451"/>
      <c r="GEP19" s="451"/>
      <c r="GEQ19" s="454"/>
      <c r="GER19" s="454"/>
      <c r="GES19" s="451"/>
      <c r="GET19" s="451"/>
      <c r="GEU19" s="451"/>
      <c r="GEV19" s="451"/>
      <c r="GEW19" s="451"/>
      <c r="GEX19" s="451"/>
      <c r="GEY19" s="454"/>
      <c r="GEZ19" s="454"/>
      <c r="GFA19" s="451"/>
      <c r="GFB19" s="451"/>
      <c r="GFC19" s="451"/>
      <c r="GFD19" s="451"/>
      <c r="GFE19" s="451"/>
      <c r="GFF19" s="451"/>
      <c r="GFG19" s="454"/>
      <c r="GFH19" s="454"/>
      <c r="GFI19" s="451"/>
      <c r="GFJ19" s="451"/>
      <c r="GFK19" s="451"/>
      <c r="GFL19" s="451"/>
      <c r="GFM19" s="451"/>
      <c r="GFN19" s="451"/>
      <c r="GFO19" s="454"/>
      <c r="GFP19" s="454"/>
      <c r="GFQ19" s="451"/>
      <c r="GFR19" s="451"/>
      <c r="GFS19" s="451"/>
      <c r="GFT19" s="451"/>
      <c r="GFU19" s="451"/>
      <c r="GFV19" s="451"/>
      <c r="GFW19" s="454"/>
      <c r="GFX19" s="454"/>
      <c r="GFY19" s="451"/>
      <c r="GFZ19" s="451"/>
      <c r="GGA19" s="451"/>
      <c r="GGB19" s="451"/>
      <c r="GGC19" s="451"/>
      <c r="GGD19" s="451"/>
      <c r="GGE19" s="454"/>
      <c r="GGF19" s="454"/>
      <c r="GGG19" s="451"/>
      <c r="GGH19" s="451"/>
      <c r="GGI19" s="451"/>
      <c r="GGJ19" s="451"/>
      <c r="GGK19" s="451"/>
      <c r="GGL19" s="451"/>
      <c r="GGM19" s="454"/>
      <c r="GGN19" s="454"/>
      <c r="GGO19" s="451"/>
      <c r="GGP19" s="451"/>
      <c r="GGQ19" s="451"/>
      <c r="GGR19" s="451"/>
      <c r="GGS19" s="451"/>
      <c r="GGT19" s="451"/>
      <c r="GGU19" s="454"/>
      <c r="GGV19" s="454"/>
      <c r="GGW19" s="451"/>
      <c r="GGX19" s="451"/>
      <c r="GGY19" s="451"/>
      <c r="GGZ19" s="451"/>
      <c r="GHA19" s="451"/>
      <c r="GHB19" s="451"/>
      <c r="GHC19" s="454"/>
      <c r="GHD19" s="454"/>
      <c r="GHE19" s="451"/>
      <c r="GHF19" s="451"/>
      <c r="GHG19" s="451"/>
      <c r="GHH19" s="451"/>
      <c r="GHI19" s="451"/>
      <c r="GHJ19" s="451"/>
      <c r="GHK19" s="454"/>
      <c r="GHL19" s="454"/>
      <c r="GHM19" s="451"/>
      <c r="GHN19" s="451"/>
      <c r="GHO19" s="451"/>
      <c r="GHP19" s="451"/>
      <c r="GHQ19" s="451"/>
      <c r="GHR19" s="451"/>
      <c r="GHS19" s="454"/>
      <c r="GHT19" s="454"/>
      <c r="GHU19" s="451"/>
      <c r="GHV19" s="451"/>
      <c r="GHW19" s="451"/>
      <c r="GHX19" s="451"/>
      <c r="GHY19" s="451"/>
      <c r="GHZ19" s="451"/>
      <c r="GIA19" s="454"/>
      <c r="GIB19" s="454"/>
      <c r="GIC19" s="451"/>
      <c r="GID19" s="451"/>
      <c r="GIE19" s="451"/>
      <c r="GIF19" s="451"/>
      <c r="GIG19" s="451"/>
      <c r="GIH19" s="451"/>
      <c r="GII19" s="454"/>
      <c r="GIJ19" s="454"/>
      <c r="GIK19" s="451"/>
      <c r="GIL19" s="451"/>
      <c r="GIM19" s="451"/>
      <c r="GIN19" s="451"/>
      <c r="GIO19" s="451"/>
      <c r="GIP19" s="451"/>
      <c r="GIQ19" s="454"/>
      <c r="GIR19" s="454"/>
      <c r="GIS19" s="451"/>
      <c r="GIT19" s="451"/>
      <c r="GIU19" s="451"/>
      <c r="GIV19" s="451"/>
      <c r="GIW19" s="451"/>
      <c r="GIX19" s="451"/>
      <c r="GIY19" s="454"/>
      <c r="GIZ19" s="454"/>
      <c r="GJA19" s="451"/>
      <c r="GJB19" s="451"/>
      <c r="GJC19" s="451"/>
      <c r="GJD19" s="451"/>
      <c r="GJE19" s="451"/>
      <c r="GJF19" s="451"/>
      <c r="GJG19" s="454"/>
      <c r="GJH19" s="454"/>
      <c r="GJI19" s="451"/>
      <c r="GJJ19" s="451"/>
      <c r="GJK19" s="451"/>
      <c r="GJL19" s="451"/>
      <c r="GJM19" s="451"/>
      <c r="GJN19" s="451"/>
      <c r="GJO19" s="454"/>
      <c r="GJP19" s="454"/>
      <c r="GJQ19" s="451"/>
      <c r="GJR19" s="451"/>
      <c r="GJS19" s="451"/>
      <c r="GJT19" s="451"/>
      <c r="GJU19" s="451"/>
      <c r="GJV19" s="451"/>
      <c r="GJW19" s="454"/>
      <c r="GJX19" s="454"/>
      <c r="GJY19" s="451"/>
      <c r="GJZ19" s="451"/>
      <c r="GKA19" s="451"/>
      <c r="GKB19" s="451"/>
      <c r="GKC19" s="451"/>
      <c r="GKD19" s="451"/>
      <c r="GKE19" s="454"/>
      <c r="GKF19" s="454"/>
      <c r="GKG19" s="451"/>
      <c r="GKH19" s="451"/>
      <c r="GKI19" s="451"/>
      <c r="GKJ19" s="451"/>
      <c r="GKK19" s="451"/>
      <c r="GKL19" s="451"/>
      <c r="GKM19" s="454"/>
      <c r="GKN19" s="454"/>
      <c r="GKO19" s="451"/>
      <c r="GKP19" s="451"/>
      <c r="GKQ19" s="451"/>
      <c r="GKR19" s="451"/>
      <c r="GKS19" s="451"/>
      <c r="GKT19" s="451"/>
      <c r="GKU19" s="454"/>
      <c r="GKV19" s="454"/>
      <c r="GKW19" s="451"/>
      <c r="GKX19" s="451"/>
      <c r="GKY19" s="451"/>
      <c r="GKZ19" s="451"/>
      <c r="GLA19" s="451"/>
      <c r="GLB19" s="451"/>
      <c r="GLC19" s="454"/>
      <c r="GLD19" s="454"/>
      <c r="GLE19" s="451"/>
      <c r="GLF19" s="451"/>
      <c r="GLG19" s="451"/>
      <c r="GLH19" s="451"/>
      <c r="GLI19" s="451"/>
      <c r="GLJ19" s="451"/>
      <c r="GLK19" s="454"/>
      <c r="GLL19" s="454"/>
      <c r="GLM19" s="451"/>
      <c r="GLN19" s="451"/>
      <c r="GLO19" s="451"/>
      <c r="GLP19" s="451"/>
      <c r="GLQ19" s="451"/>
      <c r="GLR19" s="451"/>
      <c r="GLS19" s="454"/>
      <c r="GLT19" s="454"/>
      <c r="GLU19" s="451"/>
      <c r="GLV19" s="451"/>
      <c r="GLW19" s="451"/>
      <c r="GLX19" s="451"/>
      <c r="GLY19" s="451"/>
      <c r="GLZ19" s="451"/>
      <c r="GMA19" s="454"/>
      <c r="GMB19" s="454"/>
      <c r="GMC19" s="451"/>
      <c r="GMD19" s="451"/>
      <c r="GME19" s="451"/>
      <c r="GMF19" s="451"/>
      <c r="GMG19" s="451"/>
      <c r="GMH19" s="451"/>
      <c r="GMI19" s="454"/>
      <c r="GMJ19" s="454"/>
      <c r="GMK19" s="451"/>
      <c r="GML19" s="451"/>
      <c r="GMM19" s="451"/>
      <c r="GMN19" s="451"/>
      <c r="GMO19" s="451"/>
      <c r="GMP19" s="451"/>
      <c r="GMQ19" s="454"/>
      <c r="GMR19" s="454"/>
      <c r="GMS19" s="451"/>
      <c r="GMT19" s="451"/>
      <c r="GMU19" s="451"/>
      <c r="GMV19" s="451"/>
      <c r="GMW19" s="451"/>
      <c r="GMX19" s="451"/>
      <c r="GMY19" s="454"/>
      <c r="GMZ19" s="454"/>
      <c r="GNA19" s="451"/>
      <c r="GNB19" s="451"/>
      <c r="GNC19" s="451"/>
      <c r="GND19" s="451"/>
      <c r="GNE19" s="451"/>
      <c r="GNF19" s="451"/>
      <c r="GNG19" s="454"/>
      <c r="GNH19" s="454"/>
      <c r="GNI19" s="451"/>
      <c r="GNJ19" s="451"/>
      <c r="GNK19" s="451"/>
      <c r="GNL19" s="451"/>
      <c r="GNM19" s="451"/>
      <c r="GNN19" s="451"/>
      <c r="GNO19" s="454"/>
      <c r="GNP19" s="454"/>
      <c r="GNQ19" s="451"/>
      <c r="GNR19" s="451"/>
      <c r="GNS19" s="451"/>
      <c r="GNT19" s="451"/>
      <c r="GNU19" s="451"/>
      <c r="GNV19" s="451"/>
      <c r="GNW19" s="454"/>
      <c r="GNX19" s="454"/>
      <c r="GNY19" s="451"/>
      <c r="GNZ19" s="451"/>
      <c r="GOA19" s="451"/>
      <c r="GOB19" s="451"/>
      <c r="GOC19" s="451"/>
      <c r="GOD19" s="451"/>
      <c r="GOE19" s="454"/>
      <c r="GOF19" s="454"/>
      <c r="GOG19" s="451"/>
      <c r="GOH19" s="451"/>
      <c r="GOI19" s="451"/>
      <c r="GOJ19" s="451"/>
      <c r="GOK19" s="451"/>
      <c r="GOL19" s="451"/>
      <c r="GOM19" s="454"/>
      <c r="GON19" s="454"/>
      <c r="GOO19" s="451"/>
      <c r="GOP19" s="451"/>
      <c r="GOQ19" s="451"/>
      <c r="GOR19" s="451"/>
      <c r="GOS19" s="451"/>
      <c r="GOT19" s="451"/>
      <c r="GOU19" s="454"/>
      <c r="GOV19" s="454"/>
      <c r="GOW19" s="451"/>
      <c r="GOX19" s="451"/>
      <c r="GOY19" s="451"/>
      <c r="GOZ19" s="451"/>
      <c r="GPA19" s="451"/>
      <c r="GPB19" s="451"/>
      <c r="GPC19" s="454"/>
      <c r="GPD19" s="454"/>
      <c r="GPE19" s="451"/>
      <c r="GPF19" s="451"/>
      <c r="GPG19" s="451"/>
      <c r="GPH19" s="451"/>
      <c r="GPI19" s="451"/>
      <c r="GPJ19" s="451"/>
      <c r="GPK19" s="454"/>
      <c r="GPL19" s="454"/>
      <c r="GPM19" s="451"/>
      <c r="GPN19" s="451"/>
      <c r="GPO19" s="451"/>
      <c r="GPP19" s="451"/>
      <c r="GPQ19" s="451"/>
      <c r="GPR19" s="451"/>
      <c r="GPS19" s="454"/>
      <c r="GPT19" s="454"/>
      <c r="GPU19" s="451"/>
      <c r="GPV19" s="451"/>
      <c r="GPW19" s="451"/>
      <c r="GPX19" s="451"/>
      <c r="GPY19" s="451"/>
      <c r="GPZ19" s="451"/>
      <c r="GQA19" s="454"/>
      <c r="GQB19" s="454"/>
      <c r="GQC19" s="451"/>
      <c r="GQD19" s="451"/>
      <c r="GQE19" s="451"/>
      <c r="GQF19" s="451"/>
      <c r="GQG19" s="451"/>
      <c r="GQH19" s="451"/>
      <c r="GQI19" s="454"/>
      <c r="GQJ19" s="454"/>
      <c r="GQK19" s="451"/>
      <c r="GQL19" s="451"/>
      <c r="GQM19" s="451"/>
      <c r="GQN19" s="451"/>
      <c r="GQO19" s="451"/>
      <c r="GQP19" s="451"/>
      <c r="GQQ19" s="454"/>
      <c r="GQR19" s="454"/>
      <c r="GQS19" s="451"/>
      <c r="GQT19" s="451"/>
      <c r="GQU19" s="451"/>
      <c r="GQV19" s="451"/>
      <c r="GQW19" s="451"/>
      <c r="GQX19" s="451"/>
      <c r="GQY19" s="454"/>
      <c r="GQZ19" s="454"/>
      <c r="GRA19" s="451"/>
      <c r="GRB19" s="451"/>
      <c r="GRC19" s="451"/>
      <c r="GRD19" s="451"/>
      <c r="GRE19" s="451"/>
      <c r="GRF19" s="451"/>
      <c r="GRG19" s="454"/>
      <c r="GRH19" s="454"/>
      <c r="GRI19" s="451"/>
      <c r="GRJ19" s="451"/>
      <c r="GRK19" s="451"/>
      <c r="GRL19" s="451"/>
      <c r="GRM19" s="451"/>
      <c r="GRN19" s="451"/>
      <c r="GRO19" s="454"/>
      <c r="GRP19" s="454"/>
      <c r="GRQ19" s="451"/>
      <c r="GRR19" s="451"/>
      <c r="GRS19" s="451"/>
      <c r="GRT19" s="451"/>
      <c r="GRU19" s="451"/>
      <c r="GRV19" s="451"/>
      <c r="GRW19" s="454"/>
      <c r="GRX19" s="454"/>
      <c r="GRY19" s="451"/>
      <c r="GRZ19" s="451"/>
      <c r="GSA19" s="451"/>
      <c r="GSB19" s="451"/>
      <c r="GSC19" s="451"/>
      <c r="GSD19" s="451"/>
      <c r="GSE19" s="454"/>
      <c r="GSF19" s="454"/>
      <c r="GSG19" s="451"/>
      <c r="GSH19" s="451"/>
      <c r="GSI19" s="451"/>
      <c r="GSJ19" s="451"/>
      <c r="GSK19" s="451"/>
      <c r="GSL19" s="451"/>
      <c r="GSM19" s="454"/>
      <c r="GSN19" s="454"/>
      <c r="GSO19" s="451"/>
      <c r="GSP19" s="451"/>
      <c r="GSQ19" s="451"/>
      <c r="GSR19" s="451"/>
      <c r="GSS19" s="451"/>
      <c r="GST19" s="451"/>
      <c r="GSU19" s="454"/>
      <c r="GSV19" s="454"/>
      <c r="GSW19" s="451"/>
      <c r="GSX19" s="451"/>
      <c r="GSY19" s="451"/>
      <c r="GSZ19" s="451"/>
      <c r="GTA19" s="451"/>
      <c r="GTB19" s="451"/>
      <c r="GTC19" s="454"/>
      <c r="GTD19" s="454"/>
      <c r="GTE19" s="451"/>
      <c r="GTF19" s="451"/>
      <c r="GTG19" s="451"/>
      <c r="GTH19" s="451"/>
      <c r="GTI19" s="451"/>
      <c r="GTJ19" s="451"/>
      <c r="GTK19" s="454"/>
      <c r="GTL19" s="454"/>
      <c r="GTM19" s="451"/>
      <c r="GTN19" s="451"/>
      <c r="GTO19" s="451"/>
      <c r="GTP19" s="451"/>
      <c r="GTQ19" s="451"/>
      <c r="GTR19" s="451"/>
      <c r="GTS19" s="454"/>
      <c r="GTT19" s="454"/>
      <c r="GTU19" s="451"/>
      <c r="GTV19" s="451"/>
      <c r="GTW19" s="451"/>
      <c r="GTX19" s="451"/>
      <c r="GTY19" s="451"/>
      <c r="GTZ19" s="451"/>
      <c r="GUA19" s="454"/>
      <c r="GUB19" s="454"/>
      <c r="GUC19" s="451"/>
      <c r="GUD19" s="451"/>
      <c r="GUE19" s="451"/>
      <c r="GUF19" s="451"/>
      <c r="GUG19" s="451"/>
      <c r="GUH19" s="451"/>
      <c r="GUI19" s="454"/>
      <c r="GUJ19" s="454"/>
      <c r="GUK19" s="451"/>
      <c r="GUL19" s="451"/>
      <c r="GUM19" s="451"/>
      <c r="GUN19" s="451"/>
      <c r="GUO19" s="451"/>
      <c r="GUP19" s="451"/>
      <c r="GUQ19" s="454"/>
      <c r="GUR19" s="454"/>
      <c r="GUS19" s="451"/>
      <c r="GUT19" s="451"/>
      <c r="GUU19" s="451"/>
      <c r="GUV19" s="451"/>
      <c r="GUW19" s="451"/>
      <c r="GUX19" s="451"/>
      <c r="GUY19" s="454"/>
      <c r="GUZ19" s="454"/>
      <c r="GVA19" s="451"/>
      <c r="GVB19" s="451"/>
      <c r="GVC19" s="451"/>
      <c r="GVD19" s="451"/>
      <c r="GVE19" s="451"/>
      <c r="GVF19" s="451"/>
      <c r="GVG19" s="454"/>
      <c r="GVH19" s="454"/>
      <c r="GVI19" s="451"/>
      <c r="GVJ19" s="451"/>
      <c r="GVK19" s="451"/>
      <c r="GVL19" s="451"/>
      <c r="GVM19" s="451"/>
      <c r="GVN19" s="451"/>
      <c r="GVO19" s="454"/>
      <c r="GVP19" s="454"/>
      <c r="GVQ19" s="451"/>
      <c r="GVR19" s="451"/>
      <c r="GVS19" s="451"/>
      <c r="GVT19" s="451"/>
      <c r="GVU19" s="451"/>
      <c r="GVV19" s="451"/>
      <c r="GVW19" s="454"/>
      <c r="GVX19" s="454"/>
      <c r="GVY19" s="451"/>
      <c r="GVZ19" s="451"/>
      <c r="GWA19" s="451"/>
      <c r="GWB19" s="451"/>
      <c r="GWC19" s="451"/>
      <c r="GWD19" s="451"/>
      <c r="GWE19" s="454"/>
      <c r="GWF19" s="454"/>
      <c r="GWG19" s="451"/>
      <c r="GWH19" s="451"/>
      <c r="GWI19" s="451"/>
      <c r="GWJ19" s="451"/>
      <c r="GWK19" s="451"/>
      <c r="GWL19" s="451"/>
      <c r="GWM19" s="454"/>
      <c r="GWN19" s="454"/>
      <c r="GWO19" s="451"/>
      <c r="GWP19" s="451"/>
      <c r="GWQ19" s="451"/>
      <c r="GWR19" s="451"/>
      <c r="GWS19" s="451"/>
      <c r="GWT19" s="451"/>
      <c r="GWU19" s="454"/>
      <c r="GWV19" s="454"/>
      <c r="GWW19" s="451"/>
      <c r="GWX19" s="451"/>
      <c r="GWY19" s="451"/>
      <c r="GWZ19" s="451"/>
      <c r="GXA19" s="451"/>
      <c r="GXB19" s="451"/>
      <c r="GXC19" s="454"/>
      <c r="GXD19" s="454"/>
      <c r="GXE19" s="451"/>
      <c r="GXF19" s="451"/>
      <c r="GXG19" s="451"/>
      <c r="GXH19" s="451"/>
      <c r="GXI19" s="451"/>
      <c r="GXJ19" s="451"/>
      <c r="GXK19" s="454"/>
      <c r="GXL19" s="454"/>
      <c r="GXM19" s="451"/>
      <c r="GXN19" s="451"/>
      <c r="GXO19" s="451"/>
      <c r="GXP19" s="451"/>
      <c r="GXQ19" s="451"/>
      <c r="GXR19" s="451"/>
      <c r="GXS19" s="454"/>
      <c r="GXT19" s="454"/>
      <c r="GXU19" s="451"/>
      <c r="GXV19" s="451"/>
      <c r="GXW19" s="451"/>
      <c r="GXX19" s="451"/>
      <c r="GXY19" s="451"/>
      <c r="GXZ19" s="451"/>
      <c r="GYA19" s="454"/>
      <c r="GYB19" s="454"/>
      <c r="GYC19" s="451"/>
      <c r="GYD19" s="451"/>
      <c r="GYE19" s="451"/>
      <c r="GYF19" s="451"/>
      <c r="GYG19" s="451"/>
      <c r="GYH19" s="451"/>
      <c r="GYI19" s="454"/>
      <c r="GYJ19" s="454"/>
      <c r="GYK19" s="451"/>
      <c r="GYL19" s="451"/>
      <c r="GYM19" s="451"/>
      <c r="GYN19" s="451"/>
      <c r="GYO19" s="451"/>
      <c r="GYP19" s="451"/>
      <c r="GYQ19" s="454"/>
      <c r="GYR19" s="454"/>
      <c r="GYS19" s="451"/>
      <c r="GYT19" s="451"/>
      <c r="GYU19" s="451"/>
      <c r="GYV19" s="451"/>
      <c r="GYW19" s="451"/>
      <c r="GYX19" s="451"/>
      <c r="GYY19" s="454"/>
      <c r="GYZ19" s="454"/>
      <c r="GZA19" s="451"/>
      <c r="GZB19" s="451"/>
      <c r="GZC19" s="451"/>
      <c r="GZD19" s="451"/>
      <c r="GZE19" s="451"/>
      <c r="GZF19" s="451"/>
      <c r="GZG19" s="454"/>
      <c r="GZH19" s="454"/>
      <c r="GZI19" s="451"/>
      <c r="GZJ19" s="451"/>
      <c r="GZK19" s="451"/>
      <c r="GZL19" s="451"/>
      <c r="GZM19" s="451"/>
      <c r="GZN19" s="451"/>
      <c r="GZO19" s="454"/>
      <c r="GZP19" s="454"/>
      <c r="GZQ19" s="451"/>
      <c r="GZR19" s="451"/>
      <c r="GZS19" s="451"/>
      <c r="GZT19" s="451"/>
      <c r="GZU19" s="451"/>
      <c r="GZV19" s="451"/>
      <c r="GZW19" s="454"/>
      <c r="GZX19" s="454"/>
      <c r="GZY19" s="451"/>
      <c r="GZZ19" s="451"/>
      <c r="HAA19" s="451"/>
      <c r="HAB19" s="451"/>
      <c r="HAC19" s="451"/>
      <c r="HAD19" s="451"/>
      <c r="HAE19" s="454"/>
      <c r="HAF19" s="454"/>
      <c r="HAG19" s="451"/>
      <c r="HAH19" s="451"/>
      <c r="HAI19" s="451"/>
      <c r="HAJ19" s="451"/>
      <c r="HAK19" s="451"/>
      <c r="HAL19" s="451"/>
      <c r="HAM19" s="454"/>
      <c r="HAN19" s="454"/>
      <c r="HAO19" s="451"/>
      <c r="HAP19" s="451"/>
      <c r="HAQ19" s="451"/>
      <c r="HAR19" s="451"/>
      <c r="HAS19" s="451"/>
      <c r="HAT19" s="451"/>
      <c r="HAU19" s="454"/>
      <c r="HAV19" s="454"/>
      <c r="HAW19" s="451"/>
      <c r="HAX19" s="451"/>
      <c r="HAY19" s="451"/>
      <c r="HAZ19" s="451"/>
      <c r="HBA19" s="451"/>
      <c r="HBB19" s="451"/>
      <c r="HBC19" s="454"/>
      <c r="HBD19" s="454"/>
      <c r="HBE19" s="451"/>
      <c r="HBF19" s="451"/>
      <c r="HBG19" s="451"/>
      <c r="HBH19" s="451"/>
      <c r="HBI19" s="451"/>
      <c r="HBJ19" s="451"/>
      <c r="HBK19" s="454"/>
      <c r="HBL19" s="454"/>
      <c r="HBM19" s="451"/>
      <c r="HBN19" s="451"/>
      <c r="HBO19" s="451"/>
      <c r="HBP19" s="451"/>
      <c r="HBQ19" s="451"/>
      <c r="HBR19" s="451"/>
      <c r="HBS19" s="454"/>
      <c r="HBT19" s="454"/>
      <c r="HBU19" s="451"/>
      <c r="HBV19" s="451"/>
      <c r="HBW19" s="451"/>
      <c r="HBX19" s="451"/>
      <c r="HBY19" s="451"/>
      <c r="HBZ19" s="451"/>
      <c r="HCA19" s="454"/>
      <c r="HCB19" s="454"/>
      <c r="HCC19" s="451"/>
      <c r="HCD19" s="451"/>
      <c r="HCE19" s="451"/>
      <c r="HCF19" s="451"/>
      <c r="HCG19" s="451"/>
      <c r="HCH19" s="451"/>
      <c r="HCI19" s="454"/>
      <c r="HCJ19" s="454"/>
      <c r="HCK19" s="451"/>
      <c r="HCL19" s="451"/>
      <c r="HCM19" s="451"/>
      <c r="HCN19" s="451"/>
      <c r="HCO19" s="451"/>
      <c r="HCP19" s="451"/>
      <c r="HCQ19" s="454"/>
      <c r="HCR19" s="454"/>
      <c r="HCS19" s="451"/>
      <c r="HCT19" s="451"/>
      <c r="HCU19" s="451"/>
      <c r="HCV19" s="451"/>
      <c r="HCW19" s="451"/>
      <c r="HCX19" s="451"/>
      <c r="HCY19" s="454"/>
      <c r="HCZ19" s="454"/>
      <c r="HDA19" s="451"/>
      <c r="HDB19" s="451"/>
      <c r="HDC19" s="451"/>
      <c r="HDD19" s="451"/>
      <c r="HDE19" s="451"/>
      <c r="HDF19" s="451"/>
      <c r="HDG19" s="454"/>
      <c r="HDH19" s="454"/>
      <c r="HDI19" s="451"/>
      <c r="HDJ19" s="451"/>
      <c r="HDK19" s="451"/>
      <c r="HDL19" s="451"/>
      <c r="HDM19" s="451"/>
      <c r="HDN19" s="451"/>
      <c r="HDO19" s="454"/>
      <c r="HDP19" s="454"/>
      <c r="HDQ19" s="451"/>
      <c r="HDR19" s="451"/>
      <c r="HDS19" s="451"/>
      <c r="HDT19" s="451"/>
      <c r="HDU19" s="451"/>
      <c r="HDV19" s="451"/>
      <c r="HDW19" s="454"/>
      <c r="HDX19" s="454"/>
      <c r="HDY19" s="451"/>
      <c r="HDZ19" s="451"/>
      <c r="HEA19" s="451"/>
      <c r="HEB19" s="451"/>
      <c r="HEC19" s="451"/>
      <c r="HED19" s="451"/>
      <c r="HEE19" s="454"/>
      <c r="HEF19" s="454"/>
      <c r="HEG19" s="451"/>
      <c r="HEH19" s="451"/>
      <c r="HEI19" s="451"/>
      <c r="HEJ19" s="451"/>
      <c r="HEK19" s="451"/>
      <c r="HEL19" s="451"/>
      <c r="HEM19" s="454"/>
      <c r="HEN19" s="454"/>
      <c r="HEO19" s="451"/>
      <c r="HEP19" s="451"/>
      <c r="HEQ19" s="451"/>
      <c r="HER19" s="451"/>
      <c r="HES19" s="451"/>
      <c r="HET19" s="451"/>
      <c r="HEU19" s="454"/>
      <c r="HEV19" s="454"/>
      <c r="HEW19" s="451"/>
      <c r="HEX19" s="451"/>
      <c r="HEY19" s="451"/>
      <c r="HEZ19" s="451"/>
      <c r="HFA19" s="451"/>
      <c r="HFB19" s="451"/>
      <c r="HFC19" s="454"/>
      <c r="HFD19" s="454"/>
      <c r="HFE19" s="451"/>
      <c r="HFF19" s="451"/>
      <c r="HFG19" s="451"/>
      <c r="HFH19" s="451"/>
      <c r="HFI19" s="451"/>
      <c r="HFJ19" s="451"/>
      <c r="HFK19" s="454"/>
      <c r="HFL19" s="454"/>
      <c r="HFM19" s="451"/>
      <c r="HFN19" s="451"/>
      <c r="HFO19" s="451"/>
      <c r="HFP19" s="451"/>
      <c r="HFQ19" s="451"/>
      <c r="HFR19" s="451"/>
      <c r="HFS19" s="454"/>
      <c r="HFT19" s="454"/>
      <c r="HFU19" s="451"/>
      <c r="HFV19" s="451"/>
      <c r="HFW19" s="451"/>
      <c r="HFX19" s="451"/>
      <c r="HFY19" s="451"/>
      <c r="HFZ19" s="451"/>
      <c r="HGA19" s="454"/>
      <c r="HGB19" s="454"/>
      <c r="HGC19" s="451"/>
      <c r="HGD19" s="451"/>
      <c r="HGE19" s="451"/>
      <c r="HGF19" s="451"/>
      <c r="HGG19" s="451"/>
      <c r="HGH19" s="451"/>
      <c r="HGI19" s="454"/>
      <c r="HGJ19" s="454"/>
      <c r="HGK19" s="451"/>
      <c r="HGL19" s="451"/>
      <c r="HGM19" s="451"/>
      <c r="HGN19" s="451"/>
      <c r="HGO19" s="451"/>
      <c r="HGP19" s="451"/>
      <c r="HGQ19" s="454"/>
      <c r="HGR19" s="454"/>
      <c r="HGS19" s="451"/>
      <c r="HGT19" s="451"/>
      <c r="HGU19" s="451"/>
      <c r="HGV19" s="451"/>
      <c r="HGW19" s="451"/>
      <c r="HGX19" s="451"/>
      <c r="HGY19" s="454"/>
      <c r="HGZ19" s="454"/>
      <c r="HHA19" s="451"/>
      <c r="HHB19" s="451"/>
      <c r="HHC19" s="451"/>
      <c r="HHD19" s="451"/>
      <c r="HHE19" s="451"/>
      <c r="HHF19" s="451"/>
      <c r="HHG19" s="454"/>
      <c r="HHH19" s="454"/>
      <c r="HHI19" s="451"/>
      <c r="HHJ19" s="451"/>
      <c r="HHK19" s="451"/>
      <c r="HHL19" s="451"/>
      <c r="HHM19" s="451"/>
      <c r="HHN19" s="451"/>
      <c r="HHO19" s="454"/>
      <c r="HHP19" s="454"/>
      <c r="HHQ19" s="451"/>
      <c r="HHR19" s="451"/>
      <c r="HHS19" s="451"/>
      <c r="HHT19" s="451"/>
      <c r="HHU19" s="451"/>
      <c r="HHV19" s="451"/>
      <c r="HHW19" s="454"/>
      <c r="HHX19" s="454"/>
      <c r="HHY19" s="451"/>
      <c r="HHZ19" s="451"/>
      <c r="HIA19" s="451"/>
      <c r="HIB19" s="451"/>
      <c r="HIC19" s="451"/>
      <c r="HID19" s="451"/>
      <c r="HIE19" s="454"/>
      <c r="HIF19" s="454"/>
      <c r="HIG19" s="451"/>
      <c r="HIH19" s="451"/>
      <c r="HII19" s="451"/>
      <c r="HIJ19" s="451"/>
      <c r="HIK19" s="451"/>
      <c r="HIL19" s="451"/>
      <c r="HIM19" s="454"/>
      <c r="HIN19" s="454"/>
      <c r="HIO19" s="451"/>
      <c r="HIP19" s="451"/>
      <c r="HIQ19" s="451"/>
      <c r="HIR19" s="451"/>
      <c r="HIS19" s="451"/>
      <c r="HIT19" s="451"/>
      <c r="HIU19" s="454"/>
      <c r="HIV19" s="454"/>
      <c r="HIW19" s="451"/>
      <c r="HIX19" s="451"/>
      <c r="HIY19" s="451"/>
      <c r="HIZ19" s="451"/>
      <c r="HJA19" s="451"/>
      <c r="HJB19" s="451"/>
      <c r="HJC19" s="454"/>
      <c r="HJD19" s="454"/>
      <c r="HJE19" s="451"/>
      <c r="HJF19" s="451"/>
      <c r="HJG19" s="451"/>
      <c r="HJH19" s="451"/>
      <c r="HJI19" s="451"/>
      <c r="HJJ19" s="451"/>
      <c r="HJK19" s="454"/>
      <c r="HJL19" s="454"/>
      <c r="HJM19" s="451"/>
      <c r="HJN19" s="451"/>
      <c r="HJO19" s="451"/>
      <c r="HJP19" s="451"/>
      <c r="HJQ19" s="451"/>
      <c r="HJR19" s="451"/>
      <c r="HJS19" s="454"/>
      <c r="HJT19" s="454"/>
      <c r="HJU19" s="451"/>
      <c r="HJV19" s="451"/>
      <c r="HJW19" s="451"/>
      <c r="HJX19" s="451"/>
      <c r="HJY19" s="451"/>
      <c r="HJZ19" s="451"/>
      <c r="HKA19" s="454"/>
      <c r="HKB19" s="454"/>
      <c r="HKC19" s="451"/>
      <c r="HKD19" s="451"/>
      <c r="HKE19" s="451"/>
      <c r="HKF19" s="451"/>
      <c r="HKG19" s="451"/>
      <c r="HKH19" s="451"/>
      <c r="HKI19" s="454"/>
      <c r="HKJ19" s="454"/>
      <c r="HKK19" s="451"/>
      <c r="HKL19" s="451"/>
      <c r="HKM19" s="451"/>
      <c r="HKN19" s="451"/>
      <c r="HKO19" s="451"/>
      <c r="HKP19" s="451"/>
      <c r="HKQ19" s="454"/>
      <c r="HKR19" s="454"/>
      <c r="HKS19" s="451"/>
      <c r="HKT19" s="451"/>
      <c r="HKU19" s="451"/>
      <c r="HKV19" s="451"/>
      <c r="HKW19" s="451"/>
      <c r="HKX19" s="451"/>
      <c r="HKY19" s="454"/>
      <c r="HKZ19" s="454"/>
      <c r="HLA19" s="451"/>
      <c r="HLB19" s="451"/>
      <c r="HLC19" s="451"/>
      <c r="HLD19" s="451"/>
      <c r="HLE19" s="451"/>
      <c r="HLF19" s="451"/>
      <c r="HLG19" s="454"/>
      <c r="HLH19" s="454"/>
      <c r="HLI19" s="451"/>
      <c r="HLJ19" s="451"/>
      <c r="HLK19" s="451"/>
      <c r="HLL19" s="451"/>
      <c r="HLM19" s="451"/>
      <c r="HLN19" s="451"/>
      <c r="HLO19" s="454"/>
      <c r="HLP19" s="454"/>
      <c r="HLQ19" s="451"/>
      <c r="HLR19" s="451"/>
      <c r="HLS19" s="451"/>
      <c r="HLT19" s="451"/>
      <c r="HLU19" s="451"/>
      <c r="HLV19" s="451"/>
      <c r="HLW19" s="454"/>
      <c r="HLX19" s="454"/>
      <c r="HLY19" s="451"/>
      <c r="HLZ19" s="451"/>
      <c r="HMA19" s="451"/>
      <c r="HMB19" s="451"/>
      <c r="HMC19" s="451"/>
      <c r="HMD19" s="451"/>
      <c r="HME19" s="454"/>
      <c r="HMF19" s="454"/>
      <c r="HMG19" s="451"/>
      <c r="HMH19" s="451"/>
      <c r="HMI19" s="451"/>
      <c r="HMJ19" s="451"/>
      <c r="HMK19" s="451"/>
      <c r="HML19" s="451"/>
      <c r="HMM19" s="454"/>
      <c r="HMN19" s="454"/>
      <c r="HMO19" s="451"/>
      <c r="HMP19" s="451"/>
      <c r="HMQ19" s="451"/>
      <c r="HMR19" s="451"/>
      <c r="HMS19" s="451"/>
      <c r="HMT19" s="451"/>
      <c r="HMU19" s="454"/>
      <c r="HMV19" s="454"/>
      <c r="HMW19" s="451"/>
      <c r="HMX19" s="451"/>
      <c r="HMY19" s="451"/>
      <c r="HMZ19" s="451"/>
      <c r="HNA19" s="451"/>
      <c r="HNB19" s="451"/>
      <c r="HNC19" s="454"/>
      <c r="HND19" s="454"/>
      <c r="HNE19" s="451"/>
      <c r="HNF19" s="451"/>
      <c r="HNG19" s="451"/>
      <c r="HNH19" s="451"/>
      <c r="HNI19" s="451"/>
      <c r="HNJ19" s="451"/>
      <c r="HNK19" s="454"/>
      <c r="HNL19" s="454"/>
      <c r="HNM19" s="451"/>
      <c r="HNN19" s="451"/>
      <c r="HNO19" s="451"/>
      <c r="HNP19" s="451"/>
      <c r="HNQ19" s="451"/>
      <c r="HNR19" s="451"/>
      <c r="HNS19" s="454"/>
      <c r="HNT19" s="454"/>
      <c r="HNU19" s="451"/>
      <c r="HNV19" s="451"/>
      <c r="HNW19" s="451"/>
      <c r="HNX19" s="451"/>
      <c r="HNY19" s="451"/>
      <c r="HNZ19" s="451"/>
      <c r="HOA19" s="454"/>
      <c r="HOB19" s="454"/>
      <c r="HOC19" s="451"/>
      <c r="HOD19" s="451"/>
      <c r="HOE19" s="451"/>
      <c r="HOF19" s="451"/>
      <c r="HOG19" s="451"/>
      <c r="HOH19" s="451"/>
      <c r="HOI19" s="454"/>
      <c r="HOJ19" s="454"/>
      <c r="HOK19" s="451"/>
      <c r="HOL19" s="451"/>
      <c r="HOM19" s="451"/>
      <c r="HON19" s="451"/>
      <c r="HOO19" s="451"/>
      <c r="HOP19" s="451"/>
      <c r="HOQ19" s="454"/>
      <c r="HOR19" s="454"/>
      <c r="HOS19" s="451"/>
      <c r="HOT19" s="451"/>
      <c r="HOU19" s="451"/>
      <c r="HOV19" s="451"/>
      <c r="HOW19" s="451"/>
      <c r="HOX19" s="451"/>
      <c r="HOY19" s="454"/>
      <c r="HOZ19" s="454"/>
      <c r="HPA19" s="451"/>
      <c r="HPB19" s="451"/>
      <c r="HPC19" s="451"/>
      <c r="HPD19" s="451"/>
      <c r="HPE19" s="451"/>
      <c r="HPF19" s="451"/>
      <c r="HPG19" s="454"/>
      <c r="HPH19" s="454"/>
      <c r="HPI19" s="451"/>
      <c r="HPJ19" s="451"/>
      <c r="HPK19" s="451"/>
      <c r="HPL19" s="451"/>
      <c r="HPM19" s="451"/>
      <c r="HPN19" s="451"/>
      <c r="HPO19" s="454"/>
      <c r="HPP19" s="454"/>
      <c r="HPQ19" s="451"/>
      <c r="HPR19" s="451"/>
      <c r="HPS19" s="451"/>
      <c r="HPT19" s="451"/>
      <c r="HPU19" s="451"/>
      <c r="HPV19" s="451"/>
      <c r="HPW19" s="454"/>
      <c r="HPX19" s="454"/>
      <c r="HPY19" s="451"/>
      <c r="HPZ19" s="451"/>
      <c r="HQA19" s="451"/>
      <c r="HQB19" s="451"/>
      <c r="HQC19" s="451"/>
      <c r="HQD19" s="451"/>
      <c r="HQE19" s="454"/>
      <c r="HQF19" s="454"/>
      <c r="HQG19" s="451"/>
      <c r="HQH19" s="451"/>
      <c r="HQI19" s="451"/>
      <c r="HQJ19" s="451"/>
      <c r="HQK19" s="451"/>
      <c r="HQL19" s="451"/>
      <c r="HQM19" s="454"/>
      <c r="HQN19" s="454"/>
      <c r="HQO19" s="451"/>
      <c r="HQP19" s="451"/>
      <c r="HQQ19" s="451"/>
      <c r="HQR19" s="451"/>
      <c r="HQS19" s="451"/>
      <c r="HQT19" s="451"/>
      <c r="HQU19" s="454"/>
      <c r="HQV19" s="454"/>
      <c r="HQW19" s="451"/>
      <c r="HQX19" s="451"/>
      <c r="HQY19" s="451"/>
      <c r="HQZ19" s="451"/>
      <c r="HRA19" s="451"/>
      <c r="HRB19" s="451"/>
      <c r="HRC19" s="454"/>
      <c r="HRD19" s="454"/>
      <c r="HRE19" s="451"/>
      <c r="HRF19" s="451"/>
      <c r="HRG19" s="451"/>
      <c r="HRH19" s="451"/>
      <c r="HRI19" s="451"/>
      <c r="HRJ19" s="451"/>
      <c r="HRK19" s="454"/>
      <c r="HRL19" s="454"/>
      <c r="HRM19" s="451"/>
      <c r="HRN19" s="451"/>
      <c r="HRO19" s="451"/>
      <c r="HRP19" s="451"/>
      <c r="HRQ19" s="451"/>
      <c r="HRR19" s="451"/>
      <c r="HRS19" s="454"/>
      <c r="HRT19" s="454"/>
      <c r="HRU19" s="451"/>
      <c r="HRV19" s="451"/>
      <c r="HRW19" s="451"/>
      <c r="HRX19" s="451"/>
      <c r="HRY19" s="451"/>
      <c r="HRZ19" s="451"/>
      <c r="HSA19" s="454"/>
      <c r="HSB19" s="454"/>
      <c r="HSC19" s="451"/>
      <c r="HSD19" s="451"/>
      <c r="HSE19" s="451"/>
      <c r="HSF19" s="451"/>
      <c r="HSG19" s="451"/>
      <c r="HSH19" s="451"/>
      <c r="HSI19" s="454"/>
      <c r="HSJ19" s="454"/>
      <c r="HSK19" s="451"/>
      <c r="HSL19" s="451"/>
      <c r="HSM19" s="451"/>
      <c r="HSN19" s="451"/>
      <c r="HSO19" s="451"/>
      <c r="HSP19" s="451"/>
      <c r="HSQ19" s="454"/>
      <c r="HSR19" s="454"/>
      <c r="HSS19" s="451"/>
      <c r="HST19" s="451"/>
      <c r="HSU19" s="451"/>
      <c r="HSV19" s="451"/>
      <c r="HSW19" s="451"/>
      <c r="HSX19" s="451"/>
      <c r="HSY19" s="454"/>
      <c r="HSZ19" s="454"/>
      <c r="HTA19" s="451"/>
      <c r="HTB19" s="451"/>
      <c r="HTC19" s="451"/>
      <c r="HTD19" s="451"/>
      <c r="HTE19" s="451"/>
      <c r="HTF19" s="451"/>
      <c r="HTG19" s="454"/>
      <c r="HTH19" s="454"/>
      <c r="HTI19" s="451"/>
      <c r="HTJ19" s="451"/>
      <c r="HTK19" s="451"/>
      <c r="HTL19" s="451"/>
      <c r="HTM19" s="451"/>
      <c r="HTN19" s="451"/>
      <c r="HTO19" s="454"/>
      <c r="HTP19" s="454"/>
      <c r="HTQ19" s="451"/>
      <c r="HTR19" s="451"/>
      <c r="HTS19" s="451"/>
      <c r="HTT19" s="451"/>
      <c r="HTU19" s="451"/>
      <c r="HTV19" s="451"/>
      <c r="HTW19" s="454"/>
      <c r="HTX19" s="454"/>
      <c r="HTY19" s="451"/>
      <c r="HTZ19" s="451"/>
      <c r="HUA19" s="451"/>
      <c r="HUB19" s="451"/>
      <c r="HUC19" s="451"/>
      <c r="HUD19" s="451"/>
      <c r="HUE19" s="454"/>
      <c r="HUF19" s="454"/>
      <c r="HUG19" s="451"/>
      <c r="HUH19" s="451"/>
      <c r="HUI19" s="451"/>
      <c r="HUJ19" s="451"/>
      <c r="HUK19" s="451"/>
      <c r="HUL19" s="451"/>
      <c r="HUM19" s="454"/>
      <c r="HUN19" s="454"/>
      <c r="HUO19" s="451"/>
      <c r="HUP19" s="451"/>
      <c r="HUQ19" s="451"/>
      <c r="HUR19" s="451"/>
      <c r="HUS19" s="451"/>
      <c r="HUT19" s="451"/>
      <c r="HUU19" s="454"/>
      <c r="HUV19" s="454"/>
      <c r="HUW19" s="451"/>
      <c r="HUX19" s="451"/>
      <c r="HUY19" s="451"/>
      <c r="HUZ19" s="451"/>
      <c r="HVA19" s="451"/>
      <c r="HVB19" s="451"/>
      <c r="HVC19" s="454"/>
      <c r="HVD19" s="454"/>
      <c r="HVE19" s="451"/>
      <c r="HVF19" s="451"/>
      <c r="HVG19" s="451"/>
      <c r="HVH19" s="451"/>
      <c r="HVI19" s="451"/>
      <c r="HVJ19" s="451"/>
      <c r="HVK19" s="454"/>
      <c r="HVL19" s="454"/>
      <c r="HVM19" s="451"/>
      <c r="HVN19" s="451"/>
      <c r="HVO19" s="451"/>
      <c r="HVP19" s="451"/>
      <c r="HVQ19" s="451"/>
      <c r="HVR19" s="451"/>
      <c r="HVS19" s="454"/>
      <c r="HVT19" s="454"/>
      <c r="HVU19" s="451"/>
      <c r="HVV19" s="451"/>
      <c r="HVW19" s="451"/>
      <c r="HVX19" s="451"/>
      <c r="HVY19" s="451"/>
      <c r="HVZ19" s="451"/>
      <c r="HWA19" s="454"/>
      <c r="HWB19" s="454"/>
      <c r="HWC19" s="451"/>
      <c r="HWD19" s="451"/>
      <c r="HWE19" s="451"/>
      <c r="HWF19" s="451"/>
      <c r="HWG19" s="451"/>
      <c r="HWH19" s="451"/>
      <c r="HWI19" s="454"/>
      <c r="HWJ19" s="454"/>
      <c r="HWK19" s="451"/>
      <c r="HWL19" s="451"/>
      <c r="HWM19" s="451"/>
      <c r="HWN19" s="451"/>
      <c r="HWO19" s="451"/>
      <c r="HWP19" s="451"/>
      <c r="HWQ19" s="454"/>
      <c r="HWR19" s="454"/>
      <c r="HWS19" s="451"/>
      <c r="HWT19" s="451"/>
      <c r="HWU19" s="451"/>
      <c r="HWV19" s="451"/>
      <c r="HWW19" s="451"/>
      <c r="HWX19" s="451"/>
      <c r="HWY19" s="454"/>
      <c r="HWZ19" s="454"/>
      <c r="HXA19" s="451"/>
      <c r="HXB19" s="451"/>
      <c r="HXC19" s="451"/>
      <c r="HXD19" s="451"/>
      <c r="HXE19" s="451"/>
      <c r="HXF19" s="451"/>
      <c r="HXG19" s="454"/>
      <c r="HXH19" s="454"/>
      <c r="HXI19" s="451"/>
      <c r="HXJ19" s="451"/>
      <c r="HXK19" s="451"/>
      <c r="HXL19" s="451"/>
      <c r="HXM19" s="451"/>
      <c r="HXN19" s="451"/>
      <c r="HXO19" s="454"/>
      <c r="HXP19" s="454"/>
      <c r="HXQ19" s="451"/>
      <c r="HXR19" s="451"/>
      <c r="HXS19" s="451"/>
      <c r="HXT19" s="451"/>
      <c r="HXU19" s="451"/>
      <c r="HXV19" s="451"/>
      <c r="HXW19" s="454"/>
      <c r="HXX19" s="454"/>
      <c r="HXY19" s="451"/>
      <c r="HXZ19" s="451"/>
      <c r="HYA19" s="451"/>
      <c r="HYB19" s="451"/>
      <c r="HYC19" s="451"/>
      <c r="HYD19" s="451"/>
      <c r="HYE19" s="454"/>
      <c r="HYF19" s="454"/>
      <c r="HYG19" s="451"/>
      <c r="HYH19" s="451"/>
      <c r="HYI19" s="451"/>
      <c r="HYJ19" s="451"/>
      <c r="HYK19" s="451"/>
      <c r="HYL19" s="451"/>
      <c r="HYM19" s="454"/>
      <c r="HYN19" s="454"/>
      <c r="HYO19" s="451"/>
      <c r="HYP19" s="451"/>
      <c r="HYQ19" s="451"/>
      <c r="HYR19" s="451"/>
      <c r="HYS19" s="451"/>
      <c r="HYT19" s="451"/>
      <c r="HYU19" s="454"/>
      <c r="HYV19" s="454"/>
      <c r="HYW19" s="451"/>
      <c r="HYX19" s="451"/>
      <c r="HYY19" s="451"/>
      <c r="HYZ19" s="451"/>
      <c r="HZA19" s="451"/>
      <c r="HZB19" s="451"/>
      <c r="HZC19" s="454"/>
      <c r="HZD19" s="454"/>
      <c r="HZE19" s="451"/>
      <c r="HZF19" s="451"/>
      <c r="HZG19" s="451"/>
      <c r="HZH19" s="451"/>
      <c r="HZI19" s="451"/>
      <c r="HZJ19" s="451"/>
      <c r="HZK19" s="454"/>
      <c r="HZL19" s="454"/>
      <c r="HZM19" s="451"/>
      <c r="HZN19" s="451"/>
      <c r="HZO19" s="451"/>
      <c r="HZP19" s="451"/>
      <c r="HZQ19" s="451"/>
      <c r="HZR19" s="451"/>
      <c r="HZS19" s="454"/>
      <c r="HZT19" s="454"/>
      <c r="HZU19" s="451"/>
      <c r="HZV19" s="451"/>
      <c r="HZW19" s="451"/>
      <c r="HZX19" s="451"/>
      <c r="HZY19" s="451"/>
      <c r="HZZ19" s="451"/>
      <c r="IAA19" s="454"/>
      <c r="IAB19" s="454"/>
      <c r="IAC19" s="451"/>
      <c r="IAD19" s="451"/>
      <c r="IAE19" s="451"/>
      <c r="IAF19" s="451"/>
      <c r="IAG19" s="451"/>
      <c r="IAH19" s="451"/>
      <c r="IAI19" s="454"/>
      <c r="IAJ19" s="454"/>
      <c r="IAK19" s="451"/>
      <c r="IAL19" s="451"/>
      <c r="IAM19" s="451"/>
      <c r="IAN19" s="451"/>
      <c r="IAO19" s="451"/>
      <c r="IAP19" s="451"/>
      <c r="IAQ19" s="454"/>
      <c r="IAR19" s="454"/>
      <c r="IAS19" s="451"/>
      <c r="IAT19" s="451"/>
      <c r="IAU19" s="451"/>
      <c r="IAV19" s="451"/>
      <c r="IAW19" s="451"/>
      <c r="IAX19" s="451"/>
      <c r="IAY19" s="454"/>
      <c r="IAZ19" s="454"/>
      <c r="IBA19" s="451"/>
      <c r="IBB19" s="451"/>
      <c r="IBC19" s="451"/>
      <c r="IBD19" s="451"/>
      <c r="IBE19" s="451"/>
      <c r="IBF19" s="451"/>
      <c r="IBG19" s="454"/>
      <c r="IBH19" s="454"/>
      <c r="IBI19" s="451"/>
      <c r="IBJ19" s="451"/>
      <c r="IBK19" s="451"/>
      <c r="IBL19" s="451"/>
      <c r="IBM19" s="451"/>
      <c r="IBN19" s="451"/>
      <c r="IBO19" s="454"/>
      <c r="IBP19" s="454"/>
      <c r="IBQ19" s="451"/>
      <c r="IBR19" s="451"/>
      <c r="IBS19" s="451"/>
      <c r="IBT19" s="451"/>
      <c r="IBU19" s="451"/>
      <c r="IBV19" s="451"/>
      <c r="IBW19" s="454"/>
      <c r="IBX19" s="454"/>
      <c r="IBY19" s="451"/>
      <c r="IBZ19" s="451"/>
      <c r="ICA19" s="451"/>
      <c r="ICB19" s="451"/>
      <c r="ICC19" s="451"/>
      <c r="ICD19" s="451"/>
      <c r="ICE19" s="454"/>
      <c r="ICF19" s="454"/>
      <c r="ICG19" s="451"/>
      <c r="ICH19" s="451"/>
      <c r="ICI19" s="451"/>
      <c r="ICJ19" s="451"/>
      <c r="ICK19" s="451"/>
      <c r="ICL19" s="451"/>
      <c r="ICM19" s="454"/>
      <c r="ICN19" s="454"/>
      <c r="ICO19" s="451"/>
      <c r="ICP19" s="451"/>
      <c r="ICQ19" s="451"/>
      <c r="ICR19" s="451"/>
      <c r="ICS19" s="451"/>
      <c r="ICT19" s="451"/>
      <c r="ICU19" s="454"/>
      <c r="ICV19" s="454"/>
      <c r="ICW19" s="451"/>
      <c r="ICX19" s="451"/>
      <c r="ICY19" s="451"/>
      <c r="ICZ19" s="451"/>
      <c r="IDA19" s="451"/>
      <c r="IDB19" s="451"/>
      <c r="IDC19" s="454"/>
      <c r="IDD19" s="454"/>
      <c r="IDE19" s="451"/>
      <c r="IDF19" s="451"/>
      <c r="IDG19" s="451"/>
      <c r="IDH19" s="451"/>
      <c r="IDI19" s="451"/>
      <c r="IDJ19" s="451"/>
      <c r="IDK19" s="454"/>
      <c r="IDL19" s="454"/>
      <c r="IDM19" s="451"/>
      <c r="IDN19" s="451"/>
      <c r="IDO19" s="451"/>
      <c r="IDP19" s="451"/>
      <c r="IDQ19" s="451"/>
      <c r="IDR19" s="451"/>
      <c r="IDS19" s="454"/>
      <c r="IDT19" s="454"/>
      <c r="IDU19" s="451"/>
      <c r="IDV19" s="451"/>
      <c r="IDW19" s="451"/>
      <c r="IDX19" s="451"/>
      <c r="IDY19" s="451"/>
      <c r="IDZ19" s="451"/>
      <c r="IEA19" s="454"/>
      <c r="IEB19" s="454"/>
      <c r="IEC19" s="451"/>
      <c r="IED19" s="451"/>
      <c r="IEE19" s="451"/>
      <c r="IEF19" s="451"/>
      <c r="IEG19" s="451"/>
      <c r="IEH19" s="451"/>
      <c r="IEI19" s="454"/>
      <c r="IEJ19" s="454"/>
      <c r="IEK19" s="451"/>
      <c r="IEL19" s="451"/>
      <c r="IEM19" s="451"/>
      <c r="IEN19" s="451"/>
      <c r="IEO19" s="451"/>
      <c r="IEP19" s="451"/>
      <c r="IEQ19" s="454"/>
      <c r="IER19" s="454"/>
      <c r="IES19" s="451"/>
      <c r="IET19" s="451"/>
      <c r="IEU19" s="451"/>
      <c r="IEV19" s="451"/>
      <c r="IEW19" s="451"/>
      <c r="IEX19" s="451"/>
      <c r="IEY19" s="454"/>
      <c r="IEZ19" s="454"/>
      <c r="IFA19" s="451"/>
      <c r="IFB19" s="451"/>
      <c r="IFC19" s="451"/>
      <c r="IFD19" s="451"/>
      <c r="IFE19" s="451"/>
      <c r="IFF19" s="451"/>
      <c r="IFG19" s="454"/>
      <c r="IFH19" s="454"/>
      <c r="IFI19" s="451"/>
      <c r="IFJ19" s="451"/>
      <c r="IFK19" s="451"/>
      <c r="IFL19" s="451"/>
      <c r="IFM19" s="451"/>
      <c r="IFN19" s="451"/>
      <c r="IFO19" s="454"/>
      <c r="IFP19" s="454"/>
      <c r="IFQ19" s="451"/>
      <c r="IFR19" s="451"/>
      <c r="IFS19" s="451"/>
      <c r="IFT19" s="451"/>
      <c r="IFU19" s="451"/>
      <c r="IFV19" s="451"/>
      <c r="IFW19" s="454"/>
      <c r="IFX19" s="454"/>
      <c r="IFY19" s="451"/>
      <c r="IFZ19" s="451"/>
      <c r="IGA19" s="451"/>
      <c r="IGB19" s="451"/>
      <c r="IGC19" s="451"/>
      <c r="IGD19" s="451"/>
      <c r="IGE19" s="454"/>
      <c r="IGF19" s="454"/>
      <c r="IGG19" s="451"/>
      <c r="IGH19" s="451"/>
      <c r="IGI19" s="451"/>
      <c r="IGJ19" s="451"/>
      <c r="IGK19" s="451"/>
      <c r="IGL19" s="451"/>
      <c r="IGM19" s="454"/>
      <c r="IGN19" s="454"/>
      <c r="IGO19" s="451"/>
      <c r="IGP19" s="451"/>
      <c r="IGQ19" s="451"/>
      <c r="IGR19" s="451"/>
      <c r="IGS19" s="451"/>
      <c r="IGT19" s="451"/>
      <c r="IGU19" s="454"/>
      <c r="IGV19" s="454"/>
      <c r="IGW19" s="451"/>
      <c r="IGX19" s="451"/>
      <c r="IGY19" s="451"/>
      <c r="IGZ19" s="451"/>
      <c r="IHA19" s="451"/>
      <c r="IHB19" s="451"/>
      <c r="IHC19" s="454"/>
      <c r="IHD19" s="454"/>
      <c r="IHE19" s="451"/>
      <c r="IHF19" s="451"/>
      <c r="IHG19" s="451"/>
      <c r="IHH19" s="451"/>
      <c r="IHI19" s="451"/>
      <c r="IHJ19" s="451"/>
      <c r="IHK19" s="454"/>
      <c r="IHL19" s="454"/>
      <c r="IHM19" s="451"/>
      <c r="IHN19" s="451"/>
      <c r="IHO19" s="451"/>
      <c r="IHP19" s="451"/>
      <c r="IHQ19" s="451"/>
      <c r="IHR19" s="451"/>
      <c r="IHS19" s="454"/>
      <c r="IHT19" s="454"/>
      <c r="IHU19" s="451"/>
      <c r="IHV19" s="451"/>
      <c r="IHW19" s="451"/>
      <c r="IHX19" s="451"/>
      <c r="IHY19" s="451"/>
      <c r="IHZ19" s="451"/>
      <c r="IIA19" s="454"/>
      <c r="IIB19" s="454"/>
      <c r="IIC19" s="451"/>
      <c r="IID19" s="451"/>
      <c r="IIE19" s="451"/>
      <c r="IIF19" s="451"/>
      <c r="IIG19" s="451"/>
      <c r="IIH19" s="451"/>
      <c r="III19" s="454"/>
      <c r="IIJ19" s="454"/>
      <c r="IIK19" s="451"/>
      <c r="IIL19" s="451"/>
      <c r="IIM19" s="451"/>
      <c r="IIN19" s="451"/>
      <c r="IIO19" s="451"/>
      <c r="IIP19" s="451"/>
      <c r="IIQ19" s="454"/>
      <c r="IIR19" s="454"/>
      <c r="IIS19" s="451"/>
      <c r="IIT19" s="451"/>
      <c r="IIU19" s="451"/>
      <c r="IIV19" s="451"/>
      <c r="IIW19" s="451"/>
      <c r="IIX19" s="451"/>
      <c r="IIY19" s="454"/>
      <c r="IIZ19" s="454"/>
      <c r="IJA19" s="451"/>
      <c r="IJB19" s="451"/>
      <c r="IJC19" s="451"/>
      <c r="IJD19" s="451"/>
      <c r="IJE19" s="451"/>
      <c r="IJF19" s="451"/>
      <c r="IJG19" s="454"/>
      <c r="IJH19" s="454"/>
      <c r="IJI19" s="451"/>
      <c r="IJJ19" s="451"/>
      <c r="IJK19" s="451"/>
      <c r="IJL19" s="451"/>
      <c r="IJM19" s="451"/>
      <c r="IJN19" s="451"/>
      <c r="IJO19" s="454"/>
      <c r="IJP19" s="454"/>
      <c r="IJQ19" s="451"/>
      <c r="IJR19" s="451"/>
      <c r="IJS19" s="451"/>
      <c r="IJT19" s="451"/>
      <c r="IJU19" s="451"/>
      <c r="IJV19" s="451"/>
      <c r="IJW19" s="454"/>
      <c r="IJX19" s="454"/>
      <c r="IJY19" s="451"/>
      <c r="IJZ19" s="451"/>
      <c r="IKA19" s="451"/>
      <c r="IKB19" s="451"/>
      <c r="IKC19" s="451"/>
      <c r="IKD19" s="451"/>
      <c r="IKE19" s="454"/>
      <c r="IKF19" s="454"/>
      <c r="IKG19" s="451"/>
      <c r="IKH19" s="451"/>
      <c r="IKI19" s="451"/>
      <c r="IKJ19" s="451"/>
      <c r="IKK19" s="451"/>
      <c r="IKL19" s="451"/>
      <c r="IKM19" s="454"/>
      <c r="IKN19" s="454"/>
      <c r="IKO19" s="451"/>
      <c r="IKP19" s="451"/>
      <c r="IKQ19" s="451"/>
      <c r="IKR19" s="451"/>
      <c r="IKS19" s="451"/>
      <c r="IKT19" s="451"/>
      <c r="IKU19" s="454"/>
      <c r="IKV19" s="454"/>
      <c r="IKW19" s="451"/>
      <c r="IKX19" s="451"/>
      <c r="IKY19" s="451"/>
      <c r="IKZ19" s="451"/>
      <c r="ILA19" s="451"/>
      <c r="ILB19" s="451"/>
      <c r="ILC19" s="454"/>
      <c r="ILD19" s="454"/>
      <c r="ILE19" s="451"/>
      <c r="ILF19" s="451"/>
      <c r="ILG19" s="451"/>
      <c r="ILH19" s="451"/>
      <c r="ILI19" s="451"/>
      <c r="ILJ19" s="451"/>
      <c r="ILK19" s="454"/>
      <c r="ILL19" s="454"/>
      <c r="ILM19" s="451"/>
      <c r="ILN19" s="451"/>
      <c r="ILO19" s="451"/>
      <c r="ILP19" s="451"/>
      <c r="ILQ19" s="451"/>
      <c r="ILR19" s="451"/>
      <c r="ILS19" s="454"/>
      <c r="ILT19" s="454"/>
      <c r="ILU19" s="451"/>
      <c r="ILV19" s="451"/>
      <c r="ILW19" s="451"/>
      <c r="ILX19" s="451"/>
      <c r="ILY19" s="451"/>
      <c r="ILZ19" s="451"/>
      <c r="IMA19" s="454"/>
      <c r="IMB19" s="454"/>
      <c r="IMC19" s="451"/>
      <c r="IMD19" s="451"/>
      <c r="IME19" s="451"/>
      <c r="IMF19" s="451"/>
      <c r="IMG19" s="451"/>
      <c r="IMH19" s="451"/>
      <c r="IMI19" s="454"/>
      <c r="IMJ19" s="454"/>
      <c r="IMK19" s="451"/>
      <c r="IML19" s="451"/>
      <c r="IMM19" s="451"/>
      <c r="IMN19" s="451"/>
      <c r="IMO19" s="451"/>
      <c r="IMP19" s="451"/>
      <c r="IMQ19" s="454"/>
      <c r="IMR19" s="454"/>
      <c r="IMS19" s="451"/>
      <c r="IMT19" s="451"/>
      <c r="IMU19" s="451"/>
      <c r="IMV19" s="451"/>
      <c r="IMW19" s="451"/>
      <c r="IMX19" s="451"/>
      <c r="IMY19" s="454"/>
      <c r="IMZ19" s="454"/>
      <c r="INA19" s="451"/>
      <c r="INB19" s="451"/>
      <c r="INC19" s="451"/>
      <c r="IND19" s="451"/>
      <c r="INE19" s="451"/>
      <c r="INF19" s="451"/>
      <c r="ING19" s="454"/>
      <c r="INH19" s="454"/>
      <c r="INI19" s="451"/>
      <c r="INJ19" s="451"/>
      <c r="INK19" s="451"/>
      <c r="INL19" s="451"/>
      <c r="INM19" s="451"/>
      <c r="INN19" s="451"/>
      <c r="INO19" s="454"/>
      <c r="INP19" s="454"/>
      <c r="INQ19" s="451"/>
      <c r="INR19" s="451"/>
      <c r="INS19" s="451"/>
      <c r="INT19" s="451"/>
      <c r="INU19" s="451"/>
      <c r="INV19" s="451"/>
      <c r="INW19" s="454"/>
      <c r="INX19" s="454"/>
      <c r="INY19" s="451"/>
      <c r="INZ19" s="451"/>
      <c r="IOA19" s="451"/>
      <c r="IOB19" s="451"/>
      <c r="IOC19" s="451"/>
      <c r="IOD19" s="451"/>
      <c r="IOE19" s="454"/>
      <c r="IOF19" s="454"/>
      <c r="IOG19" s="451"/>
      <c r="IOH19" s="451"/>
      <c r="IOI19" s="451"/>
      <c r="IOJ19" s="451"/>
      <c r="IOK19" s="451"/>
      <c r="IOL19" s="451"/>
      <c r="IOM19" s="454"/>
      <c r="ION19" s="454"/>
      <c r="IOO19" s="451"/>
      <c r="IOP19" s="451"/>
      <c r="IOQ19" s="451"/>
      <c r="IOR19" s="451"/>
      <c r="IOS19" s="451"/>
      <c r="IOT19" s="451"/>
      <c r="IOU19" s="454"/>
      <c r="IOV19" s="454"/>
      <c r="IOW19" s="451"/>
      <c r="IOX19" s="451"/>
      <c r="IOY19" s="451"/>
      <c r="IOZ19" s="451"/>
      <c r="IPA19" s="451"/>
      <c r="IPB19" s="451"/>
      <c r="IPC19" s="454"/>
      <c r="IPD19" s="454"/>
      <c r="IPE19" s="451"/>
      <c r="IPF19" s="451"/>
      <c r="IPG19" s="451"/>
      <c r="IPH19" s="451"/>
      <c r="IPI19" s="451"/>
      <c r="IPJ19" s="451"/>
      <c r="IPK19" s="454"/>
      <c r="IPL19" s="454"/>
      <c r="IPM19" s="451"/>
      <c r="IPN19" s="451"/>
      <c r="IPO19" s="451"/>
      <c r="IPP19" s="451"/>
      <c r="IPQ19" s="451"/>
      <c r="IPR19" s="451"/>
      <c r="IPS19" s="454"/>
      <c r="IPT19" s="454"/>
      <c r="IPU19" s="451"/>
      <c r="IPV19" s="451"/>
      <c r="IPW19" s="451"/>
      <c r="IPX19" s="451"/>
      <c r="IPY19" s="451"/>
      <c r="IPZ19" s="451"/>
      <c r="IQA19" s="454"/>
      <c r="IQB19" s="454"/>
      <c r="IQC19" s="451"/>
      <c r="IQD19" s="451"/>
      <c r="IQE19" s="451"/>
      <c r="IQF19" s="451"/>
      <c r="IQG19" s="451"/>
      <c r="IQH19" s="451"/>
      <c r="IQI19" s="454"/>
      <c r="IQJ19" s="454"/>
      <c r="IQK19" s="451"/>
      <c r="IQL19" s="451"/>
      <c r="IQM19" s="451"/>
      <c r="IQN19" s="451"/>
      <c r="IQO19" s="451"/>
      <c r="IQP19" s="451"/>
      <c r="IQQ19" s="454"/>
      <c r="IQR19" s="454"/>
      <c r="IQS19" s="451"/>
      <c r="IQT19" s="451"/>
      <c r="IQU19" s="451"/>
      <c r="IQV19" s="451"/>
      <c r="IQW19" s="451"/>
      <c r="IQX19" s="451"/>
      <c r="IQY19" s="454"/>
      <c r="IQZ19" s="454"/>
      <c r="IRA19" s="451"/>
      <c r="IRB19" s="451"/>
      <c r="IRC19" s="451"/>
      <c r="IRD19" s="451"/>
      <c r="IRE19" s="451"/>
      <c r="IRF19" s="451"/>
      <c r="IRG19" s="454"/>
      <c r="IRH19" s="454"/>
      <c r="IRI19" s="451"/>
      <c r="IRJ19" s="451"/>
      <c r="IRK19" s="451"/>
      <c r="IRL19" s="451"/>
      <c r="IRM19" s="451"/>
      <c r="IRN19" s="451"/>
      <c r="IRO19" s="454"/>
      <c r="IRP19" s="454"/>
      <c r="IRQ19" s="451"/>
      <c r="IRR19" s="451"/>
      <c r="IRS19" s="451"/>
      <c r="IRT19" s="451"/>
      <c r="IRU19" s="451"/>
      <c r="IRV19" s="451"/>
      <c r="IRW19" s="454"/>
      <c r="IRX19" s="454"/>
      <c r="IRY19" s="451"/>
      <c r="IRZ19" s="451"/>
      <c r="ISA19" s="451"/>
      <c r="ISB19" s="451"/>
      <c r="ISC19" s="451"/>
      <c r="ISD19" s="451"/>
      <c r="ISE19" s="454"/>
      <c r="ISF19" s="454"/>
      <c r="ISG19" s="451"/>
      <c r="ISH19" s="451"/>
      <c r="ISI19" s="451"/>
      <c r="ISJ19" s="451"/>
      <c r="ISK19" s="451"/>
      <c r="ISL19" s="451"/>
      <c r="ISM19" s="454"/>
      <c r="ISN19" s="454"/>
      <c r="ISO19" s="451"/>
      <c r="ISP19" s="451"/>
      <c r="ISQ19" s="451"/>
      <c r="ISR19" s="451"/>
      <c r="ISS19" s="451"/>
      <c r="IST19" s="451"/>
      <c r="ISU19" s="454"/>
      <c r="ISV19" s="454"/>
      <c r="ISW19" s="451"/>
      <c r="ISX19" s="451"/>
      <c r="ISY19" s="451"/>
      <c r="ISZ19" s="451"/>
      <c r="ITA19" s="451"/>
      <c r="ITB19" s="451"/>
      <c r="ITC19" s="454"/>
      <c r="ITD19" s="454"/>
      <c r="ITE19" s="451"/>
      <c r="ITF19" s="451"/>
      <c r="ITG19" s="451"/>
      <c r="ITH19" s="451"/>
      <c r="ITI19" s="451"/>
      <c r="ITJ19" s="451"/>
      <c r="ITK19" s="454"/>
      <c r="ITL19" s="454"/>
      <c r="ITM19" s="451"/>
      <c r="ITN19" s="451"/>
      <c r="ITO19" s="451"/>
      <c r="ITP19" s="451"/>
      <c r="ITQ19" s="451"/>
      <c r="ITR19" s="451"/>
      <c r="ITS19" s="454"/>
      <c r="ITT19" s="454"/>
      <c r="ITU19" s="451"/>
      <c r="ITV19" s="451"/>
      <c r="ITW19" s="451"/>
      <c r="ITX19" s="451"/>
      <c r="ITY19" s="451"/>
      <c r="ITZ19" s="451"/>
      <c r="IUA19" s="454"/>
      <c r="IUB19" s="454"/>
      <c r="IUC19" s="451"/>
      <c r="IUD19" s="451"/>
      <c r="IUE19" s="451"/>
      <c r="IUF19" s="451"/>
      <c r="IUG19" s="451"/>
      <c r="IUH19" s="451"/>
      <c r="IUI19" s="454"/>
      <c r="IUJ19" s="454"/>
      <c r="IUK19" s="451"/>
      <c r="IUL19" s="451"/>
      <c r="IUM19" s="451"/>
      <c r="IUN19" s="451"/>
      <c r="IUO19" s="451"/>
      <c r="IUP19" s="451"/>
      <c r="IUQ19" s="454"/>
      <c r="IUR19" s="454"/>
      <c r="IUS19" s="451"/>
      <c r="IUT19" s="451"/>
      <c r="IUU19" s="451"/>
      <c r="IUV19" s="451"/>
      <c r="IUW19" s="451"/>
      <c r="IUX19" s="451"/>
      <c r="IUY19" s="454"/>
      <c r="IUZ19" s="454"/>
      <c r="IVA19" s="451"/>
      <c r="IVB19" s="451"/>
      <c r="IVC19" s="451"/>
      <c r="IVD19" s="451"/>
      <c r="IVE19" s="451"/>
      <c r="IVF19" s="451"/>
      <c r="IVG19" s="454"/>
      <c r="IVH19" s="454"/>
      <c r="IVI19" s="451"/>
      <c r="IVJ19" s="451"/>
      <c r="IVK19" s="451"/>
      <c r="IVL19" s="451"/>
      <c r="IVM19" s="451"/>
      <c r="IVN19" s="451"/>
      <c r="IVO19" s="454"/>
      <c r="IVP19" s="454"/>
      <c r="IVQ19" s="451"/>
      <c r="IVR19" s="451"/>
      <c r="IVS19" s="451"/>
      <c r="IVT19" s="451"/>
      <c r="IVU19" s="451"/>
      <c r="IVV19" s="451"/>
      <c r="IVW19" s="454"/>
      <c r="IVX19" s="454"/>
      <c r="IVY19" s="451"/>
      <c r="IVZ19" s="451"/>
      <c r="IWA19" s="451"/>
      <c r="IWB19" s="451"/>
      <c r="IWC19" s="451"/>
      <c r="IWD19" s="451"/>
      <c r="IWE19" s="454"/>
      <c r="IWF19" s="454"/>
      <c r="IWG19" s="451"/>
      <c r="IWH19" s="451"/>
      <c r="IWI19" s="451"/>
      <c r="IWJ19" s="451"/>
      <c r="IWK19" s="451"/>
      <c r="IWL19" s="451"/>
      <c r="IWM19" s="454"/>
      <c r="IWN19" s="454"/>
      <c r="IWO19" s="451"/>
      <c r="IWP19" s="451"/>
      <c r="IWQ19" s="451"/>
      <c r="IWR19" s="451"/>
      <c r="IWS19" s="451"/>
      <c r="IWT19" s="451"/>
      <c r="IWU19" s="454"/>
      <c r="IWV19" s="454"/>
      <c r="IWW19" s="451"/>
      <c r="IWX19" s="451"/>
      <c r="IWY19" s="451"/>
      <c r="IWZ19" s="451"/>
      <c r="IXA19" s="451"/>
      <c r="IXB19" s="451"/>
      <c r="IXC19" s="454"/>
      <c r="IXD19" s="454"/>
      <c r="IXE19" s="451"/>
      <c r="IXF19" s="451"/>
      <c r="IXG19" s="451"/>
      <c r="IXH19" s="451"/>
      <c r="IXI19" s="451"/>
      <c r="IXJ19" s="451"/>
      <c r="IXK19" s="454"/>
      <c r="IXL19" s="454"/>
      <c r="IXM19" s="451"/>
      <c r="IXN19" s="451"/>
      <c r="IXO19" s="451"/>
      <c r="IXP19" s="451"/>
      <c r="IXQ19" s="451"/>
      <c r="IXR19" s="451"/>
      <c r="IXS19" s="454"/>
      <c r="IXT19" s="454"/>
      <c r="IXU19" s="451"/>
      <c r="IXV19" s="451"/>
      <c r="IXW19" s="451"/>
      <c r="IXX19" s="451"/>
      <c r="IXY19" s="451"/>
      <c r="IXZ19" s="451"/>
      <c r="IYA19" s="454"/>
      <c r="IYB19" s="454"/>
      <c r="IYC19" s="451"/>
      <c r="IYD19" s="451"/>
      <c r="IYE19" s="451"/>
      <c r="IYF19" s="451"/>
      <c r="IYG19" s="451"/>
      <c r="IYH19" s="451"/>
      <c r="IYI19" s="454"/>
      <c r="IYJ19" s="454"/>
      <c r="IYK19" s="451"/>
      <c r="IYL19" s="451"/>
      <c r="IYM19" s="451"/>
      <c r="IYN19" s="451"/>
      <c r="IYO19" s="451"/>
      <c r="IYP19" s="451"/>
      <c r="IYQ19" s="454"/>
      <c r="IYR19" s="454"/>
      <c r="IYS19" s="451"/>
      <c r="IYT19" s="451"/>
      <c r="IYU19" s="451"/>
      <c r="IYV19" s="451"/>
      <c r="IYW19" s="451"/>
      <c r="IYX19" s="451"/>
      <c r="IYY19" s="454"/>
      <c r="IYZ19" s="454"/>
      <c r="IZA19" s="451"/>
      <c r="IZB19" s="451"/>
      <c r="IZC19" s="451"/>
      <c r="IZD19" s="451"/>
      <c r="IZE19" s="451"/>
      <c r="IZF19" s="451"/>
      <c r="IZG19" s="454"/>
      <c r="IZH19" s="454"/>
      <c r="IZI19" s="451"/>
      <c r="IZJ19" s="451"/>
      <c r="IZK19" s="451"/>
      <c r="IZL19" s="451"/>
      <c r="IZM19" s="451"/>
      <c r="IZN19" s="451"/>
      <c r="IZO19" s="454"/>
      <c r="IZP19" s="454"/>
      <c r="IZQ19" s="451"/>
      <c r="IZR19" s="451"/>
      <c r="IZS19" s="451"/>
      <c r="IZT19" s="451"/>
      <c r="IZU19" s="451"/>
      <c r="IZV19" s="451"/>
      <c r="IZW19" s="454"/>
      <c r="IZX19" s="454"/>
      <c r="IZY19" s="451"/>
      <c r="IZZ19" s="451"/>
      <c r="JAA19" s="451"/>
      <c r="JAB19" s="451"/>
      <c r="JAC19" s="451"/>
      <c r="JAD19" s="451"/>
      <c r="JAE19" s="454"/>
      <c r="JAF19" s="454"/>
      <c r="JAG19" s="451"/>
      <c r="JAH19" s="451"/>
      <c r="JAI19" s="451"/>
      <c r="JAJ19" s="451"/>
      <c r="JAK19" s="451"/>
      <c r="JAL19" s="451"/>
      <c r="JAM19" s="454"/>
      <c r="JAN19" s="454"/>
      <c r="JAO19" s="451"/>
      <c r="JAP19" s="451"/>
      <c r="JAQ19" s="451"/>
      <c r="JAR19" s="451"/>
      <c r="JAS19" s="451"/>
      <c r="JAT19" s="451"/>
      <c r="JAU19" s="454"/>
      <c r="JAV19" s="454"/>
      <c r="JAW19" s="451"/>
      <c r="JAX19" s="451"/>
      <c r="JAY19" s="451"/>
      <c r="JAZ19" s="451"/>
      <c r="JBA19" s="451"/>
      <c r="JBB19" s="451"/>
      <c r="JBC19" s="454"/>
      <c r="JBD19" s="454"/>
      <c r="JBE19" s="451"/>
      <c r="JBF19" s="451"/>
      <c r="JBG19" s="451"/>
      <c r="JBH19" s="451"/>
      <c r="JBI19" s="451"/>
      <c r="JBJ19" s="451"/>
      <c r="JBK19" s="454"/>
      <c r="JBL19" s="454"/>
      <c r="JBM19" s="451"/>
      <c r="JBN19" s="451"/>
      <c r="JBO19" s="451"/>
      <c r="JBP19" s="451"/>
      <c r="JBQ19" s="451"/>
      <c r="JBR19" s="451"/>
      <c r="JBS19" s="454"/>
      <c r="JBT19" s="454"/>
      <c r="JBU19" s="451"/>
      <c r="JBV19" s="451"/>
      <c r="JBW19" s="451"/>
      <c r="JBX19" s="451"/>
      <c r="JBY19" s="451"/>
      <c r="JBZ19" s="451"/>
      <c r="JCA19" s="454"/>
      <c r="JCB19" s="454"/>
      <c r="JCC19" s="451"/>
      <c r="JCD19" s="451"/>
      <c r="JCE19" s="451"/>
      <c r="JCF19" s="451"/>
      <c r="JCG19" s="451"/>
      <c r="JCH19" s="451"/>
      <c r="JCI19" s="454"/>
      <c r="JCJ19" s="454"/>
      <c r="JCK19" s="451"/>
      <c r="JCL19" s="451"/>
      <c r="JCM19" s="451"/>
      <c r="JCN19" s="451"/>
      <c r="JCO19" s="451"/>
      <c r="JCP19" s="451"/>
      <c r="JCQ19" s="454"/>
      <c r="JCR19" s="454"/>
      <c r="JCS19" s="451"/>
      <c r="JCT19" s="451"/>
      <c r="JCU19" s="451"/>
      <c r="JCV19" s="451"/>
      <c r="JCW19" s="451"/>
      <c r="JCX19" s="451"/>
      <c r="JCY19" s="454"/>
      <c r="JCZ19" s="454"/>
      <c r="JDA19" s="451"/>
      <c r="JDB19" s="451"/>
      <c r="JDC19" s="451"/>
      <c r="JDD19" s="451"/>
      <c r="JDE19" s="451"/>
      <c r="JDF19" s="451"/>
      <c r="JDG19" s="454"/>
      <c r="JDH19" s="454"/>
      <c r="JDI19" s="451"/>
      <c r="JDJ19" s="451"/>
      <c r="JDK19" s="451"/>
      <c r="JDL19" s="451"/>
      <c r="JDM19" s="451"/>
      <c r="JDN19" s="451"/>
      <c r="JDO19" s="454"/>
      <c r="JDP19" s="454"/>
      <c r="JDQ19" s="451"/>
      <c r="JDR19" s="451"/>
      <c r="JDS19" s="451"/>
      <c r="JDT19" s="451"/>
      <c r="JDU19" s="451"/>
      <c r="JDV19" s="451"/>
      <c r="JDW19" s="454"/>
      <c r="JDX19" s="454"/>
      <c r="JDY19" s="451"/>
      <c r="JDZ19" s="451"/>
      <c r="JEA19" s="451"/>
      <c r="JEB19" s="451"/>
      <c r="JEC19" s="451"/>
      <c r="JED19" s="451"/>
      <c r="JEE19" s="454"/>
      <c r="JEF19" s="454"/>
      <c r="JEG19" s="451"/>
      <c r="JEH19" s="451"/>
      <c r="JEI19" s="451"/>
      <c r="JEJ19" s="451"/>
      <c r="JEK19" s="451"/>
      <c r="JEL19" s="451"/>
      <c r="JEM19" s="454"/>
      <c r="JEN19" s="454"/>
      <c r="JEO19" s="451"/>
      <c r="JEP19" s="451"/>
      <c r="JEQ19" s="451"/>
      <c r="JER19" s="451"/>
      <c r="JES19" s="451"/>
      <c r="JET19" s="451"/>
      <c r="JEU19" s="454"/>
      <c r="JEV19" s="454"/>
      <c r="JEW19" s="451"/>
      <c r="JEX19" s="451"/>
      <c r="JEY19" s="451"/>
      <c r="JEZ19" s="451"/>
      <c r="JFA19" s="451"/>
      <c r="JFB19" s="451"/>
      <c r="JFC19" s="454"/>
      <c r="JFD19" s="454"/>
      <c r="JFE19" s="451"/>
      <c r="JFF19" s="451"/>
      <c r="JFG19" s="451"/>
      <c r="JFH19" s="451"/>
      <c r="JFI19" s="451"/>
      <c r="JFJ19" s="451"/>
      <c r="JFK19" s="454"/>
      <c r="JFL19" s="454"/>
      <c r="JFM19" s="451"/>
      <c r="JFN19" s="451"/>
      <c r="JFO19" s="451"/>
      <c r="JFP19" s="451"/>
      <c r="JFQ19" s="451"/>
      <c r="JFR19" s="451"/>
      <c r="JFS19" s="454"/>
      <c r="JFT19" s="454"/>
      <c r="JFU19" s="451"/>
      <c r="JFV19" s="451"/>
      <c r="JFW19" s="451"/>
      <c r="JFX19" s="451"/>
      <c r="JFY19" s="451"/>
      <c r="JFZ19" s="451"/>
      <c r="JGA19" s="454"/>
      <c r="JGB19" s="454"/>
      <c r="JGC19" s="451"/>
      <c r="JGD19" s="451"/>
      <c r="JGE19" s="451"/>
      <c r="JGF19" s="451"/>
      <c r="JGG19" s="451"/>
      <c r="JGH19" s="451"/>
      <c r="JGI19" s="454"/>
      <c r="JGJ19" s="454"/>
      <c r="JGK19" s="451"/>
      <c r="JGL19" s="451"/>
      <c r="JGM19" s="451"/>
      <c r="JGN19" s="451"/>
      <c r="JGO19" s="451"/>
      <c r="JGP19" s="451"/>
      <c r="JGQ19" s="454"/>
      <c r="JGR19" s="454"/>
      <c r="JGS19" s="451"/>
      <c r="JGT19" s="451"/>
      <c r="JGU19" s="451"/>
      <c r="JGV19" s="451"/>
      <c r="JGW19" s="451"/>
      <c r="JGX19" s="451"/>
      <c r="JGY19" s="454"/>
      <c r="JGZ19" s="454"/>
      <c r="JHA19" s="451"/>
      <c r="JHB19" s="451"/>
      <c r="JHC19" s="451"/>
      <c r="JHD19" s="451"/>
      <c r="JHE19" s="451"/>
      <c r="JHF19" s="451"/>
      <c r="JHG19" s="454"/>
      <c r="JHH19" s="454"/>
      <c r="JHI19" s="451"/>
      <c r="JHJ19" s="451"/>
      <c r="JHK19" s="451"/>
      <c r="JHL19" s="451"/>
      <c r="JHM19" s="451"/>
      <c r="JHN19" s="451"/>
      <c r="JHO19" s="454"/>
      <c r="JHP19" s="454"/>
      <c r="JHQ19" s="451"/>
      <c r="JHR19" s="451"/>
      <c r="JHS19" s="451"/>
      <c r="JHT19" s="451"/>
      <c r="JHU19" s="451"/>
      <c r="JHV19" s="451"/>
      <c r="JHW19" s="454"/>
      <c r="JHX19" s="454"/>
      <c r="JHY19" s="451"/>
      <c r="JHZ19" s="451"/>
      <c r="JIA19" s="451"/>
      <c r="JIB19" s="451"/>
      <c r="JIC19" s="451"/>
      <c r="JID19" s="451"/>
      <c r="JIE19" s="454"/>
      <c r="JIF19" s="454"/>
      <c r="JIG19" s="451"/>
      <c r="JIH19" s="451"/>
      <c r="JII19" s="451"/>
      <c r="JIJ19" s="451"/>
      <c r="JIK19" s="451"/>
      <c r="JIL19" s="451"/>
      <c r="JIM19" s="454"/>
      <c r="JIN19" s="454"/>
      <c r="JIO19" s="451"/>
      <c r="JIP19" s="451"/>
      <c r="JIQ19" s="451"/>
      <c r="JIR19" s="451"/>
      <c r="JIS19" s="451"/>
      <c r="JIT19" s="451"/>
      <c r="JIU19" s="454"/>
      <c r="JIV19" s="454"/>
      <c r="JIW19" s="451"/>
      <c r="JIX19" s="451"/>
      <c r="JIY19" s="451"/>
      <c r="JIZ19" s="451"/>
      <c r="JJA19" s="451"/>
      <c r="JJB19" s="451"/>
      <c r="JJC19" s="454"/>
      <c r="JJD19" s="454"/>
      <c r="JJE19" s="451"/>
      <c r="JJF19" s="451"/>
      <c r="JJG19" s="451"/>
      <c r="JJH19" s="451"/>
      <c r="JJI19" s="451"/>
      <c r="JJJ19" s="451"/>
      <c r="JJK19" s="454"/>
      <c r="JJL19" s="454"/>
      <c r="JJM19" s="451"/>
      <c r="JJN19" s="451"/>
      <c r="JJO19" s="451"/>
      <c r="JJP19" s="451"/>
      <c r="JJQ19" s="451"/>
      <c r="JJR19" s="451"/>
      <c r="JJS19" s="454"/>
      <c r="JJT19" s="454"/>
      <c r="JJU19" s="451"/>
      <c r="JJV19" s="451"/>
      <c r="JJW19" s="451"/>
      <c r="JJX19" s="451"/>
      <c r="JJY19" s="451"/>
      <c r="JJZ19" s="451"/>
      <c r="JKA19" s="454"/>
      <c r="JKB19" s="454"/>
      <c r="JKC19" s="451"/>
      <c r="JKD19" s="451"/>
      <c r="JKE19" s="451"/>
      <c r="JKF19" s="451"/>
      <c r="JKG19" s="451"/>
      <c r="JKH19" s="451"/>
      <c r="JKI19" s="454"/>
      <c r="JKJ19" s="454"/>
      <c r="JKK19" s="451"/>
      <c r="JKL19" s="451"/>
      <c r="JKM19" s="451"/>
      <c r="JKN19" s="451"/>
      <c r="JKO19" s="451"/>
      <c r="JKP19" s="451"/>
      <c r="JKQ19" s="454"/>
      <c r="JKR19" s="454"/>
      <c r="JKS19" s="451"/>
      <c r="JKT19" s="451"/>
      <c r="JKU19" s="451"/>
      <c r="JKV19" s="451"/>
      <c r="JKW19" s="451"/>
      <c r="JKX19" s="451"/>
      <c r="JKY19" s="454"/>
      <c r="JKZ19" s="454"/>
      <c r="JLA19" s="451"/>
      <c r="JLB19" s="451"/>
      <c r="JLC19" s="451"/>
      <c r="JLD19" s="451"/>
      <c r="JLE19" s="451"/>
      <c r="JLF19" s="451"/>
      <c r="JLG19" s="454"/>
      <c r="JLH19" s="454"/>
      <c r="JLI19" s="451"/>
      <c r="JLJ19" s="451"/>
      <c r="JLK19" s="451"/>
      <c r="JLL19" s="451"/>
      <c r="JLM19" s="451"/>
      <c r="JLN19" s="451"/>
      <c r="JLO19" s="454"/>
      <c r="JLP19" s="454"/>
      <c r="JLQ19" s="451"/>
      <c r="JLR19" s="451"/>
      <c r="JLS19" s="451"/>
      <c r="JLT19" s="451"/>
      <c r="JLU19" s="451"/>
      <c r="JLV19" s="451"/>
      <c r="JLW19" s="454"/>
      <c r="JLX19" s="454"/>
      <c r="JLY19" s="451"/>
      <c r="JLZ19" s="451"/>
      <c r="JMA19" s="451"/>
      <c r="JMB19" s="451"/>
      <c r="JMC19" s="451"/>
      <c r="JMD19" s="451"/>
      <c r="JME19" s="454"/>
      <c r="JMF19" s="454"/>
      <c r="JMG19" s="451"/>
      <c r="JMH19" s="451"/>
      <c r="JMI19" s="451"/>
      <c r="JMJ19" s="451"/>
      <c r="JMK19" s="451"/>
      <c r="JML19" s="451"/>
      <c r="JMM19" s="454"/>
      <c r="JMN19" s="454"/>
      <c r="JMO19" s="451"/>
      <c r="JMP19" s="451"/>
      <c r="JMQ19" s="451"/>
      <c r="JMR19" s="451"/>
      <c r="JMS19" s="451"/>
      <c r="JMT19" s="451"/>
      <c r="JMU19" s="454"/>
      <c r="JMV19" s="454"/>
      <c r="JMW19" s="451"/>
      <c r="JMX19" s="451"/>
      <c r="JMY19" s="451"/>
      <c r="JMZ19" s="451"/>
      <c r="JNA19" s="451"/>
      <c r="JNB19" s="451"/>
      <c r="JNC19" s="454"/>
      <c r="JND19" s="454"/>
      <c r="JNE19" s="451"/>
      <c r="JNF19" s="451"/>
      <c r="JNG19" s="451"/>
      <c r="JNH19" s="451"/>
      <c r="JNI19" s="451"/>
      <c r="JNJ19" s="451"/>
      <c r="JNK19" s="454"/>
      <c r="JNL19" s="454"/>
      <c r="JNM19" s="451"/>
      <c r="JNN19" s="451"/>
      <c r="JNO19" s="451"/>
      <c r="JNP19" s="451"/>
      <c r="JNQ19" s="451"/>
      <c r="JNR19" s="451"/>
      <c r="JNS19" s="454"/>
      <c r="JNT19" s="454"/>
      <c r="JNU19" s="451"/>
      <c r="JNV19" s="451"/>
      <c r="JNW19" s="451"/>
      <c r="JNX19" s="451"/>
      <c r="JNY19" s="451"/>
      <c r="JNZ19" s="451"/>
      <c r="JOA19" s="454"/>
      <c r="JOB19" s="454"/>
      <c r="JOC19" s="451"/>
      <c r="JOD19" s="451"/>
      <c r="JOE19" s="451"/>
      <c r="JOF19" s="451"/>
      <c r="JOG19" s="451"/>
      <c r="JOH19" s="451"/>
      <c r="JOI19" s="454"/>
      <c r="JOJ19" s="454"/>
      <c r="JOK19" s="451"/>
      <c r="JOL19" s="451"/>
      <c r="JOM19" s="451"/>
      <c r="JON19" s="451"/>
      <c r="JOO19" s="451"/>
      <c r="JOP19" s="451"/>
      <c r="JOQ19" s="454"/>
      <c r="JOR19" s="454"/>
      <c r="JOS19" s="451"/>
      <c r="JOT19" s="451"/>
      <c r="JOU19" s="451"/>
      <c r="JOV19" s="451"/>
      <c r="JOW19" s="451"/>
      <c r="JOX19" s="451"/>
      <c r="JOY19" s="454"/>
      <c r="JOZ19" s="454"/>
      <c r="JPA19" s="451"/>
      <c r="JPB19" s="451"/>
      <c r="JPC19" s="451"/>
      <c r="JPD19" s="451"/>
      <c r="JPE19" s="451"/>
      <c r="JPF19" s="451"/>
      <c r="JPG19" s="454"/>
      <c r="JPH19" s="454"/>
      <c r="JPI19" s="451"/>
      <c r="JPJ19" s="451"/>
      <c r="JPK19" s="451"/>
      <c r="JPL19" s="451"/>
      <c r="JPM19" s="451"/>
      <c r="JPN19" s="451"/>
      <c r="JPO19" s="454"/>
      <c r="JPP19" s="454"/>
      <c r="JPQ19" s="451"/>
      <c r="JPR19" s="451"/>
      <c r="JPS19" s="451"/>
      <c r="JPT19" s="451"/>
      <c r="JPU19" s="451"/>
      <c r="JPV19" s="451"/>
      <c r="JPW19" s="454"/>
      <c r="JPX19" s="454"/>
      <c r="JPY19" s="451"/>
      <c r="JPZ19" s="451"/>
      <c r="JQA19" s="451"/>
      <c r="JQB19" s="451"/>
      <c r="JQC19" s="451"/>
      <c r="JQD19" s="451"/>
      <c r="JQE19" s="454"/>
      <c r="JQF19" s="454"/>
      <c r="JQG19" s="451"/>
      <c r="JQH19" s="451"/>
      <c r="JQI19" s="451"/>
      <c r="JQJ19" s="451"/>
      <c r="JQK19" s="451"/>
      <c r="JQL19" s="451"/>
      <c r="JQM19" s="454"/>
      <c r="JQN19" s="454"/>
      <c r="JQO19" s="451"/>
      <c r="JQP19" s="451"/>
      <c r="JQQ19" s="451"/>
      <c r="JQR19" s="451"/>
      <c r="JQS19" s="451"/>
      <c r="JQT19" s="451"/>
      <c r="JQU19" s="454"/>
      <c r="JQV19" s="454"/>
      <c r="JQW19" s="451"/>
      <c r="JQX19" s="451"/>
      <c r="JQY19" s="451"/>
      <c r="JQZ19" s="451"/>
      <c r="JRA19" s="451"/>
      <c r="JRB19" s="451"/>
      <c r="JRC19" s="454"/>
      <c r="JRD19" s="454"/>
      <c r="JRE19" s="451"/>
      <c r="JRF19" s="451"/>
      <c r="JRG19" s="451"/>
      <c r="JRH19" s="451"/>
      <c r="JRI19" s="451"/>
      <c r="JRJ19" s="451"/>
      <c r="JRK19" s="454"/>
      <c r="JRL19" s="454"/>
      <c r="JRM19" s="451"/>
      <c r="JRN19" s="451"/>
      <c r="JRO19" s="451"/>
      <c r="JRP19" s="451"/>
      <c r="JRQ19" s="451"/>
      <c r="JRR19" s="451"/>
      <c r="JRS19" s="454"/>
      <c r="JRT19" s="454"/>
      <c r="JRU19" s="451"/>
      <c r="JRV19" s="451"/>
      <c r="JRW19" s="451"/>
      <c r="JRX19" s="451"/>
      <c r="JRY19" s="451"/>
      <c r="JRZ19" s="451"/>
      <c r="JSA19" s="454"/>
      <c r="JSB19" s="454"/>
      <c r="JSC19" s="451"/>
      <c r="JSD19" s="451"/>
      <c r="JSE19" s="451"/>
      <c r="JSF19" s="451"/>
      <c r="JSG19" s="451"/>
      <c r="JSH19" s="451"/>
      <c r="JSI19" s="454"/>
      <c r="JSJ19" s="454"/>
      <c r="JSK19" s="451"/>
      <c r="JSL19" s="451"/>
      <c r="JSM19" s="451"/>
      <c r="JSN19" s="451"/>
      <c r="JSO19" s="451"/>
      <c r="JSP19" s="451"/>
      <c r="JSQ19" s="454"/>
      <c r="JSR19" s="454"/>
      <c r="JSS19" s="451"/>
      <c r="JST19" s="451"/>
      <c r="JSU19" s="451"/>
      <c r="JSV19" s="451"/>
      <c r="JSW19" s="451"/>
      <c r="JSX19" s="451"/>
      <c r="JSY19" s="454"/>
      <c r="JSZ19" s="454"/>
      <c r="JTA19" s="451"/>
      <c r="JTB19" s="451"/>
      <c r="JTC19" s="451"/>
      <c r="JTD19" s="451"/>
      <c r="JTE19" s="451"/>
      <c r="JTF19" s="451"/>
      <c r="JTG19" s="454"/>
      <c r="JTH19" s="454"/>
      <c r="JTI19" s="451"/>
      <c r="JTJ19" s="451"/>
      <c r="JTK19" s="451"/>
      <c r="JTL19" s="451"/>
      <c r="JTM19" s="451"/>
      <c r="JTN19" s="451"/>
      <c r="JTO19" s="454"/>
      <c r="JTP19" s="454"/>
      <c r="JTQ19" s="451"/>
      <c r="JTR19" s="451"/>
      <c r="JTS19" s="451"/>
      <c r="JTT19" s="451"/>
      <c r="JTU19" s="451"/>
      <c r="JTV19" s="451"/>
      <c r="JTW19" s="454"/>
      <c r="JTX19" s="454"/>
      <c r="JTY19" s="451"/>
      <c r="JTZ19" s="451"/>
      <c r="JUA19" s="451"/>
      <c r="JUB19" s="451"/>
      <c r="JUC19" s="451"/>
      <c r="JUD19" s="451"/>
      <c r="JUE19" s="454"/>
      <c r="JUF19" s="454"/>
      <c r="JUG19" s="451"/>
      <c r="JUH19" s="451"/>
      <c r="JUI19" s="451"/>
      <c r="JUJ19" s="451"/>
      <c r="JUK19" s="451"/>
      <c r="JUL19" s="451"/>
      <c r="JUM19" s="454"/>
      <c r="JUN19" s="454"/>
      <c r="JUO19" s="451"/>
      <c r="JUP19" s="451"/>
      <c r="JUQ19" s="451"/>
      <c r="JUR19" s="451"/>
      <c r="JUS19" s="451"/>
      <c r="JUT19" s="451"/>
      <c r="JUU19" s="454"/>
      <c r="JUV19" s="454"/>
      <c r="JUW19" s="451"/>
      <c r="JUX19" s="451"/>
      <c r="JUY19" s="451"/>
      <c r="JUZ19" s="451"/>
      <c r="JVA19" s="451"/>
      <c r="JVB19" s="451"/>
      <c r="JVC19" s="454"/>
      <c r="JVD19" s="454"/>
      <c r="JVE19" s="451"/>
      <c r="JVF19" s="451"/>
      <c r="JVG19" s="451"/>
      <c r="JVH19" s="451"/>
      <c r="JVI19" s="451"/>
      <c r="JVJ19" s="451"/>
      <c r="JVK19" s="454"/>
      <c r="JVL19" s="454"/>
      <c r="JVM19" s="451"/>
      <c r="JVN19" s="451"/>
      <c r="JVO19" s="451"/>
      <c r="JVP19" s="451"/>
      <c r="JVQ19" s="451"/>
      <c r="JVR19" s="451"/>
      <c r="JVS19" s="454"/>
      <c r="JVT19" s="454"/>
      <c r="JVU19" s="451"/>
      <c r="JVV19" s="451"/>
      <c r="JVW19" s="451"/>
      <c r="JVX19" s="451"/>
      <c r="JVY19" s="451"/>
      <c r="JVZ19" s="451"/>
      <c r="JWA19" s="454"/>
      <c r="JWB19" s="454"/>
      <c r="JWC19" s="451"/>
      <c r="JWD19" s="451"/>
      <c r="JWE19" s="451"/>
      <c r="JWF19" s="451"/>
      <c r="JWG19" s="451"/>
      <c r="JWH19" s="451"/>
      <c r="JWI19" s="454"/>
      <c r="JWJ19" s="454"/>
      <c r="JWK19" s="451"/>
      <c r="JWL19" s="451"/>
      <c r="JWM19" s="451"/>
      <c r="JWN19" s="451"/>
      <c r="JWO19" s="451"/>
      <c r="JWP19" s="451"/>
      <c r="JWQ19" s="454"/>
      <c r="JWR19" s="454"/>
      <c r="JWS19" s="451"/>
      <c r="JWT19" s="451"/>
      <c r="JWU19" s="451"/>
      <c r="JWV19" s="451"/>
      <c r="JWW19" s="451"/>
      <c r="JWX19" s="451"/>
      <c r="JWY19" s="454"/>
      <c r="JWZ19" s="454"/>
      <c r="JXA19" s="451"/>
      <c r="JXB19" s="451"/>
      <c r="JXC19" s="451"/>
      <c r="JXD19" s="451"/>
      <c r="JXE19" s="451"/>
      <c r="JXF19" s="451"/>
      <c r="JXG19" s="454"/>
      <c r="JXH19" s="454"/>
      <c r="JXI19" s="451"/>
      <c r="JXJ19" s="451"/>
      <c r="JXK19" s="451"/>
      <c r="JXL19" s="451"/>
      <c r="JXM19" s="451"/>
      <c r="JXN19" s="451"/>
      <c r="JXO19" s="454"/>
      <c r="JXP19" s="454"/>
      <c r="JXQ19" s="451"/>
      <c r="JXR19" s="451"/>
      <c r="JXS19" s="451"/>
      <c r="JXT19" s="451"/>
      <c r="JXU19" s="451"/>
      <c r="JXV19" s="451"/>
      <c r="JXW19" s="454"/>
      <c r="JXX19" s="454"/>
      <c r="JXY19" s="451"/>
      <c r="JXZ19" s="451"/>
      <c r="JYA19" s="451"/>
      <c r="JYB19" s="451"/>
      <c r="JYC19" s="451"/>
      <c r="JYD19" s="451"/>
      <c r="JYE19" s="454"/>
      <c r="JYF19" s="454"/>
      <c r="JYG19" s="451"/>
      <c r="JYH19" s="451"/>
      <c r="JYI19" s="451"/>
      <c r="JYJ19" s="451"/>
      <c r="JYK19" s="451"/>
      <c r="JYL19" s="451"/>
      <c r="JYM19" s="454"/>
      <c r="JYN19" s="454"/>
      <c r="JYO19" s="451"/>
      <c r="JYP19" s="451"/>
      <c r="JYQ19" s="451"/>
      <c r="JYR19" s="451"/>
      <c r="JYS19" s="451"/>
      <c r="JYT19" s="451"/>
      <c r="JYU19" s="454"/>
      <c r="JYV19" s="454"/>
      <c r="JYW19" s="451"/>
      <c r="JYX19" s="451"/>
      <c r="JYY19" s="451"/>
      <c r="JYZ19" s="451"/>
      <c r="JZA19" s="451"/>
      <c r="JZB19" s="451"/>
      <c r="JZC19" s="454"/>
      <c r="JZD19" s="454"/>
      <c r="JZE19" s="451"/>
      <c r="JZF19" s="451"/>
      <c r="JZG19" s="451"/>
      <c r="JZH19" s="451"/>
      <c r="JZI19" s="451"/>
      <c r="JZJ19" s="451"/>
      <c r="JZK19" s="454"/>
      <c r="JZL19" s="454"/>
      <c r="JZM19" s="451"/>
      <c r="JZN19" s="451"/>
      <c r="JZO19" s="451"/>
      <c r="JZP19" s="451"/>
      <c r="JZQ19" s="451"/>
      <c r="JZR19" s="451"/>
      <c r="JZS19" s="454"/>
      <c r="JZT19" s="454"/>
      <c r="JZU19" s="451"/>
      <c r="JZV19" s="451"/>
      <c r="JZW19" s="451"/>
      <c r="JZX19" s="451"/>
      <c r="JZY19" s="451"/>
      <c r="JZZ19" s="451"/>
      <c r="KAA19" s="454"/>
      <c r="KAB19" s="454"/>
      <c r="KAC19" s="451"/>
      <c r="KAD19" s="451"/>
      <c r="KAE19" s="451"/>
      <c r="KAF19" s="451"/>
      <c r="KAG19" s="451"/>
      <c r="KAH19" s="451"/>
      <c r="KAI19" s="454"/>
      <c r="KAJ19" s="454"/>
      <c r="KAK19" s="451"/>
      <c r="KAL19" s="451"/>
      <c r="KAM19" s="451"/>
      <c r="KAN19" s="451"/>
      <c r="KAO19" s="451"/>
      <c r="KAP19" s="451"/>
      <c r="KAQ19" s="454"/>
      <c r="KAR19" s="454"/>
      <c r="KAS19" s="451"/>
      <c r="KAT19" s="451"/>
      <c r="KAU19" s="451"/>
      <c r="KAV19" s="451"/>
      <c r="KAW19" s="451"/>
      <c r="KAX19" s="451"/>
      <c r="KAY19" s="454"/>
      <c r="KAZ19" s="454"/>
      <c r="KBA19" s="451"/>
      <c r="KBB19" s="451"/>
      <c r="KBC19" s="451"/>
      <c r="KBD19" s="451"/>
      <c r="KBE19" s="451"/>
      <c r="KBF19" s="451"/>
      <c r="KBG19" s="454"/>
      <c r="KBH19" s="454"/>
      <c r="KBI19" s="451"/>
      <c r="KBJ19" s="451"/>
      <c r="KBK19" s="451"/>
      <c r="KBL19" s="451"/>
      <c r="KBM19" s="451"/>
      <c r="KBN19" s="451"/>
      <c r="KBO19" s="454"/>
      <c r="KBP19" s="454"/>
      <c r="KBQ19" s="451"/>
      <c r="KBR19" s="451"/>
      <c r="KBS19" s="451"/>
      <c r="KBT19" s="451"/>
      <c r="KBU19" s="451"/>
      <c r="KBV19" s="451"/>
      <c r="KBW19" s="454"/>
      <c r="KBX19" s="454"/>
      <c r="KBY19" s="451"/>
      <c r="KBZ19" s="451"/>
      <c r="KCA19" s="451"/>
      <c r="KCB19" s="451"/>
      <c r="KCC19" s="451"/>
      <c r="KCD19" s="451"/>
      <c r="KCE19" s="454"/>
      <c r="KCF19" s="454"/>
      <c r="KCG19" s="451"/>
      <c r="KCH19" s="451"/>
      <c r="KCI19" s="451"/>
      <c r="KCJ19" s="451"/>
      <c r="KCK19" s="451"/>
      <c r="KCL19" s="451"/>
      <c r="KCM19" s="454"/>
      <c r="KCN19" s="454"/>
      <c r="KCO19" s="451"/>
      <c r="KCP19" s="451"/>
      <c r="KCQ19" s="451"/>
      <c r="KCR19" s="451"/>
      <c r="KCS19" s="451"/>
      <c r="KCT19" s="451"/>
      <c r="KCU19" s="454"/>
      <c r="KCV19" s="454"/>
      <c r="KCW19" s="451"/>
      <c r="KCX19" s="451"/>
      <c r="KCY19" s="451"/>
      <c r="KCZ19" s="451"/>
      <c r="KDA19" s="451"/>
      <c r="KDB19" s="451"/>
      <c r="KDC19" s="454"/>
      <c r="KDD19" s="454"/>
      <c r="KDE19" s="451"/>
      <c r="KDF19" s="451"/>
      <c r="KDG19" s="451"/>
      <c r="KDH19" s="451"/>
      <c r="KDI19" s="451"/>
      <c r="KDJ19" s="451"/>
      <c r="KDK19" s="454"/>
      <c r="KDL19" s="454"/>
      <c r="KDM19" s="451"/>
      <c r="KDN19" s="451"/>
      <c r="KDO19" s="451"/>
      <c r="KDP19" s="451"/>
      <c r="KDQ19" s="451"/>
      <c r="KDR19" s="451"/>
      <c r="KDS19" s="454"/>
      <c r="KDT19" s="454"/>
      <c r="KDU19" s="451"/>
      <c r="KDV19" s="451"/>
      <c r="KDW19" s="451"/>
      <c r="KDX19" s="451"/>
      <c r="KDY19" s="451"/>
      <c r="KDZ19" s="451"/>
      <c r="KEA19" s="454"/>
      <c r="KEB19" s="454"/>
      <c r="KEC19" s="451"/>
      <c r="KED19" s="451"/>
      <c r="KEE19" s="451"/>
      <c r="KEF19" s="451"/>
      <c r="KEG19" s="451"/>
      <c r="KEH19" s="451"/>
      <c r="KEI19" s="454"/>
      <c r="KEJ19" s="454"/>
      <c r="KEK19" s="451"/>
      <c r="KEL19" s="451"/>
      <c r="KEM19" s="451"/>
      <c r="KEN19" s="451"/>
      <c r="KEO19" s="451"/>
      <c r="KEP19" s="451"/>
      <c r="KEQ19" s="454"/>
      <c r="KER19" s="454"/>
      <c r="KES19" s="451"/>
      <c r="KET19" s="451"/>
      <c r="KEU19" s="451"/>
      <c r="KEV19" s="451"/>
      <c r="KEW19" s="451"/>
      <c r="KEX19" s="451"/>
      <c r="KEY19" s="454"/>
      <c r="KEZ19" s="454"/>
      <c r="KFA19" s="451"/>
      <c r="KFB19" s="451"/>
      <c r="KFC19" s="451"/>
      <c r="KFD19" s="451"/>
      <c r="KFE19" s="451"/>
      <c r="KFF19" s="451"/>
      <c r="KFG19" s="454"/>
      <c r="KFH19" s="454"/>
      <c r="KFI19" s="451"/>
      <c r="KFJ19" s="451"/>
      <c r="KFK19" s="451"/>
      <c r="KFL19" s="451"/>
      <c r="KFM19" s="451"/>
      <c r="KFN19" s="451"/>
      <c r="KFO19" s="454"/>
      <c r="KFP19" s="454"/>
      <c r="KFQ19" s="451"/>
      <c r="KFR19" s="451"/>
      <c r="KFS19" s="451"/>
      <c r="KFT19" s="451"/>
      <c r="KFU19" s="451"/>
      <c r="KFV19" s="451"/>
      <c r="KFW19" s="454"/>
      <c r="KFX19" s="454"/>
      <c r="KFY19" s="451"/>
      <c r="KFZ19" s="451"/>
      <c r="KGA19" s="451"/>
      <c r="KGB19" s="451"/>
      <c r="KGC19" s="451"/>
      <c r="KGD19" s="451"/>
      <c r="KGE19" s="454"/>
      <c r="KGF19" s="454"/>
      <c r="KGG19" s="451"/>
      <c r="KGH19" s="451"/>
      <c r="KGI19" s="451"/>
      <c r="KGJ19" s="451"/>
      <c r="KGK19" s="451"/>
      <c r="KGL19" s="451"/>
      <c r="KGM19" s="454"/>
      <c r="KGN19" s="454"/>
      <c r="KGO19" s="451"/>
      <c r="KGP19" s="451"/>
      <c r="KGQ19" s="451"/>
      <c r="KGR19" s="451"/>
      <c r="KGS19" s="451"/>
      <c r="KGT19" s="451"/>
      <c r="KGU19" s="454"/>
      <c r="KGV19" s="454"/>
      <c r="KGW19" s="451"/>
      <c r="KGX19" s="451"/>
      <c r="KGY19" s="451"/>
      <c r="KGZ19" s="451"/>
      <c r="KHA19" s="451"/>
      <c r="KHB19" s="451"/>
      <c r="KHC19" s="454"/>
      <c r="KHD19" s="454"/>
      <c r="KHE19" s="451"/>
      <c r="KHF19" s="451"/>
      <c r="KHG19" s="451"/>
      <c r="KHH19" s="451"/>
      <c r="KHI19" s="451"/>
      <c r="KHJ19" s="451"/>
      <c r="KHK19" s="454"/>
      <c r="KHL19" s="454"/>
      <c r="KHM19" s="451"/>
      <c r="KHN19" s="451"/>
      <c r="KHO19" s="451"/>
      <c r="KHP19" s="451"/>
      <c r="KHQ19" s="451"/>
      <c r="KHR19" s="451"/>
      <c r="KHS19" s="454"/>
      <c r="KHT19" s="454"/>
      <c r="KHU19" s="451"/>
      <c r="KHV19" s="451"/>
      <c r="KHW19" s="451"/>
      <c r="KHX19" s="451"/>
      <c r="KHY19" s="451"/>
      <c r="KHZ19" s="451"/>
      <c r="KIA19" s="454"/>
      <c r="KIB19" s="454"/>
      <c r="KIC19" s="451"/>
      <c r="KID19" s="451"/>
      <c r="KIE19" s="451"/>
      <c r="KIF19" s="451"/>
      <c r="KIG19" s="451"/>
      <c r="KIH19" s="451"/>
      <c r="KII19" s="454"/>
      <c r="KIJ19" s="454"/>
      <c r="KIK19" s="451"/>
      <c r="KIL19" s="451"/>
      <c r="KIM19" s="451"/>
      <c r="KIN19" s="451"/>
      <c r="KIO19" s="451"/>
      <c r="KIP19" s="451"/>
      <c r="KIQ19" s="454"/>
      <c r="KIR19" s="454"/>
      <c r="KIS19" s="451"/>
      <c r="KIT19" s="451"/>
      <c r="KIU19" s="451"/>
      <c r="KIV19" s="451"/>
      <c r="KIW19" s="451"/>
      <c r="KIX19" s="451"/>
      <c r="KIY19" s="454"/>
      <c r="KIZ19" s="454"/>
      <c r="KJA19" s="451"/>
      <c r="KJB19" s="451"/>
      <c r="KJC19" s="451"/>
      <c r="KJD19" s="451"/>
      <c r="KJE19" s="451"/>
      <c r="KJF19" s="451"/>
      <c r="KJG19" s="454"/>
      <c r="KJH19" s="454"/>
      <c r="KJI19" s="451"/>
      <c r="KJJ19" s="451"/>
      <c r="KJK19" s="451"/>
      <c r="KJL19" s="451"/>
      <c r="KJM19" s="451"/>
      <c r="KJN19" s="451"/>
      <c r="KJO19" s="454"/>
      <c r="KJP19" s="454"/>
      <c r="KJQ19" s="451"/>
      <c r="KJR19" s="451"/>
      <c r="KJS19" s="451"/>
      <c r="KJT19" s="451"/>
      <c r="KJU19" s="451"/>
      <c r="KJV19" s="451"/>
      <c r="KJW19" s="454"/>
      <c r="KJX19" s="454"/>
      <c r="KJY19" s="451"/>
      <c r="KJZ19" s="451"/>
      <c r="KKA19" s="451"/>
      <c r="KKB19" s="451"/>
      <c r="KKC19" s="451"/>
      <c r="KKD19" s="451"/>
      <c r="KKE19" s="454"/>
      <c r="KKF19" s="454"/>
      <c r="KKG19" s="451"/>
      <c r="KKH19" s="451"/>
      <c r="KKI19" s="451"/>
      <c r="KKJ19" s="451"/>
      <c r="KKK19" s="451"/>
      <c r="KKL19" s="451"/>
      <c r="KKM19" s="454"/>
      <c r="KKN19" s="454"/>
      <c r="KKO19" s="451"/>
      <c r="KKP19" s="451"/>
      <c r="KKQ19" s="451"/>
      <c r="KKR19" s="451"/>
      <c r="KKS19" s="451"/>
      <c r="KKT19" s="451"/>
      <c r="KKU19" s="454"/>
      <c r="KKV19" s="454"/>
      <c r="KKW19" s="451"/>
      <c r="KKX19" s="451"/>
      <c r="KKY19" s="451"/>
      <c r="KKZ19" s="451"/>
      <c r="KLA19" s="451"/>
      <c r="KLB19" s="451"/>
      <c r="KLC19" s="454"/>
      <c r="KLD19" s="454"/>
      <c r="KLE19" s="451"/>
      <c r="KLF19" s="451"/>
      <c r="KLG19" s="451"/>
      <c r="KLH19" s="451"/>
      <c r="KLI19" s="451"/>
      <c r="KLJ19" s="451"/>
      <c r="KLK19" s="454"/>
      <c r="KLL19" s="454"/>
      <c r="KLM19" s="451"/>
      <c r="KLN19" s="451"/>
      <c r="KLO19" s="451"/>
      <c r="KLP19" s="451"/>
      <c r="KLQ19" s="451"/>
      <c r="KLR19" s="451"/>
      <c r="KLS19" s="454"/>
      <c r="KLT19" s="454"/>
      <c r="KLU19" s="451"/>
      <c r="KLV19" s="451"/>
      <c r="KLW19" s="451"/>
      <c r="KLX19" s="451"/>
      <c r="KLY19" s="451"/>
      <c r="KLZ19" s="451"/>
      <c r="KMA19" s="454"/>
      <c r="KMB19" s="454"/>
      <c r="KMC19" s="451"/>
      <c r="KMD19" s="451"/>
      <c r="KME19" s="451"/>
      <c r="KMF19" s="451"/>
      <c r="KMG19" s="451"/>
      <c r="KMH19" s="451"/>
      <c r="KMI19" s="454"/>
      <c r="KMJ19" s="454"/>
      <c r="KMK19" s="451"/>
      <c r="KML19" s="451"/>
      <c r="KMM19" s="451"/>
      <c r="KMN19" s="451"/>
      <c r="KMO19" s="451"/>
      <c r="KMP19" s="451"/>
      <c r="KMQ19" s="454"/>
      <c r="KMR19" s="454"/>
      <c r="KMS19" s="451"/>
      <c r="KMT19" s="451"/>
      <c r="KMU19" s="451"/>
      <c r="KMV19" s="451"/>
      <c r="KMW19" s="451"/>
      <c r="KMX19" s="451"/>
      <c r="KMY19" s="454"/>
      <c r="KMZ19" s="454"/>
      <c r="KNA19" s="451"/>
      <c r="KNB19" s="451"/>
      <c r="KNC19" s="451"/>
      <c r="KND19" s="451"/>
      <c r="KNE19" s="451"/>
      <c r="KNF19" s="451"/>
      <c r="KNG19" s="454"/>
      <c r="KNH19" s="454"/>
      <c r="KNI19" s="451"/>
      <c r="KNJ19" s="451"/>
      <c r="KNK19" s="451"/>
      <c r="KNL19" s="451"/>
      <c r="KNM19" s="451"/>
      <c r="KNN19" s="451"/>
      <c r="KNO19" s="454"/>
      <c r="KNP19" s="454"/>
      <c r="KNQ19" s="451"/>
      <c r="KNR19" s="451"/>
      <c r="KNS19" s="451"/>
      <c r="KNT19" s="451"/>
      <c r="KNU19" s="451"/>
      <c r="KNV19" s="451"/>
      <c r="KNW19" s="454"/>
      <c r="KNX19" s="454"/>
      <c r="KNY19" s="451"/>
      <c r="KNZ19" s="451"/>
      <c r="KOA19" s="451"/>
      <c r="KOB19" s="451"/>
      <c r="KOC19" s="451"/>
      <c r="KOD19" s="451"/>
      <c r="KOE19" s="454"/>
      <c r="KOF19" s="454"/>
      <c r="KOG19" s="451"/>
      <c r="KOH19" s="451"/>
      <c r="KOI19" s="451"/>
      <c r="KOJ19" s="451"/>
      <c r="KOK19" s="451"/>
      <c r="KOL19" s="451"/>
      <c r="KOM19" s="454"/>
      <c r="KON19" s="454"/>
      <c r="KOO19" s="451"/>
      <c r="KOP19" s="451"/>
      <c r="KOQ19" s="451"/>
      <c r="KOR19" s="451"/>
      <c r="KOS19" s="451"/>
      <c r="KOT19" s="451"/>
      <c r="KOU19" s="454"/>
      <c r="KOV19" s="454"/>
      <c r="KOW19" s="451"/>
      <c r="KOX19" s="451"/>
      <c r="KOY19" s="451"/>
      <c r="KOZ19" s="451"/>
      <c r="KPA19" s="451"/>
      <c r="KPB19" s="451"/>
      <c r="KPC19" s="454"/>
      <c r="KPD19" s="454"/>
      <c r="KPE19" s="451"/>
      <c r="KPF19" s="451"/>
      <c r="KPG19" s="451"/>
      <c r="KPH19" s="451"/>
      <c r="KPI19" s="451"/>
      <c r="KPJ19" s="451"/>
      <c r="KPK19" s="454"/>
      <c r="KPL19" s="454"/>
      <c r="KPM19" s="451"/>
      <c r="KPN19" s="451"/>
      <c r="KPO19" s="451"/>
      <c r="KPP19" s="451"/>
      <c r="KPQ19" s="451"/>
      <c r="KPR19" s="451"/>
      <c r="KPS19" s="454"/>
      <c r="KPT19" s="454"/>
      <c r="KPU19" s="451"/>
      <c r="KPV19" s="451"/>
      <c r="KPW19" s="451"/>
      <c r="KPX19" s="451"/>
      <c r="KPY19" s="451"/>
      <c r="KPZ19" s="451"/>
      <c r="KQA19" s="454"/>
      <c r="KQB19" s="454"/>
      <c r="KQC19" s="451"/>
      <c r="KQD19" s="451"/>
      <c r="KQE19" s="451"/>
      <c r="KQF19" s="451"/>
      <c r="KQG19" s="451"/>
      <c r="KQH19" s="451"/>
      <c r="KQI19" s="454"/>
      <c r="KQJ19" s="454"/>
      <c r="KQK19" s="451"/>
      <c r="KQL19" s="451"/>
      <c r="KQM19" s="451"/>
      <c r="KQN19" s="451"/>
      <c r="KQO19" s="451"/>
      <c r="KQP19" s="451"/>
      <c r="KQQ19" s="454"/>
      <c r="KQR19" s="454"/>
      <c r="KQS19" s="451"/>
      <c r="KQT19" s="451"/>
      <c r="KQU19" s="451"/>
      <c r="KQV19" s="451"/>
      <c r="KQW19" s="451"/>
      <c r="KQX19" s="451"/>
      <c r="KQY19" s="454"/>
      <c r="KQZ19" s="454"/>
      <c r="KRA19" s="451"/>
      <c r="KRB19" s="451"/>
      <c r="KRC19" s="451"/>
      <c r="KRD19" s="451"/>
      <c r="KRE19" s="451"/>
      <c r="KRF19" s="451"/>
      <c r="KRG19" s="454"/>
      <c r="KRH19" s="454"/>
      <c r="KRI19" s="451"/>
      <c r="KRJ19" s="451"/>
      <c r="KRK19" s="451"/>
      <c r="KRL19" s="451"/>
      <c r="KRM19" s="451"/>
      <c r="KRN19" s="451"/>
      <c r="KRO19" s="454"/>
      <c r="KRP19" s="454"/>
      <c r="KRQ19" s="451"/>
      <c r="KRR19" s="451"/>
      <c r="KRS19" s="451"/>
      <c r="KRT19" s="451"/>
      <c r="KRU19" s="451"/>
      <c r="KRV19" s="451"/>
      <c r="KRW19" s="454"/>
      <c r="KRX19" s="454"/>
      <c r="KRY19" s="451"/>
      <c r="KRZ19" s="451"/>
      <c r="KSA19" s="451"/>
      <c r="KSB19" s="451"/>
      <c r="KSC19" s="451"/>
      <c r="KSD19" s="451"/>
      <c r="KSE19" s="454"/>
      <c r="KSF19" s="454"/>
      <c r="KSG19" s="451"/>
      <c r="KSH19" s="451"/>
      <c r="KSI19" s="451"/>
      <c r="KSJ19" s="451"/>
      <c r="KSK19" s="451"/>
      <c r="KSL19" s="451"/>
      <c r="KSM19" s="454"/>
      <c r="KSN19" s="454"/>
      <c r="KSO19" s="451"/>
      <c r="KSP19" s="451"/>
      <c r="KSQ19" s="451"/>
      <c r="KSR19" s="451"/>
      <c r="KSS19" s="451"/>
      <c r="KST19" s="451"/>
      <c r="KSU19" s="454"/>
      <c r="KSV19" s="454"/>
      <c r="KSW19" s="451"/>
      <c r="KSX19" s="451"/>
      <c r="KSY19" s="451"/>
      <c r="KSZ19" s="451"/>
      <c r="KTA19" s="451"/>
      <c r="KTB19" s="451"/>
      <c r="KTC19" s="454"/>
      <c r="KTD19" s="454"/>
      <c r="KTE19" s="451"/>
      <c r="KTF19" s="451"/>
      <c r="KTG19" s="451"/>
      <c r="KTH19" s="451"/>
      <c r="KTI19" s="451"/>
      <c r="KTJ19" s="451"/>
      <c r="KTK19" s="454"/>
      <c r="KTL19" s="454"/>
      <c r="KTM19" s="451"/>
      <c r="KTN19" s="451"/>
      <c r="KTO19" s="451"/>
      <c r="KTP19" s="451"/>
      <c r="KTQ19" s="451"/>
      <c r="KTR19" s="451"/>
      <c r="KTS19" s="454"/>
      <c r="KTT19" s="454"/>
      <c r="KTU19" s="451"/>
      <c r="KTV19" s="451"/>
      <c r="KTW19" s="451"/>
      <c r="KTX19" s="451"/>
      <c r="KTY19" s="451"/>
      <c r="KTZ19" s="451"/>
      <c r="KUA19" s="454"/>
      <c r="KUB19" s="454"/>
      <c r="KUC19" s="451"/>
      <c r="KUD19" s="451"/>
      <c r="KUE19" s="451"/>
      <c r="KUF19" s="451"/>
      <c r="KUG19" s="451"/>
      <c r="KUH19" s="451"/>
      <c r="KUI19" s="454"/>
      <c r="KUJ19" s="454"/>
      <c r="KUK19" s="451"/>
      <c r="KUL19" s="451"/>
      <c r="KUM19" s="451"/>
      <c r="KUN19" s="451"/>
      <c r="KUO19" s="451"/>
      <c r="KUP19" s="451"/>
      <c r="KUQ19" s="454"/>
      <c r="KUR19" s="454"/>
      <c r="KUS19" s="451"/>
      <c r="KUT19" s="451"/>
      <c r="KUU19" s="451"/>
      <c r="KUV19" s="451"/>
      <c r="KUW19" s="451"/>
      <c r="KUX19" s="451"/>
      <c r="KUY19" s="454"/>
      <c r="KUZ19" s="454"/>
      <c r="KVA19" s="451"/>
      <c r="KVB19" s="451"/>
      <c r="KVC19" s="451"/>
      <c r="KVD19" s="451"/>
      <c r="KVE19" s="451"/>
      <c r="KVF19" s="451"/>
      <c r="KVG19" s="454"/>
      <c r="KVH19" s="454"/>
      <c r="KVI19" s="451"/>
      <c r="KVJ19" s="451"/>
      <c r="KVK19" s="451"/>
      <c r="KVL19" s="451"/>
      <c r="KVM19" s="451"/>
      <c r="KVN19" s="451"/>
      <c r="KVO19" s="454"/>
      <c r="KVP19" s="454"/>
      <c r="KVQ19" s="451"/>
      <c r="KVR19" s="451"/>
      <c r="KVS19" s="451"/>
      <c r="KVT19" s="451"/>
      <c r="KVU19" s="451"/>
      <c r="KVV19" s="451"/>
      <c r="KVW19" s="454"/>
      <c r="KVX19" s="454"/>
      <c r="KVY19" s="451"/>
      <c r="KVZ19" s="451"/>
      <c r="KWA19" s="451"/>
      <c r="KWB19" s="451"/>
      <c r="KWC19" s="451"/>
      <c r="KWD19" s="451"/>
      <c r="KWE19" s="454"/>
      <c r="KWF19" s="454"/>
      <c r="KWG19" s="451"/>
      <c r="KWH19" s="451"/>
      <c r="KWI19" s="451"/>
      <c r="KWJ19" s="451"/>
      <c r="KWK19" s="451"/>
      <c r="KWL19" s="451"/>
      <c r="KWM19" s="454"/>
      <c r="KWN19" s="454"/>
      <c r="KWO19" s="451"/>
      <c r="KWP19" s="451"/>
      <c r="KWQ19" s="451"/>
      <c r="KWR19" s="451"/>
      <c r="KWS19" s="451"/>
      <c r="KWT19" s="451"/>
      <c r="KWU19" s="454"/>
      <c r="KWV19" s="454"/>
      <c r="KWW19" s="451"/>
      <c r="KWX19" s="451"/>
      <c r="KWY19" s="451"/>
      <c r="KWZ19" s="451"/>
      <c r="KXA19" s="451"/>
      <c r="KXB19" s="451"/>
      <c r="KXC19" s="454"/>
      <c r="KXD19" s="454"/>
      <c r="KXE19" s="451"/>
      <c r="KXF19" s="451"/>
      <c r="KXG19" s="451"/>
      <c r="KXH19" s="451"/>
      <c r="KXI19" s="451"/>
      <c r="KXJ19" s="451"/>
      <c r="KXK19" s="454"/>
      <c r="KXL19" s="454"/>
      <c r="KXM19" s="451"/>
      <c r="KXN19" s="451"/>
      <c r="KXO19" s="451"/>
      <c r="KXP19" s="451"/>
      <c r="KXQ19" s="451"/>
      <c r="KXR19" s="451"/>
      <c r="KXS19" s="454"/>
      <c r="KXT19" s="454"/>
      <c r="KXU19" s="451"/>
      <c r="KXV19" s="451"/>
      <c r="KXW19" s="451"/>
      <c r="KXX19" s="451"/>
      <c r="KXY19" s="451"/>
      <c r="KXZ19" s="451"/>
      <c r="KYA19" s="454"/>
      <c r="KYB19" s="454"/>
      <c r="KYC19" s="451"/>
      <c r="KYD19" s="451"/>
      <c r="KYE19" s="451"/>
      <c r="KYF19" s="451"/>
      <c r="KYG19" s="451"/>
      <c r="KYH19" s="451"/>
      <c r="KYI19" s="454"/>
      <c r="KYJ19" s="454"/>
      <c r="KYK19" s="451"/>
      <c r="KYL19" s="451"/>
      <c r="KYM19" s="451"/>
      <c r="KYN19" s="451"/>
      <c r="KYO19" s="451"/>
      <c r="KYP19" s="451"/>
      <c r="KYQ19" s="454"/>
      <c r="KYR19" s="454"/>
      <c r="KYS19" s="451"/>
      <c r="KYT19" s="451"/>
      <c r="KYU19" s="451"/>
      <c r="KYV19" s="451"/>
      <c r="KYW19" s="451"/>
      <c r="KYX19" s="451"/>
      <c r="KYY19" s="454"/>
      <c r="KYZ19" s="454"/>
      <c r="KZA19" s="451"/>
      <c r="KZB19" s="451"/>
      <c r="KZC19" s="451"/>
      <c r="KZD19" s="451"/>
      <c r="KZE19" s="451"/>
      <c r="KZF19" s="451"/>
      <c r="KZG19" s="454"/>
      <c r="KZH19" s="454"/>
      <c r="KZI19" s="451"/>
      <c r="KZJ19" s="451"/>
      <c r="KZK19" s="451"/>
      <c r="KZL19" s="451"/>
      <c r="KZM19" s="451"/>
      <c r="KZN19" s="451"/>
      <c r="KZO19" s="454"/>
      <c r="KZP19" s="454"/>
      <c r="KZQ19" s="451"/>
      <c r="KZR19" s="451"/>
      <c r="KZS19" s="451"/>
      <c r="KZT19" s="451"/>
      <c r="KZU19" s="451"/>
      <c r="KZV19" s="451"/>
      <c r="KZW19" s="454"/>
      <c r="KZX19" s="454"/>
      <c r="KZY19" s="451"/>
      <c r="KZZ19" s="451"/>
      <c r="LAA19" s="451"/>
      <c r="LAB19" s="451"/>
      <c r="LAC19" s="451"/>
      <c r="LAD19" s="451"/>
      <c r="LAE19" s="454"/>
      <c r="LAF19" s="454"/>
      <c r="LAG19" s="451"/>
      <c r="LAH19" s="451"/>
      <c r="LAI19" s="451"/>
      <c r="LAJ19" s="451"/>
      <c r="LAK19" s="451"/>
      <c r="LAL19" s="451"/>
      <c r="LAM19" s="454"/>
      <c r="LAN19" s="454"/>
      <c r="LAO19" s="451"/>
      <c r="LAP19" s="451"/>
      <c r="LAQ19" s="451"/>
      <c r="LAR19" s="451"/>
      <c r="LAS19" s="451"/>
      <c r="LAT19" s="451"/>
      <c r="LAU19" s="454"/>
      <c r="LAV19" s="454"/>
      <c r="LAW19" s="451"/>
      <c r="LAX19" s="451"/>
      <c r="LAY19" s="451"/>
      <c r="LAZ19" s="451"/>
      <c r="LBA19" s="451"/>
      <c r="LBB19" s="451"/>
      <c r="LBC19" s="454"/>
      <c r="LBD19" s="454"/>
      <c r="LBE19" s="451"/>
      <c r="LBF19" s="451"/>
      <c r="LBG19" s="451"/>
      <c r="LBH19" s="451"/>
      <c r="LBI19" s="451"/>
      <c r="LBJ19" s="451"/>
      <c r="LBK19" s="454"/>
      <c r="LBL19" s="454"/>
      <c r="LBM19" s="451"/>
      <c r="LBN19" s="451"/>
      <c r="LBO19" s="451"/>
      <c r="LBP19" s="451"/>
      <c r="LBQ19" s="451"/>
      <c r="LBR19" s="451"/>
      <c r="LBS19" s="454"/>
      <c r="LBT19" s="454"/>
      <c r="LBU19" s="451"/>
      <c r="LBV19" s="451"/>
      <c r="LBW19" s="451"/>
      <c r="LBX19" s="451"/>
      <c r="LBY19" s="451"/>
      <c r="LBZ19" s="451"/>
      <c r="LCA19" s="454"/>
      <c r="LCB19" s="454"/>
      <c r="LCC19" s="451"/>
      <c r="LCD19" s="451"/>
      <c r="LCE19" s="451"/>
      <c r="LCF19" s="451"/>
      <c r="LCG19" s="451"/>
      <c r="LCH19" s="451"/>
      <c r="LCI19" s="454"/>
      <c r="LCJ19" s="454"/>
      <c r="LCK19" s="451"/>
      <c r="LCL19" s="451"/>
      <c r="LCM19" s="451"/>
      <c r="LCN19" s="451"/>
      <c r="LCO19" s="451"/>
      <c r="LCP19" s="451"/>
      <c r="LCQ19" s="454"/>
      <c r="LCR19" s="454"/>
      <c r="LCS19" s="451"/>
      <c r="LCT19" s="451"/>
      <c r="LCU19" s="451"/>
      <c r="LCV19" s="451"/>
      <c r="LCW19" s="451"/>
      <c r="LCX19" s="451"/>
      <c r="LCY19" s="454"/>
      <c r="LCZ19" s="454"/>
      <c r="LDA19" s="451"/>
      <c r="LDB19" s="451"/>
      <c r="LDC19" s="451"/>
      <c r="LDD19" s="451"/>
      <c r="LDE19" s="451"/>
      <c r="LDF19" s="451"/>
      <c r="LDG19" s="454"/>
      <c r="LDH19" s="454"/>
      <c r="LDI19" s="451"/>
      <c r="LDJ19" s="451"/>
      <c r="LDK19" s="451"/>
      <c r="LDL19" s="451"/>
      <c r="LDM19" s="451"/>
      <c r="LDN19" s="451"/>
      <c r="LDO19" s="454"/>
      <c r="LDP19" s="454"/>
      <c r="LDQ19" s="451"/>
      <c r="LDR19" s="451"/>
      <c r="LDS19" s="451"/>
      <c r="LDT19" s="451"/>
      <c r="LDU19" s="451"/>
      <c r="LDV19" s="451"/>
      <c r="LDW19" s="454"/>
      <c r="LDX19" s="454"/>
      <c r="LDY19" s="451"/>
      <c r="LDZ19" s="451"/>
      <c r="LEA19" s="451"/>
      <c r="LEB19" s="451"/>
      <c r="LEC19" s="451"/>
      <c r="LED19" s="451"/>
      <c r="LEE19" s="454"/>
      <c r="LEF19" s="454"/>
      <c r="LEG19" s="451"/>
      <c r="LEH19" s="451"/>
      <c r="LEI19" s="451"/>
      <c r="LEJ19" s="451"/>
      <c r="LEK19" s="451"/>
      <c r="LEL19" s="451"/>
      <c r="LEM19" s="454"/>
      <c r="LEN19" s="454"/>
      <c r="LEO19" s="451"/>
      <c r="LEP19" s="451"/>
      <c r="LEQ19" s="451"/>
      <c r="LER19" s="451"/>
      <c r="LES19" s="451"/>
      <c r="LET19" s="451"/>
      <c r="LEU19" s="454"/>
      <c r="LEV19" s="454"/>
      <c r="LEW19" s="451"/>
      <c r="LEX19" s="451"/>
      <c r="LEY19" s="451"/>
      <c r="LEZ19" s="451"/>
      <c r="LFA19" s="451"/>
      <c r="LFB19" s="451"/>
      <c r="LFC19" s="454"/>
      <c r="LFD19" s="454"/>
      <c r="LFE19" s="451"/>
      <c r="LFF19" s="451"/>
      <c r="LFG19" s="451"/>
      <c r="LFH19" s="451"/>
      <c r="LFI19" s="451"/>
      <c r="LFJ19" s="451"/>
      <c r="LFK19" s="454"/>
      <c r="LFL19" s="454"/>
      <c r="LFM19" s="451"/>
      <c r="LFN19" s="451"/>
      <c r="LFO19" s="451"/>
      <c r="LFP19" s="451"/>
      <c r="LFQ19" s="451"/>
      <c r="LFR19" s="451"/>
      <c r="LFS19" s="454"/>
      <c r="LFT19" s="454"/>
      <c r="LFU19" s="451"/>
      <c r="LFV19" s="451"/>
      <c r="LFW19" s="451"/>
      <c r="LFX19" s="451"/>
      <c r="LFY19" s="451"/>
      <c r="LFZ19" s="451"/>
      <c r="LGA19" s="454"/>
      <c r="LGB19" s="454"/>
      <c r="LGC19" s="451"/>
      <c r="LGD19" s="451"/>
      <c r="LGE19" s="451"/>
      <c r="LGF19" s="451"/>
      <c r="LGG19" s="451"/>
      <c r="LGH19" s="451"/>
      <c r="LGI19" s="454"/>
      <c r="LGJ19" s="454"/>
      <c r="LGK19" s="451"/>
      <c r="LGL19" s="451"/>
      <c r="LGM19" s="451"/>
      <c r="LGN19" s="451"/>
      <c r="LGO19" s="451"/>
      <c r="LGP19" s="451"/>
      <c r="LGQ19" s="454"/>
      <c r="LGR19" s="454"/>
      <c r="LGS19" s="451"/>
      <c r="LGT19" s="451"/>
      <c r="LGU19" s="451"/>
      <c r="LGV19" s="451"/>
      <c r="LGW19" s="451"/>
      <c r="LGX19" s="451"/>
      <c r="LGY19" s="454"/>
      <c r="LGZ19" s="454"/>
      <c r="LHA19" s="451"/>
      <c r="LHB19" s="451"/>
      <c r="LHC19" s="451"/>
      <c r="LHD19" s="451"/>
      <c r="LHE19" s="451"/>
      <c r="LHF19" s="451"/>
      <c r="LHG19" s="454"/>
      <c r="LHH19" s="454"/>
      <c r="LHI19" s="451"/>
      <c r="LHJ19" s="451"/>
      <c r="LHK19" s="451"/>
      <c r="LHL19" s="451"/>
      <c r="LHM19" s="451"/>
      <c r="LHN19" s="451"/>
      <c r="LHO19" s="454"/>
      <c r="LHP19" s="454"/>
      <c r="LHQ19" s="451"/>
      <c r="LHR19" s="451"/>
      <c r="LHS19" s="451"/>
      <c r="LHT19" s="451"/>
      <c r="LHU19" s="451"/>
      <c r="LHV19" s="451"/>
      <c r="LHW19" s="454"/>
      <c r="LHX19" s="454"/>
      <c r="LHY19" s="451"/>
      <c r="LHZ19" s="451"/>
      <c r="LIA19" s="451"/>
      <c r="LIB19" s="451"/>
      <c r="LIC19" s="451"/>
      <c r="LID19" s="451"/>
      <c r="LIE19" s="454"/>
      <c r="LIF19" s="454"/>
      <c r="LIG19" s="451"/>
      <c r="LIH19" s="451"/>
      <c r="LII19" s="451"/>
      <c r="LIJ19" s="451"/>
      <c r="LIK19" s="451"/>
      <c r="LIL19" s="451"/>
      <c r="LIM19" s="454"/>
      <c r="LIN19" s="454"/>
      <c r="LIO19" s="451"/>
      <c r="LIP19" s="451"/>
      <c r="LIQ19" s="451"/>
      <c r="LIR19" s="451"/>
      <c r="LIS19" s="451"/>
      <c r="LIT19" s="451"/>
      <c r="LIU19" s="454"/>
      <c r="LIV19" s="454"/>
      <c r="LIW19" s="451"/>
      <c r="LIX19" s="451"/>
      <c r="LIY19" s="451"/>
      <c r="LIZ19" s="451"/>
      <c r="LJA19" s="451"/>
      <c r="LJB19" s="451"/>
      <c r="LJC19" s="454"/>
      <c r="LJD19" s="454"/>
      <c r="LJE19" s="451"/>
      <c r="LJF19" s="451"/>
      <c r="LJG19" s="451"/>
      <c r="LJH19" s="451"/>
      <c r="LJI19" s="451"/>
      <c r="LJJ19" s="451"/>
      <c r="LJK19" s="454"/>
      <c r="LJL19" s="454"/>
      <c r="LJM19" s="451"/>
      <c r="LJN19" s="451"/>
      <c r="LJO19" s="451"/>
      <c r="LJP19" s="451"/>
      <c r="LJQ19" s="451"/>
      <c r="LJR19" s="451"/>
      <c r="LJS19" s="454"/>
      <c r="LJT19" s="454"/>
      <c r="LJU19" s="451"/>
      <c r="LJV19" s="451"/>
      <c r="LJW19" s="451"/>
      <c r="LJX19" s="451"/>
      <c r="LJY19" s="451"/>
      <c r="LJZ19" s="451"/>
      <c r="LKA19" s="454"/>
      <c r="LKB19" s="454"/>
      <c r="LKC19" s="451"/>
      <c r="LKD19" s="451"/>
      <c r="LKE19" s="451"/>
      <c r="LKF19" s="451"/>
      <c r="LKG19" s="451"/>
      <c r="LKH19" s="451"/>
      <c r="LKI19" s="454"/>
      <c r="LKJ19" s="454"/>
      <c r="LKK19" s="451"/>
      <c r="LKL19" s="451"/>
      <c r="LKM19" s="451"/>
      <c r="LKN19" s="451"/>
      <c r="LKO19" s="451"/>
      <c r="LKP19" s="451"/>
      <c r="LKQ19" s="454"/>
      <c r="LKR19" s="454"/>
      <c r="LKS19" s="451"/>
      <c r="LKT19" s="451"/>
      <c r="LKU19" s="451"/>
      <c r="LKV19" s="451"/>
      <c r="LKW19" s="451"/>
      <c r="LKX19" s="451"/>
      <c r="LKY19" s="454"/>
      <c r="LKZ19" s="454"/>
      <c r="LLA19" s="451"/>
      <c r="LLB19" s="451"/>
      <c r="LLC19" s="451"/>
      <c r="LLD19" s="451"/>
      <c r="LLE19" s="451"/>
      <c r="LLF19" s="451"/>
      <c r="LLG19" s="454"/>
      <c r="LLH19" s="454"/>
      <c r="LLI19" s="451"/>
      <c r="LLJ19" s="451"/>
      <c r="LLK19" s="451"/>
      <c r="LLL19" s="451"/>
      <c r="LLM19" s="451"/>
      <c r="LLN19" s="451"/>
      <c r="LLO19" s="454"/>
      <c r="LLP19" s="454"/>
      <c r="LLQ19" s="451"/>
      <c r="LLR19" s="451"/>
      <c r="LLS19" s="451"/>
      <c r="LLT19" s="451"/>
      <c r="LLU19" s="451"/>
      <c r="LLV19" s="451"/>
      <c r="LLW19" s="454"/>
      <c r="LLX19" s="454"/>
      <c r="LLY19" s="451"/>
      <c r="LLZ19" s="451"/>
      <c r="LMA19" s="451"/>
      <c r="LMB19" s="451"/>
      <c r="LMC19" s="451"/>
      <c r="LMD19" s="451"/>
      <c r="LME19" s="454"/>
      <c r="LMF19" s="454"/>
      <c r="LMG19" s="451"/>
      <c r="LMH19" s="451"/>
      <c r="LMI19" s="451"/>
      <c r="LMJ19" s="451"/>
      <c r="LMK19" s="451"/>
      <c r="LML19" s="451"/>
      <c r="LMM19" s="454"/>
      <c r="LMN19" s="454"/>
      <c r="LMO19" s="451"/>
      <c r="LMP19" s="451"/>
      <c r="LMQ19" s="451"/>
      <c r="LMR19" s="451"/>
      <c r="LMS19" s="451"/>
      <c r="LMT19" s="451"/>
      <c r="LMU19" s="454"/>
      <c r="LMV19" s="454"/>
      <c r="LMW19" s="451"/>
      <c r="LMX19" s="451"/>
      <c r="LMY19" s="451"/>
      <c r="LMZ19" s="451"/>
      <c r="LNA19" s="451"/>
      <c r="LNB19" s="451"/>
      <c r="LNC19" s="454"/>
      <c r="LND19" s="454"/>
      <c r="LNE19" s="451"/>
      <c r="LNF19" s="451"/>
      <c r="LNG19" s="451"/>
      <c r="LNH19" s="451"/>
      <c r="LNI19" s="451"/>
      <c r="LNJ19" s="451"/>
      <c r="LNK19" s="454"/>
      <c r="LNL19" s="454"/>
      <c r="LNM19" s="451"/>
      <c r="LNN19" s="451"/>
      <c r="LNO19" s="451"/>
      <c r="LNP19" s="451"/>
      <c r="LNQ19" s="451"/>
      <c r="LNR19" s="451"/>
      <c r="LNS19" s="454"/>
      <c r="LNT19" s="454"/>
      <c r="LNU19" s="451"/>
      <c r="LNV19" s="451"/>
      <c r="LNW19" s="451"/>
      <c r="LNX19" s="451"/>
      <c r="LNY19" s="451"/>
      <c r="LNZ19" s="451"/>
      <c r="LOA19" s="454"/>
      <c r="LOB19" s="454"/>
      <c r="LOC19" s="451"/>
      <c r="LOD19" s="451"/>
      <c r="LOE19" s="451"/>
      <c r="LOF19" s="451"/>
      <c r="LOG19" s="451"/>
      <c r="LOH19" s="451"/>
      <c r="LOI19" s="454"/>
      <c r="LOJ19" s="454"/>
      <c r="LOK19" s="451"/>
      <c r="LOL19" s="451"/>
      <c r="LOM19" s="451"/>
      <c r="LON19" s="451"/>
      <c r="LOO19" s="451"/>
      <c r="LOP19" s="451"/>
      <c r="LOQ19" s="454"/>
      <c r="LOR19" s="454"/>
      <c r="LOS19" s="451"/>
      <c r="LOT19" s="451"/>
      <c r="LOU19" s="451"/>
      <c r="LOV19" s="451"/>
      <c r="LOW19" s="451"/>
      <c r="LOX19" s="451"/>
      <c r="LOY19" s="454"/>
      <c r="LOZ19" s="454"/>
      <c r="LPA19" s="451"/>
      <c r="LPB19" s="451"/>
      <c r="LPC19" s="451"/>
      <c r="LPD19" s="451"/>
      <c r="LPE19" s="451"/>
      <c r="LPF19" s="451"/>
      <c r="LPG19" s="454"/>
      <c r="LPH19" s="454"/>
      <c r="LPI19" s="451"/>
      <c r="LPJ19" s="451"/>
      <c r="LPK19" s="451"/>
      <c r="LPL19" s="451"/>
      <c r="LPM19" s="451"/>
      <c r="LPN19" s="451"/>
      <c r="LPO19" s="454"/>
      <c r="LPP19" s="454"/>
      <c r="LPQ19" s="451"/>
      <c r="LPR19" s="451"/>
      <c r="LPS19" s="451"/>
      <c r="LPT19" s="451"/>
      <c r="LPU19" s="451"/>
      <c r="LPV19" s="451"/>
      <c r="LPW19" s="454"/>
      <c r="LPX19" s="454"/>
      <c r="LPY19" s="451"/>
      <c r="LPZ19" s="451"/>
      <c r="LQA19" s="451"/>
      <c r="LQB19" s="451"/>
      <c r="LQC19" s="451"/>
      <c r="LQD19" s="451"/>
      <c r="LQE19" s="454"/>
      <c r="LQF19" s="454"/>
      <c r="LQG19" s="451"/>
      <c r="LQH19" s="451"/>
      <c r="LQI19" s="451"/>
      <c r="LQJ19" s="451"/>
      <c r="LQK19" s="451"/>
      <c r="LQL19" s="451"/>
      <c r="LQM19" s="454"/>
      <c r="LQN19" s="454"/>
      <c r="LQO19" s="451"/>
      <c r="LQP19" s="451"/>
      <c r="LQQ19" s="451"/>
      <c r="LQR19" s="451"/>
      <c r="LQS19" s="451"/>
      <c r="LQT19" s="451"/>
      <c r="LQU19" s="454"/>
      <c r="LQV19" s="454"/>
      <c r="LQW19" s="451"/>
      <c r="LQX19" s="451"/>
      <c r="LQY19" s="451"/>
      <c r="LQZ19" s="451"/>
      <c r="LRA19" s="451"/>
      <c r="LRB19" s="451"/>
      <c r="LRC19" s="454"/>
      <c r="LRD19" s="454"/>
      <c r="LRE19" s="451"/>
      <c r="LRF19" s="451"/>
      <c r="LRG19" s="451"/>
      <c r="LRH19" s="451"/>
      <c r="LRI19" s="451"/>
      <c r="LRJ19" s="451"/>
      <c r="LRK19" s="454"/>
      <c r="LRL19" s="454"/>
      <c r="LRM19" s="451"/>
      <c r="LRN19" s="451"/>
      <c r="LRO19" s="451"/>
      <c r="LRP19" s="451"/>
      <c r="LRQ19" s="451"/>
      <c r="LRR19" s="451"/>
      <c r="LRS19" s="454"/>
      <c r="LRT19" s="454"/>
      <c r="LRU19" s="451"/>
      <c r="LRV19" s="451"/>
      <c r="LRW19" s="451"/>
      <c r="LRX19" s="451"/>
      <c r="LRY19" s="451"/>
      <c r="LRZ19" s="451"/>
      <c r="LSA19" s="454"/>
      <c r="LSB19" s="454"/>
      <c r="LSC19" s="451"/>
      <c r="LSD19" s="451"/>
      <c r="LSE19" s="451"/>
      <c r="LSF19" s="451"/>
      <c r="LSG19" s="451"/>
      <c r="LSH19" s="451"/>
      <c r="LSI19" s="454"/>
      <c r="LSJ19" s="454"/>
      <c r="LSK19" s="451"/>
      <c r="LSL19" s="451"/>
      <c r="LSM19" s="451"/>
      <c r="LSN19" s="451"/>
      <c r="LSO19" s="451"/>
      <c r="LSP19" s="451"/>
      <c r="LSQ19" s="454"/>
      <c r="LSR19" s="454"/>
      <c r="LSS19" s="451"/>
      <c r="LST19" s="451"/>
      <c r="LSU19" s="451"/>
      <c r="LSV19" s="451"/>
      <c r="LSW19" s="451"/>
      <c r="LSX19" s="451"/>
      <c r="LSY19" s="454"/>
      <c r="LSZ19" s="454"/>
      <c r="LTA19" s="451"/>
      <c r="LTB19" s="451"/>
      <c r="LTC19" s="451"/>
      <c r="LTD19" s="451"/>
      <c r="LTE19" s="451"/>
      <c r="LTF19" s="451"/>
      <c r="LTG19" s="454"/>
      <c r="LTH19" s="454"/>
      <c r="LTI19" s="451"/>
      <c r="LTJ19" s="451"/>
      <c r="LTK19" s="451"/>
      <c r="LTL19" s="451"/>
      <c r="LTM19" s="451"/>
      <c r="LTN19" s="451"/>
      <c r="LTO19" s="454"/>
      <c r="LTP19" s="454"/>
      <c r="LTQ19" s="451"/>
      <c r="LTR19" s="451"/>
      <c r="LTS19" s="451"/>
      <c r="LTT19" s="451"/>
      <c r="LTU19" s="451"/>
      <c r="LTV19" s="451"/>
      <c r="LTW19" s="454"/>
      <c r="LTX19" s="454"/>
      <c r="LTY19" s="451"/>
      <c r="LTZ19" s="451"/>
      <c r="LUA19" s="451"/>
      <c r="LUB19" s="451"/>
      <c r="LUC19" s="451"/>
      <c r="LUD19" s="451"/>
      <c r="LUE19" s="454"/>
      <c r="LUF19" s="454"/>
      <c r="LUG19" s="451"/>
      <c r="LUH19" s="451"/>
      <c r="LUI19" s="451"/>
      <c r="LUJ19" s="451"/>
      <c r="LUK19" s="451"/>
      <c r="LUL19" s="451"/>
      <c r="LUM19" s="454"/>
      <c r="LUN19" s="454"/>
      <c r="LUO19" s="451"/>
      <c r="LUP19" s="451"/>
      <c r="LUQ19" s="451"/>
      <c r="LUR19" s="451"/>
      <c r="LUS19" s="451"/>
      <c r="LUT19" s="451"/>
      <c r="LUU19" s="454"/>
      <c r="LUV19" s="454"/>
      <c r="LUW19" s="451"/>
      <c r="LUX19" s="451"/>
      <c r="LUY19" s="451"/>
      <c r="LUZ19" s="451"/>
      <c r="LVA19" s="451"/>
      <c r="LVB19" s="451"/>
      <c r="LVC19" s="454"/>
      <c r="LVD19" s="454"/>
      <c r="LVE19" s="451"/>
      <c r="LVF19" s="451"/>
      <c r="LVG19" s="451"/>
      <c r="LVH19" s="451"/>
      <c r="LVI19" s="451"/>
      <c r="LVJ19" s="451"/>
      <c r="LVK19" s="454"/>
      <c r="LVL19" s="454"/>
      <c r="LVM19" s="451"/>
      <c r="LVN19" s="451"/>
      <c r="LVO19" s="451"/>
      <c r="LVP19" s="451"/>
      <c r="LVQ19" s="451"/>
      <c r="LVR19" s="451"/>
      <c r="LVS19" s="454"/>
      <c r="LVT19" s="454"/>
      <c r="LVU19" s="451"/>
      <c r="LVV19" s="451"/>
      <c r="LVW19" s="451"/>
      <c r="LVX19" s="451"/>
      <c r="LVY19" s="451"/>
      <c r="LVZ19" s="451"/>
      <c r="LWA19" s="454"/>
      <c r="LWB19" s="454"/>
      <c r="LWC19" s="451"/>
      <c r="LWD19" s="451"/>
      <c r="LWE19" s="451"/>
      <c r="LWF19" s="451"/>
      <c r="LWG19" s="451"/>
      <c r="LWH19" s="451"/>
      <c r="LWI19" s="454"/>
      <c r="LWJ19" s="454"/>
      <c r="LWK19" s="451"/>
      <c r="LWL19" s="451"/>
      <c r="LWM19" s="451"/>
      <c r="LWN19" s="451"/>
      <c r="LWO19" s="451"/>
      <c r="LWP19" s="451"/>
      <c r="LWQ19" s="454"/>
      <c r="LWR19" s="454"/>
      <c r="LWS19" s="451"/>
      <c r="LWT19" s="451"/>
      <c r="LWU19" s="451"/>
      <c r="LWV19" s="451"/>
      <c r="LWW19" s="451"/>
      <c r="LWX19" s="451"/>
      <c r="LWY19" s="454"/>
      <c r="LWZ19" s="454"/>
      <c r="LXA19" s="451"/>
      <c r="LXB19" s="451"/>
      <c r="LXC19" s="451"/>
      <c r="LXD19" s="451"/>
      <c r="LXE19" s="451"/>
      <c r="LXF19" s="451"/>
      <c r="LXG19" s="454"/>
      <c r="LXH19" s="454"/>
      <c r="LXI19" s="451"/>
      <c r="LXJ19" s="451"/>
      <c r="LXK19" s="451"/>
      <c r="LXL19" s="451"/>
      <c r="LXM19" s="451"/>
      <c r="LXN19" s="451"/>
      <c r="LXO19" s="454"/>
      <c r="LXP19" s="454"/>
      <c r="LXQ19" s="451"/>
      <c r="LXR19" s="451"/>
      <c r="LXS19" s="451"/>
      <c r="LXT19" s="451"/>
      <c r="LXU19" s="451"/>
      <c r="LXV19" s="451"/>
      <c r="LXW19" s="454"/>
      <c r="LXX19" s="454"/>
      <c r="LXY19" s="451"/>
      <c r="LXZ19" s="451"/>
      <c r="LYA19" s="451"/>
      <c r="LYB19" s="451"/>
      <c r="LYC19" s="451"/>
      <c r="LYD19" s="451"/>
      <c r="LYE19" s="454"/>
      <c r="LYF19" s="454"/>
      <c r="LYG19" s="451"/>
      <c r="LYH19" s="451"/>
      <c r="LYI19" s="451"/>
      <c r="LYJ19" s="451"/>
      <c r="LYK19" s="451"/>
      <c r="LYL19" s="451"/>
      <c r="LYM19" s="454"/>
      <c r="LYN19" s="454"/>
      <c r="LYO19" s="451"/>
      <c r="LYP19" s="451"/>
      <c r="LYQ19" s="451"/>
      <c r="LYR19" s="451"/>
      <c r="LYS19" s="451"/>
      <c r="LYT19" s="451"/>
      <c r="LYU19" s="454"/>
      <c r="LYV19" s="454"/>
      <c r="LYW19" s="451"/>
      <c r="LYX19" s="451"/>
      <c r="LYY19" s="451"/>
      <c r="LYZ19" s="451"/>
      <c r="LZA19" s="451"/>
      <c r="LZB19" s="451"/>
      <c r="LZC19" s="454"/>
      <c r="LZD19" s="454"/>
      <c r="LZE19" s="451"/>
      <c r="LZF19" s="451"/>
      <c r="LZG19" s="451"/>
      <c r="LZH19" s="451"/>
      <c r="LZI19" s="451"/>
      <c r="LZJ19" s="451"/>
      <c r="LZK19" s="454"/>
      <c r="LZL19" s="454"/>
      <c r="LZM19" s="451"/>
      <c r="LZN19" s="451"/>
      <c r="LZO19" s="451"/>
      <c r="LZP19" s="451"/>
      <c r="LZQ19" s="451"/>
      <c r="LZR19" s="451"/>
      <c r="LZS19" s="454"/>
      <c r="LZT19" s="454"/>
      <c r="LZU19" s="451"/>
      <c r="LZV19" s="451"/>
      <c r="LZW19" s="451"/>
      <c r="LZX19" s="451"/>
      <c r="LZY19" s="451"/>
      <c r="LZZ19" s="451"/>
      <c r="MAA19" s="454"/>
      <c r="MAB19" s="454"/>
      <c r="MAC19" s="451"/>
      <c r="MAD19" s="451"/>
      <c r="MAE19" s="451"/>
      <c r="MAF19" s="451"/>
      <c r="MAG19" s="451"/>
      <c r="MAH19" s="451"/>
      <c r="MAI19" s="454"/>
      <c r="MAJ19" s="454"/>
      <c r="MAK19" s="451"/>
      <c r="MAL19" s="451"/>
      <c r="MAM19" s="451"/>
      <c r="MAN19" s="451"/>
      <c r="MAO19" s="451"/>
      <c r="MAP19" s="451"/>
      <c r="MAQ19" s="454"/>
      <c r="MAR19" s="454"/>
      <c r="MAS19" s="451"/>
      <c r="MAT19" s="451"/>
      <c r="MAU19" s="451"/>
      <c r="MAV19" s="451"/>
      <c r="MAW19" s="451"/>
      <c r="MAX19" s="451"/>
      <c r="MAY19" s="454"/>
      <c r="MAZ19" s="454"/>
      <c r="MBA19" s="451"/>
      <c r="MBB19" s="451"/>
      <c r="MBC19" s="451"/>
      <c r="MBD19" s="451"/>
      <c r="MBE19" s="451"/>
      <c r="MBF19" s="451"/>
      <c r="MBG19" s="454"/>
      <c r="MBH19" s="454"/>
      <c r="MBI19" s="451"/>
      <c r="MBJ19" s="451"/>
      <c r="MBK19" s="451"/>
      <c r="MBL19" s="451"/>
      <c r="MBM19" s="451"/>
      <c r="MBN19" s="451"/>
      <c r="MBO19" s="454"/>
      <c r="MBP19" s="454"/>
      <c r="MBQ19" s="451"/>
      <c r="MBR19" s="451"/>
      <c r="MBS19" s="451"/>
      <c r="MBT19" s="451"/>
      <c r="MBU19" s="451"/>
      <c r="MBV19" s="451"/>
      <c r="MBW19" s="454"/>
      <c r="MBX19" s="454"/>
      <c r="MBY19" s="451"/>
      <c r="MBZ19" s="451"/>
      <c r="MCA19" s="451"/>
      <c r="MCB19" s="451"/>
      <c r="MCC19" s="451"/>
      <c r="MCD19" s="451"/>
      <c r="MCE19" s="454"/>
      <c r="MCF19" s="454"/>
      <c r="MCG19" s="451"/>
      <c r="MCH19" s="451"/>
      <c r="MCI19" s="451"/>
      <c r="MCJ19" s="451"/>
      <c r="MCK19" s="451"/>
      <c r="MCL19" s="451"/>
      <c r="MCM19" s="454"/>
      <c r="MCN19" s="454"/>
      <c r="MCO19" s="451"/>
      <c r="MCP19" s="451"/>
      <c r="MCQ19" s="451"/>
      <c r="MCR19" s="451"/>
      <c r="MCS19" s="451"/>
      <c r="MCT19" s="451"/>
      <c r="MCU19" s="454"/>
      <c r="MCV19" s="454"/>
      <c r="MCW19" s="451"/>
      <c r="MCX19" s="451"/>
      <c r="MCY19" s="451"/>
      <c r="MCZ19" s="451"/>
      <c r="MDA19" s="451"/>
      <c r="MDB19" s="451"/>
      <c r="MDC19" s="454"/>
      <c r="MDD19" s="454"/>
      <c r="MDE19" s="451"/>
      <c r="MDF19" s="451"/>
      <c r="MDG19" s="451"/>
      <c r="MDH19" s="451"/>
      <c r="MDI19" s="451"/>
      <c r="MDJ19" s="451"/>
      <c r="MDK19" s="454"/>
      <c r="MDL19" s="454"/>
      <c r="MDM19" s="451"/>
      <c r="MDN19" s="451"/>
      <c r="MDO19" s="451"/>
      <c r="MDP19" s="451"/>
      <c r="MDQ19" s="451"/>
      <c r="MDR19" s="451"/>
      <c r="MDS19" s="454"/>
      <c r="MDT19" s="454"/>
      <c r="MDU19" s="451"/>
      <c r="MDV19" s="451"/>
      <c r="MDW19" s="451"/>
      <c r="MDX19" s="451"/>
      <c r="MDY19" s="451"/>
      <c r="MDZ19" s="451"/>
      <c r="MEA19" s="454"/>
      <c r="MEB19" s="454"/>
      <c r="MEC19" s="451"/>
      <c r="MED19" s="451"/>
      <c r="MEE19" s="451"/>
      <c r="MEF19" s="451"/>
      <c r="MEG19" s="451"/>
      <c r="MEH19" s="451"/>
      <c r="MEI19" s="454"/>
      <c r="MEJ19" s="454"/>
      <c r="MEK19" s="451"/>
      <c r="MEL19" s="451"/>
      <c r="MEM19" s="451"/>
      <c r="MEN19" s="451"/>
      <c r="MEO19" s="451"/>
      <c r="MEP19" s="451"/>
      <c r="MEQ19" s="454"/>
      <c r="MER19" s="454"/>
      <c r="MES19" s="451"/>
      <c r="MET19" s="451"/>
      <c r="MEU19" s="451"/>
      <c r="MEV19" s="451"/>
      <c r="MEW19" s="451"/>
      <c r="MEX19" s="451"/>
      <c r="MEY19" s="454"/>
      <c r="MEZ19" s="454"/>
      <c r="MFA19" s="451"/>
      <c r="MFB19" s="451"/>
      <c r="MFC19" s="451"/>
      <c r="MFD19" s="451"/>
      <c r="MFE19" s="451"/>
      <c r="MFF19" s="451"/>
      <c r="MFG19" s="454"/>
      <c r="MFH19" s="454"/>
      <c r="MFI19" s="451"/>
      <c r="MFJ19" s="451"/>
      <c r="MFK19" s="451"/>
      <c r="MFL19" s="451"/>
      <c r="MFM19" s="451"/>
      <c r="MFN19" s="451"/>
      <c r="MFO19" s="454"/>
      <c r="MFP19" s="454"/>
      <c r="MFQ19" s="451"/>
      <c r="MFR19" s="451"/>
      <c r="MFS19" s="451"/>
      <c r="MFT19" s="451"/>
      <c r="MFU19" s="451"/>
      <c r="MFV19" s="451"/>
      <c r="MFW19" s="454"/>
      <c r="MFX19" s="454"/>
      <c r="MFY19" s="451"/>
      <c r="MFZ19" s="451"/>
      <c r="MGA19" s="451"/>
      <c r="MGB19" s="451"/>
      <c r="MGC19" s="451"/>
      <c r="MGD19" s="451"/>
      <c r="MGE19" s="454"/>
      <c r="MGF19" s="454"/>
      <c r="MGG19" s="451"/>
      <c r="MGH19" s="451"/>
      <c r="MGI19" s="451"/>
      <c r="MGJ19" s="451"/>
      <c r="MGK19" s="451"/>
      <c r="MGL19" s="451"/>
      <c r="MGM19" s="454"/>
      <c r="MGN19" s="454"/>
      <c r="MGO19" s="451"/>
      <c r="MGP19" s="451"/>
      <c r="MGQ19" s="451"/>
      <c r="MGR19" s="451"/>
      <c r="MGS19" s="451"/>
      <c r="MGT19" s="451"/>
      <c r="MGU19" s="454"/>
      <c r="MGV19" s="454"/>
      <c r="MGW19" s="451"/>
      <c r="MGX19" s="451"/>
      <c r="MGY19" s="451"/>
      <c r="MGZ19" s="451"/>
      <c r="MHA19" s="451"/>
      <c r="MHB19" s="451"/>
      <c r="MHC19" s="454"/>
      <c r="MHD19" s="454"/>
      <c r="MHE19" s="451"/>
      <c r="MHF19" s="451"/>
      <c r="MHG19" s="451"/>
      <c r="MHH19" s="451"/>
      <c r="MHI19" s="451"/>
      <c r="MHJ19" s="451"/>
      <c r="MHK19" s="454"/>
      <c r="MHL19" s="454"/>
      <c r="MHM19" s="451"/>
      <c r="MHN19" s="451"/>
      <c r="MHO19" s="451"/>
      <c r="MHP19" s="451"/>
      <c r="MHQ19" s="451"/>
      <c r="MHR19" s="451"/>
      <c r="MHS19" s="454"/>
      <c r="MHT19" s="454"/>
      <c r="MHU19" s="451"/>
      <c r="MHV19" s="451"/>
      <c r="MHW19" s="451"/>
      <c r="MHX19" s="451"/>
      <c r="MHY19" s="451"/>
      <c r="MHZ19" s="451"/>
      <c r="MIA19" s="454"/>
      <c r="MIB19" s="454"/>
      <c r="MIC19" s="451"/>
      <c r="MID19" s="451"/>
      <c r="MIE19" s="451"/>
      <c r="MIF19" s="451"/>
      <c r="MIG19" s="451"/>
      <c r="MIH19" s="451"/>
      <c r="MII19" s="454"/>
      <c r="MIJ19" s="454"/>
      <c r="MIK19" s="451"/>
      <c r="MIL19" s="451"/>
      <c r="MIM19" s="451"/>
      <c r="MIN19" s="451"/>
      <c r="MIO19" s="451"/>
      <c r="MIP19" s="451"/>
      <c r="MIQ19" s="454"/>
      <c r="MIR19" s="454"/>
      <c r="MIS19" s="451"/>
      <c r="MIT19" s="451"/>
      <c r="MIU19" s="451"/>
      <c r="MIV19" s="451"/>
      <c r="MIW19" s="451"/>
      <c r="MIX19" s="451"/>
      <c r="MIY19" s="454"/>
      <c r="MIZ19" s="454"/>
      <c r="MJA19" s="451"/>
      <c r="MJB19" s="451"/>
      <c r="MJC19" s="451"/>
      <c r="MJD19" s="451"/>
      <c r="MJE19" s="451"/>
      <c r="MJF19" s="451"/>
      <c r="MJG19" s="454"/>
      <c r="MJH19" s="454"/>
      <c r="MJI19" s="451"/>
      <c r="MJJ19" s="451"/>
      <c r="MJK19" s="451"/>
      <c r="MJL19" s="451"/>
      <c r="MJM19" s="451"/>
      <c r="MJN19" s="451"/>
      <c r="MJO19" s="454"/>
      <c r="MJP19" s="454"/>
      <c r="MJQ19" s="451"/>
      <c r="MJR19" s="451"/>
      <c r="MJS19" s="451"/>
      <c r="MJT19" s="451"/>
      <c r="MJU19" s="451"/>
      <c r="MJV19" s="451"/>
      <c r="MJW19" s="454"/>
      <c r="MJX19" s="454"/>
      <c r="MJY19" s="451"/>
      <c r="MJZ19" s="451"/>
      <c r="MKA19" s="451"/>
      <c r="MKB19" s="451"/>
      <c r="MKC19" s="451"/>
      <c r="MKD19" s="451"/>
      <c r="MKE19" s="454"/>
      <c r="MKF19" s="454"/>
      <c r="MKG19" s="451"/>
      <c r="MKH19" s="451"/>
      <c r="MKI19" s="451"/>
      <c r="MKJ19" s="451"/>
      <c r="MKK19" s="451"/>
      <c r="MKL19" s="451"/>
      <c r="MKM19" s="454"/>
      <c r="MKN19" s="454"/>
      <c r="MKO19" s="451"/>
      <c r="MKP19" s="451"/>
      <c r="MKQ19" s="451"/>
      <c r="MKR19" s="451"/>
      <c r="MKS19" s="451"/>
      <c r="MKT19" s="451"/>
      <c r="MKU19" s="454"/>
      <c r="MKV19" s="454"/>
      <c r="MKW19" s="451"/>
      <c r="MKX19" s="451"/>
      <c r="MKY19" s="451"/>
      <c r="MKZ19" s="451"/>
      <c r="MLA19" s="451"/>
      <c r="MLB19" s="451"/>
      <c r="MLC19" s="454"/>
      <c r="MLD19" s="454"/>
      <c r="MLE19" s="451"/>
      <c r="MLF19" s="451"/>
      <c r="MLG19" s="451"/>
      <c r="MLH19" s="451"/>
      <c r="MLI19" s="451"/>
      <c r="MLJ19" s="451"/>
      <c r="MLK19" s="454"/>
      <c r="MLL19" s="454"/>
      <c r="MLM19" s="451"/>
      <c r="MLN19" s="451"/>
      <c r="MLO19" s="451"/>
      <c r="MLP19" s="451"/>
      <c r="MLQ19" s="451"/>
      <c r="MLR19" s="451"/>
      <c r="MLS19" s="454"/>
      <c r="MLT19" s="454"/>
      <c r="MLU19" s="451"/>
      <c r="MLV19" s="451"/>
      <c r="MLW19" s="451"/>
      <c r="MLX19" s="451"/>
      <c r="MLY19" s="451"/>
      <c r="MLZ19" s="451"/>
      <c r="MMA19" s="454"/>
      <c r="MMB19" s="454"/>
      <c r="MMC19" s="451"/>
      <c r="MMD19" s="451"/>
      <c r="MME19" s="451"/>
      <c r="MMF19" s="451"/>
      <c r="MMG19" s="451"/>
      <c r="MMH19" s="451"/>
      <c r="MMI19" s="454"/>
      <c r="MMJ19" s="454"/>
      <c r="MMK19" s="451"/>
      <c r="MML19" s="451"/>
      <c r="MMM19" s="451"/>
      <c r="MMN19" s="451"/>
      <c r="MMO19" s="451"/>
      <c r="MMP19" s="451"/>
      <c r="MMQ19" s="454"/>
      <c r="MMR19" s="454"/>
      <c r="MMS19" s="451"/>
      <c r="MMT19" s="451"/>
      <c r="MMU19" s="451"/>
      <c r="MMV19" s="451"/>
      <c r="MMW19" s="451"/>
      <c r="MMX19" s="451"/>
      <c r="MMY19" s="454"/>
      <c r="MMZ19" s="454"/>
      <c r="MNA19" s="451"/>
      <c r="MNB19" s="451"/>
      <c r="MNC19" s="451"/>
      <c r="MND19" s="451"/>
      <c r="MNE19" s="451"/>
      <c r="MNF19" s="451"/>
      <c r="MNG19" s="454"/>
      <c r="MNH19" s="454"/>
      <c r="MNI19" s="451"/>
      <c r="MNJ19" s="451"/>
      <c r="MNK19" s="451"/>
      <c r="MNL19" s="451"/>
      <c r="MNM19" s="451"/>
      <c r="MNN19" s="451"/>
      <c r="MNO19" s="454"/>
      <c r="MNP19" s="454"/>
      <c r="MNQ19" s="451"/>
      <c r="MNR19" s="451"/>
      <c r="MNS19" s="451"/>
      <c r="MNT19" s="451"/>
      <c r="MNU19" s="451"/>
      <c r="MNV19" s="451"/>
      <c r="MNW19" s="454"/>
      <c r="MNX19" s="454"/>
      <c r="MNY19" s="451"/>
      <c r="MNZ19" s="451"/>
      <c r="MOA19" s="451"/>
      <c r="MOB19" s="451"/>
      <c r="MOC19" s="451"/>
      <c r="MOD19" s="451"/>
      <c r="MOE19" s="454"/>
      <c r="MOF19" s="454"/>
      <c r="MOG19" s="451"/>
      <c r="MOH19" s="451"/>
      <c r="MOI19" s="451"/>
      <c r="MOJ19" s="451"/>
      <c r="MOK19" s="451"/>
      <c r="MOL19" s="451"/>
      <c r="MOM19" s="454"/>
      <c r="MON19" s="454"/>
      <c r="MOO19" s="451"/>
      <c r="MOP19" s="451"/>
      <c r="MOQ19" s="451"/>
      <c r="MOR19" s="451"/>
      <c r="MOS19" s="451"/>
      <c r="MOT19" s="451"/>
      <c r="MOU19" s="454"/>
      <c r="MOV19" s="454"/>
      <c r="MOW19" s="451"/>
      <c r="MOX19" s="451"/>
      <c r="MOY19" s="451"/>
      <c r="MOZ19" s="451"/>
      <c r="MPA19" s="451"/>
      <c r="MPB19" s="451"/>
      <c r="MPC19" s="454"/>
      <c r="MPD19" s="454"/>
      <c r="MPE19" s="451"/>
      <c r="MPF19" s="451"/>
      <c r="MPG19" s="451"/>
      <c r="MPH19" s="451"/>
      <c r="MPI19" s="451"/>
      <c r="MPJ19" s="451"/>
      <c r="MPK19" s="454"/>
      <c r="MPL19" s="454"/>
      <c r="MPM19" s="451"/>
      <c r="MPN19" s="451"/>
      <c r="MPO19" s="451"/>
      <c r="MPP19" s="451"/>
      <c r="MPQ19" s="451"/>
      <c r="MPR19" s="451"/>
      <c r="MPS19" s="454"/>
      <c r="MPT19" s="454"/>
      <c r="MPU19" s="451"/>
      <c r="MPV19" s="451"/>
      <c r="MPW19" s="451"/>
      <c r="MPX19" s="451"/>
      <c r="MPY19" s="451"/>
      <c r="MPZ19" s="451"/>
      <c r="MQA19" s="454"/>
      <c r="MQB19" s="454"/>
      <c r="MQC19" s="451"/>
      <c r="MQD19" s="451"/>
      <c r="MQE19" s="451"/>
      <c r="MQF19" s="451"/>
      <c r="MQG19" s="451"/>
      <c r="MQH19" s="451"/>
      <c r="MQI19" s="454"/>
      <c r="MQJ19" s="454"/>
      <c r="MQK19" s="451"/>
      <c r="MQL19" s="451"/>
      <c r="MQM19" s="451"/>
      <c r="MQN19" s="451"/>
      <c r="MQO19" s="451"/>
      <c r="MQP19" s="451"/>
      <c r="MQQ19" s="454"/>
      <c r="MQR19" s="454"/>
      <c r="MQS19" s="451"/>
      <c r="MQT19" s="451"/>
      <c r="MQU19" s="451"/>
      <c r="MQV19" s="451"/>
      <c r="MQW19" s="451"/>
      <c r="MQX19" s="451"/>
      <c r="MQY19" s="454"/>
      <c r="MQZ19" s="454"/>
      <c r="MRA19" s="451"/>
      <c r="MRB19" s="451"/>
      <c r="MRC19" s="451"/>
      <c r="MRD19" s="451"/>
      <c r="MRE19" s="451"/>
      <c r="MRF19" s="451"/>
      <c r="MRG19" s="454"/>
      <c r="MRH19" s="454"/>
      <c r="MRI19" s="451"/>
      <c r="MRJ19" s="451"/>
      <c r="MRK19" s="451"/>
      <c r="MRL19" s="451"/>
      <c r="MRM19" s="451"/>
      <c r="MRN19" s="451"/>
      <c r="MRO19" s="454"/>
      <c r="MRP19" s="454"/>
      <c r="MRQ19" s="451"/>
      <c r="MRR19" s="451"/>
      <c r="MRS19" s="451"/>
      <c r="MRT19" s="451"/>
      <c r="MRU19" s="451"/>
      <c r="MRV19" s="451"/>
      <c r="MRW19" s="454"/>
      <c r="MRX19" s="454"/>
      <c r="MRY19" s="451"/>
      <c r="MRZ19" s="451"/>
      <c r="MSA19" s="451"/>
      <c r="MSB19" s="451"/>
      <c r="MSC19" s="451"/>
      <c r="MSD19" s="451"/>
      <c r="MSE19" s="454"/>
      <c r="MSF19" s="454"/>
      <c r="MSG19" s="451"/>
      <c r="MSH19" s="451"/>
      <c r="MSI19" s="451"/>
      <c r="MSJ19" s="451"/>
      <c r="MSK19" s="451"/>
      <c r="MSL19" s="451"/>
      <c r="MSM19" s="454"/>
      <c r="MSN19" s="454"/>
      <c r="MSO19" s="451"/>
      <c r="MSP19" s="451"/>
      <c r="MSQ19" s="451"/>
      <c r="MSR19" s="451"/>
      <c r="MSS19" s="451"/>
      <c r="MST19" s="451"/>
      <c r="MSU19" s="454"/>
      <c r="MSV19" s="454"/>
      <c r="MSW19" s="451"/>
      <c r="MSX19" s="451"/>
      <c r="MSY19" s="451"/>
      <c r="MSZ19" s="451"/>
      <c r="MTA19" s="451"/>
      <c r="MTB19" s="451"/>
      <c r="MTC19" s="454"/>
      <c r="MTD19" s="454"/>
      <c r="MTE19" s="451"/>
      <c r="MTF19" s="451"/>
      <c r="MTG19" s="451"/>
      <c r="MTH19" s="451"/>
      <c r="MTI19" s="451"/>
      <c r="MTJ19" s="451"/>
      <c r="MTK19" s="454"/>
      <c r="MTL19" s="454"/>
      <c r="MTM19" s="451"/>
      <c r="MTN19" s="451"/>
      <c r="MTO19" s="451"/>
      <c r="MTP19" s="451"/>
      <c r="MTQ19" s="451"/>
      <c r="MTR19" s="451"/>
      <c r="MTS19" s="454"/>
      <c r="MTT19" s="454"/>
      <c r="MTU19" s="451"/>
      <c r="MTV19" s="451"/>
      <c r="MTW19" s="451"/>
      <c r="MTX19" s="451"/>
      <c r="MTY19" s="451"/>
      <c r="MTZ19" s="451"/>
      <c r="MUA19" s="454"/>
      <c r="MUB19" s="454"/>
      <c r="MUC19" s="451"/>
      <c r="MUD19" s="451"/>
      <c r="MUE19" s="451"/>
      <c r="MUF19" s="451"/>
      <c r="MUG19" s="451"/>
      <c r="MUH19" s="451"/>
      <c r="MUI19" s="454"/>
      <c r="MUJ19" s="454"/>
      <c r="MUK19" s="451"/>
      <c r="MUL19" s="451"/>
      <c r="MUM19" s="451"/>
      <c r="MUN19" s="451"/>
      <c r="MUO19" s="451"/>
      <c r="MUP19" s="451"/>
      <c r="MUQ19" s="454"/>
      <c r="MUR19" s="454"/>
      <c r="MUS19" s="451"/>
      <c r="MUT19" s="451"/>
      <c r="MUU19" s="451"/>
      <c r="MUV19" s="451"/>
      <c r="MUW19" s="451"/>
      <c r="MUX19" s="451"/>
      <c r="MUY19" s="454"/>
      <c r="MUZ19" s="454"/>
      <c r="MVA19" s="451"/>
      <c r="MVB19" s="451"/>
      <c r="MVC19" s="451"/>
      <c r="MVD19" s="451"/>
      <c r="MVE19" s="451"/>
      <c r="MVF19" s="451"/>
      <c r="MVG19" s="454"/>
      <c r="MVH19" s="454"/>
      <c r="MVI19" s="451"/>
      <c r="MVJ19" s="451"/>
      <c r="MVK19" s="451"/>
      <c r="MVL19" s="451"/>
      <c r="MVM19" s="451"/>
      <c r="MVN19" s="451"/>
      <c r="MVO19" s="454"/>
      <c r="MVP19" s="454"/>
      <c r="MVQ19" s="451"/>
      <c r="MVR19" s="451"/>
      <c r="MVS19" s="451"/>
      <c r="MVT19" s="451"/>
      <c r="MVU19" s="451"/>
      <c r="MVV19" s="451"/>
      <c r="MVW19" s="454"/>
      <c r="MVX19" s="454"/>
      <c r="MVY19" s="451"/>
      <c r="MVZ19" s="451"/>
      <c r="MWA19" s="451"/>
      <c r="MWB19" s="451"/>
      <c r="MWC19" s="451"/>
      <c r="MWD19" s="451"/>
      <c r="MWE19" s="454"/>
      <c r="MWF19" s="454"/>
      <c r="MWG19" s="451"/>
      <c r="MWH19" s="451"/>
      <c r="MWI19" s="451"/>
      <c r="MWJ19" s="451"/>
      <c r="MWK19" s="451"/>
      <c r="MWL19" s="451"/>
      <c r="MWM19" s="454"/>
      <c r="MWN19" s="454"/>
      <c r="MWO19" s="451"/>
      <c r="MWP19" s="451"/>
      <c r="MWQ19" s="451"/>
      <c r="MWR19" s="451"/>
      <c r="MWS19" s="451"/>
      <c r="MWT19" s="451"/>
      <c r="MWU19" s="454"/>
      <c r="MWV19" s="454"/>
      <c r="MWW19" s="451"/>
      <c r="MWX19" s="451"/>
      <c r="MWY19" s="451"/>
      <c r="MWZ19" s="451"/>
      <c r="MXA19" s="451"/>
      <c r="MXB19" s="451"/>
      <c r="MXC19" s="454"/>
      <c r="MXD19" s="454"/>
      <c r="MXE19" s="451"/>
      <c r="MXF19" s="451"/>
      <c r="MXG19" s="451"/>
      <c r="MXH19" s="451"/>
      <c r="MXI19" s="451"/>
      <c r="MXJ19" s="451"/>
      <c r="MXK19" s="454"/>
      <c r="MXL19" s="454"/>
      <c r="MXM19" s="451"/>
      <c r="MXN19" s="451"/>
      <c r="MXO19" s="451"/>
      <c r="MXP19" s="451"/>
      <c r="MXQ19" s="451"/>
      <c r="MXR19" s="451"/>
      <c r="MXS19" s="454"/>
      <c r="MXT19" s="454"/>
      <c r="MXU19" s="451"/>
      <c r="MXV19" s="451"/>
      <c r="MXW19" s="451"/>
      <c r="MXX19" s="451"/>
      <c r="MXY19" s="451"/>
      <c r="MXZ19" s="451"/>
      <c r="MYA19" s="454"/>
      <c r="MYB19" s="454"/>
      <c r="MYC19" s="451"/>
      <c r="MYD19" s="451"/>
      <c r="MYE19" s="451"/>
      <c r="MYF19" s="451"/>
      <c r="MYG19" s="451"/>
      <c r="MYH19" s="451"/>
      <c r="MYI19" s="454"/>
      <c r="MYJ19" s="454"/>
      <c r="MYK19" s="451"/>
      <c r="MYL19" s="451"/>
      <c r="MYM19" s="451"/>
      <c r="MYN19" s="451"/>
      <c r="MYO19" s="451"/>
      <c r="MYP19" s="451"/>
      <c r="MYQ19" s="454"/>
      <c r="MYR19" s="454"/>
      <c r="MYS19" s="451"/>
      <c r="MYT19" s="451"/>
      <c r="MYU19" s="451"/>
      <c r="MYV19" s="451"/>
      <c r="MYW19" s="451"/>
      <c r="MYX19" s="451"/>
      <c r="MYY19" s="454"/>
      <c r="MYZ19" s="454"/>
      <c r="MZA19" s="451"/>
      <c r="MZB19" s="451"/>
      <c r="MZC19" s="451"/>
      <c r="MZD19" s="451"/>
      <c r="MZE19" s="451"/>
      <c r="MZF19" s="451"/>
      <c r="MZG19" s="454"/>
      <c r="MZH19" s="454"/>
      <c r="MZI19" s="451"/>
      <c r="MZJ19" s="451"/>
      <c r="MZK19" s="451"/>
      <c r="MZL19" s="451"/>
      <c r="MZM19" s="451"/>
      <c r="MZN19" s="451"/>
      <c r="MZO19" s="454"/>
      <c r="MZP19" s="454"/>
      <c r="MZQ19" s="451"/>
      <c r="MZR19" s="451"/>
      <c r="MZS19" s="451"/>
      <c r="MZT19" s="451"/>
      <c r="MZU19" s="451"/>
      <c r="MZV19" s="451"/>
      <c r="MZW19" s="454"/>
      <c r="MZX19" s="454"/>
      <c r="MZY19" s="451"/>
      <c r="MZZ19" s="451"/>
      <c r="NAA19" s="451"/>
      <c r="NAB19" s="451"/>
      <c r="NAC19" s="451"/>
      <c r="NAD19" s="451"/>
      <c r="NAE19" s="454"/>
      <c r="NAF19" s="454"/>
      <c r="NAG19" s="451"/>
      <c r="NAH19" s="451"/>
      <c r="NAI19" s="451"/>
      <c r="NAJ19" s="451"/>
      <c r="NAK19" s="451"/>
      <c r="NAL19" s="451"/>
      <c r="NAM19" s="454"/>
      <c r="NAN19" s="454"/>
      <c r="NAO19" s="451"/>
      <c r="NAP19" s="451"/>
      <c r="NAQ19" s="451"/>
      <c r="NAR19" s="451"/>
      <c r="NAS19" s="451"/>
      <c r="NAT19" s="451"/>
      <c r="NAU19" s="454"/>
      <c r="NAV19" s="454"/>
      <c r="NAW19" s="451"/>
      <c r="NAX19" s="451"/>
      <c r="NAY19" s="451"/>
      <c r="NAZ19" s="451"/>
      <c r="NBA19" s="451"/>
      <c r="NBB19" s="451"/>
      <c r="NBC19" s="454"/>
      <c r="NBD19" s="454"/>
      <c r="NBE19" s="451"/>
      <c r="NBF19" s="451"/>
      <c r="NBG19" s="451"/>
      <c r="NBH19" s="451"/>
      <c r="NBI19" s="451"/>
      <c r="NBJ19" s="451"/>
      <c r="NBK19" s="454"/>
      <c r="NBL19" s="454"/>
      <c r="NBM19" s="451"/>
      <c r="NBN19" s="451"/>
      <c r="NBO19" s="451"/>
      <c r="NBP19" s="451"/>
      <c r="NBQ19" s="451"/>
      <c r="NBR19" s="451"/>
      <c r="NBS19" s="454"/>
      <c r="NBT19" s="454"/>
      <c r="NBU19" s="451"/>
      <c r="NBV19" s="451"/>
      <c r="NBW19" s="451"/>
      <c r="NBX19" s="451"/>
      <c r="NBY19" s="451"/>
      <c r="NBZ19" s="451"/>
      <c r="NCA19" s="454"/>
      <c r="NCB19" s="454"/>
      <c r="NCC19" s="451"/>
      <c r="NCD19" s="451"/>
      <c r="NCE19" s="451"/>
      <c r="NCF19" s="451"/>
      <c r="NCG19" s="451"/>
      <c r="NCH19" s="451"/>
      <c r="NCI19" s="454"/>
      <c r="NCJ19" s="454"/>
      <c r="NCK19" s="451"/>
      <c r="NCL19" s="451"/>
      <c r="NCM19" s="451"/>
      <c r="NCN19" s="451"/>
      <c r="NCO19" s="451"/>
      <c r="NCP19" s="451"/>
      <c r="NCQ19" s="454"/>
      <c r="NCR19" s="454"/>
      <c r="NCS19" s="451"/>
      <c r="NCT19" s="451"/>
      <c r="NCU19" s="451"/>
      <c r="NCV19" s="451"/>
      <c r="NCW19" s="451"/>
      <c r="NCX19" s="451"/>
      <c r="NCY19" s="454"/>
      <c r="NCZ19" s="454"/>
      <c r="NDA19" s="451"/>
      <c r="NDB19" s="451"/>
      <c r="NDC19" s="451"/>
      <c r="NDD19" s="451"/>
      <c r="NDE19" s="451"/>
      <c r="NDF19" s="451"/>
      <c r="NDG19" s="454"/>
      <c r="NDH19" s="454"/>
      <c r="NDI19" s="451"/>
      <c r="NDJ19" s="451"/>
      <c r="NDK19" s="451"/>
      <c r="NDL19" s="451"/>
      <c r="NDM19" s="451"/>
      <c r="NDN19" s="451"/>
      <c r="NDO19" s="454"/>
      <c r="NDP19" s="454"/>
      <c r="NDQ19" s="451"/>
      <c r="NDR19" s="451"/>
      <c r="NDS19" s="451"/>
      <c r="NDT19" s="451"/>
      <c r="NDU19" s="451"/>
      <c r="NDV19" s="451"/>
      <c r="NDW19" s="454"/>
      <c r="NDX19" s="454"/>
      <c r="NDY19" s="451"/>
      <c r="NDZ19" s="451"/>
      <c r="NEA19" s="451"/>
      <c r="NEB19" s="451"/>
      <c r="NEC19" s="451"/>
      <c r="NED19" s="451"/>
      <c r="NEE19" s="454"/>
      <c r="NEF19" s="454"/>
      <c r="NEG19" s="451"/>
      <c r="NEH19" s="451"/>
      <c r="NEI19" s="451"/>
      <c r="NEJ19" s="451"/>
      <c r="NEK19" s="451"/>
      <c r="NEL19" s="451"/>
      <c r="NEM19" s="454"/>
      <c r="NEN19" s="454"/>
      <c r="NEO19" s="451"/>
      <c r="NEP19" s="451"/>
      <c r="NEQ19" s="451"/>
      <c r="NER19" s="451"/>
      <c r="NES19" s="451"/>
      <c r="NET19" s="451"/>
      <c r="NEU19" s="454"/>
      <c r="NEV19" s="454"/>
      <c r="NEW19" s="451"/>
      <c r="NEX19" s="451"/>
      <c r="NEY19" s="451"/>
      <c r="NEZ19" s="451"/>
      <c r="NFA19" s="451"/>
      <c r="NFB19" s="451"/>
      <c r="NFC19" s="454"/>
      <c r="NFD19" s="454"/>
      <c r="NFE19" s="451"/>
      <c r="NFF19" s="451"/>
      <c r="NFG19" s="451"/>
      <c r="NFH19" s="451"/>
      <c r="NFI19" s="451"/>
      <c r="NFJ19" s="451"/>
      <c r="NFK19" s="454"/>
      <c r="NFL19" s="454"/>
      <c r="NFM19" s="451"/>
      <c r="NFN19" s="451"/>
      <c r="NFO19" s="451"/>
      <c r="NFP19" s="451"/>
      <c r="NFQ19" s="451"/>
      <c r="NFR19" s="451"/>
      <c r="NFS19" s="454"/>
      <c r="NFT19" s="454"/>
      <c r="NFU19" s="451"/>
      <c r="NFV19" s="451"/>
      <c r="NFW19" s="451"/>
      <c r="NFX19" s="451"/>
      <c r="NFY19" s="451"/>
      <c r="NFZ19" s="451"/>
      <c r="NGA19" s="454"/>
      <c r="NGB19" s="454"/>
      <c r="NGC19" s="451"/>
      <c r="NGD19" s="451"/>
      <c r="NGE19" s="451"/>
      <c r="NGF19" s="451"/>
      <c r="NGG19" s="451"/>
      <c r="NGH19" s="451"/>
      <c r="NGI19" s="454"/>
      <c r="NGJ19" s="454"/>
      <c r="NGK19" s="451"/>
      <c r="NGL19" s="451"/>
      <c r="NGM19" s="451"/>
      <c r="NGN19" s="451"/>
      <c r="NGO19" s="451"/>
      <c r="NGP19" s="451"/>
      <c r="NGQ19" s="454"/>
      <c r="NGR19" s="454"/>
      <c r="NGS19" s="451"/>
      <c r="NGT19" s="451"/>
      <c r="NGU19" s="451"/>
      <c r="NGV19" s="451"/>
      <c r="NGW19" s="451"/>
      <c r="NGX19" s="451"/>
      <c r="NGY19" s="454"/>
      <c r="NGZ19" s="454"/>
      <c r="NHA19" s="451"/>
      <c r="NHB19" s="451"/>
      <c r="NHC19" s="451"/>
      <c r="NHD19" s="451"/>
      <c r="NHE19" s="451"/>
      <c r="NHF19" s="451"/>
      <c r="NHG19" s="454"/>
      <c r="NHH19" s="454"/>
      <c r="NHI19" s="451"/>
      <c r="NHJ19" s="451"/>
      <c r="NHK19" s="451"/>
      <c r="NHL19" s="451"/>
      <c r="NHM19" s="451"/>
      <c r="NHN19" s="451"/>
      <c r="NHO19" s="454"/>
      <c r="NHP19" s="454"/>
      <c r="NHQ19" s="451"/>
      <c r="NHR19" s="451"/>
      <c r="NHS19" s="451"/>
      <c r="NHT19" s="451"/>
      <c r="NHU19" s="451"/>
      <c r="NHV19" s="451"/>
      <c r="NHW19" s="454"/>
      <c r="NHX19" s="454"/>
      <c r="NHY19" s="451"/>
      <c r="NHZ19" s="451"/>
      <c r="NIA19" s="451"/>
      <c r="NIB19" s="451"/>
      <c r="NIC19" s="451"/>
      <c r="NID19" s="451"/>
      <c r="NIE19" s="454"/>
      <c r="NIF19" s="454"/>
      <c r="NIG19" s="451"/>
      <c r="NIH19" s="451"/>
      <c r="NII19" s="451"/>
      <c r="NIJ19" s="451"/>
      <c r="NIK19" s="451"/>
      <c r="NIL19" s="451"/>
      <c r="NIM19" s="454"/>
      <c r="NIN19" s="454"/>
      <c r="NIO19" s="451"/>
      <c r="NIP19" s="451"/>
      <c r="NIQ19" s="451"/>
      <c r="NIR19" s="451"/>
      <c r="NIS19" s="451"/>
      <c r="NIT19" s="451"/>
      <c r="NIU19" s="454"/>
      <c r="NIV19" s="454"/>
      <c r="NIW19" s="451"/>
      <c r="NIX19" s="451"/>
      <c r="NIY19" s="451"/>
      <c r="NIZ19" s="451"/>
      <c r="NJA19" s="451"/>
      <c r="NJB19" s="451"/>
      <c r="NJC19" s="454"/>
      <c r="NJD19" s="454"/>
      <c r="NJE19" s="451"/>
      <c r="NJF19" s="451"/>
      <c r="NJG19" s="451"/>
      <c r="NJH19" s="451"/>
      <c r="NJI19" s="451"/>
      <c r="NJJ19" s="451"/>
      <c r="NJK19" s="454"/>
      <c r="NJL19" s="454"/>
      <c r="NJM19" s="451"/>
      <c r="NJN19" s="451"/>
      <c r="NJO19" s="451"/>
      <c r="NJP19" s="451"/>
      <c r="NJQ19" s="451"/>
      <c r="NJR19" s="451"/>
      <c r="NJS19" s="454"/>
      <c r="NJT19" s="454"/>
      <c r="NJU19" s="451"/>
      <c r="NJV19" s="451"/>
      <c r="NJW19" s="451"/>
      <c r="NJX19" s="451"/>
      <c r="NJY19" s="451"/>
      <c r="NJZ19" s="451"/>
      <c r="NKA19" s="454"/>
      <c r="NKB19" s="454"/>
      <c r="NKC19" s="451"/>
      <c r="NKD19" s="451"/>
      <c r="NKE19" s="451"/>
      <c r="NKF19" s="451"/>
      <c r="NKG19" s="451"/>
      <c r="NKH19" s="451"/>
      <c r="NKI19" s="454"/>
      <c r="NKJ19" s="454"/>
      <c r="NKK19" s="451"/>
      <c r="NKL19" s="451"/>
      <c r="NKM19" s="451"/>
      <c r="NKN19" s="451"/>
      <c r="NKO19" s="451"/>
      <c r="NKP19" s="451"/>
      <c r="NKQ19" s="454"/>
      <c r="NKR19" s="454"/>
      <c r="NKS19" s="451"/>
      <c r="NKT19" s="451"/>
      <c r="NKU19" s="451"/>
      <c r="NKV19" s="451"/>
      <c r="NKW19" s="451"/>
      <c r="NKX19" s="451"/>
      <c r="NKY19" s="454"/>
      <c r="NKZ19" s="454"/>
      <c r="NLA19" s="451"/>
      <c r="NLB19" s="451"/>
      <c r="NLC19" s="451"/>
      <c r="NLD19" s="451"/>
      <c r="NLE19" s="451"/>
      <c r="NLF19" s="451"/>
      <c r="NLG19" s="454"/>
      <c r="NLH19" s="454"/>
      <c r="NLI19" s="451"/>
      <c r="NLJ19" s="451"/>
      <c r="NLK19" s="451"/>
      <c r="NLL19" s="451"/>
      <c r="NLM19" s="451"/>
      <c r="NLN19" s="451"/>
      <c r="NLO19" s="454"/>
      <c r="NLP19" s="454"/>
      <c r="NLQ19" s="451"/>
      <c r="NLR19" s="451"/>
      <c r="NLS19" s="451"/>
      <c r="NLT19" s="451"/>
      <c r="NLU19" s="451"/>
      <c r="NLV19" s="451"/>
      <c r="NLW19" s="454"/>
      <c r="NLX19" s="454"/>
      <c r="NLY19" s="451"/>
      <c r="NLZ19" s="451"/>
      <c r="NMA19" s="451"/>
      <c r="NMB19" s="451"/>
      <c r="NMC19" s="451"/>
      <c r="NMD19" s="451"/>
      <c r="NME19" s="454"/>
      <c r="NMF19" s="454"/>
      <c r="NMG19" s="451"/>
      <c r="NMH19" s="451"/>
      <c r="NMI19" s="451"/>
      <c r="NMJ19" s="451"/>
      <c r="NMK19" s="451"/>
      <c r="NML19" s="451"/>
      <c r="NMM19" s="454"/>
      <c r="NMN19" s="454"/>
      <c r="NMO19" s="451"/>
      <c r="NMP19" s="451"/>
      <c r="NMQ19" s="451"/>
      <c r="NMR19" s="451"/>
      <c r="NMS19" s="451"/>
      <c r="NMT19" s="451"/>
      <c r="NMU19" s="454"/>
      <c r="NMV19" s="454"/>
      <c r="NMW19" s="451"/>
      <c r="NMX19" s="451"/>
      <c r="NMY19" s="451"/>
      <c r="NMZ19" s="451"/>
      <c r="NNA19" s="451"/>
      <c r="NNB19" s="451"/>
      <c r="NNC19" s="454"/>
      <c r="NND19" s="454"/>
      <c r="NNE19" s="451"/>
      <c r="NNF19" s="451"/>
      <c r="NNG19" s="451"/>
      <c r="NNH19" s="451"/>
      <c r="NNI19" s="451"/>
      <c r="NNJ19" s="451"/>
      <c r="NNK19" s="454"/>
      <c r="NNL19" s="454"/>
      <c r="NNM19" s="451"/>
      <c r="NNN19" s="451"/>
      <c r="NNO19" s="451"/>
      <c r="NNP19" s="451"/>
      <c r="NNQ19" s="451"/>
      <c r="NNR19" s="451"/>
      <c r="NNS19" s="454"/>
      <c r="NNT19" s="454"/>
      <c r="NNU19" s="451"/>
      <c r="NNV19" s="451"/>
      <c r="NNW19" s="451"/>
      <c r="NNX19" s="451"/>
      <c r="NNY19" s="451"/>
      <c r="NNZ19" s="451"/>
      <c r="NOA19" s="454"/>
      <c r="NOB19" s="454"/>
      <c r="NOC19" s="451"/>
      <c r="NOD19" s="451"/>
      <c r="NOE19" s="451"/>
      <c r="NOF19" s="451"/>
      <c r="NOG19" s="451"/>
      <c r="NOH19" s="451"/>
      <c r="NOI19" s="454"/>
      <c r="NOJ19" s="454"/>
      <c r="NOK19" s="451"/>
      <c r="NOL19" s="451"/>
      <c r="NOM19" s="451"/>
      <c r="NON19" s="451"/>
      <c r="NOO19" s="451"/>
      <c r="NOP19" s="451"/>
      <c r="NOQ19" s="454"/>
      <c r="NOR19" s="454"/>
      <c r="NOS19" s="451"/>
      <c r="NOT19" s="451"/>
      <c r="NOU19" s="451"/>
      <c r="NOV19" s="451"/>
      <c r="NOW19" s="451"/>
      <c r="NOX19" s="451"/>
      <c r="NOY19" s="454"/>
      <c r="NOZ19" s="454"/>
      <c r="NPA19" s="451"/>
      <c r="NPB19" s="451"/>
      <c r="NPC19" s="451"/>
      <c r="NPD19" s="451"/>
      <c r="NPE19" s="451"/>
      <c r="NPF19" s="451"/>
      <c r="NPG19" s="454"/>
      <c r="NPH19" s="454"/>
      <c r="NPI19" s="451"/>
      <c r="NPJ19" s="451"/>
      <c r="NPK19" s="451"/>
      <c r="NPL19" s="451"/>
      <c r="NPM19" s="451"/>
      <c r="NPN19" s="451"/>
      <c r="NPO19" s="454"/>
      <c r="NPP19" s="454"/>
      <c r="NPQ19" s="451"/>
      <c r="NPR19" s="451"/>
      <c r="NPS19" s="451"/>
      <c r="NPT19" s="451"/>
      <c r="NPU19" s="451"/>
      <c r="NPV19" s="451"/>
      <c r="NPW19" s="454"/>
      <c r="NPX19" s="454"/>
      <c r="NPY19" s="451"/>
      <c r="NPZ19" s="451"/>
      <c r="NQA19" s="451"/>
      <c r="NQB19" s="451"/>
      <c r="NQC19" s="451"/>
      <c r="NQD19" s="451"/>
      <c r="NQE19" s="454"/>
      <c r="NQF19" s="454"/>
      <c r="NQG19" s="451"/>
      <c r="NQH19" s="451"/>
      <c r="NQI19" s="451"/>
      <c r="NQJ19" s="451"/>
      <c r="NQK19" s="451"/>
      <c r="NQL19" s="451"/>
      <c r="NQM19" s="454"/>
      <c r="NQN19" s="454"/>
      <c r="NQO19" s="451"/>
      <c r="NQP19" s="451"/>
      <c r="NQQ19" s="451"/>
      <c r="NQR19" s="451"/>
      <c r="NQS19" s="451"/>
      <c r="NQT19" s="451"/>
      <c r="NQU19" s="454"/>
      <c r="NQV19" s="454"/>
      <c r="NQW19" s="451"/>
      <c r="NQX19" s="451"/>
      <c r="NQY19" s="451"/>
      <c r="NQZ19" s="451"/>
      <c r="NRA19" s="451"/>
      <c r="NRB19" s="451"/>
      <c r="NRC19" s="454"/>
      <c r="NRD19" s="454"/>
      <c r="NRE19" s="451"/>
      <c r="NRF19" s="451"/>
      <c r="NRG19" s="451"/>
      <c r="NRH19" s="451"/>
      <c r="NRI19" s="451"/>
      <c r="NRJ19" s="451"/>
      <c r="NRK19" s="454"/>
      <c r="NRL19" s="454"/>
      <c r="NRM19" s="451"/>
      <c r="NRN19" s="451"/>
      <c r="NRO19" s="451"/>
      <c r="NRP19" s="451"/>
      <c r="NRQ19" s="451"/>
      <c r="NRR19" s="451"/>
      <c r="NRS19" s="454"/>
      <c r="NRT19" s="454"/>
      <c r="NRU19" s="451"/>
      <c r="NRV19" s="451"/>
      <c r="NRW19" s="451"/>
      <c r="NRX19" s="451"/>
      <c r="NRY19" s="451"/>
      <c r="NRZ19" s="451"/>
      <c r="NSA19" s="454"/>
      <c r="NSB19" s="454"/>
      <c r="NSC19" s="451"/>
      <c r="NSD19" s="451"/>
      <c r="NSE19" s="451"/>
      <c r="NSF19" s="451"/>
      <c r="NSG19" s="451"/>
      <c r="NSH19" s="451"/>
      <c r="NSI19" s="454"/>
      <c r="NSJ19" s="454"/>
      <c r="NSK19" s="451"/>
      <c r="NSL19" s="451"/>
      <c r="NSM19" s="451"/>
      <c r="NSN19" s="451"/>
      <c r="NSO19" s="451"/>
      <c r="NSP19" s="451"/>
      <c r="NSQ19" s="454"/>
      <c r="NSR19" s="454"/>
      <c r="NSS19" s="451"/>
      <c r="NST19" s="451"/>
      <c r="NSU19" s="451"/>
      <c r="NSV19" s="451"/>
      <c r="NSW19" s="451"/>
      <c r="NSX19" s="451"/>
      <c r="NSY19" s="454"/>
      <c r="NSZ19" s="454"/>
      <c r="NTA19" s="451"/>
      <c r="NTB19" s="451"/>
      <c r="NTC19" s="451"/>
      <c r="NTD19" s="451"/>
      <c r="NTE19" s="451"/>
      <c r="NTF19" s="451"/>
      <c r="NTG19" s="454"/>
      <c r="NTH19" s="454"/>
      <c r="NTI19" s="451"/>
      <c r="NTJ19" s="451"/>
      <c r="NTK19" s="451"/>
      <c r="NTL19" s="451"/>
      <c r="NTM19" s="451"/>
      <c r="NTN19" s="451"/>
      <c r="NTO19" s="454"/>
      <c r="NTP19" s="454"/>
      <c r="NTQ19" s="451"/>
      <c r="NTR19" s="451"/>
      <c r="NTS19" s="451"/>
      <c r="NTT19" s="451"/>
      <c r="NTU19" s="451"/>
      <c r="NTV19" s="451"/>
      <c r="NTW19" s="454"/>
      <c r="NTX19" s="454"/>
      <c r="NTY19" s="451"/>
      <c r="NTZ19" s="451"/>
      <c r="NUA19" s="451"/>
      <c r="NUB19" s="451"/>
      <c r="NUC19" s="451"/>
      <c r="NUD19" s="451"/>
      <c r="NUE19" s="454"/>
      <c r="NUF19" s="454"/>
      <c r="NUG19" s="451"/>
      <c r="NUH19" s="451"/>
      <c r="NUI19" s="451"/>
      <c r="NUJ19" s="451"/>
      <c r="NUK19" s="451"/>
      <c r="NUL19" s="451"/>
      <c r="NUM19" s="454"/>
      <c r="NUN19" s="454"/>
      <c r="NUO19" s="451"/>
      <c r="NUP19" s="451"/>
      <c r="NUQ19" s="451"/>
      <c r="NUR19" s="451"/>
      <c r="NUS19" s="451"/>
      <c r="NUT19" s="451"/>
      <c r="NUU19" s="454"/>
      <c r="NUV19" s="454"/>
      <c r="NUW19" s="451"/>
      <c r="NUX19" s="451"/>
      <c r="NUY19" s="451"/>
      <c r="NUZ19" s="451"/>
      <c r="NVA19" s="451"/>
      <c r="NVB19" s="451"/>
      <c r="NVC19" s="454"/>
      <c r="NVD19" s="454"/>
      <c r="NVE19" s="451"/>
      <c r="NVF19" s="451"/>
      <c r="NVG19" s="451"/>
      <c r="NVH19" s="451"/>
      <c r="NVI19" s="451"/>
      <c r="NVJ19" s="451"/>
      <c r="NVK19" s="454"/>
      <c r="NVL19" s="454"/>
      <c r="NVM19" s="451"/>
      <c r="NVN19" s="451"/>
      <c r="NVO19" s="451"/>
      <c r="NVP19" s="451"/>
      <c r="NVQ19" s="451"/>
      <c r="NVR19" s="451"/>
      <c r="NVS19" s="454"/>
      <c r="NVT19" s="454"/>
      <c r="NVU19" s="451"/>
      <c r="NVV19" s="451"/>
      <c r="NVW19" s="451"/>
      <c r="NVX19" s="451"/>
      <c r="NVY19" s="451"/>
      <c r="NVZ19" s="451"/>
      <c r="NWA19" s="454"/>
      <c r="NWB19" s="454"/>
      <c r="NWC19" s="451"/>
      <c r="NWD19" s="451"/>
      <c r="NWE19" s="451"/>
      <c r="NWF19" s="451"/>
      <c r="NWG19" s="451"/>
      <c r="NWH19" s="451"/>
      <c r="NWI19" s="454"/>
      <c r="NWJ19" s="454"/>
      <c r="NWK19" s="451"/>
      <c r="NWL19" s="451"/>
      <c r="NWM19" s="451"/>
      <c r="NWN19" s="451"/>
      <c r="NWO19" s="451"/>
      <c r="NWP19" s="451"/>
      <c r="NWQ19" s="454"/>
      <c r="NWR19" s="454"/>
      <c r="NWS19" s="451"/>
      <c r="NWT19" s="451"/>
      <c r="NWU19" s="451"/>
      <c r="NWV19" s="451"/>
      <c r="NWW19" s="451"/>
      <c r="NWX19" s="451"/>
      <c r="NWY19" s="454"/>
      <c r="NWZ19" s="454"/>
      <c r="NXA19" s="451"/>
      <c r="NXB19" s="451"/>
      <c r="NXC19" s="451"/>
      <c r="NXD19" s="451"/>
      <c r="NXE19" s="451"/>
      <c r="NXF19" s="451"/>
      <c r="NXG19" s="454"/>
      <c r="NXH19" s="454"/>
      <c r="NXI19" s="451"/>
      <c r="NXJ19" s="451"/>
      <c r="NXK19" s="451"/>
      <c r="NXL19" s="451"/>
      <c r="NXM19" s="451"/>
      <c r="NXN19" s="451"/>
      <c r="NXO19" s="454"/>
      <c r="NXP19" s="454"/>
      <c r="NXQ19" s="451"/>
      <c r="NXR19" s="451"/>
      <c r="NXS19" s="451"/>
      <c r="NXT19" s="451"/>
      <c r="NXU19" s="451"/>
      <c r="NXV19" s="451"/>
      <c r="NXW19" s="454"/>
      <c r="NXX19" s="454"/>
      <c r="NXY19" s="451"/>
      <c r="NXZ19" s="451"/>
      <c r="NYA19" s="451"/>
      <c r="NYB19" s="451"/>
      <c r="NYC19" s="451"/>
      <c r="NYD19" s="451"/>
      <c r="NYE19" s="454"/>
      <c r="NYF19" s="454"/>
      <c r="NYG19" s="451"/>
      <c r="NYH19" s="451"/>
      <c r="NYI19" s="451"/>
      <c r="NYJ19" s="451"/>
      <c r="NYK19" s="451"/>
      <c r="NYL19" s="451"/>
      <c r="NYM19" s="454"/>
      <c r="NYN19" s="454"/>
      <c r="NYO19" s="451"/>
      <c r="NYP19" s="451"/>
      <c r="NYQ19" s="451"/>
      <c r="NYR19" s="451"/>
      <c r="NYS19" s="451"/>
      <c r="NYT19" s="451"/>
      <c r="NYU19" s="454"/>
      <c r="NYV19" s="454"/>
      <c r="NYW19" s="451"/>
      <c r="NYX19" s="451"/>
      <c r="NYY19" s="451"/>
      <c r="NYZ19" s="451"/>
      <c r="NZA19" s="451"/>
      <c r="NZB19" s="451"/>
      <c r="NZC19" s="454"/>
      <c r="NZD19" s="454"/>
      <c r="NZE19" s="451"/>
      <c r="NZF19" s="451"/>
      <c r="NZG19" s="451"/>
      <c r="NZH19" s="451"/>
      <c r="NZI19" s="451"/>
      <c r="NZJ19" s="451"/>
      <c r="NZK19" s="454"/>
      <c r="NZL19" s="454"/>
      <c r="NZM19" s="451"/>
      <c r="NZN19" s="451"/>
      <c r="NZO19" s="451"/>
      <c r="NZP19" s="451"/>
      <c r="NZQ19" s="451"/>
      <c r="NZR19" s="451"/>
      <c r="NZS19" s="454"/>
      <c r="NZT19" s="454"/>
      <c r="NZU19" s="451"/>
      <c r="NZV19" s="451"/>
      <c r="NZW19" s="451"/>
      <c r="NZX19" s="451"/>
      <c r="NZY19" s="451"/>
      <c r="NZZ19" s="451"/>
      <c r="OAA19" s="454"/>
      <c r="OAB19" s="454"/>
      <c r="OAC19" s="451"/>
      <c r="OAD19" s="451"/>
      <c r="OAE19" s="451"/>
      <c r="OAF19" s="451"/>
      <c r="OAG19" s="451"/>
      <c r="OAH19" s="451"/>
      <c r="OAI19" s="454"/>
      <c r="OAJ19" s="454"/>
      <c r="OAK19" s="451"/>
      <c r="OAL19" s="451"/>
      <c r="OAM19" s="451"/>
      <c r="OAN19" s="451"/>
      <c r="OAO19" s="451"/>
      <c r="OAP19" s="451"/>
      <c r="OAQ19" s="454"/>
      <c r="OAR19" s="454"/>
      <c r="OAS19" s="451"/>
      <c r="OAT19" s="451"/>
      <c r="OAU19" s="451"/>
      <c r="OAV19" s="451"/>
      <c r="OAW19" s="451"/>
      <c r="OAX19" s="451"/>
      <c r="OAY19" s="454"/>
      <c r="OAZ19" s="454"/>
      <c r="OBA19" s="451"/>
      <c r="OBB19" s="451"/>
      <c r="OBC19" s="451"/>
      <c r="OBD19" s="451"/>
      <c r="OBE19" s="451"/>
      <c r="OBF19" s="451"/>
      <c r="OBG19" s="454"/>
      <c r="OBH19" s="454"/>
      <c r="OBI19" s="451"/>
      <c r="OBJ19" s="451"/>
      <c r="OBK19" s="451"/>
      <c r="OBL19" s="451"/>
      <c r="OBM19" s="451"/>
      <c r="OBN19" s="451"/>
      <c r="OBO19" s="454"/>
      <c r="OBP19" s="454"/>
      <c r="OBQ19" s="451"/>
      <c r="OBR19" s="451"/>
      <c r="OBS19" s="451"/>
      <c r="OBT19" s="451"/>
      <c r="OBU19" s="451"/>
      <c r="OBV19" s="451"/>
      <c r="OBW19" s="454"/>
      <c r="OBX19" s="454"/>
      <c r="OBY19" s="451"/>
      <c r="OBZ19" s="451"/>
      <c r="OCA19" s="451"/>
      <c r="OCB19" s="451"/>
      <c r="OCC19" s="451"/>
      <c r="OCD19" s="451"/>
      <c r="OCE19" s="454"/>
      <c r="OCF19" s="454"/>
      <c r="OCG19" s="451"/>
      <c r="OCH19" s="451"/>
      <c r="OCI19" s="451"/>
      <c r="OCJ19" s="451"/>
      <c r="OCK19" s="451"/>
      <c r="OCL19" s="451"/>
      <c r="OCM19" s="454"/>
      <c r="OCN19" s="454"/>
      <c r="OCO19" s="451"/>
      <c r="OCP19" s="451"/>
      <c r="OCQ19" s="451"/>
      <c r="OCR19" s="451"/>
      <c r="OCS19" s="451"/>
      <c r="OCT19" s="451"/>
      <c r="OCU19" s="454"/>
      <c r="OCV19" s="454"/>
      <c r="OCW19" s="451"/>
      <c r="OCX19" s="451"/>
      <c r="OCY19" s="451"/>
      <c r="OCZ19" s="451"/>
      <c r="ODA19" s="451"/>
      <c r="ODB19" s="451"/>
      <c r="ODC19" s="454"/>
      <c r="ODD19" s="454"/>
      <c r="ODE19" s="451"/>
      <c r="ODF19" s="451"/>
      <c r="ODG19" s="451"/>
      <c r="ODH19" s="451"/>
      <c r="ODI19" s="451"/>
      <c r="ODJ19" s="451"/>
      <c r="ODK19" s="454"/>
      <c r="ODL19" s="454"/>
      <c r="ODM19" s="451"/>
      <c r="ODN19" s="451"/>
      <c r="ODO19" s="451"/>
      <c r="ODP19" s="451"/>
      <c r="ODQ19" s="451"/>
      <c r="ODR19" s="451"/>
      <c r="ODS19" s="454"/>
      <c r="ODT19" s="454"/>
      <c r="ODU19" s="451"/>
      <c r="ODV19" s="451"/>
      <c r="ODW19" s="451"/>
      <c r="ODX19" s="451"/>
      <c r="ODY19" s="451"/>
      <c r="ODZ19" s="451"/>
      <c r="OEA19" s="454"/>
      <c r="OEB19" s="454"/>
      <c r="OEC19" s="451"/>
      <c r="OED19" s="451"/>
      <c r="OEE19" s="451"/>
      <c r="OEF19" s="451"/>
      <c r="OEG19" s="451"/>
      <c r="OEH19" s="451"/>
      <c r="OEI19" s="454"/>
      <c r="OEJ19" s="454"/>
      <c r="OEK19" s="451"/>
      <c r="OEL19" s="451"/>
      <c r="OEM19" s="451"/>
      <c r="OEN19" s="451"/>
      <c r="OEO19" s="451"/>
      <c r="OEP19" s="451"/>
      <c r="OEQ19" s="454"/>
      <c r="OER19" s="454"/>
      <c r="OES19" s="451"/>
      <c r="OET19" s="451"/>
      <c r="OEU19" s="451"/>
      <c r="OEV19" s="451"/>
      <c r="OEW19" s="451"/>
      <c r="OEX19" s="451"/>
      <c r="OEY19" s="454"/>
      <c r="OEZ19" s="454"/>
      <c r="OFA19" s="451"/>
      <c r="OFB19" s="451"/>
      <c r="OFC19" s="451"/>
      <c r="OFD19" s="451"/>
      <c r="OFE19" s="451"/>
      <c r="OFF19" s="451"/>
      <c r="OFG19" s="454"/>
      <c r="OFH19" s="454"/>
      <c r="OFI19" s="451"/>
      <c r="OFJ19" s="451"/>
      <c r="OFK19" s="451"/>
      <c r="OFL19" s="451"/>
      <c r="OFM19" s="451"/>
      <c r="OFN19" s="451"/>
      <c r="OFO19" s="454"/>
      <c r="OFP19" s="454"/>
      <c r="OFQ19" s="451"/>
      <c r="OFR19" s="451"/>
      <c r="OFS19" s="451"/>
      <c r="OFT19" s="451"/>
      <c r="OFU19" s="451"/>
      <c r="OFV19" s="451"/>
      <c r="OFW19" s="454"/>
      <c r="OFX19" s="454"/>
      <c r="OFY19" s="451"/>
      <c r="OFZ19" s="451"/>
      <c r="OGA19" s="451"/>
      <c r="OGB19" s="451"/>
      <c r="OGC19" s="451"/>
      <c r="OGD19" s="451"/>
      <c r="OGE19" s="454"/>
      <c r="OGF19" s="454"/>
      <c r="OGG19" s="451"/>
      <c r="OGH19" s="451"/>
      <c r="OGI19" s="451"/>
      <c r="OGJ19" s="451"/>
      <c r="OGK19" s="451"/>
      <c r="OGL19" s="451"/>
      <c r="OGM19" s="454"/>
      <c r="OGN19" s="454"/>
      <c r="OGO19" s="451"/>
      <c r="OGP19" s="451"/>
      <c r="OGQ19" s="451"/>
      <c r="OGR19" s="451"/>
      <c r="OGS19" s="451"/>
      <c r="OGT19" s="451"/>
      <c r="OGU19" s="454"/>
      <c r="OGV19" s="454"/>
      <c r="OGW19" s="451"/>
      <c r="OGX19" s="451"/>
      <c r="OGY19" s="451"/>
      <c r="OGZ19" s="451"/>
      <c r="OHA19" s="451"/>
      <c r="OHB19" s="451"/>
      <c r="OHC19" s="454"/>
      <c r="OHD19" s="454"/>
      <c r="OHE19" s="451"/>
      <c r="OHF19" s="451"/>
      <c r="OHG19" s="451"/>
      <c r="OHH19" s="451"/>
      <c r="OHI19" s="451"/>
      <c r="OHJ19" s="451"/>
      <c r="OHK19" s="454"/>
      <c r="OHL19" s="454"/>
      <c r="OHM19" s="451"/>
      <c r="OHN19" s="451"/>
      <c r="OHO19" s="451"/>
      <c r="OHP19" s="451"/>
      <c r="OHQ19" s="451"/>
      <c r="OHR19" s="451"/>
      <c r="OHS19" s="454"/>
      <c r="OHT19" s="454"/>
      <c r="OHU19" s="451"/>
      <c r="OHV19" s="451"/>
      <c r="OHW19" s="451"/>
      <c r="OHX19" s="451"/>
      <c r="OHY19" s="451"/>
      <c r="OHZ19" s="451"/>
      <c r="OIA19" s="454"/>
      <c r="OIB19" s="454"/>
      <c r="OIC19" s="451"/>
      <c r="OID19" s="451"/>
      <c r="OIE19" s="451"/>
      <c r="OIF19" s="451"/>
      <c r="OIG19" s="451"/>
      <c r="OIH19" s="451"/>
      <c r="OII19" s="454"/>
      <c r="OIJ19" s="454"/>
      <c r="OIK19" s="451"/>
      <c r="OIL19" s="451"/>
      <c r="OIM19" s="451"/>
      <c r="OIN19" s="451"/>
      <c r="OIO19" s="451"/>
      <c r="OIP19" s="451"/>
      <c r="OIQ19" s="454"/>
      <c r="OIR19" s="454"/>
      <c r="OIS19" s="451"/>
      <c r="OIT19" s="451"/>
      <c r="OIU19" s="451"/>
      <c r="OIV19" s="451"/>
      <c r="OIW19" s="451"/>
      <c r="OIX19" s="451"/>
      <c r="OIY19" s="454"/>
      <c r="OIZ19" s="454"/>
      <c r="OJA19" s="451"/>
      <c r="OJB19" s="451"/>
      <c r="OJC19" s="451"/>
      <c r="OJD19" s="451"/>
      <c r="OJE19" s="451"/>
      <c r="OJF19" s="451"/>
      <c r="OJG19" s="454"/>
      <c r="OJH19" s="454"/>
      <c r="OJI19" s="451"/>
      <c r="OJJ19" s="451"/>
      <c r="OJK19" s="451"/>
      <c r="OJL19" s="451"/>
      <c r="OJM19" s="451"/>
      <c r="OJN19" s="451"/>
      <c r="OJO19" s="454"/>
      <c r="OJP19" s="454"/>
      <c r="OJQ19" s="451"/>
      <c r="OJR19" s="451"/>
      <c r="OJS19" s="451"/>
      <c r="OJT19" s="451"/>
      <c r="OJU19" s="451"/>
      <c r="OJV19" s="451"/>
      <c r="OJW19" s="454"/>
      <c r="OJX19" s="454"/>
      <c r="OJY19" s="451"/>
      <c r="OJZ19" s="451"/>
      <c r="OKA19" s="451"/>
      <c r="OKB19" s="451"/>
      <c r="OKC19" s="451"/>
      <c r="OKD19" s="451"/>
      <c r="OKE19" s="454"/>
      <c r="OKF19" s="454"/>
      <c r="OKG19" s="451"/>
      <c r="OKH19" s="451"/>
      <c r="OKI19" s="451"/>
      <c r="OKJ19" s="451"/>
      <c r="OKK19" s="451"/>
      <c r="OKL19" s="451"/>
      <c r="OKM19" s="454"/>
      <c r="OKN19" s="454"/>
      <c r="OKO19" s="451"/>
      <c r="OKP19" s="451"/>
      <c r="OKQ19" s="451"/>
      <c r="OKR19" s="451"/>
      <c r="OKS19" s="451"/>
      <c r="OKT19" s="451"/>
      <c r="OKU19" s="454"/>
      <c r="OKV19" s="454"/>
      <c r="OKW19" s="451"/>
      <c r="OKX19" s="451"/>
      <c r="OKY19" s="451"/>
      <c r="OKZ19" s="451"/>
      <c r="OLA19" s="451"/>
      <c r="OLB19" s="451"/>
      <c r="OLC19" s="454"/>
      <c r="OLD19" s="454"/>
      <c r="OLE19" s="451"/>
      <c r="OLF19" s="451"/>
      <c r="OLG19" s="451"/>
      <c r="OLH19" s="451"/>
      <c r="OLI19" s="451"/>
      <c r="OLJ19" s="451"/>
      <c r="OLK19" s="454"/>
      <c r="OLL19" s="454"/>
      <c r="OLM19" s="451"/>
      <c r="OLN19" s="451"/>
      <c r="OLO19" s="451"/>
      <c r="OLP19" s="451"/>
      <c r="OLQ19" s="451"/>
      <c r="OLR19" s="451"/>
      <c r="OLS19" s="454"/>
      <c r="OLT19" s="454"/>
      <c r="OLU19" s="451"/>
      <c r="OLV19" s="451"/>
      <c r="OLW19" s="451"/>
      <c r="OLX19" s="451"/>
      <c r="OLY19" s="451"/>
      <c r="OLZ19" s="451"/>
      <c r="OMA19" s="454"/>
      <c r="OMB19" s="454"/>
      <c r="OMC19" s="451"/>
      <c r="OMD19" s="451"/>
      <c r="OME19" s="451"/>
      <c r="OMF19" s="451"/>
      <c r="OMG19" s="451"/>
      <c r="OMH19" s="451"/>
      <c r="OMI19" s="454"/>
      <c r="OMJ19" s="454"/>
      <c r="OMK19" s="451"/>
      <c r="OML19" s="451"/>
      <c r="OMM19" s="451"/>
      <c r="OMN19" s="451"/>
      <c r="OMO19" s="451"/>
      <c r="OMP19" s="451"/>
      <c r="OMQ19" s="454"/>
      <c r="OMR19" s="454"/>
      <c r="OMS19" s="451"/>
      <c r="OMT19" s="451"/>
      <c r="OMU19" s="451"/>
      <c r="OMV19" s="451"/>
      <c r="OMW19" s="451"/>
      <c r="OMX19" s="451"/>
      <c r="OMY19" s="454"/>
      <c r="OMZ19" s="454"/>
      <c r="ONA19" s="451"/>
      <c r="ONB19" s="451"/>
      <c r="ONC19" s="451"/>
      <c r="OND19" s="451"/>
      <c r="ONE19" s="451"/>
      <c r="ONF19" s="451"/>
      <c r="ONG19" s="454"/>
      <c r="ONH19" s="454"/>
      <c r="ONI19" s="451"/>
      <c r="ONJ19" s="451"/>
      <c r="ONK19" s="451"/>
      <c r="ONL19" s="451"/>
      <c r="ONM19" s="451"/>
      <c r="ONN19" s="451"/>
      <c r="ONO19" s="454"/>
      <c r="ONP19" s="454"/>
      <c r="ONQ19" s="451"/>
      <c r="ONR19" s="451"/>
      <c r="ONS19" s="451"/>
      <c r="ONT19" s="451"/>
      <c r="ONU19" s="451"/>
      <c r="ONV19" s="451"/>
      <c r="ONW19" s="454"/>
      <c r="ONX19" s="454"/>
      <c r="ONY19" s="451"/>
      <c r="ONZ19" s="451"/>
      <c r="OOA19" s="451"/>
      <c r="OOB19" s="451"/>
      <c r="OOC19" s="451"/>
      <c r="OOD19" s="451"/>
      <c r="OOE19" s="454"/>
      <c r="OOF19" s="454"/>
      <c r="OOG19" s="451"/>
      <c r="OOH19" s="451"/>
      <c r="OOI19" s="451"/>
      <c r="OOJ19" s="451"/>
      <c r="OOK19" s="451"/>
      <c r="OOL19" s="451"/>
      <c r="OOM19" s="454"/>
      <c r="OON19" s="454"/>
      <c r="OOO19" s="451"/>
      <c r="OOP19" s="451"/>
      <c r="OOQ19" s="451"/>
      <c r="OOR19" s="451"/>
      <c r="OOS19" s="451"/>
      <c r="OOT19" s="451"/>
      <c r="OOU19" s="454"/>
      <c r="OOV19" s="454"/>
      <c r="OOW19" s="451"/>
      <c r="OOX19" s="451"/>
      <c r="OOY19" s="451"/>
      <c r="OOZ19" s="451"/>
      <c r="OPA19" s="451"/>
      <c r="OPB19" s="451"/>
      <c r="OPC19" s="454"/>
      <c r="OPD19" s="454"/>
      <c r="OPE19" s="451"/>
      <c r="OPF19" s="451"/>
      <c r="OPG19" s="451"/>
      <c r="OPH19" s="451"/>
      <c r="OPI19" s="451"/>
      <c r="OPJ19" s="451"/>
      <c r="OPK19" s="454"/>
      <c r="OPL19" s="454"/>
      <c r="OPM19" s="451"/>
      <c r="OPN19" s="451"/>
      <c r="OPO19" s="451"/>
      <c r="OPP19" s="451"/>
      <c r="OPQ19" s="451"/>
      <c r="OPR19" s="451"/>
      <c r="OPS19" s="454"/>
      <c r="OPT19" s="454"/>
      <c r="OPU19" s="451"/>
      <c r="OPV19" s="451"/>
      <c r="OPW19" s="451"/>
      <c r="OPX19" s="451"/>
      <c r="OPY19" s="451"/>
      <c r="OPZ19" s="451"/>
      <c r="OQA19" s="454"/>
      <c r="OQB19" s="454"/>
      <c r="OQC19" s="451"/>
      <c r="OQD19" s="451"/>
      <c r="OQE19" s="451"/>
      <c r="OQF19" s="451"/>
      <c r="OQG19" s="451"/>
      <c r="OQH19" s="451"/>
      <c r="OQI19" s="454"/>
      <c r="OQJ19" s="454"/>
      <c r="OQK19" s="451"/>
      <c r="OQL19" s="451"/>
      <c r="OQM19" s="451"/>
      <c r="OQN19" s="451"/>
      <c r="OQO19" s="451"/>
      <c r="OQP19" s="451"/>
      <c r="OQQ19" s="454"/>
      <c r="OQR19" s="454"/>
      <c r="OQS19" s="451"/>
      <c r="OQT19" s="451"/>
      <c r="OQU19" s="451"/>
      <c r="OQV19" s="451"/>
      <c r="OQW19" s="451"/>
      <c r="OQX19" s="451"/>
      <c r="OQY19" s="454"/>
      <c r="OQZ19" s="454"/>
      <c r="ORA19" s="451"/>
      <c r="ORB19" s="451"/>
      <c r="ORC19" s="451"/>
      <c r="ORD19" s="451"/>
      <c r="ORE19" s="451"/>
      <c r="ORF19" s="451"/>
      <c r="ORG19" s="454"/>
      <c r="ORH19" s="454"/>
      <c r="ORI19" s="451"/>
      <c r="ORJ19" s="451"/>
      <c r="ORK19" s="451"/>
      <c r="ORL19" s="451"/>
      <c r="ORM19" s="451"/>
      <c r="ORN19" s="451"/>
      <c r="ORO19" s="454"/>
      <c r="ORP19" s="454"/>
      <c r="ORQ19" s="451"/>
      <c r="ORR19" s="451"/>
      <c r="ORS19" s="451"/>
      <c r="ORT19" s="451"/>
      <c r="ORU19" s="451"/>
      <c r="ORV19" s="451"/>
      <c r="ORW19" s="454"/>
      <c r="ORX19" s="454"/>
      <c r="ORY19" s="451"/>
      <c r="ORZ19" s="451"/>
      <c r="OSA19" s="451"/>
      <c r="OSB19" s="451"/>
      <c r="OSC19" s="451"/>
      <c r="OSD19" s="451"/>
      <c r="OSE19" s="454"/>
      <c r="OSF19" s="454"/>
      <c r="OSG19" s="451"/>
      <c r="OSH19" s="451"/>
      <c r="OSI19" s="451"/>
      <c r="OSJ19" s="451"/>
      <c r="OSK19" s="451"/>
      <c r="OSL19" s="451"/>
      <c r="OSM19" s="454"/>
      <c r="OSN19" s="454"/>
      <c r="OSO19" s="451"/>
      <c r="OSP19" s="451"/>
      <c r="OSQ19" s="451"/>
      <c r="OSR19" s="451"/>
      <c r="OSS19" s="451"/>
      <c r="OST19" s="451"/>
      <c r="OSU19" s="454"/>
      <c r="OSV19" s="454"/>
      <c r="OSW19" s="451"/>
      <c r="OSX19" s="451"/>
      <c r="OSY19" s="451"/>
      <c r="OSZ19" s="451"/>
      <c r="OTA19" s="451"/>
      <c r="OTB19" s="451"/>
      <c r="OTC19" s="454"/>
      <c r="OTD19" s="454"/>
      <c r="OTE19" s="451"/>
      <c r="OTF19" s="451"/>
      <c r="OTG19" s="451"/>
      <c r="OTH19" s="451"/>
      <c r="OTI19" s="451"/>
      <c r="OTJ19" s="451"/>
      <c r="OTK19" s="454"/>
      <c r="OTL19" s="454"/>
      <c r="OTM19" s="451"/>
      <c r="OTN19" s="451"/>
      <c r="OTO19" s="451"/>
      <c r="OTP19" s="451"/>
      <c r="OTQ19" s="451"/>
      <c r="OTR19" s="451"/>
      <c r="OTS19" s="454"/>
      <c r="OTT19" s="454"/>
      <c r="OTU19" s="451"/>
      <c r="OTV19" s="451"/>
      <c r="OTW19" s="451"/>
      <c r="OTX19" s="451"/>
      <c r="OTY19" s="451"/>
      <c r="OTZ19" s="451"/>
      <c r="OUA19" s="454"/>
      <c r="OUB19" s="454"/>
      <c r="OUC19" s="451"/>
      <c r="OUD19" s="451"/>
      <c r="OUE19" s="451"/>
      <c r="OUF19" s="451"/>
      <c r="OUG19" s="451"/>
      <c r="OUH19" s="451"/>
      <c r="OUI19" s="454"/>
      <c r="OUJ19" s="454"/>
      <c r="OUK19" s="451"/>
      <c r="OUL19" s="451"/>
      <c r="OUM19" s="451"/>
      <c r="OUN19" s="451"/>
      <c r="OUO19" s="451"/>
      <c r="OUP19" s="451"/>
      <c r="OUQ19" s="454"/>
      <c r="OUR19" s="454"/>
      <c r="OUS19" s="451"/>
      <c r="OUT19" s="451"/>
      <c r="OUU19" s="451"/>
      <c r="OUV19" s="451"/>
      <c r="OUW19" s="451"/>
      <c r="OUX19" s="451"/>
      <c r="OUY19" s="454"/>
      <c r="OUZ19" s="454"/>
      <c r="OVA19" s="451"/>
      <c r="OVB19" s="451"/>
      <c r="OVC19" s="451"/>
      <c r="OVD19" s="451"/>
      <c r="OVE19" s="451"/>
      <c r="OVF19" s="451"/>
      <c r="OVG19" s="454"/>
      <c r="OVH19" s="454"/>
      <c r="OVI19" s="451"/>
      <c r="OVJ19" s="451"/>
      <c r="OVK19" s="451"/>
      <c r="OVL19" s="451"/>
      <c r="OVM19" s="451"/>
      <c r="OVN19" s="451"/>
      <c r="OVO19" s="454"/>
      <c r="OVP19" s="454"/>
      <c r="OVQ19" s="451"/>
      <c r="OVR19" s="451"/>
      <c r="OVS19" s="451"/>
      <c r="OVT19" s="451"/>
      <c r="OVU19" s="451"/>
      <c r="OVV19" s="451"/>
      <c r="OVW19" s="454"/>
      <c r="OVX19" s="454"/>
      <c r="OVY19" s="451"/>
      <c r="OVZ19" s="451"/>
      <c r="OWA19" s="451"/>
      <c r="OWB19" s="451"/>
      <c r="OWC19" s="451"/>
      <c r="OWD19" s="451"/>
      <c r="OWE19" s="454"/>
      <c r="OWF19" s="454"/>
      <c r="OWG19" s="451"/>
      <c r="OWH19" s="451"/>
      <c r="OWI19" s="451"/>
      <c r="OWJ19" s="451"/>
      <c r="OWK19" s="451"/>
      <c r="OWL19" s="451"/>
      <c r="OWM19" s="454"/>
      <c r="OWN19" s="454"/>
      <c r="OWO19" s="451"/>
      <c r="OWP19" s="451"/>
      <c r="OWQ19" s="451"/>
      <c r="OWR19" s="451"/>
      <c r="OWS19" s="451"/>
      <c r="OWT19" s="451"/>
      <c r="OWU19" s="454"/>
      <c r="OWV19" s="454"/>
      <c r="OWW19" s="451"/>
      <c r="OWX19" s="451"/>
      <c r="OWY19" s="451"/>
      <c r="OWZ19" s="451"/>
      <c r="OXA19" s="451"/>
      <c r="OXB19" s="451"/>
      <c r="OXC19" s="454"/>
      <c r="OXD19" s="454"/>
      <c r="OXE19" s="451"/>
      <c r="OXF19" s="451"/>
      <c r="OXG19" s="451"/>
      <c r="OXH19" s="451"/>
      <c r="OXI19" s="451"/>
      <c r="OXJ19" s="451"/>
      <c r="OXK19" s="454"/>
      <c r="OXL19" s="454"/>
      <c r="OXM19" s="451"/>
      <c r="OXN19" s="451"/>
      <c r="OXO19" s="451"/>
      <c r="OXP19" s="451"/>
      <c r="OXQ19" s="451"/>
      <c r="OXR19" s="451"/>
      <c r="OXS19" s="454"/>
      <c r="OXT19" s="454"/>
      <c r="OXU19" s="451"/>
      <c r="OXV19" s="451"/>
      <c r="OXW19" s="451"/>
      <c r="OXX19" s="451"/>
      <c r="OXY19" s="451"/>
      <c r="OXZ19" s="451"/>
      <c r="OYA19" s="454"/>
      <c r="OYB19" s="454"/>
      <c r="OYC19" s="451"/>
      <c r="OYD19" s="451"/>
      <c r="OYE19" s="451"/>
      <c r="OYF19" s="451"/>
      <c r="OYG19" s="451"/>
      <c r="OYH19" s="451"/>
      <c r="OYI19" s="454"/>
      <c r="OYJ19" s="454"/>
      <c r="OYK19" s="451"/>
      <c r="OYL19" s="451"/>
      <c r="OYM19" s="451"/>
      <c r="OYN19" s="451"/>
      <c r="OYO19" s="451"/>
      <c r="OYP19" s="451"/>
      <c r="OYQ19" s="454"/>
      <c r="OYR19" s="454"/>
      <c r="OYS19" s="451"/>
      <c r="OYT19" s="451"/>
      <c r="OYU19" s="451"/>
      <c r="OYV19" s="451"/>
      <c r="OYW19" s="451"/>
      <c r="OYX19" s="451"/>
      <c r="OYY19" s="454"/>
      <c r="OYZ19" s="454"/>
      <c r="OZA19" s="451"/>
      <c r="OZB19" s="451"/>
      <c r="OZC19" s="451"/>
      <c r="OZD19" s="451"/>
      <c r="OZE19" s="451"/>
      <c r="OZF19" s="451"/>
      <c r="OZG19" s="454"/>
      <c r="OZH19" s="454"/>
      <c r="OZI19" s="451"/>
      <c r="OZJ19" s="451"/>
      <c r="OZK19" s="451"/>
      <c r="OZL19" s="451"/>
      <c r="OZM19" s="451"/>
      <c r="OZN19" s="451"/>
      <c r="OZO19" s="454"/>
      <c r="OZP19" s="454"/>
      <c r="OZQ19" s="451"/>
      <c r="OZR19" s="451"/>
      <c r="OZS19" s="451"/>
      <c r="OZT19" s="451"/>
      <c r="OZU19" s="451"/>
      <c r="OZV19" s="451"/>
      <c r="OZW19" s="454"/>
      <c r="OZX19" s="454"/>
      <c r="OZY19" s="451"/>
      <c r="OZZ19" s="451"/>
      <c r="PAA19" s="451"/>
      <c r="PAB19" s="451"/>
      <c r="PAC19" s="451"/>
      <c r="PAD19" s="451"/>
      <c r="PAE19" s="454"/>
      <c r="PAF19" s="454"/>
      <c r="PAG19" s="451"/>
      <c r="PAH19" s="451"/>
      <c r="PAI19" s="451"/>
      <c r="PAJ19" s="451"/>
      <c r="PAK19" s="451"/>
      <c r="PAL19" s="451"/>
      <c r="PAM19" s="454"/>
      <c r="PAN19" s="454"/>
      <c r="PAO19" s="451"/>
      <c r="PAP19" s="451"/>
      <c r="PAQ19" s="451"/>
      <c r="PAR19" s="451"/>
      <c r="PAS19" s="451"/>
      <c r="PAT19" s="451"/>
      <c r="PAU19" s="454"/>
      <c r="PAV19" s="454"/>
      <c r="PAW19" s="451"/>
      <c r="PAX19" s="451"/>
      <c r="PAY19" s="451"/>
      <c r="PAZ19" s="451"/>
      <c r="PBA19" s="451"/>
      <c r="PBB19" s="451"/>
      <c r="PBC19" s="454"/>
      <c r="PBD19" s="454"/>
      <c r="PBE19" s="451"/>
      <c r="PBF19" s="451"/>
      <c r="PBG19" s="451"/>
      <c r="PBH19" s="451"/>
      <c r="PBI19" s="451"/>
      <c r="PBJ19" s="451"/>
      <c r="PBK19" s="454"/>
      <c r="PBL19" s="454"/>
      <c r="PBM19" s="451"/>
      <c r="PBN19" s="451"/>
      <c r="PBO19" s="451"/>
      <c r="PBP19" s="451"/>
      <c r="PBQ19" s="451"/>
      <c r="PBR19" s="451"/>
      <c r="PBS19" s="454"/>
      <c r="PBT19" s="454"/>
      <c r="PBU19" s="451"/>
      <c r="PBV19" s="451"/>
      <c r="PBW19" s="451"/>
      <c r="PBX19" s="451"/>
      <c r="PBY19" s="451"/>
      <c r="PBZ19" s="451"/>
      <c r="PCA19" s="454"/>
      <c r="PCB19" s="454"/>
      <c r="PCC19" s="451"/>
      <c r="PCD19" s="451"/>
      <c r="PCE19" s="451"/>
      <c r="PCF19" s="451"/>
      <c r="PCG19" s="451"/>
      <c r="PCH19" s="451"/>
      <c r="PCI19" s="454"/>
      <c r="PCJ19" s="454"/>
      <c r="PCK19" s="451"/>
      <c r="PCL19" s="451"/>
      <c r="PCM19" s="451"/>
      <c r="PCN19" s="451"/>
      <c r="PCO19" s="451"/>
      <c r="PCP19" s="451"/>
      <c r="PCQ19" s="454"/>
      <c r="PCR19" s="454"/>
      <c r="PCS19" s="451"/>
      <c r="PCT19" s="451"/>
      <c r="PCU19" s="451"/>
      <c r="PCV19" s="451"/>
      <c r="PCW19" s="451"/>
      <c r="PCX19" s="451"/>
      <c r="PCY19" s="454"/>
      <c r="PCZ19" s="454"/>
      <c r="PDA19" s="451"/>
      <c r="PDB19" s="451"/>
      <c r="PDC19" s="451"/>
      <c r="PDD19" s="451"/>
      <c r="PDE19" s="451"/>
      <c r="PDF19" s="451"/>
      <c r="PDG19" s="454"/>
      <c r="PDH19" s="454"/>
      <c r="PDI19" s="451"/>
      <c r="PDJ19" s="451"/>
      <c r="PDK19" s="451"/>
      <c r="PDL19" s="451"/>
      <c r="PDM19" s="451"/>
      <c r="PDN19" s="451"/>
      <c r="PDO19" s="454"/>
      <c r="PDP19" s="454"/>
      <c r="PDQ19" s="451"/>
      <c r="PDR19" s="451"/>
      <c r="PDS19" s="451"/>
      <c r="PDT19" s="451"/>
      <c r="PDU19" s="451"/>
      <c r="PDV19" s="451"/>
      <c r="PDW19" s="454"/>
      <c r="PDX19" s="454"/>
      <c r="PDY19" s="451"/>
      <c r="PDZ19" s="451"/>
      <c r="PEA19" s="451"/>
      <c r="PEB19" s="451"/>
      <c r="PEC19" s="451"/>
      <c r="PED19" s="451"/>
      <c r="PEE19" s="454"/>
      <c r="PEF19" s="454"/>
      <c r="PEG19" s="451"/>
      <c r="PEH19" s="451"/>
      <c r="PEI19" s="451"/>
      <c r="PEJ19" s="451"/>
      <c r="PEK19" s="451"/>
      <c r="PEL19" s="451"/>
      <c r="PEM19" s="454"/>
      <c r="PEN19" s="454"/>
      <c r="PEO19" s="451"/>
      <c r="PEP19" s="451"/>
      <c r="PEQ19" s="451"/>
      <c r="PER19" s="451"/>
      <c r="PES19" s="451"/>
      <c r="PET19" s="451"/>
      <c r="PEU19" s="454"/>
      <c r="PEV19" s="454"/>
      <c r="PEW19" s="451"/>
      <c r="PEX19" s="451"/>
      <c r="PEY19" s="451"/>
      <c r="PEZ19" s="451"/>
      <c r="PFA19" s="451"/>
      <c r="PFB19" s="451"/>
      <c r="PFC19" s="454"/>
      <c r="PFD19" s="454"/>
      <c r="PFE19" s="451"/>
      <c r="PFF19" s="451"/>
      <c r="PFG19" s="451"/>
      <c r="PFH19" s="451"/>
      <c r="PFI19" s="451"/>
      <c r="PFJ19" s="451"/>
      <c r="PFK19" s="454"/>
      <c r="PFL19" s="454"/>
      <c r="PFM19" s="451"/>
      <c r="PFN19" s="451"/>
      <c r="PFO19" s="451"/>
      <c r="PFP19" s="451"/>
      <c r="PFQ19" s="451"/>
      <c r="PFR19" s="451"/>
      <c r="PFS19" s="454"/>
      <c r="PFT19" s="454"/>
      <c r="PFU19" s="451"/>
      <c r="PFV19" s="451"/>
      <c r="PFW19" s="451"/>
      <c r="PFX19" s="451"/>
      <c r="PFY19" s="451"/>
      <c r="PFZ19" s="451"/>
      <c r="PGA19" s="454"/>
      <c r="PGB19" s="454"/>
      <c r="PGC19" s="451"/>
      <c r="PGD19" s="451"/>
      <c r="PGE19" s="451"/>
      <c r="PGF19" s="451"/>
      <c r="PGG19" s="451"/>
      <c r="PGH19" s="451"/>
      <c r="PGI19" s="454"/>
      <c r="PGJ19" s="454"/>
      <c r="PGK19" s="451"/>
      <c r="PGL19" s="451"/>
      <c r="PGM19" s="451"/>
      <c r="PGN19" s="451"/>
      <c r="PGO19" s="451"/>
      <c r="PGP19" s="451"/>
      <c r="PGQ19" s="454"/>
      <c r="PGR19" s="454"/>
      <c r="PGS19" s="451"/>
      <c r="PGT19" s="451"/>
      <c r="PGU19" s="451"/>
      <c r="PGV19" s="451"/>
      <c r="PGW19" s="451"/>
      <c r="PGX19" s="451"/>
      <c r="PGY19" s="454"/>
      <c r="PGZ19" s="454"/>
      <c r="PHA19" s="451"/>
      <c r="PHB19" s="451"/>
      <c r="PHC19" s="451"/>
      <c r="PHD19" s="451"/>
      <c r="PHE19" s="451"/>
      <c r="PHF19" s="451"/>
      <c r="PHG19" s="454"/>
      <c r="PHH19" s="454"/>
      <c r="PHI19" s="451"/>
      <c r="PHJ19" s="451"/>
      <c r="PHK19" s="451"/>
      <c r="PHL19" s="451"/>
      <c r="PHM19" s="451"/>
      <c r="PHN19" s="451"/>
      <c r="PHO19" s="454"/>
      <c r="PHP19" s="454"/>
      <c r="PHQ19" s="451"/>
      <c r="PHR19" s="451"/>
      <c r="PHS19" s="451"/>
      <c r="PHT19" s="451"/>
      <c r="PHU19" s="451"/>
      <c r="PHV19" s="451"/>
      <c r="PHW19" s="454"/>
      <c r="PHX19" s="454"/>
      <c r="PHY19" s="451"/>
      <c r="PHZ19" s="451"/>
      <c r="PIA19" s="451"/>
      <c r="PIB19" s="451"/>
      <c r="PIC19" s="451"/>
      <c r="PID19" s="451"/>
      <c r="PIE19" s="454"/>
      <c r="PIF19" s="454"/>
      <c r="PIG19" s="451"/>
      <c r="PIH19" s="451"/>
      <c r="PII19" s="451"/>
      <c r="PIJ19" s="451"/>
      <c r="PIK19" s="451"/>
      <c r="PIL19" s="451"/>
      <c r="PIM19" s="454"/>
      <c r="PIN19" s="454"/>
      <c r="PIO19" s="451"/>
      <c r="PIP19" s="451"/>
      <c r="PIQ19" s="451"/>
      <c r="PIR19" s="451"/>
      <c r="PIS19" s="451"/>
      <c r="PIT19" s="451"/>
      <c r="PIU19" s="454"/>
      <c r="PIV19" s="454"/>
      <c r="PIW19" s="451"/>
      <c r="PIX19" s="451"/>
      <c r="PIY19" s="451"/>
      <c r="PIZ19" s="451"/>
      <c r="PJA19" s="451"/>
      <c r="PJB19" s="451"/>
      <c r="PJC19" s="454"/>
      <c r="PJD19" s="454"/>
      <c r="PJE19" s="451"/>
      <c r="PJF19" s="451"/>
      <c r="PJG19" s="451"/>
      <c r="PJH19" s="451"/>
      <c r="PJI19" s="451"/>
      <c r="PJJ19" s="451"/>
      <c r="PJK19" s="454"/>
      <c r="PJL19" s="454"/>
      <c r="PJM19" s="451"/>
      <c r="PJN19" s="451"/>
      <c r="PJO19" s="451"/>
      <c r="PJP19" s="451"/>
      <c r="PJQ19" s="451"/>
      <c r="PJR19" s="451"/>
      <c r="PJS19" s="454"/>
      <c r="PJT19" s="454"/>
      <c r="PJU19" s="451"/>
      <c r="PJV19" s="451"/>
      <c r="PJW19" s="451"/>
      <c r="PJX19" s="451"/>
      <c r="PJY19" s="451"/>
      <c r="PJZ19" s="451"/>
      <c r="PKA19" s="454"/>
      <c r="PKB19" s="454"/>
      <c r="PKC19" s="451"/>
      <c r="PKD19" s="451"/>
      <c r="PKE19" s="451"/>
      <c r="PKF19" s="451"/>
      <c r="PKG19" s="451"/>
      <c r="PKH19" s="451"/>
      <c r="PKI19" s="454"/>
      <c r="PKJ19" s="454"/>
      <c r="PKK19" s="451"/>
      <c r="PKL19" s="451"/>
      <c r="PKM19" s="451"/>
      <c r="PKN19" s="451"/>
      <c r="PKO19" s="451"/>
      <c r="PKP19" s="451"/>
      <c r="PKQ19" s="454"/>
      <c r="PKR19" s="454"/>
      <c r="PKS19" s="451"/>
      <c r="PKT19" s="451"/>
      <c r="PKU19" s="451"/>
      <c r="PKV19" s="451"/>
      <c r="PKW19" s="451"/>
      <c r="PKX19" s="451"/>
      <c r="PKY19" s="454"/>
      <c r="PKZ19" s="454"/>
      <c r="PLA19" s="451"/>
      <c r="PLB19" s="451"/>
      <c r="PLC19" s="451"/>
      <c r="PLD19" s="451"/>
      <c r="PLE19" s="451"/>
      <c r="PLF19" s="451"/>
      <c r="PLG19" s="454"/>
      <c r="PLH19" s="454"/>
      <c r="PLI19" s="451"/>
      <c r="PLJ19" s="451"/>
      <c r="PLK19" s="451"/>
      <c r="PLL19" s="451"/>
      <c r="PLM19" s="451"/>
      <c r="PLN19" s="451"/>
      <c r="PLO19" s="454"/>
      <c r="PLP19" s="454"/>
      <c r="PLQ19" s="451"/>
      <c r="PLR19" s="451"/>
      <c r="PLS19" s="451"/>
      <c r="PLT19" s="451"/>
      <c r="PLU19" s="451"/>
      <c r="PLV19" s="451"/>
      <c r="PLW19" s="454"/>
      <c r="PLX19" s="454"/>
      <c r="PLY19" s="451"/>
      <c r="PLZ19" s="451"/>
      <c r="PMA19" s="451"/>
      <c r="PMB19" s="451"/>
      <c r="PMC19" s="451"/>
      <c r="PMD19" s="451"/>
      <c r="PME19" s="454"/>
      <c r="PMF19" s="454"/>
      <c r="PMG19" s="451"/>
      <c r="PMH19" s="451"/>
      <c r="PMI19" s="451"/>
      <c r="PMJ19" s="451"/>
      <c r="PMK19" s="451"/>
      <c r="PML19" s="451"/>
      <c r="PMM19" s="454"/>
      <c r="PMN19" s="454"/>
      <c r="PMO19" s="451"/>
      <c r="PMP19" s="451"/>
      <c r="PMQ19" s="451"/>
      <c r="PMR19" s="451"/>
      <c r="PMS19" s="451"/>
      <c r="PMT19" s="451"/>
      <c r="PMU19" s="454"/>
      <c r="PMV19" s="454"/>
      <c r="PMW19" s="451"/>
      <c r="PMX19" s="451"/>
      <c r="PMY19" s="451"/>
      <c r="PMZ19" s="451"/>
      <c r="PNA19" s="451"/>
      <c r="PNB19" s="451"/>
      <c r="PNC19" s="454"/>
      <c r="PND19" s="454"/>
      <c r="PNE19" s="451"/>
      <c r="PNF19" s="451"/>
      <c r="PNG19" s="451"/>
      <c r="PNH19" s="451"/>
      <c r="PNI19" s="451"/>
      <c r="PNJ19" s="451"/>
      <c r="PNK19" s="454"/>
      <c r="PNL19" s="454"/>
      <c r="PNM19" s="451"/>
      <c r="PNN19" s="451"/>
      <c r="PNO19" s="451"/>
      <c r="PNP19" s="451"/>
      <c r="PNQ19" s="451"/>
      <c r="PNR19" s="451"/>
      <c r="PNS19" s="454"/>
      <c r="PNT19" s="454"/>
      <c r="PNU19" s="451"/>
      <c r="PNV19" s="451"/>
      <c r="PNW19" s="451"/>
      <c r="PNX19" s="451"/>
      <c r="PNY19" s="451"/>
      <c r="PNZ19" s="451"/>
      <c r="POA19" s="454"/>
      <c r="POB19" s="454"/>
      <c r="POC19" s="451"/>
      <c r="POD19" s="451"/>
      <c r="POE19" s="451"/>
      <c r="POF19" s="451"/>
      <c r="POG19" s="451"/>
      <c r="POH19" s="451"/>
      <c r="POI19" s="454"/>
      <c r="POJ19" s="454"/>
      <c r="POK19" s="451"/>
      <c r="POL19" s="451"/>
      <c r="POM19" s="451"/>
      <c r="PON19" s="451"/>
      <c r="POO19" s="451"/>
      <c r="POP19" s="451"/>
      <c r="POQ19" s="454"/>
      <c r="POR19" s="454"/>
      <c r="POS19" s="451"/>
      <c r="POT19" s="451"/>
      <c r="POU19" s="451"/>
      <c r="POV19" s="451"/>
      <c r="POW19" s="451"/>
      <c r="POX19" s="451"/>
      <c r="POY19" s="454"/>
      <c r="POZ19" s="454"/>
      <c r="PPA19" s="451"/>
      <c r="PPB19" s="451"/>
      <c r="PPC19" s="451"/>
      <c r="PPD19" s="451"/>
      <c r="PPE19" s="451"/>
      <c r="PPF19" s="451"/>
      <c r="PPG19" s="454"/>
      <c r="PPH19" s="454"/>
      <c r="PPI19" s="451"/>
      <c r="PPJ19" s="451"/>
      <c r="PPK19" s="451"/>
      <c r="PPL19" s="451"/>
      <c r="PPM19" s="451"/>
      <c r="PPN19" s="451"/>
      <c r="PPO19" s="454"/>
      <c r="PPP19" s="454"/>
      <c r="PPQ19" s="451"/>
      <c r="PPR19" s="451"/>
      <c r="PPS19" s="451"/>
      <c r="PPT19" s="451"/>
      <c r="PPU19" s="451"/>
      <c r="PPV19" s="451"/>
      <c r="PPW19" s="454"/>
      <c r="PPX19" s="454"/>
      <c r="PPY19" s="451"/>
      <c r="PPZ19" s="451"/>
      <c r="PQA19" s="451"/>
      <c r="PQB19" s="451"/>
      <c r="PQC19" s="451"/>
      <c r="PQD19" s="451"/>
      <c r="PQE19" s="454"/>
      <c r="PQF19" s="454"/>
      <c r="PQG19" s="451"/>
      <c r="PQH19" s="451"/>
      <c r="PQI19" s="451"/>
      <c r="PQJ19" s="451"/>
      <c r="PQK19" s="451"/>
      <c r="PQL19" s="451"/>
      <c r="PQM19" s="454"/>
      <c r="PQN19" s="454"/>
      <c r="PQO19" s="451"/>
      <c r="PQP19" s="451"/>
      <c r="PQQ19" s="451"/>
      <c r="PQR19" s="451"/>
      <c r="PQS19" s="451"/>
      <c r="PQT19" s="451"/>
      <c r="PQU19" s="454"/>
      <c r="PQV19" s="454"/>
      <c r="PQW19" s="451"/>
      <c r="PQX19" s="451"/>
      <c r="PQY19" s="451"/>
      <c r="PQZ19" s="451"/>
      <c r="PRA19" s="451"/>
      <c r="PRB19" s="451"/>
      <c r="PRC19" s="454"/>
      <c r="PRD19" s="454"/>
      <c r="PRE19" s="451"/>
      <c r="PRF19" s="451"/>
      <c r="PRG19" s="451"/>
      <c r="PRH19" s="451"/>
      <c r="PRI19" s="451"/>
      <c r="PRJ19" s="451"/>
      <c r="PRK19" s="454"/>
      <c r="PRL19" s="454"/>
      <c r="PRM19" s="451"/>
      <c r="PRN19" s="451"/>
      <c r="PRO19" s="451"/>
      <c r="PRP19" s="451"/>
      <c r="PRQ19" s="451"/>
      <c r="PRR19" s="451"/>
      <c r="PRS19" s="454"/>
      <c r="PRT19" s="454"/>
      <c r="PRU19" s="451"/>
      <c r="PRV19" s="451"/>
      <c r="PRW19" s="451"/>
      <c r="PRX19" s="451"/>
      <c r="PRY19" s="451"/>
      <c r="PRZ19" s="451"/>
      <c r="PSA19" s="454"/>
      <c r="PSB19" s="454"/>
      <c r="PSC19" s="451"/>
      <c r="PSD19" s="451"/>
      <c r="PSE19" s="451"/>
      <c r="PSF19" s="451"/>
      <c r="PSG19" s="451"/>
      <c r="PSH19" s="451"/>
      <c r="PSI19" s="454"/>
      <c r="PSJ19" s="454"/>
      <c r="PSK19" s="451"/>
      <c r="PSL19" s="451"/>
      <c r="PSM19" s="451"/>
      <c r="PSN19" s="451"/>
      <c r="PSO19" s="451"/>
      <c r="PSP19" s="451"/>
      <c r="PSQ19" s="454"/>
      <c r="PSR19" s="454"/>
      <c r="PSS19" s="451"/>
      <c r="PST19" s="451"/>
      <c r="PSU19" s="451"/>
      <c r="PSV19" s="451"/>
      <c r="PSW19" s="451"/>
      <c r="PSX19" s="451"/>
      <c r="PSY19" s="454"/>
      <c r="PSZ19" s="454"/>
      <c r="PTA19" s="451"/>
      <c r="PTB19" s="451"/>
      <c r="PTC19" s="451"/>
      <c r="PTD19" s="451"/>
      <c r="PTE19" s="451"/>
      <c r="PTF19" s="451"/>
      <c r="PTG19" s="454"/>
      <c r="PTH19" s="454"/>
      <c r="PTI19" s="451"/>
      <c r="PTJ19" s="451"/>
      <c r="PTK19" s="451"/>
      <c r="PTL19" s="451"/>
      <c r="PTM19" s="451"/>
      <c r="PTN19" s="451"/>
      <c r="PTO19" s="454"/>
      <c r="PTP19" s="454"/>
      <c r="PTQ19" s="451"/>
      <c r="PTR19" s="451"/>
      <c r="PTS19" s="451"/>
      <c r="PTT19" s="451"/>
      <c r="PTU19" s="451"/>
      <c r="PTV19" s="451"/>
      <c r="PTW19" s="454"/>
      <c r="PTX19" s="454"/>
      <c r="PTY19" s="451"/>
      <c r="PTZ19" s="451"/>
      <c r="PUA19" s="451"/>
      <c r="PUB19" s="451"/>
      <c r="PUC19" s="451"/>
      <c r="PUD19" s="451"/>
      <c r="PUE19" s="454"/>
      <c r="PUF19" s="454"/>
      <c r="PUG19" s="451"/>
      <c r="PUH19" s="451"/>
      <c r="PUI19" s="451"/>
      <c r="PUJ19" s="451"/>
      <c r="PUK19" s="451"/>
      <c r="PUL19" s="451"/>
      <c r="PUM19" s="454"/>
      <c r="PUN19" s="454"/>
      <c r="PUO19" s="451"/>
      <c r="PUP19" s="451"/>
      <c r="PUQ19" s="451"/>
      <c r="PUR19" s="451"/>
      <c r="PUS19" s="451"/>
      <c r="PUT19" s="451"/>
      <c r="PUU19" s="454"/>
      <c r="PUV19" s="454"/>
      <c r="PUW19" s="451"/>
      <c r="PUX19" s="451"/>
      <c r="PUY19" s="451"/>
      <c r="PUZ19" s="451"/>
      <c r="PVA19" s="451"/>
      <c r="PVB19" s="451"/>
      <c r="PVC19" s="454"/>
      <c r="PVD19" s="454"/>
      <c r="PVE19" s="451"/>
      <c r="PVF19" s="451"/>
      <c r="PVG19" s="451"/>
      <c r="PVH19" s="451"/>
      <c r="PVI19" s="451"/>
      <c r="PVJ19" s="451"/>
      <c r="PVK19" s="454"/>
      <c r="PVL19" s="454"/>
      <c r="PVM19" s="451"/>
      <c r="PVN19" s="451"/>
      <c r="PVO19" s="451"/>
      <c r="PVP19" s="451"/>
      <c r="PVQ19" s="451"/>
      <c r="PVR19" s="451"/>
      <c r="PVS19" s="454"/>
      <c r="PVT19" s="454"/>
      <c r="PVU19" s="451"/>
      <c r="PVV19" s="451"/>
      <c r="PVW19" s="451"/>
      <c r="PVX19" s="451"/>
      <c r="PVY19" s="451"/>
      <c r="PVZ19" s="451"/>
      <c r="PWA19" s="454"/>
      <c r="PWB19" s="454"/>
      <c r="PWC19" s="451"/>
      <c r="PWD19" s="451"/>
      <c r="PWE19" s="451"/>
      <c r="PWF19" s="451"/>
      <c r="PWG19" s="451"/>
      <c r="PWH19" s="451"/>
      <c r="PWI19" s="454"/>
      <c r="PWJ19" s="454"/>
      <c r="PWK19" s="451"/>
      <c r="PWL19" s="451"/>
      <c r="PWM19" s="451"/>
      <c r="PWN19" s="451"/>
      <c r="PWO19" s="451"/>
      <c r="PWP19" s="451"/>
      <c r="PWQ19" s="454"/>
      <c r="PWR19" s="454"/>
      <c r="PWS19" s="451"/>
      <c r="PWT19" s="451"/>
      <c r="PWU19" s="451"/>
      <c r="PWV19" s="451"/>
      <c r="PWW19" s="451"/>
      <c r="PWX19" s="451"/>
      <c r="PWY19" s="454"/>
      <c r="PWZ19" s="454"/>
      <c r="PXA19" s="451"/>
      <c r="PXB19" s="451"/>
      <c r="PXC19" s="451"/>
      <c r="PXD19" s="451"/>
      <c r="PXE19" s="451"/>
      <c r="PXF19" s="451"/>
      <c r="PXG19" s="454"/>
      <c r="PXH19" s="454"/>
      <c r="PXI19" s="451"/>
      <c r="PXJ19" s="451"/>
      <c r="PXK19" s="451"/>
      <c r="PXL19" s="451"/>
      <c r="PXM19" s="451"/>
      <c r="PXN19" s="451"/>
      <c r="PXO19" s="454"/>
      <c r="PXP19" s="454"/>
      <c r="PXQ19" s="451"/>
      <c r="PXR19" s="451"/>
      <c r="PXS19" s="451"/>
      <c r="PXT19" s="451"/>
      <c r="PXU19" s="451"/>
      <c r="PXV19" s="451"/>
      <c r="PXW19" s="454"/>
      <c r="PXX19" s="454"/>
      <c r="PXY19" s="451"/>
      <c r="PXZ19" s="451"/>
      <c r="PYA19" s="451"/>
      <c r="PYB19" s="451"/>
      <c r="PYC19" s="451"/>
      <c r="PYD19" s="451"/>
      <c r="PYE19" s="454"/>
      <c r="PYF19" s="454"/>
      <c r="PYG19" s="451"/>
      <c r="PYH19" s="451"/>
      <c r="PYI19" s="451"/>
      <c r="PYJ19" s="451"/>
      <c r="PYK19" s="451"/>
      <c r="PYL19" s="451"/>
      <c r="PYM19" s="454"/>
      <c r="PYN19" s="454"/>
      <c r="PYO19" s="451"/>
      <c r="PYP19" s="451"/>
      <c r="PYQ19" s="451"/>
      <c r="PYR19" s="451"/>
      <c r="PYS19" s="451"/>
      <c r="PYT19" s="451"/>
      <c r="PYU19" s="454"/>
      <c r="PYV19" s="454"/>
      <c r="PYW19" s="451"/>
      <c r="PYX19" s="451"/>
      <c r="PYY19" s="451"/>
      <c r="PYZ19" s="451"/>
      <c r="PZA19" s="451"/>
      <c r="PZB19" s="451"/>
      <c r="PZC19" s="454"/>
      <c r="PZD19" s="454"/>
      <c r="PZE19" s="451"/>
      <c r="PZF19" s="451"/>
      <c r="PZG19" s="451"/>
      <c r="PZH19" s="451"/>
      <c r="PZI19" s="451"/>
      <c r="PZJ19" s="451"/>
      <c r="PZK19" s="454"/>
      <c r="PZL19" s="454"/>
      <c r="PZM19" s="451"/>
      <c r="PZN19" s="451"/>
      <c r="PZO19" s="451"/>
      <c r="PZP19" s="451"/>
      <c r="PZQ19" s="451"/>
      <c r="PZR19" s="451"/>
      <c r="PZS19" s="454"/>
      <c r="PZT19" s="454"/>
      <c r="PZU19" s="451"/>
      <c r="PZV19" s="451"/>
      <c r="PZW19" s="451"/>
      <c r="PZX19" s="451"/>
      <c r="PZY19" s="451"/>
      <c r="PZZ19" s="451"/>
      <c r="QAA19" s="454"/>
      <c r="QAB19" s="454"/>
      <c r="QAC19" s="451"/>
      <c r="QAD19" s="451"/>
      <c r="QAE19" s="451"/>
      <c r="QAF19" s="451"/>
      <c r="QAG19" s="451"/>
      <c r="QAH19" s="451"/>
      <c r="QAI19" s="454"/>
      <c r="QAJ19" s="454"/>
      <c r="QAK19" s="451"/>
      <c r="QAL19" s="451"/>
      <c r="QAM19" s="451"/>
      <c r="QAN19" s="451"/>
      <c r="QAO19" s="451"/>
      <c r="QAP19" s="451"/>
      <c r="QAQ19" s="454"/>
      <c r="QAR19" s="454"/>
      <c r="QAS19" s="451"/>
      <c r="QAT19" s="451"/>
      <c r="QAU19" s="451"/>
      <c r="QAV19" s="451"/>
      <c r="QAW19" s="451"/>
      <c r="QAX19" s="451"/>
      <c r="QAY19" s="454"/>
      <c r="QAZ19" s="454"/>
      <c r="QBA19" s="451"/>
      <c r="QBB19" s="451"/>
      <c r="QBC19" s="451"/>
      <c r="QBD19" s="451"/>
      <c r="QBE19" s="451"/>
      <c r="QBF19" s="451"/>
      <c r="QBG19" s="454"/>
      <c r="QBH19" s="454"/>
      <c r="QBI19" s="451"/>
      <c r="QBJ19" s="451"/>
      <c r="QBK19" s="451"/>
      <c r="QBL19" s="451"/>
      <c r="QBM19" s="451"/>
      <c r="QBN19" s="451"/>
      <c r="QBO19" s="454"/>
      <c r="QBP19" s="454"/>
      <c r="QBQ19" s="451"/>
      <c r="QBR19" s="451"/>
      <c r="QBS19" s="451"/>
      <c r="QBT19" s="451"/>
      <c r="QBU19" s="451"/>
      <c r="QBV19" s="451"/>
      <c r="QBW19" s="454"/>
      <c r="QBX19" s="454"/>
      <c r="QBY19" s="451"/>
      <c r="QBZ19" s="451"/>
      <c r="QCA19" s="451"/>
      <c r="QCB19" s="451"/>
      <c r="QCC19" s="451"/>
      <c r="QCD19" s="451"/>
      <c r="QCE19" s="454"/>
      <c r="QCF19" s="454"/>
      <c r="QCG19" s="451"/>
      <c r="QCH19" s="451"/>
      <c r="QCI19" s="451"/>
      <c r="QCJ19" s="451"/>
      <c r="QCK19" s="451"/>
      <c r="QCL19" s="451"/>
      <c r="QCM19" s="454"/>
      <c r="QCN19" s="454"/>
      <c r="QCO19" s="451"/>
      <c r="QCP19" s="451"/>
      <c r="QCQ19" s="451"/>
      <c r="QCR19" s="451"/>
      <c r="QCS19" s="451"/>
      <c r="QCT19" s="451"/>
      <c r="QCU19" s="454"/>
      <c r="QCV19" s="454"/>
      <c r="QCW19" s="451"/>
      <c r="QCX19" s="451"/>
      <c r="QCY19" s="451"/>
      <c r="QCZ19" s="451"/>
      <c r="QDA19" s="451"/>
      <c r="QDB19" s="451"/>
      <c r="QDC19" s="454"/>
      <c r="QDD19" s="454"/>
      <c r="QDE19" s="451"/>
      <c r="QDF19" s="451"/>
      <c r="QDG19" s="451"/>
      <c r="QDH19" s="451"/>
      <c r="QDI19" s="451"/>
      <c r="QDJ19" s="451"/>
      <c r="QDK19" s="454"/>
      <c r="QDL19" s="454"/>
      <c r="QDM19" s="451"/>
      <c r="QDN19" s="451"/>
      <c r="QDO19" s="451"/>
      <c r="QDP19" s="451"/>
      <c r="QDQ19" s="451"/>
      <c r="QDR19" s="451"/>
      <c r="QDS19" s="454"/>
      <c r="QDT19" s="454"/>
      <c r="QDU19" s="451"/>
      <c r="QDV19" s="451"/>
      <c r="QDW19" s="451"/>
      <c r="QDX19" s="451"/>
      <c r="QDY19" s="451"/>
      <c r="QDZ19" s="451"/>
      <c r="QEA19" s="454"/>
      <c r="QEB19" s="454"/>
      <c r="QEC19" s="451"/>
      <c r="QED19" s="451"/>
      <c r="QEE19" s="451"/>
      <c r="QEF19" s="451"/>
      <c r="QEG19" s="451"/>
      <c r="QEH19" s="451"/>
      <c r="QEI19" s="454"/>
      <c r="QEJ19" s="454"/>
      <c r="QEK19" s="451"/>
      <c r="QEL19" s="451"/>
      <c r="QEM19" s="451"/>
      <c r="QEN19" s="451"/>
      <c r="QEO19" s="451"/>
      <c r="QEP19" s="451"/>
      <c r="QEQ19" s="454"/>
      <c r="QER19" s="454"/>
      <c r="QES19" s="451"/>
      <c r="QET19" s="451"/>
      <c r="QEU19" s="451"/>
      <c r="QEV19" s="451"/>
      <c r="QEW19" s="451"/>
      <c r="QEX19" s="451"/>
      <c r="QEY19" s="454"/>
      <c r="QEZ19" s="454"/>
      <c r="QFA19" s="451"/>
      <c r="QFB19" s="451"/>
      <c r="QFC19" s="451"/>
      <c r="QFD19" s="451"/>
      <c r="QFE19" s="451"/>
      <c r="QFF19" s="451"/>
      <c r="QFG19" s="454"/>
      <c r="QFH19" s="454"/>
      <c r="QFI19" s="451"/>
      <c r="QFJ19" s="451"/>
      <c r="QFK19" s="451"/>
      <c r="QFL19" s="451"/>
      <c r="QFM19" s="451"/>
      <c r="QFN19" s="451"/>
      <c r="QFO19" s="454"/>
      <c r="QFP19" s="454"/>
      <c r="QFQ19" s="451"/>
      <c r="QFR19" s="451"/>
      <c r="QFS19" s="451"/>
      <c r="QFT19" s="451"/>
      <c r="QFU19" s="451"/>
      <c r="QFV19" s="451"/>
      <c r="QFW19" s="454"/>
      <c r="QFX19" s="454"/>
      <c r="QFY19" s="451"/>
      <c r="QFZ19" s="451"/>
      <c r="QGA19" s="451"/>
      <c r="QGB19" s="451"/>
      <c r="QGC19" s="451"/>
      <c r="QGD19" s="451"/>
      <c r="QGE19" s="454"/>
      <c r="QGF19" s="454"/>
      <c r="QGG19" s="451"/>
      <c r="QGH19" s="451"/>
      <c r="QGI19" s="451"/>
      <c r="QGJ19" s="451"/>
      <c r="QGK19" s="451"/>
      <c r="QGL19" s="451"/>
      <c r="QGM19" s="454"/>
      <c r="QGN19" s="454"/>
      <c r="QGO19" s="451"/>
      <c r="QGP19" s="451"/>
      <c r="QGQ19" s="451"/>
      <c r="QGR19" s="451"/>
      <c r="QGS19" s="451"/>
      <c r="QGT19" s="451"/>
      <c r="QGU19" s="454"/>
      <c r="QGV19" s="454"/>
      <c r="QGW19" s="451"/>
      <c r="QGX19" s="451"/>
      <c r="QGY19" s="451"/>
      <c r="QGZ19" s="451"/>
      <c r="QHA19" s="451"/>
      <c r="QHB19" s="451"/>
      <c r="QHC19" s="454"/>
      <c r="QHD19" s="454"/>
      <c r="QHE19" s="451"/>
      <c r="QHF19" s="451"/>
      <c r="QHG19" s="451"/>
      <c r="QHH19" s="451"/>
      <c r="QHI19" s="451"/>
      <c r="QHJ19" s="451"/>
      <c r="QHK19" s="454"/>
      <c r="QHL19" s="454"/>
      <c r="QHM19" s="451"/>
      <c r="QHN19" s="451"/>
      <c r="QHO19" s="451"/>
      <c r="QHP19" s="451"/>
      <c r="QHQ19" s="451"/>
      <c r="QHR19" s="451"/>
      <c r="QHS19" s="454"/>
      <c r="QHT19" s="454"/>
      <c r="QHU19" s="451"/>
      <c r="QHV19" s="451"/>
      <c r="QHW19" s="451"/>
      <c r="QHX19" s="451"/>
      <c r="QHY19" s="451"/>
      <c r="QHZ19" s="451"/>
      <c r="QIA19" s="454"/>
      <c r="QIB19" s="454"/>
      <c r="QIC19" s="451"/>
      <c r="QID19" s="451"/>
      <c r="QIE19" s="451"/>
      <c r="QIF19" s="451"/>
      <c r="QIG19" s="451"/>
      <c r="QIH19" s="451"/>
      <c r="QII19" s="454"/>
      <c r="QIJ19" s="454"/>
      <c r="QIK19" s="451"/>
      <c r="QIL19" s="451"/>
      <c r="QIM19" s="451"/>
      <c r="QIN19" s="451"/>
      <c r="QIO19" s="451"/>
      <c r="QIP19" s="451"/>
      <c r="QIQ19" s="454"/>
      <c r="QIR19" s="454"/>
      <c r="QIS19" s="451"/>
      <c r="QIT19" s="451"/>
      <c r="QIU19" s="451"/>
      <c r="QIV19" s="451"/>
      <c r="QIW19" s="451"/>
      <c r="QIX19" s="451"/>
      <c r="QIY19" s="454"/>
      <c r="QIZ19" s="454"/>
      <c r="QJA19" s="451"/>
      <c r="QJB19" s="451"/>
      <c r="QJC19" s="451"/>
      <c r="QJD19" s="451"/>
      <c r="QJE19" s="451"/>
      <c r="QJF19" s="451"/>
      <c r="QJG19" s="454"/>
      <c r="QJH19" s="454"/>
      <c r="QJI19" s="451"/>
      <c r="QJJ19" s="451"/>
      <c r="QJK19" s="451"/>
      <c r="QJL19" s="451"/>
      <c r="QJM19" s="451"/>
      <c r="QJN19" s="451"/>
      <c r="QJO19" s="454"/>
      <c r="QJP19" s="454"/>
      <c r="QJQ19" s="451"/>
      <c r="QJR19" s="451"/>
      <c r="QJS19" s="451"/>
      <c r="QJT19" s="451"/>
      <c r="QJU19" s="451"/>
      <c r="QJV19" s="451"/>
      <c r="QJW19" s="454"/>
      <c r="QJX19" s="454"/>
      <c r="QJY19" s="451"/>
      <c r="QJZ19" s="451"/>
      <c r="QKA19" s="451"/>
      <c r="QKB19" s="451"/>
      <c r="QKC19" s="451"/>
      <c r="QKD19" s="451"/>
      <c r="QKE19" s="454"/>
      <c r="QKF19" s="454"/>
      <c r="QKG19" s="451"/>
      <c r="QKH19" s="451"/>
      <c r="QKI19" s="451"/>
      <c r="QKJ19" s="451"/>
      <c r="QKK19" s="451"/>
      <c r="QKL19" s="451"/>
      <c r="QKM19" s="454"/>
      <c r="QKN19" s="454"/>
      <c r="QKO19" s="451"/>
      <c r="QKP19" s="451"/>
      <c r="QKQ19" s="451"/>
      <c r="QKR19" s="451"/>
      <c r="QKS19" s="451"/>
      <c r="QKT19" s="451"/>
      <c r="QKU19" s="454"/>
      <c r="QKV19" s="454"/>
      <c r="QKW19" s="451"/>
      <c r="QKX19" s="451"/>
      <c r="QKY19" s="451"/>
      <c r="QKZ19" s="451"/>
      <c r="QLA19" s="451"/>
      <c r="QLB19" s="451"/>
      <c r="QLC19" s="454"/>
      <c r="QLD19" s="454"/>
      <c r="QLE19" s="451"/>
      <c r="QLF19" s="451"/>
      <c r="QLG19" s="451"/>
      <c r="QLH19" s="451"/>
      <c r="QLI19" s="451"/>
      <c r="QLJ19" s="451"/>
      <c r="QLK19" s="454"/>
      <c r="QLL19" s="454"/>
      <c r="QLM19" s="451"/>
      <c r="QLN19" s="451"/>
      <c r="QLO19" s="451"/>
      <c r="QLP19" s="451"/>
      <c r="QLQ19" s="451"/>
      <c r="QLR19" s="451"/>
      <c r="QLS19" s="454"/>
      <c r="QLT19" s="454"/>
      <c r="QLU19" s="451"/>
      <c r="QLV19" s="451"/>
      <c r="QLW19" s="451"/>
      <c r="QLX19" s="451"/>
      <c r="QLY19" s="451"/>
      <c r="QLZ19" s="451"/>
      <c r="QMA19" s="454"/>
      <c r="QMB19" s="454"/>
      <c r="QMC19" s="451"/>
      <c r="QMD19" s="451"/>
      <c r="QME19" s="451"/>
      <c r="QMF19" s="451"/>
      <c r="QMG19" s="451"/>
      <c r="QMH19" s="451"/>
      <c r="QMI19" s="454"/>
      <c r="QMJ19" s="454"/>
      <c r="QMK19" s="451"/>
      <c r="QML19" s="451"/>
      <c r="QMM19" s="451"/>
      <c r="QMN19" s="451"/>
      <c r="QMO19" s="451"/>
      <c r="QMP19" s="451"/>
      <c r="QMQ19" s="454"/>
      <c r="QMR19" s="454"/>
      <c r="QMS19" s="451"/>
      <c r="QMT19" s="451"/>
      <c r="QMU19" s="451"/>
      <c r="QMV19" s="451"/>
      <c r="QMW19" s="451"/>
      <c r="QMX19" s="451"/>
      <c r="QMY19" s="454"/>
      <c r="QMZ19" s="454"/>
      <c r="QNA19" s="451"/>
      <c r="QNB19" s="451"/>
      <c r="QNC19" s="451"/>
      <c r="QND19" s="451"/>
      <c r="QNE19" s="451"/>
      <c r="QNF19" s="451"/>
      <c r="QNG19" s="454"/>
      <c r="QNH19" s="454"/>
      <c r="QNI19" s="451"/>
      <c r="QNJ19" s="451"/>
      <c r="QNK19" s="451"/>
      <c r="QNL19" s="451"/>
      <c r="QNM19" s="451"/>
      <c r="QNN19" s="451"/>
      <c r="QNO19" s="454"/>
      <c r="QNP19" s="454"/>
      <c r="QNQ19" s="451"/>
      <c r="QNR19" s="451"/>
      <c r="QNS19" s="451"/>
      <c r="QNT19" s="451"/>
      <c r="QNU19" s="451"/>
      <c r="QNV19" s="451"/>
      <c r="QNW19" s="454"/>
      <c r="QNX19" s="454"/>
      <c r="QNY19" s="451"/>
      <c r="QNZ19" s="451"/>
      <c r="QOA19" s="451"/>
      <c r="QOB19" s="451"/>
      <c r="QOC19" s="451"/>
      <c r="QOD19" s="451"/>
      <c r="QOE19" s="454"/>
      <c r="QOF19" s="454"/>
      <c r="QOG19" s="451"/>
      <c r="QOH19" s="451"/>
      <c r="QOI19" s="451"/>
      <c r="QOJ19" s="451"/>
      <c r="QOK19" s="451"/>
      <c r="QOL19" s="451"/>
      <c r="QOM19" s="454"/>
      <c r="QON19" s="454"/>
      <c r="QOO19" s="451"/>
      <c r="QOP19" s="451"/>
      <c r="QOQ19" s="451"/>
      <c r="QOR19" s="451"/>
      <c r="QOS19" s="451"/>
      <c r="QOT19" s="451"/>
      <c r="QOU19" s="454"/>
      <c r="QOV19" s="454"/>
      <c r="QOW19" s="451"/>
      <c r="QOX19" s="451"/>
      <c r="QOY19" s="451"/>
      <c r="QOZ19" s="451"/>
      <c r="QPA19" s="451"/>
      <c r="QPB19" s="451"/>
      <c r="QPC19" s="454"/>
      <c r="QPD19" s="454"/>
      <c r="QPE19" s="451"/>
      <c r="QPF19" s="451"/>
      <c r="QPG19" s="451"/>
      <c r="QPH19" s="451"/>
      <c r="QPI19" s="451"/>
      <c r="QPJ19" s="451"/>
      <c r="QPK19" s="454"/>
      <c r="QPL19" s="454"/>
      <c r="QPM19" s="451"/>
      <c r="QPN19" s="451"/>
      <c r="QPO19" s="451"/>
      <c r="QPP19" s="451"/>
      <c r="QPQ19" s="451"/>
      <c r="QPR19" s="451"/>
      <c r="QPS19" s="454"/>
      <c r="QPT19" s="454"/>
      <c r="QPU19" s="451"/>
      <c r="QPV19" s="451"/>
      <c r="QPW19" s="451"/>
      <c r="QPX19" s="451"/>
      <c r="QPY19" s="451"/>
      <c r="QPZ19" s="451"/>
      <c r="QQA19" s="454"/>
      <c r="QQB19" s="454"/>
      <c r="QQC19" s="451"/>
      <c r="QQD19" s="451"/>
      <c r="QQE19" s="451"/>
      <c r="QQF19" s="451"/>
      <c r="QQG19" s="451"/>
      <c r="QQH19" s="451"/>
      <c r="QQI19" s="454"/>
      <c r="QQJ19" s="454"/>
      <c r="QQK19" s="451"/>
      <c r="QQL19" s="451"/>
      <c r="QQM19" s="451"/>
      <c r="QQN19" s="451"/>
      <c r="QQO19" s="451"/>
      <c r="QQP19" s="451"/>
      <c r="QQQ19" s="454"/>
      <c r="QQR19" s="454"/>
      <c r="QQS19" s="451"/>
      <c r="QQT19" s="451"/>
      <c r="QQU19" s="451"/>
      <c r="QQV19" s="451"/>
      <c r="QQW19" s="451"/>
      <c r="QQX19" s="451"/>
      <c r="QQY19" s="454"/>
      <c r="QQZ19" s="454"/>
      <c r="QRA19" s="451"/>
      <c r="QRB19" s="451"/>
      <c r="QRC19" s="451"/>
      <c r="QRD19" s="451"/>
      <c r="QRE19" s="451"/>
      <c r="QRF19" s="451"/>
      <c r="QRG19" s="454"/>
      <c r="QRH19" s="454"/>
      <c r="QRI19" s="451"/>
      <c r="QRJ19" s="451"/>
      <c r="QRK19" s="451"/>
      <c r="QRL19" s="451"/>
      <c r="QRM19" s="451"/>
      <c r="QRN19" s="451"/>
      <c r="QRO19" s="454"/>
      <c r="QRP19" s="454"/>
      <c r="QRQ19" s="451"/>
      <c r="QRR19" s="451"/>
      <c r="QRS19" s="451"/>
      <c r="QRT19" s="451"/>
      <c r="QRU19" s="451"/>
      <c r="QRV19" s="451"/>
      <c r="QRW19" s="454"/>
      <c r="QRX19" s="454"/>
      <c r="QRY19" s="451"/>
      <c r="QRZ19" s="451"/>
      <c r="QSA19" s="451"/>
      <c r="QSB19" s="451"/>
      <c r="QSC19" s="451"/>
      <c r="QSD19" s="451"/>
      <c r="QSE19" s="454"/>
      <c r="QSF19" s="454"/>
      <c r="QSG19" s="451"/>
      <c r="QSH19" s="451"/>
      <c r="QSI19" s="451"/>
      <c r="QSJ19" s="451"/>
      <c r="QSK19" s="451"/>
      <c r="QSL19" s="451"/>
      <c r="QSM19" s="454"/>
      <c r="QSN19" s="454"/>
      <c r="QSO19" s="451"/>
      <c r="QSP19" s="451"/>
      <c r="QSQ19" s="451"/>
      <c r="QSR19" s="451"/>
      <c r="QSS19" s="451"/>
      <c r="QST19" s="451"/>
      <c r="QSU19" s="454"/>
      <c r="QSV19" s="454"/>
      <c r="QSW19" s="451"/>
      <c r="QSX19" s="451"/>
      <c r="QSY19" s="451"/>
      <c r="QSZ19" s="451"/>
      <c r="QTA19" s="451"/>
      <c r="QTB19" s="451"/>
      <c r="QTC19" s="454"/>
      <c r="QTD19" s="454"/>
      <c r="QTE19" s="451"/>
      <c r="QTF19" s="451"/>
      <c r="QTG19" s="451"/>
      <c r="QTH19" s="451"/>
      <c r="QTI19" s="451"/>
      <c r="QTJ19" s="451"/>
      <c r="QTK19" s="454"/>
      <c r="QTL19" s="454"/>
      <c r="QTM19" s="451"/>
      <c r="QTN19" s="451"/>
      <c r="QTO19" s="451"/>
      <c r="QTP19" s="451"/>
      <c r="QTQ19" s="451"/>
      <c r="QTR19" s="451"/>
      <c r="QTS19" s="454"/>
      <c r="QTT19" s="454"/>
      <c r="QTU19" s="451"/>
      <c r="QTV19" s="451"/>
      <c r="QTW19" s="451"/>
      <c r="QTX19" s="451"/>
      <c r="QTY19" s="451"/>
      <c r="QTZ19" s="451"/>
      <c r="QUA19" s="454"/>
      <c r="QUB19" s="454"/>
      <c r="QUC19" s="451"/>
      <c r="QUD19" s="451"/>
      <c r="QUE19" s="451"/>
      <c r="QUF19" s="451"/>
      <c r="QUG19" s="451"/>
      <c r="QUH19" s="451"/>
      <c r="QUI19" s="454"/>
      <c r="QUJ19" s="454"/>
      <c r="QUK19" s="451"/>
      <c r="QUL19" s="451"/>
      <c r="QUM19" s="451"/>
      <c r="QUN19" s="451"/>
      <c r="QUO19" s="451"/>
      <c r="QUP19" s="451"/>
      <c r="QUQ19" s="454"/>
      <c r="QUR19" s="454"/>
      <c r="QUS19" s="451"/>
      <c r="QUT19" s="451"/>
      <c r="QUU19" s="451"/>
      <c r="QUV19" s="451"/>
      <c r="QUW19" s="451"/>
      <c r="QUX19" s="451"/>
      <c r="QUY19" s="454"/>
      <c r="QUZ19" s="454"/>
      <c r="QVA19" s="451"/>
      <c r="QVB19" s="451"/>
      <c r="QVC19" s="451"/>
      <c r="QVD19" s="451"/>
      <c r="QVE19" s="451"/>
      <c r="QVF19" s="451"/>
      <c r="QVG19" s="454"/>
      <c r="QVH19" s="454"/>
      <c r="QVI19" s="451"/>
      <c r="QVJ19" s="451"/>
      <c r="QVK19" s="451"/>
      <c r="QVL19" s="451"/>
      <c r="QVM19" s="451"/>
      <c r="QVN19" s="451"/>
      <c r="QVO19" s="454"/>
      <c r="QVP19" s="454"/>
      <c r="QVQ19" s="451"/>
      <c r="QVR19" s="451"/>
      <c r="QVS19" s="451"/>
      <c r="QVT19" s="451"/>
      <c r="QVU19" s="451"/>
      <c r="QVV19" s="451"/>
      <c r="QVW19" s="454"/>
      <c r="QVX19" s="454"/>
      <c r="QVY19" s="451"/>
      <c r="QVZ19" s="451"/>
      <c r="QWA19" s="451"/>
      <c r="QWB19" s="451"/>
      <c r="QWC19" s="451"/>
      <c r="QWD19" s="451"/>
      <c r="QWE19" s="454"/>
      <c r="QWF19" s="454"/>
      <c r="QWG19" s="451"/>
      <c r="QWH19" s="451"/>
      <c r="QWI19" s="451"/>
      <c r="QWJ19" s="451"/>
      <c r="QWK19" s="451"/>
      <c r="QWL19" s="451"/>
      <c r="QWM19" s="454"/>
      <c r="QWN19" s="454"/>
      <c r="QWO19" s="451"/>
      <c r="QWP19" s="451"/>
      <c r="QWQ19" s="451"/>
      <c r="QWR19" s="451"/>
      <c r="QWS19" s="451"/>
      <c r="QWT19" s="451"/>
      <c r="QWU19" s="454"/>
      <c r="QWV19" s="454"/>
      <c r="QWW19" s="451"/>
      <c r="QWX19" s="451"/>
      <c r="QWY19" s="451"/>
      <c r="QWZ19" s="451"/>
      <c r="QXA19" s="451"/>
      <c r="QXB19" s="451"/>
      <c r="QXC19" s="454"/>
      <c r="QXD19" s="454"/>
      <c r="QXE19" s="451"/>
      <c r="QXF19" s="451"/>
      <c r="QXG19" s="451"/>
      <c r="QXH19" s="451"/>
      <c r="QXI19" s="451"/>
      <c r="QXJ19" s="451"/>
      <c r="QXK19" s="454"/>
      <c r="QXL19" s="454"/>
      <c r="QXM19" s="451"/>
      <c r="QXN19" s="451"/>
      <c r="QXO19" s="451"/>
      <c r="QXP19" s="451"/>
      <c r="QXQ19" s="451"/>
      <c r="QXR19" s="451"/>
      <c r="QXS19" s="454"/>
      <c r="QXT19" s="454"/>
      <c r="QXU19" s="451"/>
      <c r="QXV19" s="451"/>
      <c r="QXW19" s="451"/>
      <c r="QXX19" s="451"/>
      <c r="QXY19" s="451"/>
      <c r="QXZ19" s="451"/>
      <c r="QYA19" s="454"/>
      <c r="QYB19" s="454"/>
      <c r="QYC19" s="451"/>
      <c r="QYD19" s="451"/>
      <c r="QYE19" s="451"/>
      <c r="QYF19" s="451"/>
      <c r="QYG19" s="451"/>
      <c r="QYH19" s="451"/>
      <c r="QYI19" s="454"/>
      <c r="QYJ19" s="454"/>
      <c r="QYK19" s="451"/>
      <c r="QYL19" s="451"/>
      <c r="QYM19" s="451"/>
      <c r="QYN19" s="451"/>
      <c r="QYO19" s="451"/>
      <c r="QYP19" s="451"/>
      <c r="QYQ19" s="454"/>
      <c r="QYR19" s="454"/>
      <c r="QYS19" s="451"/>
      <c r="QYT19" s="451"/>
      <c r="QYU19" s="451"/>
      <c r="QYV19" s="451"/>
      <c r="QYW19" s="451"/>
      <c r="QYX19" s="451"/>
      <c r="QYY19" s="454"/>
      <c r="QYZ19" s="454"/>
      <c r="QZA19" s="451"/>
      <c r="QZB19" s="451"/>
      <c r="QZC19" s="451"/>
      <c r="QZD19" s="451"/>
      <c r="QZE19" s="451"/>
      <c r="QZF19" s="451"/>
      <c r="QZG19" s="454"/>
      <c r="QZH19" s="454"/>
      <c r="QZI19" s="451"/>
      <c r="QZJ19" s="451"/>
      <c r="QZK19" s="451"/>
      <c r="QZL19" s="451"/>
      <c r="QZM19" s="451"/>
      <c r="QZN19" s="451"/>
      <c r="QZO19" s="454"/>
      <c r="QZP19" s="454"/>
      <c r="QZQ19" s="451"/>
      <c r="QZR19" s="451"/>
      <c r="QZS19" s="451"/>
      <c r="QZT19" s="451"/>
      <c r="QZU19" s="451"/>
      <c r="QZV19" s="451"/>
      <c r="QZW19" s="454"/>
      <c r="QZX19" s="454"/>
      <c r="QZY19" s="451"/>
      <c r="QZZ19" s="451"/>
      <c r="RAA19" s="451"/>
      <c r="RAB19" s="451"/>
      <c r="RAC19" s="451"/>
      <c r="RAD19" s="451"/>
      <c r="RAE19" s="454"/>
      <c r="RAF19" s="454"/>
      <c r="RAG19" s="451"/>
      <c r="RAH19" s="451"/>
      <c r="RAI19" s="451"/>
      <c r="RAJ19" s="451"/>
      <c r="RAK19" s="451"/>
      <c r="RAL19" s="451"/>
      <c r="RAM19" s="454"/>
      <c r="RAN19" s="454"/>
      <c r="RAO19" s="451"/>
      <c r="RAP19" s="451"/>
      <c r="RAQ19" s="451"/>
      <c r="RAR19" s="451"/>
      <c r="RAS19" s="451"/>
      <c r="RAT19" s="451"/>
      <c r="RAU19" s="454"/>
      <c r="RAV19" s="454"/>
      <c r="RAW19" s="451"/>
      <c r="RAX19" s="451"/>
      <c r="RAY19" s="451"/>
      <c r="RAZ19" s="451"/>
      <c r="RBA19" s="451"/>
      <c r="RBB19" s="451"/>
      <c r="RBC19" s="454"/>
      <c r="RBD19" s="454"/>
      <c r="RBE19" s="451"/>
      <c r="RBF19" s="451"/>
      <c r="RBG19" s="451"/>
      <c r="RBH19" s="451"/>
      <c r="RBI19" s="451"/>
      <c r="RBJ19" s="451"/>
      <c r="RBK19" s="454"/>
      <c r="RBL19" s="454"/>
      <c r="RBM19" s="451"/>
      <c r="RBN19" s="451"/>
      <c r="RBO19" s="451"/>
      <c r="RBP19" s="451"/>
      <c r="RBQ19" s="451"/>
      <c r="RBR19" s="451"/>
      <c r="RBS19" s="454"/>
      <c r="RBT19" s="454"/>
      <c r="RBU19" s="451"/>
      <c r="RBV19" s="451"/>
      <c r="RBW19" s="451"/>
      <c r="RBX19" s="451"/>
      <c r="RBY19" s="451"/>
      <c r="RBZ19" s="451"/>
      <c r="RCA19" s="454"/>
      <c r="RCB19" s="454"/>
      <c r="RCC19" s="451"/>
      <c r="RCD19" s="451"/>
      <c r="RCE19" s="451"/>
      <c r="RCF19" s="451"/>
      <c r="RCG19" s="451"/>
      <c r="RCH19" s="451"/>
      <c r="RCI19" s="454"/>
      <c r="RCJ19" s="454"/>
      <c r="RCK19" s="451"/>
      <c r="RCL19" s="451"/>
      <c r="RCM19" s="451"/>
      <c r="RCN19" s="451"/>
      <c r="RCO19" s="451"/>
      <c r="RCP19" s="451"/>
      <c r="RCQ19" s="454"/>
      <c r="RCR19" s="454"/>
      <c r="RCS19" s="451"/>
      <c r="RCT19" s="451"/>
      <c r="RCU19" s="451"/>
      <c r="RCV19" s="451"/>
      <c r="RCW19" s="451"/>
      <c r="RCX19" s="451"/>
      <c r="RCY19" s="454"/>
      <c r="RCZ19" s="454"/>
      <c r="RDA19" s="451"/>
      <c r="RDB19" s="451"/>
      <c r="RDC19" s="451"/>
      <c r="RDD19" s="451"/>
      <c r="RDE19" s="451"/>
      <c r="RDF19" s="451"/>
      <c r="RDG19" s="454"/>
      <c r="RDH19" s="454"/>
      <c r="RDI19" s="451"/>
      <c r="RDJ19" s="451"/>
      <c r="RDK19" s="451"/>
      <c r="RDL19" s="451"/>
      <c r="RDM19" s="451"/>
      <c r="RDN19" s="451"/>
      <c r="RDO19" s="454"/>
      <c r="RDP19" s="454"/>
      <c r="RDQ19" s="451"/>
      <c r="RDR19" s="451"/>
      <c r="RDS19" s="451"/>
      <c r="RDT19" s="451"/>
      <c r="RDU19" s="451"/>
      <c r="RDV19" s="451"/>
      <c r="RDW19" s="454"/>
      <c r="RDX19" s="454"/>
      <c r="RDY19" s="451"/>
      <c r="RDZ19" s="451"/>
      <c r="REA19" s="451"/>
      <c r="REB19" s="451"/>
      <c r="REC19" s="451"/>
      <c r="RED19" s="451"/>
      <c r="REE19" s="454"/>
      <c r="REF19" s="454"/>
      <c r="REG19" s="451"/>
      <c r="REH19" s="451"/>
      <c r="REI19" s="451"/>
      <c r="REJ19" s="451"/>
      <c r="REK19" s="451"/>
      <c r="REL19" s="451"/>
      <c r="REM19" s="454"/>
      <c r="REN19" s="454"/>
      <c r="REO19" s="451"/>
      <c r="REP19" s="451"/>
      <c r="REQ19" s="451"/>
      <c r="RER19" s="451"/>
      <c r="RES19" s="451"/>
      <c r="RET19" s="451"/>
      <c r="REU19" s="454"/>
      <c r="REV19" s="454"/>
      <c r="REW19" s="451"/>
      <c r="REX19" s="451"/>
      <c r="REY19" s="451"/>
      <c r="REZ19" s="451"/>
      <c r="RFA19" s="451"/>
      <c r="RFB19" s="451"/>
      <c r="RFC19" s="454"/>
      <c r="RFD19" s="454"/>
      <c r="RFE19" s="451"/>
      <c r="RFF19" s="451"/>
      <c r="RFG19" s="451"/>
      <c r="RFH19" s="451"/>
      <c r="RFI19" s="451"/>
      <c r="RFJ19" s="451"/>
      <c r="RFK19" s="454"/>
      <c r="RFL19" s="454"/>
      <c r="RFM19" s="451"/>
      <c r="RFN19" s="451"/>
      <c r="RFO19" s="451"/>
      <c r="RFP19" s="451"/>
      <c r="RFQ19" s="451"/>
      <c r="RFR19" s="451"/>
      <c r="RFS19" s="454"/>
      <c r="RFT19" s="454"/>
      <c r="RFU19" s="451"/>
      <c r="RFV19" s="451"/>
      <c r="RFW19" s="451"/>
      <c r="RFX19" s="451"/>
      <c r="RFY19" s="451"/>
      <c r="RFZ19" s="451"/>
      <c r="RGA19" s="454"/>
      <c r="RGB19" s="454"/>
      <c r="RGC19" s="451"/>
      <c r="RGD19" s="451"/>
      <c r="RGE19" s="451"/>
      <c r="RGF19" s="451"/>
      <c r="RGG19" s="451"/>
      <c r="RGH19" s="451"/>
      <c r="RGI19" s="454"/>
      <c r="RGJ19" s="454"/>
      <c r="RGK19" s="451"/>
      <c r="RGL19" s="451"/>
      <c r="RGM19" s="451"/>
      <c r="RGN19" s="451"/>
      <c r="RGO19" s="451"/>
      <c r="RGP19" s="451"/>
      <c r="RGQ19" s="454"/>
      <c r="RGR19" s="454"/>
      <c r="RGS19" s="451"/>
      <c r="RGT19" s="451"/>
      <c r="RGU19" s="451"/>
      <c r="RGV19" s="451"/>
      <c r="RGW19" s="451"/>
      <c r="RGX19" s="451"/>
      <c r="RGY19" s="454"/>
      <c r="RGZ19" s="454"/>
      <c r="RHA19" s="451"/>
      <c r="RHB19" s="451"/>
      <c r="RHC19" s="451"/>
      <c r="RHD19" s="451"/>
      <c r="RHE19" s="451"/>
      <c r="RHF19" s="451"/>
      <c r="RHG19" s="454"/>
      <c r="RHH19" s="454"/>
      <c r="RHI19" s="451"/>
      <c r="RHJ19" s="451"/>
      <c r="RHK19" s="451"/>
      <c r="RHL19" s="451"/>
      <c r="RHM19" s="451"/>
      <c r="RHN19" s="451"/>
      <c r="RHO19" s="454"/>
      <c r="RHP19" s="454"/>
      <c r="RHQ19" s="451"/>
      <c r="RHR19" s="451"/>
      <c r="RHS19" s="451"/>
      <c r="RHT19" s="451"/>
      <c r="RHU19" s="451"/>
      <c r="RHV19" s="451"/>
      <c r="RHW19" s="454"/>
      <c r="RHX19" s="454"/>
      <c r="RHY19" s="451"/>
      <c r="RHZ19" s="451"/>
      <c r="RIA19" s="451"/>
      <c r="RIB19" s="451"/>
      <c r="RIC19" s="451"/>
      <c r="RID19" s="451"/>
      <c r="RIE19" s="454"/>
      <c r="RIF19" s="454"/>
      <c r="RIG19" s="451"/>
      <c r="RIH19" s="451"/>
      <c r="RII19" s="451"/>
      <c r="RIJ19" s="451"/>
      <c r="RIK19" s="451"/>
      <c r="RIL19" s="451"/>
      <c r="RIM19" s="454"/>
      <c r="RIN19" s="454"/>
      <c r="RIO19" s="451"/>
      <c r="RIP19" s="451"/>
      <c r="RIQ19" s="451"/>
      <c r="RIR19" s="451"/>
      <c r="RIS19" s="451"/>
      <c r="RIT19" s="451"/>
      <c r="RIU19" s="454"/>
      <c r="RIV19" s="454"/>
      <c r="RIW19" s="451"/>
      <c r="RIX19" s="451"/>
      <c r="RIY19" s="451"/>
      <c r="RIZ19" s="451"/>
      <c r="RJA19" s="451"/>
      <c r="RJB19" s="451"/>
      <c r="RJC19" s="454"/>
      <c r="RJD19" s="454"/>
      <c r="RJE19" s="451"/>
      <c r="RJF19" s="451"/>
      <c r="RJG19" s="451"/>
      <c r="RJH19" s="451"/>
      <c r="RJI19" s="451"/>
      <c r="RJJ19" s="451"/>
      <c r="RJK19" s="454"/>
      <c r="RJL19" s="454"/>
      <c r="RJM19" s="451"/>
      <c r="RJN19" s="451"/>
      <c r="RJO19" s="451"/>
      <c r="RJP19" s="451"/>
      <c r="RJQ19" s="451"/>
      <c r="RJR19" s="451"/>
      <c r="RJS19" s="454"/>
      <c r="RJT19" s="454"/>
      <c r="RJU19" s="451"/>
      <c r="RJV19" s="451"/>
      <c r="RJW19" s="451"/>
      <c r="RJX19" s="451"/>
      <c r="RJY19" s="451"/>
      <c r="RJZ19" s="451"/>
      <c r="RKA19" s="454"/>
      <c r="RKB19" s="454"/>
      <c r="RKC19" s="451"/>
      <c r="RKD19" s="451"/>
      <c r="RKE19" s="451"/>
      <c r="RKF19" s="451"/>
      <c r="RKG19" s="451"/>
      <c r="RKH19" s="451"/>
      <c r="RKI19" s="454"/>
      <c r="RKJ19" s="454"/>
      <c r="RKK19" s="451"/>
      <c r="RKL19" s="451"/>
      <c r="RKM19" s="451"/>
      <c r="RKN19" s="451"/>
      <c r="RKO19" s="451"/>
      <c r="RKP19" s="451"/>
      <c r="RKQ19" s="454"/>
      <c r="RKR19" s="454"/>
      <c r="RKS19" s="451"/>
      <c r="RKT19" s="451"/>
      <c r="RKU19" s="451"/>
      <c r="RKV19" s="451"/>
      <c r="RKW19" s="451"/>
      <c r="RKX19" s="451"/>
      <c r="RKY19" s="454"/>
      <c r="RKZ19" s="454"/>
      <c r="RLA19" s="451"/>
      <c r="RLB19" s="451"/>
      <c r="RLC19" s="451"/>
      <c r="RLD19" s="451"/>
      <c r="RLE19" s="451"/>
      <c r="RLF19" s="451"/>
      <c r="RLG19" s="454"/>
      <c r="RLH19" s="454"/>
      <c r="RLI19" s="451"/>
      <c r="RLJ19" s="451"/>
      <c r="RLK19" s="451"/>
      <c r="RLL19" s="451"/>
      <c r="RLM19" s="451"/>
      <c r="RLN19" s="451"/>
      <c r="RLO19" s="454"/>
      <c r="RLP19" s="454"/>
      <c r="RLQ19" s="451"/>
      <c r="RLR19" s="451"/>
      <c r="RLS19" s="451"/>
      <c r="RLT19" s="451"/>
      <c r="RLU19" s="451"/>
      <c r="RLV19" s="451"/>
      <c r="RLW19" s="454"/>
      <c r="RLX19" s="454"/>
      <c r="RLY19" s="451"/>
      <c r="RLZ19" s="451"/>
      <c r="RMA19" s="451"/>
      <c r="RMB19" s="451"/>
      <c r="RMC19" s="451"/>
      <c r="RMD19" s="451"/>
      <c r="RME19" s="454"/>
      <c r="RMF19" s="454"/>
      <c r="RMG19" s="451"/>
      <c r="RMH19" s="451"/>
      <c r="RMI19" s="451"/>
      <c r="RMJ19" s="451"/>
      <c r="RMK19" s="451"/>
      <c r="RML19" s="451"/>
      <c r="RMM19" s="454"/>
      <c r="RMN19" s="454"/>
      <c r="RMO19" s="451"/>
      <c r="RMP19" s="451"/>
      <c r="RMQ19" s="451"/>
      <c r="RMR19" s="451"/>
      <c r="RMS19" s="451"/>
      <c r="RMT19" s="451"/>
      <c r="RMU19" s="454"/>
      <c r="RMV19" s="454"/>
      <c r="RMW19" s="451"/>
      <c r="RMX19" s="451"/>
      <c r="RMY19" s="451"/>
      <c r="RMZ19" s="451"/>
      <c r="RNA19" s="451"/>
      <c r="RNB19" s="451"/>
      <c r="RNC19" s="454"/>
      <c r="RND19" s="454"/>
      <c r="RNE19" s="451"/>
      <c r="RNF19" s="451"/>
      <c r="RNG19" s="451"/>
      <c r="RNH19" s="451"/>
      <c r="RNI19" s="451"/>
      <c r="RNJ19" s="451"/>
      <c r="RNK19" s="454"/>
      <c r="RNL19" s="454"/>
      <c r="RNM19" s="451"/>
      <c r="RNN19" s="451"/>
      <c r="RNO19" s="451"/>
      <c r="RNP19" s="451"/>
      <c r="RNQ19" s="451"/>
      <c r="RNR19" s="451"/>
      <c r="RNS19" s="454"/>
      <c r="RNT19" s="454"/>
      <c r="RNU19" s="451"/>
      <c r="RNV19" s="451"/>
      <c r="RNW19" s="451"/>
      <c r="RNX19" s="451"/>
      <c r="RNY19" s="451"/>
      <c r="RNZ19" s="451"/>
      <c r="ROA19" s="454"/>
      <c r="ROB19" s="454"/>
      <c r="ROC19" s="451"/>
      <c r="ROD19" s="451"/>
      <c r="ROE19" s="451"/>
      <c r="ROF19" s="451"/>
      <c r="ROG19" s="451"/>
      <c r="ROH19" s="451"/>
      <c r="ROI19" s="454"/>
      <c r="ROJ19" s="454"/>
      <c r="ROK19" s="451"/>
      <c r="ROL19" s="451"/>
      <c r="ROM19" s="451"/>
      <c r="RON19" s="451"/>
      <c r="ROO19" s="451"/>
      <c r="ROP19" s="451"/>
      <c r="ROQ19" s="454"/>
      <c r="ROR19" s="454"/>
      <c r="ROS19" s="451"/>
      <c r="ROT19" s="451"/>
      <c r="ROU19" s="451"/>
      <c r="ROV19" s="451"/>
      <c r="ROW19" s="451"/>
      <c r="ROX19" s="451"/>
      <c r="ROY19" s="454"/>
      <c r="ROZ19" s="454"/>
      <c r="RPA19" s="451"/>
      <c r="RPB19" s="451"/>
      <c r="RPC19" s="451"/>
      <c r="RPD19" s="451"/>
      <c r="RPE19" s="451"/>
      <c r="RPF19" s="451"/>
      <c r="RPG19" s="454"/>
      <c r="RPH19" s="454"/>
      <c r="RPI19" s="451"/>
      <c r="RPJ19" s="451"/>
      <c r="RPK19" s="451"/>
      <c r="RPL19" s="451"/>
      <c r="RPM19" s="451"/>
      <c r="RPN19" s="451"/>
      <c r="RPO19" s="454"/>
      <c r="RPP19" s="454"/>
      <c r="RPQ19" s="451"/>
      <c r="RPR19" s="451"/>
      <c r="RPS19" s="451"/>
      <c r="RPT19" s="451"/>
      <c r="RPU19" s="451"/>
      <c r="RPV19" s="451"/>
      <c r="RPW19" s="454"/>
      <c r="RPX19" s="454"/>
      <c r="RPY19" s="451"/>
      <c r="RPZ19" s="451"/>
      <c r="RQA19" s="451"/>
      <c r="RQB19" s="451"/>
      <c r="RQC19" s="451"/>
      <c r="RQD19" s="451"/>
      <c r="RQE19" s="454"/>
      <c r="RQF19" s="454"/>
      <c r="RQG19" s="451"/>
      <c r="RQH19" s="451"/>
      <c r="RQI19" s="451"/>
      <c r="RQJ19" s="451"/>
      <c r="RQK19" s="451"/>
      <c r="RQL19" s="451"/>
      <c r="RQM19" s="454"/>
      <c r="RQN19" s="454"/>
      <c r="RQO19" s="451"/>
      <c r="RQP19" s="451"/>
      <c r="RQQ19" s="451"/>
      <c r="RQR19" s="451"/>
      <c r="RQS19" s="451"/>
      <c r="RQT19" s="451"/>
      <c r="RQU19" s="454"/>
      <c r="RQV19" s="454"/>
      <c r="RQW19" s="451"/>
      <c r="RQX19" s="451"/>
      <c r="RQY19" s="451"/>
      <c r="RQZ19" s="451"/>
      <c r="RRA19" s="451"/>
      <c r="RRB19" s="451"/>
      <c r="RRC19" s="454"/>
      <c r="RRD19" s="454"/>
      <c r="RRE19" s="451"/>
      <c r="RRF19" s="451"/>
      <c r="RRG19" s="451"/>
      <c r="RRH19" s="451"/>
      <c r="RRI19" s="451"/>
      <c r="RRJ19" s="451"/>
      <c r="RRK19" s="454"/>
      <c r="RRL19" s="454"/>
      <c r="RRM19" s="451"/>
      <c r="RRN19" s="451"/>
      <c r="RRO19" s="451"/>
      <c r="RRP19" s="451"/>
      <c r="RRQ19" s="451"/>
      <c r="RRR19" s="451"/>
      <c r="RRS19" s="454"/>
      <c r="RRT19" s="454"/>
      <c r="RRU19" s="451"/>
      <c r="RRV19" s="451"/>
      <c r="RRW19" s="451"/>
      <c r="RRX19" s="451"/>
      <c r="RRY19" s="451"/>
      <c r="RRZ19" s="451"/>
      <c r="RSA19" s="454"/>
      <c r="RSB19" s="454"/>
      <c r="RSC19" s="451"/>
      <c r="RSD19" s="451"/>
      <c r="RSE19" s="451"/>
      <c r="RSF19" s="451"/>
      <c r="RSG19" s="451"/>
      <c r="RSH19" s="451"/>
      <c r="RSI19" s="454"/>
      <c r="RSJ19" s="454"/>
      <c r="RSK19" s="451"/>
      <c r="RSL19" s="451"/>
      <c r="RSM19" s="451"/>
      <c r="RSN19" s="451"/>
      <c r="RSO19" s="451"/>
      <c r="RSP19" s="451"/>
      <c r="RSQ19" s="454"/>
      <c r="RSR19" s="454"/>
      <c r="RSS19" s="451"/>
      <c r="RST19" s="451"/>
      <c r="RSU19" s="451"/>
      <c r="RSV19" s="451"/>
      <c r="RSW19" s="451"/>
      <c r="RSX19" s="451"/>
      <c r="RSY19" s="454"/>
      <c r="RSZ19" s="454"/>
      <c r="RTA19" s="451"/>
      <c r="RTB19" s="451"/>
      <c r="RTC19" s="451"/>
      <c r="RTD19" s="451"/>
      <c r="RTE19" s="451"/>
      <c r="RTF19" s="451"/>
      <c r="RTG19" s="454"/>
      <c r="RTH19" s="454"/>
      <c r="RTI19" s="451"/>
      <c r="RTJ19" s="451"/>
      <c r="RTK19" s="451"/>
      <c r="RTL19" s="451"/>
      <c r="RTM19" s="451"/>
      <c r="RTN19" s="451"/>
      <c r="RTO19" s="454"/>
      <c r="RTP19" s="454"/>
      <c r="RTQ19" s="451"/>
      <c r="RTR19" s="451"/>
      <c r="RTS19" s="451"/>
      <c r="RTT19" s="451"/>
      <c r="RTU19" s="451"/>
      <c r="RTV19" s="451"/>
      <c r="RTW19" s="454"/>
      <c r="RTX19" s="454"/>
      <c r="RTY19" s="451"/>
      <c r="RTZ19" s="451"/>
      <c r="RUA19" s="451"/>
      <c r="RUB19" s="451"/>
      <c r="RUC19" s="451"/>
      <c r="RUD19" s="451"/>
      <c r="RUE19" s="454"/>
      <c r="RUF19" s="454"/>
      <c r="RUG19" s="451"/>
      <c r="RUH19" s="451"/>
      <c r="RUI19" s="451"/>
      <c r="RUJ19" s="451"/>
      <c r="RUK19" s="451"/>
      <c r="RUL19" s="451"/>
      <c r="RUM19" s="454"/>
      <c r="RUN19" s="454"/>
      <c r="RUO19" s="451"/>
      <c r="RUP19" s="451"/>
      <c r="RUQ19" s="451"/>
      <c r="RUR19" s="451"/>
      <c r="RUS19" s="451"/>
      <c r="RUT19" s="451"/>
      <c r="RUU19" s="454"/>
      <c r="RUV19" s="454"/>
      <c r="RUW19" s="451"/>
      <c r="RUX19" s="451"/>
      <c r="RUY19" s="451"/>
      <c r="RUZ19" s="451"/>
      <c r="RVA19" s="451"/>
      <c r="RVB19" s="451"/>
      <c r="RVC19" s="454"/>
      <c r="RVD19" s="454"/>
      <c r="RVE19" s="451"/>
      <c r="RVF19" s="451"/>
      <c r="RVG19" s="451"/>
      <c r="RVH19" s="451"/>
      <c r="RVI19" s="451"/>
      <c r="RVJ19" s="451"/>
      <c r="RVK19" s="454"/>
      <c r="RVL19" s="454"/>
      <c r="RVM19" s="451"/>
      <c r="RVN19" s="451"/>
      <c r="RVO19" s="451"/>
      <c r="RVP19" s="451"/>
      <c r="RVQ19" s="451"/>
      <c r="RVR19" s="451"/>
      <c r="RVS19" s="454"/>
      <c r="RVT19" s="454"/>
      <c r="RVU19" s="451"/>
      <c r="RVV19" s="451"/>
      <c r="RVW19" s="451"/>
      <c r="RVX19" s="451"/>
      <c r="RVY19" s="451"/>
      <c r="RVZ19" s="451"/>
      <c r="RWA19" s="454"/>
      <c r="RWB19" s="454"/>
      <c r="RWC19" s="451"/>
      <c r="RWD19" s="451"/>
      <c r="RWE19" s="451"/>
      <c r="RWF19" s="451"/>
      <c r="RWG19" s="451"/>
      <c r="RWH19" s="451"/>
      <c r="RWI19" s="454"/>
      <c r="RWJ19" s="454"/>
      <c r="RWK19" s="451"/>
      <c r="RWL19" s="451"/>
      <c r="RWM19" s="451"/>
      <c r="RWN19" s="451"/>
      <c r="RWO19" s="451"/>
      <c r="RWP19" s="451"/>
      <c r="RWQ19" s="454"/>
      <c r="RWR19" s="454"/>
      <c r="RWS19" s="451"/>
      <c r="RWT19" s="451"/>
      <c r="RWU19" s="451"/>
      <c r="RWV19" s="451"/>
      <c r="RWW19" s="451"/>
      <c r="RWX19" s="451"/>
      <c r="RWY19" s="454"/>
      <c r="RWZ19" s="454"/>
      <c r="RXA19" s="451"/>
      <c r="RXB19" s="451"/>
      <c r="RXC19" s="451"/>
      <c r="RXD19" s="451"/>
      <c r="RXE19" s="451"/>
      <c r="RXF19" s="451"/>
      <c r="RXG19" s="454"/>
      <c r="RXH19" s="454"/>
      <c r="RXI19" s="451"/>
      <c r="RXJ19" s="451"/>
      <c r="RXK19" s="451"/>
      <c r="RXL19" s="451"/>
      <c r="RXM19" s="451"/>
      <c r="RXN19" s="451"/>
      <c r="RXO19" s="454"/>
      <c r="RXP19" s="454"/>
      <c r="RXQ19" s="451"/>
      <c r="RXR19" s="451"/>
      <c r="RXS19" s="451"/>
      <c r="RXT19" s="451"/>
      <c r="RXU19" s="451"/>
      <c r="RXV19" s="451"/>
      <c r="RXW19" s="454"/>
      <c r="RXX19" s="454"/>
      <c r="RXY19" s="451"/>
      <c r="RXZ19" s="451"/>
      <c r="RYA19" s="451"/>
      <c r="RYB19" s="451"/>
      <c r="RYC19" s="451"/>
      <c r="RYD19" s="451"/>
      <c r="RYE19" s="454"/>
      <c r="RYF19" s="454"/>
      <c r="RYG19" s="451"/>
      <c r="RYH19" s="451"/>
      <c r="RYI19" s="451"/>
      <c r="RYJ19" s="451"/>
      <c r="RYK19" s="451"/>
      <c r="RYL19" s="451"/>
      <c r="RYM19" s="454"/>
      <c r="RYN19" s="454"/>
      <c r="RYO19" s="451"/>
      <c r="RYP19" s="451"/>
      <c r="RYQ19" s="451"/>
      <c r="RYR19" s="451"/>
      <c r="RYS19" s="451"/>
      <c r="RYT19" s="451"/>
      <c r="RYU19" s="454"/>
      <c r="RYV19" s="454"/>
      <c r="RYW19" s="451"/>
      <c r="RYX19" s="451"/>
      <c r="RYY19" s="451"/>
      <c r="RYZ19" s="451"/>
      <c r="RZA19" s="451"/>
      <c r="RZB19" s="451"/>
      <c r="RZC19" s="454"/>
      <c r="RZD19" s="454"/>
      <c r="RZE19" s="451"/>
      <c r="RZF19" s="451"/>
      <c r="RZG19" s="451"/>
      <c r="RZH19" s="451"/>
      <c r="RZI19" s="451"/>
      <c r="RZJ19" s="451"/>
      <c r="RZK19" s="454"/>
      <c r="RZL19" s="454"/>
      <c r="RZM19" s="451"/>
      <c r="RZN19" s="451"/>
      <c r="RZO19" s="451"/>
      <c r="RZP19" s="451"/>
      <c r="RZQ19" s="451"/>
      <c r="RZR19" s="451"/>
      <c r="RZS19" s="454"/>
      <c r="RZT19" s="454"/>
      <c r="RZU19" s="451"/>
      <c r="RZV19" s="451"/>
      <c r="RZW19" s="451"/>
      <c r="RZX19" s="451"/>
      <c r="RZY19" s="451"/>
      <c r="RZZ19" s="451"/>
      <c r="SAA19" s="454"/>
      <c r="SAB19" s="454"/>
      <c r="SAC19" s="451"/>
      <c r="SAD19" s="451"/>
      <c r="SAE19" s="451"/>
      <c r="SAF19" s="451"/>
      <c r="SAG19" s="451"/>
      <c r="SAH19" s="451"/>
      <c r="SAI19" s="454"/>
      <c r="SAJ19" s="454"/>
      <c r="SAK19" s="451"/>
      <c r="SAL19" s="451"/>
      <c r="SAM19" s="451"/>
      <c r="SAN19" s="451"/>
      <c r="SAO19" s="451"/>
      <c r="SAP19" s="451"/>
      <c r="SAQ19" s="454"/>
      <c r="SAR19" s="454"/>
      <c r="SAS19" s="451"/>
      <c r="SAT19" s="451"/>
      <c r="SAU19" s="451"/>
      <c r="SAV19" s="451"/>
      <c r="SAW19" s="451"/>
      <c r="SAX19" s="451"/>
      <c r="SAY19" s="454"/>
      <c r="SAZ19" s="454"/>
      <c r="SBA19" s="451"/>
      <c r="SBB19" s="451"/>
      <c r="SBC19" s="451"/>
      <c r="SBD19" s="451"/>
      <c r="SBE19" s="451"/>
      <c r="SBF19" s="451"/>
      <c r="SBG19" s="454"/>
      <c r="SBH19" s="454"/>
      <c r="SBI19" s="451"/>
      <c r="SBJ19" s="451"/>
      <c r="SBK19" s="451"/>
      <c r="SBL19" s="451"/>
      <c r="SBM19" s="451"/>
      <c r="SBN19" s="451"/>
      <c r="SBO19" s="454"/>
      <c r="SBP19" s="454"/>
      <c r="SBQ19" s="451"/>
      <c r="SBR19" s="451"/>
      <c r="SBS19" s="451"/>
      <c r="SBT19" s="451"/>
      <c r="SBU19" s="451"/>
      <c r="SBV19" s="451"/>
      <c r="SBW19" s="454"/>
      <c r="SBX19" s="454"/>
      <c r="SBY19" s="451"/>
      <c r="SBZ19" s="451"/>
      <c r="SCA19" s="451"/>
      <c r="SCB19" s="451"/>
      <c r="SCC19" s="451"/>
      <c r="SCD19" s="451"/>
      <c r="SCE19" s="454"/>
      <c r="SCF19" s="454"/>
      <c r="SCG19" s="451"/>
      <c r="SCH19" s="451"/>
      <c r="SCI19" s="451"/>
      <c r="SCJ19" s="451"/>
      <c r="SCK19" s="451"/>
      <c r="SCL19" s="451"/>
      <c r="SCM19" s="454"/>
      <c r="SCN19" s="454"/>
      <c r="SCO19" s="451"/>
      <c r="SCP19" s="451"/>
      <c r="SCQ19" s="451"/>
      <c r="SCR19" s="451"/>
      <c r="SCS19" s="451"/>
      <c r="SCT19" s="451"/>
      <c r="SCU19" s="454"/>
      <c r="SCV19" s="454"/>
      <c r="SCW19" s="451"/>
      <c r="SCX19" s="451"/>
      <c r="SCY19" s="451"/>
      <c r="SCZ19" s="451"/>
      <c r="SDA19" s="451"/>
      <c r="SDB19" s="451"/>
      <c r="SDC19" s="454"/>
      <c r="SDD19" s="454"/>
      <c r="SDE19" s="451"/>
      <c r="SDF19" s="451"/>
      <c r="SDG19" s="451"/>
      <c r="SDH19" s="451"/>
      <c r="SDI19" s="451"/>
      <c r="SDJ19" s="451"/>
      <c r="SDK19" s="454"/>
      <c r="SDL19" s="454"/>
      <c r="SDM19" s="451"/>
      <c r="SDN19" s="451"/>
      <c r="SDO19" s="451"/>
      <c r="SDP19" s="451"/>
      <c r="SDQ19" s="451"/>
      <c r="SDR19" s="451"/>
      <c r="SDS19" s="454"/>
      <c r="SDT19" s="454"/>
      <c r="SDU19" s="451"/>
      <c r="SDV19" s="451"/>
      <c r="SDW19" s="451"/>
      <c r="SDX19" s="451"/>
      <c r="SDY19" s="451"/>
      <c r="SDZ19" s="451"/>
      <c r="SEA19" s="454"/>
      <c r="SEB19" s="454"/>
      <c r="SEC19" s="451"/>
      <c r="SED19" s="451"/>
      <c r="SEE19" s="451"/>
      <c r="SEF19" s="451"/>
      <c r="SEG19" s="451"/>
      <c r="SEH19" s="451"/>
      <c r="SEI19" s="454"/>
      <c r="SEJ19" s="454"/>
      <c r="SEK19" s="451"/>
      <c r="SEL19" s="451"/>
      <c r="SEM19" s="451"/>
      <c r="SEN19" s="451"/>
      <c r="SEO19" s="451"/>
      <c r="SEP19" s="451"/>
      <c r="SEQ19" s="454"/>
      <c r="SER19" s="454"/>
      <c r="SES19" s="451"/>
      <c r="SET19" s="451"/>
      <c r="SEU19" s="451"/>
      <c r="SEV19" s="451"/>
      <c r="SEW19" s="451"/>
      <c r="SEX19" s="451"/>
      <c r="SEY19" s="454"/>
      <c r="SEZ19" s="454"/>
      <c r="SFA19" s="451"/>
      <c r="SFB19" s="451"/>
      <c r="SFC19" s="451"/>
      <c r="SFD19" s="451"/>
      <c r="SFE19" s="451"/>
      <c r="SFF19" s="451"/>
      <c r="SFG19" s="454"/>
      <c r="SFH19" s="454"/>
      <c r="SFI19" s="451"/>
      <c r="SFJ19" s="451"/>
      <c r="SFK19" s="451"/>
      <c r="SFL19" s="451"/>
      <c r="SFM19" s="451"/>
      <c r="SFN19" s="451"/>
      <c r="SFO19" s="454"/>
      <c r="SFP19" s="454"/>
      <c r="SFQ19" s="451"/>
      <c r="SFR19" s="451"/>
      <c r="SFS19" s="451"/>
      <c r="SFT19" s="451"/>
      <c r="SFU19" s="451"/>
      <c r="SFV19" s="451"/>
      <c r="SFW19" s="454"/>
      <c r="SFX19" s="454"/>
      <c r="SFY19" s="451"/>
      <c r="SFZ19" s="451"/>
      <c r="SGA19" s="451"/>
      <c r="SGB19" s="451"/>
      <c r="SGC19" s="451"/>
      <c r="SGD19" s="451"/>
      <c r="SGE19" s="454"/>
      <c r="SGF19" s="454"/>
      <c r="SGG19" s="451"/>
      <c r="SGH19" s="451"/>
      <c r="SGI19" s="451"/>
      <c r="SGJ19" s="451"/>
      <c r="SGK19" s="451"/>
      <c r="SGL19" s="451"/>
      <c r="SGM19" s="454"/>
      <c r="SGN19" s="454"/>
      <c r="SGO19" s="451"/>
      <c r="SGP19" s="451"/>
      <c r="SGQ19" s="451"/>
      <c r="SGR19" s="451"/>
      <c r="SGS19" s="451"/>
      <c r="SGT19" s="451"/>
      <c r="SGU19" s="454"/>
      <c r="SGV19" s="454"/>
      <c r="SGW19" s="451"/>
      <c r="SGX19" s="451"/>
      <c r="SGY19" s="451"/>
      <c r="SGZ19" s="451"/>
      <c r="SHA19" s="451"/>
      <c r="SHB19" s="451"/>
      <c r="SHC19" s="454"/>
      <c r="SHD19" s="454"/>
      <c r="SHE19" s="451"/>
      <c r="SHF19" s="451"/>
      <c r="SHG19" s="451"/>
      <c r="SHH19" s="451"/>
      <c r="SHI19" s="451"/>
      <c r="SHJ19" s="451"/>
      <c r="SHK19" s="454"/>
      <c r="SHL19" s="454"/>
      <c r="SHM19" s="451"/>
      <c r="SHN19" s="451"/>
      <c r="SHO19" s="451"/>
      <c r="SHP19" s="451"/>
      <c r="SHQ19" s="451"/>
      <c r="SHR19" s="451"/>
      <c r="SHS19" s="454"/>
      <c r="SHT19" s="454"/>
      <c r="SHU19" s="451"/>
      <c r="SHV19" s="451"/>
      <c r="SHW19" s="451"/>
      <c r="SHX19" s="451"/>
      <c r="SHY19" s="451"/>
      <c r="SHZ19" s="451"/>
      <c r="SIA19" s="454"/>
      <c r="SIB19" s="454"/>
      <c r="SIC19" s="451"/>
      <c r="SID19" s="451"/>
      <c r="SIE19" s="451"/>
      <c r="SIF19" s="451"/>
      <c r="SIG19" s="451"/>
      <c r="SIH19" s="451"/>
      <c r="SII19" s="454"/>
      <c r="SIJ19" s="454"/>
      <c r="SIK19" s="451"/>
      <c r="SIL19" s="451"/>
      <c r="SIM19" s="451"/>
      <c r="SIN19" s="451"/>
      <c r="SIO19" s="451"/>
      <c r="SIP19" s="451"/>
      <c r="SIQ19" s="454"/>
      <c r="SIR19" s="454"/>
      <c r="SIS19" s="451"/>
      <c r="SIT19" s="451"/>
      <c r="SIU19" s="451"/>
      <c r="SIV19" s="451"/>
      <c r="SIW19" s="451"/>
      <c r="SIX19" s="451"/>
      <c r="SIY19" s="454"/>
      <c r="SIZ19" s="454"/>
      <c r="SJA19" s="451"/>
      <c r="SJB19" s="451"/>
      <c r="SJC19" s="451"/>
      <c r="SJD19" s="451"/>
      <c r="SJE19" s="451"/>
      <c r="SJF19" s="451"/>
      <c r="SJG19" s="454"/>
      <c r="SJH19" s="454"/>
      <c r="SJI19" s="451"/>
      <c r="SJJ19" s="451"/>
      <c r="SJK19" s="451"/>
      <c r="SJL19" s="451"/>
      <c r="SJM19" s="451"/>
      <c r="SJN19" s="451"/>
      <c r="SJO19" s="454"/>
      <c r="SJP19" s="454"/>
      <c r="SJQ19" s="451"/>
      <c r="SJR19" s="451"/>
      <c r="SJS19" s="451"/>
      <c r="SJT19" s="451"/>
      <c r="SJU19" s="451"/>
      <c r="SJV19" s="451"/>
      <c r="SJW19" s="454"/>
      <c r="SJX19" s="454"/>
      <c r="SJY19" s="451"/>
      <c r="SJZ19" s="451"/>
      <c r="SKA19" s="451"/>
      <c r="SKB19" s="451"/>
      <c r="SKC19" s="451"/>
      <c r="SKD19" s="451"/>
      <c r="SKE19" s="454"/>
      <c r="SKF19" s="454"/>
      <c r="SKG19" s="451"/>
      <c r="SKH19" s="451"/>
      <c r="SKI19" s="451"/>
      <c r="SKJ19" s="451"/>
      <c r="SKK19" s="451"/>
      <c r="SKL19" s="451"/>
      <c r="SKM19" s="454"/>
      <c r="SKN19" s="454"/>
      <c r="SKO19" s="451"/>
      <c r="SKP19" s="451"/>
      <c r="SKQ19" s="451"/>
      <c r="SKR19" s="451"/>
      <c r="SKS19" s="451"/>
      <c r="SKT19" s="451"/>
      <c r="SKU19" s="454"/>
      <c r="SKV19" s="454"/>
      <c r="SKW19" s="451"/>
      <c r="SKX19" s="451"/>
      <c r="SKY19" s="451"/>
      <c r="SKZ19" s="451"/>
      <c r="SLA19" s="451"/>
      <c r="SLB19" s="451"/>
      <c r="SLC19" s="454"/>
      <c r="SLD19" s="454"/>
      <c r="SLE19" s="451"/>
      <c r="SLF19" s="451"/>
      <c r="SLG19" s="451"/>
      <c r="SLH19" s="451"/>
      <c r="SLI19" s="451"/>
      <c r="SLJ19" s="451"/>
      <c r="SLK19" s="454"/>
      <c r="SLL19" s="454"/>
      <c r="SLM19" s="451"/>
      <c r="SLN19" s="451"/>
      <c r="SLO19" s="451"/>
      <c r="SLP19" s="451"/>
      <c r="SLQ19" s="451"/>
      <c r="SLR19" s="451"/>
      <c r="SLS19" s="454"/>
      <c r="SLT19" s="454"/>
      <c r="SLU19" s="451"/>
      <c r="SLV19" s="451"/>
      <c r="SLW19" s="451"/>
      <c r="SLX19" s="451"/>
      <c r="SLY19" s="451"/>
      <c r="SLZ19" s="451"/>
      <c r="SMA19" s="454"/>
      <c r="SMB19" s="454"/>
      <c r="SMC19" s="451"/>
      <c r="SMD19" s="451"/>
      <c r="SME19" s="451"/>
      <c r="SMF19" s="451"/>
      <c r="SMG19" s="451"/>
      <c r="SMH19" s="451"/>
      <c r="SMI19" s="454"/>
      <c r="SMJ19" s="454"/>
      <c r="SMK19" s="451"/>
      <c r="SML19" s="451"/>
      <c r="SMM19" s="451"/>
      <c r="SMN19" s="451"/>
      <c r="SMO19" s="451"/>
      <c r="SMP19" s="451"/>
      <c r="SMQ19" s="454"/>
      <c r="SMR19" s="454"/>
      <c r="SMS19" s="451"/>
      <c r="SMT19" s="451"/>
      <c r="SMU19" s="451"/>
      <c r="SMV19" s="451"/>
      <c r="SMW19" s="451"/>
      <c r="SMX19" s="451"/>
      <c r="SMY19" s="454"/>
      <c r="SMZ19" s="454"/>
      <c r="SNA19" s="451"/>
      <c r="SNB19" s="451"/>
      <c r="SNC19" s="451"/>
      <c r="SND19" s="451"/>
      <c r="SNE19" s="451"/>
      <c r="SNF19" s="451"/>
      <c r="SNG19" s="454"/>
      <c r="SNH19" s="454"/>
      <c r="SNI19" s="451"/>
      <c r="SNJ19" s="451"/>
      <c r="SNK19" s="451"/>
      <c r="SNL19" s="451"/>
      <c r="SNM19" s="451"/>
      <c r="SNN19" s="451"/>
      <c r="SNO19" s="454"/>
      <c r="SNP19" s="454"/>
      <c r="SNQ19" s="451"/>
      <c r="SNR19" s="451"/>
      <c r="SNS19" s="451"/>
      <c r="SNT19" s="451"/>
      <c r="SNU19" s="451"/>
      <c r="SNV19" s="451"/>
      <c r="SNW19" s="454"/>
      <c r="SNX19" s="454"/>
      <c r="SNY19" s="451"/>
      <c r="SNZ19" s="451"/>
      <c r="SOA19" s="451"/>
      <c r="SOB19" s="451"/>
      <c r="SOC19" s="451"/>
      <c r="SOD19" s="451"/>
      <c r="SOE19" s="454"/>
      <c r="SOF19" s="454"/>
      <c r="SOG19" s="451"/>
      <c r="SOH19" s="451"/>
      <c r="SOI19" s="451"/>
      <c r="SOJ19" s="451"/>
      <c r="SOK19" s="451"/>
      <c r="SOL19" s="451"/>
      <c r="SOM19" s="454"/>
      <c r="SON19" s="454"/>
      <c r="SOO19" s="451"/>
      <c r="SOP19" s="451"/>
      <c r="SOQ19" s="451"/>
      <c r="SOR19" s="451"/>
      <c r="SOS19" s="451"/>
      <c r="SOT19" s="451"/>
      <c r="SOU19" s="454"/>
      <c r="SOV19" s="454"/>
      <c r="SOW19" s="451"/>
      <c r="SOX19" s="451"/>
      <c r="SOY19" s="451"/>
      <c r="SOZ19" s="451"/>
      <c r="SPA19" s="451"/>
      <c r="SPB19" s="451"/>
      <c r="SPC19" s="454"/>
      <c r="SPD19" s="454"/>
      <c r="SPE19" s="451"/>
      <c r="SPF19" s="451"/>
      <c r="SPG19" s="451"/>
      <c r="SPH19" s="451"/>
      <c r="SPI19" s="451"/>
      <c r="SPJ19" s="451"/>
      <c r="SPK19" s="454"/>
      <c r="SPL19" s="454"/>
      <c r="SPM19" s="451"/>
      <c r="SPN19" s="451"/>
      <c r="SPO19" s="451"/>
      <c r="SPP19" s="451"/>
      <c r="SPQ19" s="451"/>
      <c r="SPR19" s="451"/>
      <c r="SPS19" s="454"/>
      <c r="SPT19" s="454"/>
      <c r="SPU19" s="451"/>
      <c r="SPV19" s="451"/>
      <c r="SPW19" s="451"/>
      <c r="SPX19" s="451"/>
      <c r="SPY19" s="451"/>
      <c r="SPZ19" s="451"/>
      <c r="SQA19" s="454"/>
      <c r="SQB19" s="454"/>
      <c r="SQC19" s="451"/>
      <c r="SQD19" s="451"/>
      <c r="SQE19" s="451"/>
      <c r="SQF19" s="451"/>
      <c r="SQG19" s="451"/>
      <c r="SQH19" s="451"/>
      <c r="SQI19" s="454"/>
      <c r="SQJ19" s="454"/>
      <c r="SQK19" s="451"/>
      <c r="SQL19" s="451"/>
      <c r="SQM19" s="451"/>
      <c r="SQN19" s="451"/>
      <c r="SQO19" s="451"/>
      <c r="SQP19" s="451"/>
      <c r="SQQ19" s="454"/>
      <c r="SQR19" s="454"/>
      <c r="SQS19" s="451"/>
      <c r="SQT19" s="451"/>
      <c r="SQU19" s="451"/>
      <c r="SQV19" s="451"/>
      <c r="SQW19" s="451"/>
      <c r="SQX19" s="451"/>
      <c r="SQY19" s="454"/>
      <c r="SQZ19" s="454"/>
      <c r="SRA19" s="451"/>
      <c r="SRB19" s="451"/>
      <c r="SRC19" s="451"/>
      <c r="SRD19" s="451"/>
      <c r="SRE19" s="451"/>
      <c r="SRF19" s="451"/>
      <c r="SRG19" s="454"/>
      <c r="SRH19" s="454"/>
      <c r="SRI19" s="451"/>
      <c r="SRJ19" s="451"/>
      <c r="SRK19" s="451"/>
      <c r="SRL19" s="451"/>
      <c r="SRM19" s="451"/>
      <c r="SRN19" s="451"/>
      <c r="SRO19" s="454"/>
      <c r="SRP19" s="454"/>
      <c r="SRQ19" s="451"/>
      <c r="SRR19" s="451"/>
      <c r="SRS19" s="451"/>
      <c r="SRT19" s="451"/>
      <c r="SRU19" s="451"/>
      <c r="SRV19" s="451"/>
      <c r="SRW19" s="454"/>
      <c r="SRX19" s="454"/>
      <c r="SRY19" s="451"/>
      <c r="SRZ19" s="451"/>
      <c r="SSA19" s="451"/>
      <c r="SSB19" s="451"/>
      <c r="SSC19" s="451"/>
      <c r="SSD19" s="451"/>
      <c r="SSE19" s="454"/>
      <c r="SSF19" s="454"/>
      <c r="SSG19" s="451"/>
      <c r="SSH19" s="451"/>
      <c r="SSI19" s="451"/>
      <c r="SSJ19" s="451"/>
      <c r="SSK19" s="451"/>
      <c r="SSL19" s="451"/>
      <c r="SSM19" s="454"/>
      <c r="SSN19" s="454"/>
      <c r="SSO19" s="451"/>
      <c r="SSP19" s="451"/>
      <c r="SSQ19" s="451"/>
      <c r="SSR19" s="451"/>
      <c r="SSS19" s="451"/>
      <c r="SST19" s="451"/>
      <c r="SSU19" s="454"/>
      <c r="SSV19" s="454"/>
      <c r="SSW19" s="451"/>
      <c r="SSX19" s="451"/>
      <c r="SSY19" s="451"/>
      <c r="SSZ19" s="451"/>
      <c r="STA19" s="451"/>
      <c r="STB19" s="451"/>
      <c r="STC19" s="454"/>
      <c r="STD19" s="454"/>
      <c r="STE19" s="451"/>
      <c r="STF19" s="451"/>
      <c r="STG19" s="451"/>
      <c r="STH19" s="451"/>
      <c r="STI19" s="451"/>
      <c r="STJ19" s="451"/>
      <c r="STK19" s="454"/>
      <c r="STL19" s="454"/>
      <c r="STM19" s="451"/>
      <c r="STN19" s="451"/>
      <c r="STO19" s="451"/>
      <c r="STP19" s="451"/>
      <c r="STQ19" s="451"/>
      <c r="STR19" s="451"/>
      <c r="STS19" s="454"/>
      <c r="STT19" s="454"/>
      <c r="STU19" s="451"/>
      <c r="STV19" s="451"/>
      <c r="STW19" s="451"/>
      <c r="STX19" s="451"/>
      <c r="STY19" s="451"/>
      <c r="STZ19" s="451"/>
      <c r="SUA19" s="454"/>
      <c r="SUB19" s="454"/>
      <c r="SUC19" s="451"/>
      <c r="SUD19" s="451"/>
      <c r="SUE19" s="451"/>
      <c r="SUF19" s="451"/>
      <c r="SUG19" s="451"/>
      <c r="SUH19" s="451"/>
      <c r="SUI19" s="454"/>
      <c r="SUJ19" s="454"/>
      <c r="SUK19" s="451"/>
      <c r="SUL19" s="451"/>
      <c r="SUM19" s="451"/>
      <c r="SUN19" s="451"/>
      <c r="SUO19" s="451"/>
      <c r="SUP19" s="451"/>
      <c r="SUQ19" s="454"/>
      <c r="SUR19" s="454"/>
      <c r="SUS19" s="451"/>
      <c r="SUT19" s="451"/>
      <c r="SUU19" s="451"/>
      <c r="SUV19" s="451"/>
      <c r="SUW19" s="451"/>
      <c r="SUX19" s="451"/>
      <c r="SUY19" s="454"/>
      <c r="SUZ19" s="454"/>
      <c r="SVA19" s="451"/>
      <c r="SVB19" s="451"/>
      <c r="SVC19" s="451"/>
      <c r="SVD19" s="451"/>
      <c r="SVE19" s="451"/>
      <c r="SVF19" s="451"/>
      <c r="SVG19" s="454"/>
      <c r="SVH19" s="454"/>
      <c r="SVI19" s="451"/>
      <c r="SVJ19" s="451"/>
      <c r="SVK19" s="451"/>
      <c r="SVL19" s="451"/>
      <c r="SVM19" s="451"/>
      <c r="SVN19" s="451"/>
      <c r="SVO19" s="454"/>
      <c r="SVP19" s="454"/>
      <c r="SVQ19" s="451"/>
      <c r="SVR19" s="451"/>
      <c r="SVS19" s="451"/>
      <c r="SVT19" s="451"/>
      <c r="SVU19" s="451"/>
      <c r="SVV19" s="451"/>
      <c r="SVW19" s="454"/>
      <c r="SVX19" s="454"/>
      <c r="SVY19" s="451"/>
      <c r="SVZ19" s="451"/>
      <c r="SWA19" s="451"/>
      <c r="SWB19" s="451"/>
      <c r="SWC19" s="451"/>
      <c r="SWD19" s="451"/>
      <c r="SWE19" s="454"/>
      <c r="SWF19" s="454"/>
      <c r="SWG19" s="451"/>
      <c r="SWH19" s="451"/>
      <c r="SWI19" s="451"/>
      <c r="SWJ19" s="451"/>
      <c r="SWK19" s="451"/>
      <c r="SWL19" s="451"/>
      <c r="SWM19" s="454"/>
      <c r="SWN19" s="454"/>
      <c r="SWO19" s="451"/>
      <c r="SWP19" s="451"/>
      <c r="SWQ19" s="451"/>
      <c r="SWR19" s="451"/>
      <c r="SWS19" s="451"/>
      <c r="SWT19" s="451"/>
      <c r="SWU19" s="454"/>
      <c r="SWV19" s="454"/>
      <c r="SWW19" s="451"/>
      <c r="SWX19" s="451"/>
      <c r="SWY19" s="451"/>
      <c r="SWZ19" s="451"/>
      <c r="SXA19" s="451"/>
      <c r="SXB19" s="451"/>
      <c r="SXC19" s="454"/>
      <c r="SXD19" s="454"/>
      <c r="SXE19" s="451"/>
      <c r="SXF19" s="451"/>
      <c r="SXG19" s="451"/>
      <c r="SXH19" s="451"/>
      <c r="SXI19" s="451"/>
      <c r="SXJ19" s="451"/>
      <c r="SXK19" s="454"/>
      <c r="SXL19" s="454"/>
      <c r="SXM19" s="451"/>
      <c r="SXN19" s="451"/>
      <c r="SXO19" s="451"/>
      <c r="SXP19" s="451"/>
      <c r="SXQ19" s="451"/>
      <c r="SXR19" s="451"/>
      <c r="SXS19" s="454"/>
      <c r="SXT19" s="454"/>
      <c r="SXU19" s="451"/>
      <c r="SXV19" s="451"/>
      <c r="SXW19" s="451"/>
      <c r="SXX19" s="451"/>
      <c r="SXY19" s="451"/>
      <c r="SXZ19" s="451"/>
      <c r="SYA19" s="454"/>
      <c r="SYB19" s="454"/>
      <c r="SYC19" s="451"/>
      <c r="SYD19" s="451"/>
      <c r="SYE19" s="451"/>
      <c r="SYF19" s="451"/>
      <c r="SYG19" s="451"/>
      <c r="SYH19" s="451"/>
      <c r="SYI19" s="454"/>
      <c r="SYJ19" s="454"/>
      <c r="SYK19" s="451"/>
      <c r="SYL19" s="451"/>
      <c r="SYM19" s="451"/>
      <c r="SYN19" s="451"/>
      <c r="SYO19" s="451"/>
      <c r="SYP19" s="451"/>
      <c r="SYQ19" s="454"/>
      <c r="SYR19" s="454"/>
      <c r="SYS19" s="451"/>
      <c r="SYT19" s="451"/>
      <c r="SYU19" s="451"/>
      <c r="SYV19" s="451"/>
      <c r="SYW19" s="451"/>
      <c r="SYX19" s="451"/>
      <c r="SYY19" s="454"/>
      <c r="SYZ19" s="454"/>
      <c r="SZA19" s="451"/>
      <c r="SZB19" s="451"/>
      <c r="SZC19" s="451"/>
      <c r="SZD19" s="451"/>
      <c r="SZE19" s="451"/>
      <c r="SZF19" s="451"/>
      <c r="SZG19" s="454"/>
      <c r="SZH19" s="454"/>
      <c r="SZI19" s="451"/>
      <c r="SZJ19" s="451"/>
      <c r="SZK19" s="451"/>
      <c r="SZL19" s="451"/>
      <c r="SZM19" s="451"/>
      <c r="SZN19" s="451"/>
      <c r="SZO19" s="454"/>
      <c r="SZP19" s="454"/>
      <c r="SZQ19" s="451"/>
      <c r="SZR19" s="451"/>
      <c r="SZS19" s="451"/>
      <c r="SZT19" s="451"/>
      <c r="SZU19" s="451"/>
      <c r="SZV19" s="451"/>
      <c r="SZW19" s="454"/>
      <c r="SZX19" s="454"/>
      <c r="SZY19" s="451"/>
      <c r="SZZ19" s="451"/>
      <c r="TAA19" s="451"/>
      <c r="TAB19" s="451"/>
      <c r="TAC19" s="451"/>
      <c r="TAD19" s="451"/>
      <c r="TAE19" s="454"/>
      <c r="TAF19" s="454"/>
      <c r="TAG19" s="451"/>
      <c r="TAH19" s="451"/>
      <c r="TAI19" s="451"/>
      <c r="TAJ19" s="451"/>
      <c r="TAK19" s="451"/>
      <c r="TAL19" s="451"/>
      <c r="TAM19" s="454"/>
      <c r="TAN19" s="454"/>
      <c r="TAO19" s="451"/>
      <c r="TAP19" s="451"/>
      <c r="TAQ19" s="451"/>
      <c r="TAR19" s="451"/>
      <c r="TAS19" s="451"/>
      <c r="TAT19" s="451"/>
      <c r="TAU19" s="454"/>
      <c r="TAV19" s="454"/>
      <c r="TAW19" s="451"/>
      <c r="TAX19" s="451"/>
      <c r="TAY19" s="451"/>
      <c r="TAZ19" s="451"/>
      <c r="TBA19" s="451"/>
      <c r="TBB19" s="451"/>
      <c r="TBC19" s="454"/>
      <c r="TBD19" s="454"/>
      <c r="TBE19" s="451"/>
      <c r="TBF19" s="451"/>
      <c r="TBG19" s="451"/>
      <c r="TBH19" s="451"/>
      <c r="TBI19" s="451"/>
      <c r="TBJ19" s="451"/>
      <c r="TBK19" s="454"/>
      <c r="TBL19" s="454"/>
      <c r="TBM19" s="451"/>
      <c r="TBN19" s="451"/>
      <c r="TBO19" s="451"/>
      <c r="TBP19" s="451"/>
      <c r="TBQ19" s="451"/>
      <c r="TBR19" s="451"/>
      <c r="TBS19" s="454"/>
      <c r="TBT19" s="454"/>
      <c r="TBU19" s="451"/>
      <c r="TBV19" s="451"/>
      <c r="TBW19" s="451"/>
      <c r="TBX19" s="451"/>
      <c r="TBY19" s="451"/>
      <c r="TBZ19" s="451"/>
      <c r="TCA19" s="454"/>
      <c r="TCB19" s="454"/>
      <c r="TCC19" s="451"/>
      <c r="TCD19" s="451"/>
      <c r="TCE19" s="451"/>
      <c r="TCF19" s="451"/>
      <c r="TCG19" s="451"/>
      <c r="TCH19" s="451"/>
      <c r="TCI19" s="454"/>
      <c r="TCJ19" s="454"/>
      <c r="TCK19" s="451"/>
      <c r="TCL19" s="451"/>
      <c r="TCM19" s="451"/>
      <c r="TCN19" s="451"/>
      <c r="TCO19" s="451"/>
      <c r="TCP19" s="451"/>
      <c r="TCQ19" s="454"/>
      <c r="TCR19" s="454"/>
      <c r="TCS19" s="451"/>
      <c r="TCT19" s="451"/>
      <c r="TCU19" s="451"/>
      <c r="TCV19" s="451"/>
      <c r="TCW19" s="451"/>
      <c r="TCX19" s="451"/>
      <c r="TCY19" s="454"/>
      <c r="TCZ19" s="454"/>
      <c r="TDA19" s="451"/>
      <c r="TDB19" s="451"/>
      <c r="TDC19" s="451"/>
      <c r="TDD19" s="451"/>
      <c r="TDE19" s="451"/>
      <c r="TDF19" s="451"/>
      <c r="TDG19" s="454"/>
      <c r="TDH19" s="454"/>
      <c r="TDI19" s="451"/>
      <c r="TDJ19" s="451"/>
      <c r="TDK19" s="451"/>
      <c r="TDL19" s="451"/>
      <c r="TDM19" s="451"/>
      <c r="TDN19" s="451"/>
      <c r="TDO19" s="454"/>
      <c r="TDP19" s="454"/>
      <c r="TDQ19" s="451"/>
      <c r="TDR19" s="451"/>
      <c r="TDS19" s="451"/>
      <c r="TDT19" s="451"/>
      <c r="TDU19" s="451"/>
      <c r="TDV19" s="451"/>
      <c r="TDW19" s="454"/>
      <c r="TDX19" s="454"/>
      <c r="TDY19" s="451"/>
      <c r="TDZ19" s="451"/>
      <c r="TEA19" s="451"/>
      <c r="TEB19" s="451"/>
      <c r="TEC19" s="451"/>
      <c r="TED19" s="451"/>
      <c r="TEE19" s="454"/>
      <c r="TEF19" s="454"/>
      <c r="TEG19" s="451"/>
      <c r="TEH19" s="451"/>
      <c r="TEI19" s="451"/>
      <c r="TEJ19" s="451"/>
      <c r="TEK19" s="451"/>
      <c r="TEL19" s="451"/>
      <c r="TEM19" s="454"/>
      <c r="TEN19" s="454"/>
      <c r="TEO19" s="451"/>
      <c r="TEP19" s="451"/>
      <c r="TEQ19" s="451"/>
      <c r="TER19" s="451"/>
      <c r="TES19" s="451"/>
      <c r="TET19" s="451"/>
      <c r="TEU19" s="454"/>
      <c r="TEV19" s="454"/>
      <c r="TEW19" s="451"/>
      <c r="TEX19" s="451"/>
      <c r="TEY19" s="451"/>
      <c r="TEZ19" s="451"/>
      <c r="TFA19" s="451"/>
      <c r="TFB19" s="451"/>
      <c r="TFC19" s="454"/>
      <c r="TFD19" s="454"/>
      <c r="TFE19" s="451"/>
      <c r="TFF19" s="451"/>
      <c r="TFG19" s="451"/>
      <c r="TFH19" s="451"/>
      <c r="TFI19" s="451"/>
      <c r="TFJ19" s="451"/>
      <c r="TFK19" s="454"/>
      <c r="TFL19" s="454"/>
      <c r="TFM19" s="451"/>
      <c r="TFN19" s="451"/>
      <c r="TFO19" s="451"/>
      <c r="TFP19" s="451"/>
      <c r="TFQ19" s="451"/>
      <c r="TFR19" s="451"/>
      <c r="TFS19" s="454"/>
      <c r="TFT19" s="454"/>
      <c r="TFU19" s="451"/>
      <c r="TFV19" s="451"/>
      <c r="TFW19" s="451"/>
      <c r="TFX19" s="451"/>
      <c r="TFY19" s="451"/>
      <c r="TFZ19" s="451"/>
      <c r="TGA19" s="454"/>
      <c r="TGB19" s="454"/>
      <c r="TGC19" s="451"/>
      <c r="TGD19" s="451"/>
      <c r="TGE19" s="451"/>
      <c r="TGF19" s="451"/>
      <c r="TGG19" s="451"/>
      <c r="TGH19" s="451"/>
      <c r="TGI19" s="454"/>
      <c r="TGJ19" s="454"/>
      <c r="TGK19" s="451"/>
      <c r="TGL19" s="451"/>
      <c r="TGM19" s="451"/>
      <c r="TGN19" s="451"/>
      <c r="TGO19" s="451"/>
      <c r="TGP19" s="451"/>
      <c r="TGQ19" s="454"/>
      <c r="TGR19" s="454"/>
      <c r="TGS19" s="451"/>
      <c r="TGT19" s="451"/>
      <c r="TGU19" s="451"/>
      <c r="TGV19" s="451"/>
      <c r="TGW19" s="451"/>
      <c r="TGX19" s="451"/>
      <c r="TGY19" s="454"/>
      <c r="TGZ19" s="454"/>
      <c r="THA19" s="451"/>
      <c r="THB19" s="451"/>
      <c r="THC19" s="451"/>
      <c r="THD19" s="451"/>
      <c r="THE19" s="451"/>
      <c r="THF19" s="451"/>
      <c r="THG19" s="454"/>
      <c r="THH19" s="454"/>
      <c r="THI19" s="451"/>
      <c r="THJ19" s="451"/>
      <c r="THK19" s="451"/>
      <c r="THL19" s="451"/>
      <c r="THM19" s="451"/>
      <c r="THN19" s="451"/>
      <c r="THO19" s="454"/>
      <c r="THP19" s="454"/>
      <c r="THQ19" s="451"/>
      <c r="THR19" s="451"/>
      <c r="THS19" s="451"/>
      <c r="THT19" s="451"/>
      <c r="THU19" s="451"/>
      <c r="THV19" s="451"/>
      <c r="THW19" s="454"/>
      <c r="THX19" s="454"/>
      <c r="THY19" s="451"/>
      <c r="THZ19" s="451"/>
      <c r="TIA19" s="451"/>
      <c r="TIB19" s="451"/>
      <c r="TIC19" s="451"/>
      <c r="TID19" s="451"/>
      <c r="TIE19" s="454"/>
      <c r="TIF19" s="454"/>
      <c r="TIG19" s="451"/>
      <c r="TIH19" s="451"/>
      <c r="TII19" s="451"/>
      <c r="TIJ19" s="451"/>
      <c r="TIK19" s="451"/>
      <c r="TIL19" s="451"/>
      <c r="TIM19" s="454"/>
      <c r="TIN19" s="454"/>
      <c r="TIO19" s="451"/>
      <c r="TIP19" s="451"/>
      <c r="TIQ19" s="451"/>
      <c r="TIR19" s="451"/>
      <c r="TIS19" s="451"/>
      <c r="TIT19" s="451"/>
      <c r="TIU19" s="454"/>
      <c r="TIV19" s="454"/>
      <c r="TIW19" s="451"/>
      <c r="TIX19" s="451"/>
      <c r="TIY19" s="451"/>
      <c r="TIZ19" s="451"/>
      <c r="TJA19" s="451"/>
      <c r="TJB19" s="451"/>
      <c r="TJC19" s="454"/>
      <c r="TJD19" s="454"/>
      <c r="TJE19" s="451"/>
      <c r="TJF19" s="451"/>
      <c r="TJG19" s="451"/>
      <c r="TJH19" s="451"/>
      <c r="TJI19" s="451"/>
      <c r="TJJ19" s="451"/>
      <c r="TJK19" s="454"/>
      <c r="TJL19" s="454"/>
      <c r="TJM19" s="451"/>
      <c r="TJN19" s="451"/>
      <c r="TJO19" s="451"/>
      <c r="TJP19" s="451"/>
      <c r="TJQ19" s="451"/>
      <c r="TJR19" s="451"/>
      <c r="TJS19" s="454"/>
      <c r="TJT19" s="454"/>
      <c r="TJU19" s="451"/>
      <c r="TJV19" s="451"/>
      <c r="TJW19" s="451"/>
      <c r="TJX19" s="451"/>
      <c r="TJY19" s="451"/>
      <c r="TJZ19" s="451"/>
      <c r="TKA19" s="454"/>
      <c r="TKB19" s="454"/>
      <c r="TKC19" s="451"/>
      <c r="TKD19" s="451"/>
      <c r="TKE19" s="451"/>
      <c r="TKF19" s="451"/>
      <c r="TKG19" s="451"/>
      <c r="TKH19" s="451"/>
      <c r="TKI19" s="454"/>
      <c r="TKJ19" s="454"/>
      <c r="TKK19" s="451"/>
      <c r="TKL19" s="451"/>
      <c r="TKM19" s="451"/>
      <c r="TKN19" s="451"/>
      <c r="TKO19" s="451"/>
      <c r="TKP19" s="451"/>
      <c r="TKQ19" s="454"/>
      <c r="TKR19" s="454"/>
      <c r="TKS19" s="451"/>
      <c r="TKT19" s="451"/>
      <c r="TKU19" s="451"/>
      <c r="TKV19" s="451"/>
      <c r="TKW19" s="451"/>
      <c r="TKX19" s="451"/>
      <c r="TKY19" s="454"/>
      <c r="TKZ19" s="454"/>
      <c r="TLA19" s="451"/>
      <c r="TLB19" s="451"/>
      <c r="TLC19" s="451"/>
      <c r="TLD19" s="451"/>
      <c r="TLE19" s="451"/>
      <c r="TLF19" s="451"/>
      <c r="TLG19" s="454"/>
      <c r="TLH19" s="454"/>
      <c r="TLI19" s="451"/>
      <c r="TLJ19" s="451"/>
      <c r="TLK19" s="451"/>
      <c r="TLL19" s="451"/>
      <c r="TLM19" s="451"/>
      <c r="TLN19" s="451"/>
      <c r="TLO19" s="454"/>
      <c r="TLP19" s="454"/>
      <c r="TLQ19" s="451"/>
      <c r="TLR19" s="451"/>
      <c r="TLS19" s="451"/>
      <c r="TLT19" s="451"/>
      <c r="TLU19" s="451"/>
      <c r="TLV19" s="451"/>
      <c r="TLW19" s="454"/>
      <c r="TLX19" s="454"/>
      <c r="TLY19" s="451"/>
      <c r="TLZ19" s="451"/>
      <c r="TMA19" s="451"/>
      <c r="TMB19" s="451"/>
      <c r="TMC19" s="451"/>
      <c r="TMD19" s="451"/>
      <c r="TME19" s="454"/>
      <c r="TMF19" s="454"/>
      <c r="TMG19" s="451"/>
      <c r="TMH19" s="451"/>
      <c r="TMI19" s="451"/>
      <c r="TMJ19" s="451"/>
      <c r="TMK19" s="451"/>
      <c r="TML19" s="451"/>
      <c r="TMM19" s="454"/>
      <c r="TMN19" s="454"/>
      <c r="TMO19" s="451"/>
      <c r="TMP19" s="451"/>
      <c r="TMQ19" s="451"/>
      <c r="TMR19" s="451"/>
      <c r="TMS19" s="451"/>
      <c r="TMT19" s="451"/>
      <c r="TMU19" s="454"/>
      <c r="TMV19" s="454"/>
      <c r="TMW19" s="451"/>
      <c r="TMX19" s="451"/>
      <c r="TMY19" s="451"/>
      <c r="TMZ19" s="451"/>
      <c r="TNA19" s="451"/>
      <c r="TNB19" s="451"/>
      <c r="TNC19" s="454"/>
      <c r="TND19" s="454"/>
      <c r="TNE19" s="451"/>
      <c r="TNF19" s="451"/>
      <c r="TNG19" s="451"/>
      <c r="TNH19" s="451"/>
      <c r="TNI19" s="451"/>
      <c r="TNJ19" s="451"/>
      <c r="TNK19" s="454"/>
      <c r="TNL19" s="454"/>
      <c r="TNM19" s="451"/>
      <c r="TNN19" s="451"/>
      <c r="TNO19" s="451"/>
      <c r="TNP19" s="451"/>
      <c r="TNQ19" s="451"/>
      <c r="TNR19" s="451"/>
      <c r="TNS19" s="454"/>
      <c r="TNT19" s="454"/>
      <c r="TNU19" s="451"/>
      <c r="TNV19" s="451"/>
      <c r="TNW19" s="451"/>
      <c r="TNX19" s="451"/>
      <c r="TNY19" s="451"/>
      <c r="TNZ19" s="451"/>
      <c r="TOA19" s="454"/>
      <c r="TOB19" s="454"/>
      <c r="TOC19" s="451"/>
      <c r="TOD19" s="451"/>
      <c r="TOE19" s="451"/>
      <c r="TOF19" s="451"/>
      <c r="TOG19" s="451"/>
      <c r="TOH19" s="451"/>
      <c r="TOI19" s="454"/>
      <c r="TOJ19" s="454"/>
      <c r="TOK19" s="451"/>
      <c r="TOL19" s="451"/>
      <c r="TOM19" s="451"/>
      <c r="TON19" s="451"/>
      <c r="TOO19" s="451"/>
      <c r="TOP19" s="451"/>
      <c r="TOQ19" s="454"/>
      <c r="TOR19" s="454"/>
      <c r="TOS19" s="451"/>
      <c r="TOT19" s="451"/>
      <c r="TOU19" s="451"/>
      <c r="TOV19" s="451"/>
      <c r="TOW19" s="451"/>
      <c r="TOX19" s="451"/>
      <c r="TOY19" s="454"/>
      <c r="TOZ19" s="454"/>
      <c r="TPA19" s="451"/>
      <c r="TPB19" s="451"/>
      <c r="TPC19" s="451"/>
      <c r="TPD19" s="451"/>
      <c r="TPE19" s="451"/>
      <c r="TPF19" s="451"/>
      <c r="TPG19" s="454"/>
      <c r="TPH19" s="454"/>
      <c r="TPI19" s="451"/>
      <c r="TPJ19" s="451"/>
      <c r="TPK19" s="451"/>
      <c r="TPL19" s="451"/>
      <c r="TPM19" s="451"/>
      <c r="TPN19" s="451"/>
      <c r="TPO19" s="454"/>
      <c r="TPP19" s="454"/>
      <c r="TPQ19" s="451"/>
      <c r="TPR19" s="451"/>
      <c r="TPS19" s="451"/>
      <c r="TPT19" s="451"/>
      <c r="TPU19" s="451"/>
      <c r="TPV19" s="451"/>
      <c r="TPW19" s="454"/>
      <c r="TPX19" s="454"/>
      <c r="TPY19" s="451"/>
      <c r="TPZ19" s="451"/>
      <c r="TQA19" s="451"/>
      <c r="TQB19" s="451"/>
      <c r="TQC19" s="451"/>
      <c r="TQD19" s="451"/>
      <c r="TQE19" s="454"/>
      <c r="TQF19" s="454"/>
      <c r="TQG19" s="451"/>
      <c r="TQH19" s="451"/>
      <c r="TQI19" s="451"/>
      <c r="TQJ19" s="451"/>
      <c r="TQK19" s="451"/>
      <c r="TQL19" s="451"/>
      <c r="TQM19" s="454"/>
      <c r="TQN19" s="454"/>
      <c r="TQO19" s="451"/>
      <c r="TQP19" s="451"/>
      <c r="TQQ19" s="451"/>
      <c r="TQR19" s="451"/>
      <c r="TQS19" s="451"/>
      <c r="TQT19" s="451"/>
      <c r="TQU19" s="454"/>
      <c r="TQV19" s="454"/>
      <c r="TQW19" s="451"/>
      <c r="TQX19" s="451"/>
      <c r="TQY19" s="451"/>
      <c r="TQZ19" s="451"/>
      <c r="TRA19" s="451"/>
      <c r="TRB19" s="451"/>
      <c r="TRC19" s="454"/>
      <c r="TRD19" s="454"/>
      <c r="TRE19" s="451"/>
      <c r="TRF19" s="451"/>
      <c r="TRG19" s="451"/>
      <c r="TRH19" s="451"/>
      <c r="TRI19" s="451"/>
      <c r="TRJ19" s="451"/>
      <c r="TRK19" s="454"/>
      <c r="TRL19" s="454"/>
      <c r="TRM19" s="451"/>
      <c r="TRN19" s="451"/>
      <c r="TRO19" s="451"/>
      <c r="TRP19" s="451"/>
      <c r="TRQ19" s="451"/>
      <c r="TRR19" s="451"/>
      <c r="TRS19" s="454"/>
      <c r="TRT19" s="454"/>
      <c r="TRU19" s="451"/>
      <c r="TRV19" s="451"/>
      <c r="TRW19" s="451"/>
      <c r="TRX19" s="451"/>
      <c r="TRY19" s="451"/>
      <c r="TRZ19" s="451"/>
      <c r="TSA19" s="454"/>
      <c r="TSB19" s="454"/>
      <c r="TSC19" s="451"/>
      <c r="TSD19" s="451"/>
      <c r="TSE19" s="451"/>
      <c r="TSF19" s="451"/>
      <c r="TSG19" s="451"/>
      <c r="TSH19" s="451"/>
      <c r="TSI19" s="454"/>
      <c r="TSJ19" s="454"/>
      <c r="TSK19" s="451"/>
      <c r="TSL19" s="451"/>
      <c r="TSM19" s="451"/>
      <c r="TSN19" s="451"/>
      <c r="TSO19" s="451"/>
      <c r="TSP19" s="451"/>
      <c r="TSQ19" s="454"/>
      <c r="TSR19" s="454"/>
      <c r="TSS19" s="451"/>
      <c r="TST19" s="451"/>
      <c r="TSU19" s="451"/>
      <c r="TSV19" s="451"/>
      <c r="TSW19" s="451"/>
      <c r="TSX19" s="451"/>
      <c r="TSY19" s="454"/>
      <c r="TSZ19" s="454"/>
      <c r="TTA19" s="451"/>
      <c r="TTB19" s="451"/>
      <c r="TTC19" s="451"/>
      <c r="TTD19" s="451"/>
      <c r="TTE19" s="451"/>
      <c r="TTF19" s="451"/>
      <c r="TTG19" s="454"/>
      <c r="TTH19" s="454"/>
      <c r="TTI19" s="451"/>
      <c r="TTJ19" s="451"/>
      <c r="TTK19" s="451"/>
      <c r="TTL19" s="451"/>
      <c r="TTM19" s="451"/>
      <c r="TTN19" s="451"/>
      <c r="TTO19" s="454"/>
      <c r="TTP19" s="454"/>
      <c r="TTQ19" s="451"/>
      <c r="TTR19" s="451"/>
      <c r="TTS19" s="451"/>
      <c r="TTT19" s="451"/>
      <c r="TTU19" s="451"/>
      <c r="TTV19" s="451"/>
      <c r="TTW19" s="454"/>
      <c r="TTX19" s="454"/>
      <c r="TTY19" s="451"/>
      <c r="TTZ19" s="451"/>
      <c r="TUA19" s="451"/>
      <c r="TUB19" s="451"/>
      <c r="TUC19" s="451"/>
      <c r="TUD19" s="451"/>
      <c r="TUE19" s="454"/>
      <c r="TUF19" s="454"/>
      <c r="TUG19" s="451"/>
      <c r="TUH19" s="451"/>
      <c r="TUI19" s="451"/>
      <c r="TUJ19" s="451"/>
      <c r="TUK19" s="451"/>
      <c r="TUL19" s="451"/>
      <c r="TUM19" s="454"/>
      <c r="TUN19" s="454"/>
      <c r="TUO19" s="451"/>
      <c r="TUP19" s="451"/>
      <c r="TUQ19" s="451"/>
      <c r="TUR19" s="451"/>
      <c r="TUS19" s="451"/>
      <c r="TUT19" s="451"/>
      <c r="TUU19" s="454"/>
      <c r="TUV19" s="454"/>
      <c r="TUW19" s="451"/>
      <c r="TUX19" s="451"/>
      <c r="TUY19" s="451"/>
      <c r="TUZ19" s="451"/>
      <c r="TVA19" s="451"/>
      <c r="TVB19" s="451"/>
      <c r="TVC19" s="454"/>
      <c r="TVD19" s="454"/>
      <c r="TVE19" s="451"/>
      <c r="TVF19" s="451"/>
      <c r="TVG19" s="451"/>
      <c r="TVH19" s="451"/>
      <c r="TVI19" s="451"/>
      <c r="TVJ19" s="451"/>
      <c r="TVK19" s="454"/>
      <c r="TVL19" s="454"/>
      <c r="TVM19" s="451"/>
      <c r="TVN19" s="451"/>
      <c r="TVO19" s="451"/>
      <c r="TVP19" s="451"/>
      <c r="TVQ19" s="451"/>
      <c r="TVR19" s="451"/>
      <c r="TVS19" s="454"/>
      <c r="TVT19" s="454"/>
      <c r="TVU19" s="451"/>
      <c r="TVV19" s="451"/>
      <c r="TVW19" s="451"/>
      <c r="TVX19" s="451"/>
      <c r="TVY19" s="451"/>
      <c r="TVZ19" s="451"/>
      <c r="TWA19" s="454"/>
      <c r="TWB19" s="454"/>
      <c r="TWC19" s="451"/>
      <c r="TWD19" s="451"/>
      <c r="TWE19" s="451"/>
      <c r="TWF19" s="451"/>
      <c r="TWG19" s="451"/>
      <c r="TWH19" s="451"/>
      <c r="TWI19" s="454"/>
      <c r="TWJ19" s="454"/>
      <c r="TWK19" s="451"/>
      <c r="TWL19" s="451"/>
      <c r="TWM19" s="451"/>
      <c r="TWN19" s="451"/>
      <c r="TWO19" s="451"/>
      <c r="TWP19" s="451"/>
      <c r="TWQ19" s="454"/>
      <c r="TWR19" s="454"/>
      <c r="TWS19" s="451"/>
      <c r="TWT19" s="451"/>
      <c r="TWU19" s="451"/>
      <c r="TWV19" s="451"/>
      <c r="TWW19" s="451"/>
      <c r="TWX19" s="451"/>
      <c r="TWY19" s="454"/>
      <c r="TWZ19" s="454"/>
      <c r="TXA19" s="451"/>
      <c r="TXB19" s="451"/>
      <c r="TXC19" s="451"/>
      <c r="TXD19" s="451"/>
      <c r="TXE19" s="451"/>
      <c r="TXF19" s="451"/>
      <c r="TXG19" s="454"/>
      <c r="TXH19" s="454"/>
      <c r="TXI19" s="451"/>
      <c r="TXJ19" s="451"/>
      <c r="TXK19" s="451"/>
      <c r="TXL19" s="451"/>
      <c r="TXM19" s="451"/>
      <c r="TXN19" s="451"/>
      <c r="TXO19" s="454"/>
      <c r="TXP19" s="454"/>
      <c r="TXQ19" s="451"/>
      <c r="TXR19" s="451"/>
      <c r="TXS19" s="451"/>
      <c r="TXT19" s="451"/>
      <c r="TXU19" s="451"/>
      <c r="TXV19" s="451"/>
      <c r="TXW19" s="454"/>
      <c r="TXX19" s="454"/>
      <c r="TXY19" s="451"/>
      <c r="TXZ19" s="451"/>
      <c r="TYA19" s="451"/>
      <c r="TYB19" s="451"/>
      <c r="TYC19" s="451"/>
      <c r="TYD19" s="451"/>
      <c r="TYE19" s="454"/>
      <c r="TYF19" s="454"/>
      <c r="TYG19" s="451"/>
      <c r="TYH19" s="451"/>
      <c r="TYI19" s="451"/>
      <c r="TYJ19" s="451"/>
      <c r="TYK19" s="451"/>
      <c r="TYL19" s="451"/>
      <c r="TYM19" s="454"/>
      <c r="TYN19" s="454"/>
      <c r="TYO19" s="451"/>
      <c r="TYP19" s="451"/>
      <c r="TYQ19" s="451"/>
      <c r="TYR19" s="451"/>
      <c r="TYS19" s="451"/>
      <c r="TYT19" s="451"/>
      <c r="TYU19" s="454"/>
      <c r="TYV19" s="454"/>
      <c r="TYW19" s="451"/>
      <c r="TYX19" s="451"/>
      <c r="TYY19" s="451"/>
      <c r="TYZ19" s="451"/>
      <c r="TZA19" s="451"/>
      <c r="TZB19" s="451"/>
      <c r="TZC19" s="454"/>
      <c r="TZD19" s="454"/>
      <c r="TZE19" s="451"/>
      <c r="TZF19" s="451"/>
      <c r="TZG19" s="451"/>
      <c r="TZH19" s="451"/>
      <c r="TZI19" s="451"/>
      <c r="TZJ19" s="451"/>
      <c r="TZK19" s="454"/>
      <c r="TZL19" s="454"/>
      <c r="TZM19" s="451"/>
      <c r="TZN19" s="451"/>
      <c r="TZO19" s="451"/>
      <c r="TZP19" s="451"/>
      <c r="TZQ19" s="451"/>
      <c r="TZR19" s="451"/>
      <c r="TZS19" s="454"/>
      <c r="TZT19" s="454"/>
      <c r="TZU19" s="451"/>
      <c r="TZV19" s="451"/>
      <c r="TZW19" s="451"/>
      <c r="TZX19" s="451"/>
      <c r="TZY19" s="451"/>
      <c r="TZZ19" s="451"/>
      <c r="UAA19" s="454"/>
      <c r="UAB19" s="454"/>
      <c r="UAC19" s="451"/>
      <c r="UAD19" s="451"/>
      <c r="UAE19" s="451"/>
      <c r="UAF19" s="451"/>
      <c r="UAG19" s="451"/>
      <c r="UAH19" s="451"/>
      <c r="UAI19" s="454"/>
      <c r="UAJ19" s="454"/>
      <c r="UAK19" s="451"/>
      <c r="UAL19" s="451"/>
      <c r="UAM19" s="451"/>
      <c r="UAN19" s="451"/>
      <c r="UAO19" s="451"/>
      <c r="UAP19" s="451"/>
      <c r="UAQ19" s="454"/>
      <c r="UAR19" s="454"/>
      <c r="UAS19" s="451"/>
      <c r="UAT19" s="451"/>
      <c r="UAU19" s="451"/>
      <c r="UAV19" s="451"/>
      <c r="UAW19" s="451"/>
      <c r="UAX19" s="451"/>
      <c r="UAY19" s="454"/>
      <c r="UAZ19" s="454"/>
      <c r="UBA19" s="451"/>
      <c r="UBB19" s="451"/>
      <c r="UBC19" s="451"/>
      <c r="UBD19" s="451"/>
      <c r="UBE19" s="451"/>
      <c r="UBF19" s="451"/>
      <c r="UBG19" s="454"/>
      <c r="UBH19" s="454"/>
      <c r="UBI19" s="451"/>
      <c r="UBJ19" s="451"/>
      <c r="UBK19" s="451"/>
      <c r="UBL19" s="451"/>
      <c r="UBM19" s="451"/>
      <c r="UBN19" s="451"/>
      <c r="UBO19" s="454"/>
      <c r="UBP19" s="454"/>
      <c r="UBQ19" s="451"/>
      <c r="UBR19" s="451"/>
      <c r="UBS19" s="451"/>
      <c r="UBT19" s="451"/>
      <c r="UBU19" s="451"/>
      <c r="UBV19" s="451"/>
      <c r="UBW19" s="454"/>
      <c r="UBX19" s="454"/>
      <c r="UBY19" s="451"/>
      <c r="UBZ19" s="451"/>
      <c r="UCA19" s="451"/>
      <c r="UCB19" s="451"/>
      <c r="UCC19" s="451"/>
      <c r="UCD19" s="451"/>
      <c r="UCE19" s="454"/>
      <c r="UCF19" s="454"/>
      <c r="UCG19" s="451"/>
      <c r="UCH19" s="451"/>
      <c r="UCI19" s="451"/>
      <c r="UCJ19" s="451"/>
      <c r="UCK19" s="451"/>
      <c r="UCL19" s="451"/>
      <c r="UCM19" s="454"/>
      <c r="UCN19" s="454"/>
      <c r="UCO19" s="451"/>
      <c r="UCP19" s="451"/>
      <c r="UCQ19" s="451"/>
      <c r="UCR19" s="451"/>
      <c r="UCS19" s="451"/>
      <c r="UCT19" s="451"/>
      <c r="UCU19" s="454"/>
      <c r="UCV19" s="454"/>
      <c r="UCW19" s="451"/>
      <c r="UCX19" s="451"/>
      <c r="UCY19" s="451"/>
      <c r="UCZ19" s="451"/>
      <c r="UDA19" s="451"/>
      <c r="UDB19" s="451"/>
      <c r="UDC19" s="454"/>
      <c r="UDD19" s="454"/>
      <c r="UDE19" s="451"/>
      <c r="UDF19" s="451"/>
      <c r="UDG19" s="451"/>
      <c r="UDH19" s="451"/>
      <c r="UDI19" s="451"/>
      <c r="UDJ19" s="451"/>
      <c r="UDK19" s="454"/>
      <c r="UDL19" s="454"/>
      <c r="UDM19" s="451"/>
      <c r="UDN19" s="451"/>
      <c r="UDO19" s="451"/>
      <c r="UDP19" s="451"/>
      <c r="UDQ19" s="451"/>
      <c r="UDR19" s="451"/>
      <c r="UDS19" s="454"/>
      <c r="UDT19" s="454"/>
      <c r="UDU19" s="451"/>
      <c r="UDV19" s="451"/>
      <c r="UDW19" s="451"/>
      <c r="UDX19" s="451"/>
      <c r="UDY19" s="451"/>
      <c r="UDZ19" s="451"/>
      <c r="UEA19" s="454"/>
      <c r="UEB19" s="454"/>
      <c r="UEC19" s="451"/>
      <c r="UED19" s="451"/>
      <c r="UEE19" s="451"/>
      <c r="UEF19" s="451"/>
      <c r="UEG19" s="451"/>
      <c r="UEH19" s="451"/>
      <c r="UEI19" s="454"/>
      <c r="UEJ19" s="454"/>
      <c r="UEK19" s="451"/>
      <c r="UEL19" s="451"/>
      <c r="UEM19" s="451"/>
      <c r="UEN19" s="451"/>
      <c r="UEO19" s="451"/>
      <c r="UEP19" s="451"/>
      <c r="UEQ19" s="454"/>
      <c r="UER19" s="454"/>
      <c r="UES19" s="451"/>
      <c r="UET19" s="451"/>
      <c r="UEU19" s="451"/>
      <c r="UEV19" s="451"/>
      <c r="UEW19" s="451"/>
      <c r="UEX19" s="451"/>
      <c r="UEY19" s="454"/>
      <c r="UEZ19" s="454"/>
      <c r="UFA19" s="451"/>
      <c r="UFB19" s="451"/>
      <c r="UFC19" s="451"/>
      <c r="UFD19" s="451"/>
      <c r="UFE19" s="451"/>
      <c r="UFF19" s="451"/>
      <c r="UFG19" s="454"/>
      <c r="UFH19" s="454"/>
      <c r="UFI19" s="451"/>
      <c r="UFJ19" s="451"/>
      <c r="UFK19" s="451"/>
      <c r="UFL19" s="451"/>
      <c r="UFM19" s="451"/>
      <c r="UFN19" s="451"/>
      <c r="UFO19" s="454"/>
      <c r="UFP19" s="454"/>
      <c r="UFQ19" s="451"/>
      <c r="UFR19" s="451"/>
      <c r="UFS19" s="451"/>
      <c r="UFT19" s="451"/>
      <c r="UFU19" s="451"/>
      <c r="UFV19" s="451"/>
      <c r="UFW19" s="454"/>
      <c r="UFX19" s="454"/>
      <c r="UFY19" s="451"/>
      <c r="UFZ19" s="451"/>
      <c r="UGA19" s="451"/>
      <c r="UGB19" s="451"/>
      <c r="UGC19" s="451"/>
      <c r="UGD19" s="451"/>
      <c r="UGE19" s="454"/>
      <c r="UGF19" s="454"/>
      <c r="UGG19" s="451"/>
      <c r="UGH19" s="451"/>
      <c r="UGI19" s="451"/>
      <c r="UGJ19" s="451"/>
      <c r="UGK19" s="451"/>
      <c r="UGL19" s="451"/>
      <c r="UGM19" s="454"/>
      <c r="UGN19" s="454"/>
      <c r="UGO19" s="451"/>
      <c r="UGP19" s="451"/>
      <c r="UGQ19" s="451"/>
      <c r="UGR19" s="451"/>
      <c r="UGS19" s="451"/>
      <c r="UGT19" s="451"/>
      <c r="UGU19" s="454"/>
      <c r="UGV19" s="454"/>
      <c r="UGW19" s="451"/>
      <c r="UGX19" s="451"/>
      <c r="UGY19" s="451"/>
      <c r="UGZ19" s="451"/>
      <c r="UHA19" s="451"/>
      <c r="UHB19" s="451"/>
      <c r="UHC19" s="454"/>
      <c r="UHD19" s="454"/>
      <c r="UHE19" s="451"/>
      <c r="UHF19" s="451"/>
      <c r="UHG19" s="451"/>
      <c r="UHH19" s="451"/>
      <c r="UHI19" s="451"/>
      <c r="UHJ19" s="451"/>
      <c r="UHK19" s="454"/>
      <c r="UHL19" s="454"/>
      <c r="UHM19" s="451"/>
      <c r="UHN19" s="451"/>
      <c r="UHO19" s="451"/>
      <c r="UHP19" s="451"/>
      <c r="UHQ19" s="451"/>
      <c r="UHR19" s="451"/>
      <c r="UHS19" s="454"/>
      <c r="UHT19" s="454"/>
      <c r="UHU19" s="451"/>
      <c r="UHV19" s="451"/>
      <c r="UHW19" s="451"/>
      <c r="UHX19" s="451"/>
      <c r="UHY19" s="451"/>
      <c r="UHZ19" s="451"/>
      <c r="UIA19" s="454"/>
      <c r="UIB19" s="454"/>
      <c r="UIC19" s="451"/>
      <c r="UID19" s="451"/>
      <c r="UIE19" s="451"/>
      <c r="UIF19" s="451"/>
      <c r="UIG19" s="451"/>
      <c r="UIH19" s="451"/>
      <c r="UII19" s="454"/>
      <c r="UIJ19" s="454"/>
      <c r="UIK19" s="451"/>
      <c r="UIL19" s="451"/>
      <c r="UIM19" s="451"/>
      <c r="UIN19" s="451"/>
      <c r="UIO19" s="451"/>
      <c r="UIP19" s="451"/>
      <c r="UIQ19" s="454"/>
      <c r="UIR19" s="454"/>
      <c r="UIS19" s="451"/>
      <c r="UIT19" s="451"/>
      <c r="UIU19" s="451"/>
      <c r="UIV19" s="451"/>
      <c r="UIW19" s="451"/>
      <c r="UIX19" s="451"/>
      <c r="UIY19" s="454"/>
      <c r="UIZ19" s="454"/>
      <c r="UJA19" s="451"/>
      <c r="UJB19" s="451"/>
      <c r="UJC19" s="451"/>
      <c r="UJD19" s="451"/>
      <c r="UJE19" s="451"/>
      <c r="UJF19" s="451"/>
      <c r="UJG19" s="454"/>
      <c r="UJH19" s="454"/>
      <c r="UJI19" s="451"/>
      <c r="UJJ19" s="451"/>
      <c r="UJK19" s="451"/>
      <c r="UJL19" s="451"/>
      <c r="UJM19" s="451"/>
      <c r="UJN19" s="451"/>
      <c r="UJO19" s="454"/>
      <c r="UJP19" s="454"/>
      <c r="UJQ19" s="451"/>
      <c r="UJR19" s="451"/>
      <c r="UJS19" s="451"/>
      <c r="UJT19" s="451"/>
      <c r="UJU19" s="451"/>
      <c r="UJV19" s="451"/>
      <c r="UJW19" s="454"/>
      <c r="UJX19" s="454"/>
      <c r="UJY19" s="451"/>
      <c r="UJZ19" s="451"/>
      <c r="UKA19" s="451"/>
      <c r="UKB19" s="451"/>
      <c r="UKC19" s="451"/>
      <c r="UKD19" s="451"/>
      <c r="UKE19" s="454"/>
      <c r="UKF19" s="454"/>
      <c r="UKG19" s="451"/>
      <c r="UKH19" s="451"/>
      <c r="UKI19" s="451"/>
      <c r="UKJ19" s="451"/>
      <c r="UKK19" s="451"/>
      <c r="UKL19" s="451"/>
      <c r="UKM19" s="454"/>
      <c r="UKN19" s="454"/>
      <c r="UKO19" s="451"/>
      <c r="UKP19" s="451"/>
      <c r="UKQ19" s="451"/>
      <c r="UKR19" s="451"/>
      <c r="UKS19" s="451"/>
      <c r="UKT19" s="451"/>
      <c r="UKU19" s="454"/>
      <c r="UKV19" s="454"/>
      <c r="UKW19" s="451"/>
      <c r="UKX19" s="451"/>
      <c r="UKY19" s="451"/>
      <c r="UKZ19" s="451"/>
      <c r="ULA19" s="451"/>
      <c r="ULB19" s="451"/>
      <c r="ULC19" s="454"/>
      <c r="ULD19" s="454"/>
      <c r="ULE19" s="451"/>
      <c r="ULF19" s="451"/>
      <c r="ULG19" s="451"/>
      <c r="ULH19" s="451"/>
      <c r="ULI19" s="451"/>
      <c r="ULJ19" s="451"/>
      <c r="ULK19" s="454"/>
      <c r="ULL19" s="454"/>
      <c r="ULM19" s="451"/>
      <c r="ULN19" s="451"/>
      <c r="ULO19" s="451"/>
      <c r="ULP19" s="451"/>
      <c r="ULQ19" s="451"/>
      <c r="ULR19" s="451"/>
      <c r="ULS19" s="454"/>
      <c r="ULT19" s="454"/>
      <c r="ULU19" s="451"/>
      <c r="ULV19" s="451"/>
      <c r="ULW19" s="451"/>
      <c r="ULX19" s="451"/>
      <c r="ULY19" s="451"/>
      <c r="ULZ19" s="451"/>
      <c r="UMA19" s="454"/>
      <c r="UMB19" s="454"/>
      <c r="UMC19" s="451"/>
      <c r="UMD19" s="451"/>
      <c r="UME19" s="451"/>
      <c r="UMF19" s="451"/>
      <c r="UMG19" s="451"/>
      <c r="UMH19" s="451"/>
      <c r="UMI19" s="454"/>
      <c r="UMJ19" s="454"/>
      <c r="UMK19" s="451"/>
      <c r="UML19" s="451"/>
      <c r="UMM19" s="451"/>
      <c r="UMN19" s="451"/>
      <c r="UMO19" s="451"/>
      <c r="UMP19" s="451"/>
      <c r="UMQ19" s="454"/>
      <c r="UMR19" s="454"/>
      <c r="UMS19" s="451"/>
      <c r="UMT19" s="451"/>
      <c r="UMU19" s="451"/>
      <c r="UMV19" s="451"/>
      <c r="UMW19" s="451"/>
      <c r="UMX19" s="451"/>
      <c r="UMY19" s="454"/>
      <c r="UMZ19" s="454"/>
      <c r="UNA19" s="451"/>
      <c r="UNB19" s="451"/>
      <c r="UNC19" s="451"/>
      <c r="UND19" s="451"/>
      <c r="UNE19" s="451"/>
      <c r="UNF19" s="451"/>
      <c r="UNG19" s="454"/>
      <c r="UNH19" s="454"/>
      <c r="UNI19" s="451"/>
      <c r="UNJ19" s="451"/>
      <c r="UNK19" s="451"/>
      <c r="UNL19" s="451"/>
      <c r="UNM19" s="451"/>
      <c r="UNN19" s="451"/>
      <c r="UNO19" s="454"/>
      <c r="UNP19" s="454"/>
      <c r="UNQ19" s="451"/>
      <c r="UNR19" s="451"/>
      <c r="UNS19" s="451"/>
      <c r="UNT19" s="451"/>
      <c r="UNU19" s="451"/>
      <c r="UNV19" s="451"/>
      <c r="UNW19" s="454"/>
      <c r="UNX19" s="454"/>
      <c r="UNY19" s="451"/>
      <c r="UNZ19" s="451"/>
      <c r="UOA19" s="451"/>
      <c r="UOB19" s="451"/>
      <c r="UOC19" s="451"/>
      <c r="UOD19" s="451"/>
      <c r="UOE19" s="454"/>
      <c r="UOF19" s="454"/>
      <c r="UOG19" s="451"/>
      <c r="UOH19" s="451"/>
      <c r="UOI19" s="451"/>
      <c r="UOJ19" s="451"/>
      <c r="UOK19" s="451"/>
      <c r="UOL19" s="451"/>
      <c r="UOM19" s="454"/>
      <c r="UON19" s="454"/>
      <c r="UOO19" s="451"/>
      <c r="UOP19" s="451"/>
      <c r="UOQ19" s="451"/>
      <c r="UOR19" s="451"/>
      <c r="UOS19" s="451"/>
      <c r="UOT19" s="451"/>
      <c r="UOU19" s="454"/>
      <c r="UOV19" s="454"/>
      <c r="UOW19" s="451"/>
      <c r="UOX19" s="451"/>
      <c r="UOY19" s="451"/>
      <c r="UOZ19" s="451"/>
      <c r="UPA19" s="451"/>
      <c r="UPB19" s="451"/>
      <c r="UPC19" s="454"/>
      <c r="UPD19" s="454"/>
      <c r="UPE19" s="451"/>
      <c r="UPF19" s="451"/>
      <c r="UPG19" s="451"/>
      <c r="UPH19" s="451"/>
      <c r="UPI19" s="451"/>
      <c r="UPJ19" s="451"/>
      <c r="UPK19" s="454"/>
      <c r="UPL19" s="454"/>
      <c r="UPM19" s="451"/>
      <c r="UPN19" s="451"/>
      <c r="UPO19" s="451"/>
      <c r="UPP19" s="451"/>
      <c r="UPQ19" s="451"/>
      <c r="UPR19" s="451"/>
      <c r="UPS19" s="454"/>
      <c r="UPT19" s="454"/>
      <c r="UPU19" s="451"/>
      <c r="UPV19" s="451"/>
      <c r="UPW19" s="451"/>
      <c r="UPX19" s="451"/>
      <c r="UPY19" s="451"/>
      <c r="UPZ19" s="451"/>
      <c r="UQA19" s="454"/>
      <c r="UQB19" s="454"/>
      <c r="UQC19" s="451"/>
      <c r="UQD19" s="451"/>
      <c r="UQE19" s="451"/>
      <c r="UQF19" s="451"/>
      <c r="UQG19" s="451"/>
      <c r="UQH19" s="451"/>
      <c r="UQI19" s="454"/>
      <c r="UQJ19" s="454"/>
      <c r="UQK19" s="451"/>
      <c r="UQL19" s="451"/>
      <c r="UQM19" s="451"/>
      <c r="UQN19" s="451"/>
      <c r="UQO19" s="451"/>
      <c r="UQP19" s="451"/>
      <c r="UQQ19" s="454"/>
      <c r="UQR19" s="454"/>
      <c r="UQS19" s="451"/>
      <c r="UQT19" s="451"/>
      <c r="UQU19" s="451"/>
      <c r="UQV19" s="451"/>
      <c r="UQW19" s="451"/>
      <c r="UQX19" s="451"/>
      <c r="UQY19" s="454"/>
      <c r="UQZ19" s="454"/>
      <c r="URA19" s="451"/>
      <c r="URB19" s="451"/>
      <c r="URC19" s="451"/>
      <c r="URD19" s="451"/>
      <c r="URE19" s="451"/>
      <c r="URF19" s="451"/>
      <c r="URG19" s="454"/>
      <c r="URH19" s="454"/>
      <c r="URI19" s="451"/>
      <c r="URJ19" s="451"/>
      <c r="URK19" s="451"/>
      <c r="URL19" s="451"/>
      <c r="URM19" s="451"/>
      <c r="URN19" s="451"/>
      <c r="URO19" s="454"/>
      <c r="URP19" s="454"/>
      <c r="URQ19" s="451"/>
      <c r="URR19" s="451"/>
      <c r="URS19" s="451"/>
      <c r="URT19" s="451"/>
      <c r="URU19" s="451"/>
      <c r="URV19" s="451"/>
      <c r="URW19" s="454"/>
      <c r="URX19" s="454"/>
      <c r="URY19" s="451"/>
      <c r="URZ19" s="451"/>
      <c r="USA19" s="451"/>
      <c r="USB19" s="451"/>
      <c r="USC19" s="451"/>
      <c r="USD19" s="451"/>
      <c r="USE19" s="454"/>
      <c r="USF19" s="454"/>
      <c r="USG19" s="451"/>
      <c r="USH19" s="451"/>
      <c r="USI19" s="451"/>
      <c r="USJ19" s="451"/>
      <c r="USK19" s="451"/>
      <c r="USL19" s="451"/>
      <c r="USM19" s="454"/>
      <c r="USN19" s="454"/>
      <c r="USO19" s="451"/>
      <c r="USP19" s="451"/>
      <c r="USQ19" s="451"/>
      <c r="USR19" s="451"/>
      <c r="USS19" s="451"/>
      <c r="UST19" s="451"/>
      <c r="USU19" s="454"/>
      <c r="USV19" s="454"/>
      <c r="USW19" s="451"/>
      <c r="USX19" s="451"/>
      <c r="USY19" s="451"/>
      <c r="USZ19" s="451"/>
      <c r="UTA19" s="451"/>
      <c r="UTB19" s="451"/>
      <c r="UTC19" s="454"/>
      <c r="UTD19" s="454"/>
      <c r="UTE19" s="451"/>
      <c r="UTF19" s="451"/>
      <c r="UTG19" s="451"/>
      <c r="UTH19" s="451"/>
      <c r="UTI19" s="451"/>
      <c r="UTJ19" s="451"/>
      <c r="UTK19" s="454"/>
      <c r="UTL19" s="454"/>
      <c r="UTM19" s="451"/>
      <c r="UTN19" s="451"/>
      <c r="UTO19" s="451"/>
      <c r="UTP19" s="451"/>
      <c r="UTQ19" s="451"/>
      <c r="UTR19" s="451"/>
      <c r="UTS19" s="454"/>
      <c r="UTT19" s="454"/>
      <c r="UTU19" s="451"/>
      <c r="UTV19" s="451"/>
      <c r="UTW19" s="451"/>
      <c r="UTX19" s="451"/>
      <c r="UTY19" s="451"/>
      <c r="UTZ19" s="451"/>
      <c r="UUA19" s="454"/>
      <c r="UUB19" s="454"/>
      <c r="UUC19" s="451"/>
      <c r="UUD19" s="451"/>
      <c r="UUE19" s="451"/>
      <c r="UUF19" s="451"/>
      <c r="UUG19" s="451"/>
      <c r="UUH19" s="451"/>
      <c r="UUI19" s="454"/>
      <c r="UUJ19" s="454"/>
      <c r="UUK19" s="451"/>
      <c r="UUL19" s="451"/>
      <c r="UUM19" s="451"/>
      <c r="UUN19" s="451"/>
      <c r="UUO19" s="451"/>
      <c r="UUP19" s="451"/>
      <c r="UUQ19" s="454"/>
      <c r="UUR19" s="454"/>
      <c r="UUS19" s="451"/>
      <c r="UUT19" s="451"/>
      <c r="UUU19" s="451"/>
      <c r="UUV19" s="451"/>
      <c r="UUW19" s="451"/>
      <c r="UUX19" s="451"/>
      <c r="UUY19" s="454"/>
      <c r="UUZ19" s="454"/>
      <c r="UVA19" s="451"/>
      <c r="UVB19" s="451"/>
      <c r="UVC19" s="451"/>
      <c r="UVD19" s="451"/>
      <c r="UVE19" s="451"/>
      <c r="UVF19" s="451"/>
      <c r="UVG19" s="454"/>
      <c r="UVH19" s="454"/>
      <c r="UVI19" s="451"/>
      <c r="UVJ19" s="451"/>
      <c r="UVK19" s="451"/>
      <c r="UVL19" s="451"/>
      <c r="UVM19" s="451"/>
      <c r="UVN19" s="451"/>
      <c r="UVO19" s="454"/>
      <c r="UVP19" s="454"/>
      <c r="UVQ19" s="451"/>
      <c r="UVR19" s="451"/>
      <c r="UVS19" s="451"/>
      <c r="UVT19" s="451"/>
      <c r="UVU19" s="451"/>
      <c r="UVV19" s="451"/>
      <c r="UVW19" s="454"/>
      <c r="UVX19" s="454"/>
      <c r="UVY19" s="451"/>
      <c r="UVZ19" s="451"/>
      <c r="UWA19" s="451"/>
      <c r="UWB19" s="451"/>
      <c r="UWC19" s="451"/>
      <c r="UWD19" s="451"/>
      <c r="UWE19" s="454"/>
      <c r="UWF19" s="454"/>
      <c r="UWG19" s="451"/>
      <c r="UWH19" s="451"/>
      <c r="UWI19" s="451"/>
      <c r="UWJ19" s="451"/>
      <c r="UWK19" s="451"/>
      <c r="UWL19" s="451"/>
      <c r="UWM19" s="454"/>
      <c r="UWN19" s="454"/>
      <c r="UWO19" s="451"/>
      <c r="UWP19" s="451"/>
      <c r="UWQ19" s="451"/>
      <c r="UWR19" s="451"/>
      <c r="UWS19" s="451"/>
      <c r="UWT19" s="451"/>
      <c r="UWU19" s="454"/>
      <c r="UWV19" s="454"/>
      <c r="UWW19" s="451"/>
      <c r="UWX19" s="451"/>
      <c r="UWY19" s="451"/>
      <c r="UWZ19" s="451"/>
      <c r="UXA19" s="451"/>
      <c r="UXB19" s="451"/>
      <c r="UXC19" s="454"/>
      <c r="UXD19" s="454"/>
      <c r="UXE19" s="451"/>
      <c r="UXF19" s="451"/>
      <c r="UXG19" s="451"/>
      <c r="UXH19" s="451"/>
      <c r="UXI19" s="451"/>
      <c r="UXJ19" s="451"/>
      <c r="UXK19" s="454"/>
      <c r="UXL19" s="454"/>
      <c r="UXM19" s="451"/>
      <c r="UXN19" s="451"/>
      <c r="UXO19" s="451"/>
      <c r="UXP19" s="451"/>
      <c r="UXQ19" s="451"/>
      <c r="UXR19" s="451"/>
      <c r="UXS19" s="454"/>
      <c r="UXT19" s="454"/>
      <c r="UXU19" s="451"/>
      <c r="UXV19" s="451"/>
      <c r="UXW19" s="451"/>
      <c r="UXX19" s="451"/>
      <c r="UXY19" s="451"/>
      <c r="UXZ19" s="451"/>
      <c r="UYA19" s="454"/>
      <c r="UYB19" s="454"/>
      <c r="UYC19" s="451"/>
      <c r="UYD19" s="451"/>
      <c r="UYE19" s="451"/>
      <c r="UYF19" s="451"/>
      <c r="UYG19" s="451"/>
      <c r="UYH19" s="451"/>
      <c r="UYI19" s="454"/>
      <c r="UYJ19" s="454"/>
      <c r="UYK19" s="451"/>
      <c r="UYL19" s="451"/>
      <c r="UYM19" s="451"/>
      <c r="UYN19" s="451"/>
      <c r="UYO19" s="451"/>
      <c r="UYP19" s="451"/>
      <c r="UYQ19" s="454"/>
      <c r="UYR19" s="454"/>
      <c r="UYS19" s="451"/>
      <c r="UYT19" s="451"/>
      <c r="UYU19" s="451"/>
      <c r="UYV19" s="451"/>
      <c r="UYW19" s="451"/>
      <c r="UYX19" s="451"/>
      <c r="UYY19" s="454"/>
      <c r="UYZ19" s="454"/>
      <c r="UZA19" s="451"/>
      <c r="UZB19" s="451"/>
      <c r="UZC19" s="451"/>
      <c r="UZD19" s="451"/>
      <c r="UZE19" s="451"/>
      <c r="UZF19" s="451"/>
      <c r="UZG19" s="454"/>
      <c r="UZH19" s="454"/>
      <c r="UZI19" s="451"/>
      <c r="UZJ19" s="451"/>
      <c r="UZK19" s="451"/>
      <c r="UZL19" s="451"/>
      <c r="UZM19" s="451"/>
      <c r="UZN19" s="451"/>
      <c r="UZO19" s="454"/>
      <c r="UZP19" s="454"/>
      <c r="UZQ19" s="451"/>
      <c r="UZR19" s="451"/>
      <c r="UZS19" s="451"/>
      <c r="UZT19" s="451"/>
      <c r="UZU19" s="451"/>
      <c r="UZV19" s="451"/>
      <c r="UZW19" s="454"/>
      <c r="UZX19" s="454"/>
      <c r="UZY19" s="451"/>
      <c r="UZZ19" s="451"/>
      <c r="VAA19" s="451"/>
      <c r="VAB19" s="451"/>
      <c r="VAC19" s="451"/>
      <c r="VAD19" s="451"/>
      <c r="VAE19" s="454"/>
      <c r="VAF19" s="454"/>
      <c r="VAG19" s="451"/>
      <c r="VAH19" s="451"/>
      <c r="VAI19" s="451"/>
      <c r="VAJ19" s="451"/>
      <c r="VAK19" s="451"/>
      <c r="VAL19" s="451"/>
      <c r="VAM19" s="454"/>
      <c r="VAN19" s="454"/>
      <c r="VAO19" s="451"/>
      <c r="VAP19" s="451"/>
      <c r="VAQ19" s="451"/>
      <c r="VAR19" s="451"/>
      <c r="VAS19" s="451"/>
      <c r="VAT19" s="451"/>
      <c r="VAU19" s="454"/>
      <c r="VAV19" s="454"/>
      <c r="VAW19" s="451"/>
      <c r="VAX19" s="451"/>
      <c r="VAY19" s="451"/>
      <c r="VAZ19" s="451"/>
      <c r="VBA19" s="451"/>
      <c r="VBB19" s="451"/>
      <c r="VBC19" s="454"/>
      <c r="VBD19" s="454"/>
      <c r="VBE19" s="451"/>
      <c r="VBF19" s="451"/>
      <c r="VBG19" s="451"/>
      <c r="VBH19" s="451"/>
      <c r="VBI19" s="451"/>
      <c r="VBJ19" s="451"/>
      <c r="VBK19" s="454"/>
      <c r="VBL19" s="454"/>
      <c r="VBM19" s="451"/>
      <c r="VBN19" s="451"/>
      <c r="VBO19" s="451"/>
      <c r="VBP19" s="451"/>
      <c r="VBQ19" s="451"/>
      <c r="VBR19" s="451"/>
      <c r="VBS19" s="454"/>
      <c r="VBT19" s="454"/>
      <c r="VBU19" s="451"/>
      <c r="VBV19" s="451"/>
      <c r="VBW19" s="451"/>
      <c r="VBX19" s="451"/>
      <c r="VBY19" s="451"/>
      <c r="VBZ19" s="451"/>
      <c r="VCA19" s="454"/>
      <c r="VCB19" s="454"/>
      <c r="VCC19" s="451"/>
      <c r="VCD19" s="451"/>
      <c r="VCE19" s="451"/>
      <c r="VCF19" s="451"/>
      <c r="VCG19" s="451"/>
      <c r="VCH19" s="451"/>
      <c r="VCI19" s="454"/>
      <c r="VCJ19" s="454"/>
      <c r="VCK19" s="451"/>
      <c r="VCL19" s="451"/>
      <c r="VCM19" s="451"/>
      <c r="VCN19" s="451"/>
      <c r="VCO19" s="451"/>
      <c r="VCP19" s="451"/>
      <c r="VCQ19" s="454"/>
      <c r="VCR19" s="454"/>
      <c r="VCS19" s="451"/>
      <c r="VCT19" s="451"/>
      <c r="VCU19" s="451"/>
      <c r="VCV19" s="451"/>
      <c r="VCW19" s="451"/>
      <c r="VCX19" s="451"/>
      <c r="VCY19" s="454"/>
      <c r="VCZ19" s="454"/>
      <c r="VDA19" s="451"/>
      <c r="VDB19" s="451"/>
      <c r="VDC19" s="451"/>
      <c r="VDD19" s="451"/>
      <c r="VDE19" s="451"/>
      <c r="VDF19" s="451"/>
      <c r="VDG19" s="454"/>
      <c r="VDH19" s="454"/>
      <c r="VDI19" s="451"/>
      <c r="VDJ19" s="451"/>
      <c r="VDK19" s="451"/>
      <c r="VDL19" s="451"/>
      <c r="VDM19" s="451"/>
      <c r="VDN19" s="451"/>
      <c r="VDO19" s="454"/>
      <c r="VDP19" s="454"/>
      <c r="VDQ19" s="451"/>
      <c r="VDR19" s="451"/>
      <c r="VDS19" s="451"/>
      <c r="VDT19" s="451"/>
      <c r="VDU19" s="451"/>
      <c r="VDV19" s="451"/>
      <c r="VDW19" s="454"/>
      <c r="VDX19" s="454"/>
      <c r="VDY19" s="451"/>
      <c r="VDZ19" s="451"/>
      <c r="VEA19" s="451"/>
      <c r="VEB19" s="451"/>
      <c r="VEC19" s="451"/>
      <c r="VED19" s="451"/>
      <c r="VEE19" s="454"/>
      <c r="VEF19" s="454"/>
      <c r="VEG19" s="451"/>
      <c r="VEH19" s="451"/>
      <c r="VEI19" s="451"/>
      <c r="VEJ19" s="451"/>
      <c r="VEK19" s="451"/>
      <c r="VEL19" s="451"/>
      <c r="VEM19" s="454"/>
      <c r="VEN19" s="454"/>
      <c r="VEO19" s="451"/>
      <c r="VEP19" s="451"/>
      <c r="VEQ19" s="451"/>
      <c r="VER19" s="451"/>
      <c r="VES19" s="451"/>
      <c r="VET19" s="451"/>
      <c r="VEU19" s="454"/>
      <c r="VEV19" s="454"/>
      <c r="VEW19" s="451"/>
      <c r="VEX19" s="451"/>
      <c r="VEY19" s="451"/>
      <c r="VEZ19" s="451"/>
      <c r="VFA19" s="451"/>
      <c r="VFB19" s="451"/>
      <c r="VFC19" s="454"/>
      <c r="VFD19" s="454"/>
      <c r="VFE19" s="451"/>
      <c r="VFF19" s="451"/>
      <c r="VFG19" s="451"/>
      <c r="VFH19" s="451"/>
      <c r="VFI19" s="451"/>
      <c r="VFJ19" s="451"/>
      <c r="VFK19" s="454"/>
      <c r="VFL19" s="454"/>
      <c r="VFM19" s="451"/>
      <c r="VFN19" s="451"/>
      <c r="VFO19" s="451"/>
      <c r="VFP19" s="451"/>
      <c r="VFQ19" s="451"/>
      <c r="VFR19" s="451"/>
      <c r="VFS19" s="454"/>
      <c r="VFT19" s="454"/>
      <c r="VFU19" s="451"/>
      <c r="VFV19" s="451"/>
      <c r="VFW19" s="451"/>
      <c r="VFX19" s="451"/>
      <c r="VFY19" s="451"/>
      <c r="VFZ19" s="451"/>
      <c r="VGA19" s="454"/>
      <c r="VGB19" s="454"/>
      <c r="VGC19" s="451"/>
      <c r="VGD19" s="451"/>
      <c r="VGE19" s="451"/>
      <c r="VGF19" s="451"/>
      <c r="VGG19" s="451"/>
      <c r="VGH19" s="451"/>
      <c r="VGI19" s="454"/>
      <c r="VGJ19" s="454"/>
      <c r="VGK19" s="451"/>
      <c r="VGL19" s="451"/>
      <c r="VGM19" s="451"/>
      <c r="VGN19" s="451"/>
      <c r="VGO19" s="451"/>
      <c r="VGP19" s="451"/>
      <c r="VGQ19" s="454"/>
      <c r="VGR19" s="454"/>
      <c r="VGS19" s="451"/>
      <c r="VGT19" s="451"/>
      <c r="VGU19" s="451"/>
      <c r="VGV19" s="451"/>
      <c r="VGW19" s="451"/>
      <c r="VGX19" s="451"/>
      <c r="VGY19" s="454"/>
      <c r="VGZ19" s="454"/>
      <c r="VHA19" s="451"/>
      <c r="VHB19" s="451"/>
      <c r="VHC19" s="451"/>
      <c r="VHD19" s="451"/>
      <c r="VHE19" s="451"/>
      <c r="VHF19" s="451"/>
      <c r="VHG19" s="454"/>
      <c r="VHH19" s="454"/>
      <c r="VHI19" s="451"/>
      <c r="VHJ19" s="451"/>
      <c r="VHK19" s="451"/>
      <c r="VHL19" s="451"/>
      <c r="VHM19" s="451"/>
      <c r="VHN19" s="451"/>
      <c r="VHO19" s="454"/>
      <c r="VHP19" s="454"/>
      <c r="VHQ19" s="451"/>
      <c r="VHR19" s="451"/>
      <c r="VHS19" s="451"/>
      <c r="VHT19" s="451"/>
      <c r="VHU19" s="451"/>
      <c r="VHV19" s="451"/>
      <c r="VHW19" s="454"/>
      <c r="VHX19" s="454"/>
      <c r="VHY19" s="451"/>
      <c r="VHZ19" s="451"/>
      <c r="VIA19" s="451"/>
      <c r="VIB19" s="451"/>
      <c r="VIC19" s="451"/>
      <c r="VID19" s="451"/>
      <c r="VIE19" s="454"/>
      <c r="VIF19" s="454"/>
      <c r="VIG19" s="451"/>
      <c r="VIH19" s="451"/>
      <c r="VII19" s="451"/>
      <c r="VIJ19" s="451"/>
      <c r="VIK19" s="451"/>
      <c r="VIL19" s="451"/>
      <c r="VIM19" s="454"/>
      <c r="VIN19" s="454"/>
      <c r="VIO19" s="451"/>
      <c r="VIP19" s="451"/>
      <c r="VIQ19" s="451"/>
      <c r="VIR19" s="451"/>
      <c r="VIS19" s="451"/>
      <c r="VIT19" s="451"/>
      <c r="VIU19" s="454"/>
      <c r="VIV19" s="454"/>
      <c r="VIW19" s="451"/>
      <c r="VIX19" s="451"/>
      <c r="VIY19" s="451"/>
      <c r="VIZ19" s="451"/>
      <c r="VJA19" s="451"/>
      <c r="VJB19" s="451"/>
      <c r="VJC19" s="454"/>
      <c r="VJD19" s="454"/>
      <c r="VJE19" s="451"/>
      <c r="VJF19" s="451"/>
      <c r="VJG19" s="451"/>
      <c r="VJH19" s="451"/>
      <c r="VJI19" s="451"/>
      <c r="VJJ19" s="451"/>
      <c r="VJK19" s="454"/>
      <c r="VJL19" s="454"/>
      <c r="VJM19" s="451"/>
      <c r="VJN19" s="451"/>
      <c r="VJO19" s="451"/>
      <c r="VJP19" s="451"/>
      <c r="VJQ19" s="451"/>
      <c r="VJR19" s="451"/>
      <c r="VJS19" s="454"/>
      <c r="VJT19" s="454"/>
      <c r="VJU19" s="451"/>
      <c r="VJV19" s="451"/>
      <c r="VJW19" s="451"/>
      <c r="VJX19" s="451"/>
      <c r="VJY19" s="451"/>
      <c r="VJZ19" s="451"/>
      <c r="VKA19" s="454"/>
      <c r="VKB19" s="454"/>
      <c r="VKC19" s="451"/>
      <c r="VKD19" s="451"/>
      <c r="VKE19" s="451"/>
      <c r="VKF19" s="451"/>
      <c r="VKG19" s="451"/>
      <c r="VKH19" s="451"/>
      <c r="VKI19" s="454"/>
      <c r="VKJ19" s="454"/>
      <c r="VKK19" s="451"/>
      <c r="VKL19" s="451"/>
      <c r="VKM19" s="451"/>
      <c r="VKN19" s="451"/>
      <c r="VKO19" s="451"/>
      <c r="VKP19" s="451"/>
      <c r="VKQ19" s="454"/>
      <c r="VKR19" s="454"/>
      <c r="VKS19" s="451"/>
      <c r="VKT19" s="451"/>
      <c r="VKU19" s="451"/>
      <c r="VKV19" s="451"/>
      <c r="VKW19" s="451"/>
      <c r="VKX19" s="451"/>
      <c r="VKY19" s="454"/>
      <c r="VKZ19" s="454"/>
      <c r="VLA19" s="451"/>
      <c r="VLB19" s="451"/>
      <c r="VLC19" s="451"/>
      <c r="VLD19" s="451"/>
      <c r="VLE19" s="451"/>
      <c r="VLF19" s="451"/>
      <c r="VLG19" s="454"/>
      <c r="VLH19" s="454"/>
      <c r="VLI19" s="451"/>
      <c r="VLJ19" s="451"/>
      <c r="VLK19" s="451"/>
      <c r="VLL19" s="451"/>
      <c r="VLM19" s="451"/>
      <c r="VLN19" s="451"/>
      <c r="VLO19" s="454"/>
      <c r="VLP19" s="454"/>
      <c r="VLQ19" s="451"/>
      <c r="VLR19" s="451"/>
      <c r="VLS19" s="451"/>
      <c r="VLT19" s="451"/>
      <c r="VLU19" s="451"/>
      <c r="VLV19" s="451"/>
      <c r="VLW19" s="454"/>
      <c r="VLX19" s="454"/>
      <c r="VLY19" s="451"/>
      <c r="VLZ19" s="451"/>
      <c r="VMA19" s="451"/>
      <c r="VMB19" s="451"/>
      <c r="VMC19" s="451"/>
      <c r="VMD19" s="451"/>
      <c r="VME19" s="454"/>
      <c r="VMF19" s="454"/>
      <c r="VMG19" s="451"/>
      <c r="VMH19" s="451"/>
      <c r="VMI19" s="451"/>
      <c r="VMJ19" s="451"/>
      <c r="VMK19" s="451"/>
      <c r="VML19" s="451"/>
      <c r="VMM19" s="454"/>
      <c r="VMN19" s="454"/>
      <c r="VMO19" s="451"/>
      <c r="VMP19" s="451"/>
      <c r="VMQ19" s="451"/>
      <c r="VMR19" s="451"/>
      <c r="VMS19" s="451"/>
      <c r="VMT19" s="451"/>
      <c r="VMU19" s="454"/>
      <c r="VMV19" s="454"/>
      <c r="VMW19" s="451"/>
      <c r="VMX19" s="451"/>
      <c r="VMY19" s="451"/>
      <c r="VMZ19" s="451"/>
      <c r="VNA19" s="451"/>
      <c r="VNB19" s="451"/>
      <c r="VNC19" s="454"/>
      <c r="VND19" s="454"/>
      <c r="VNE19" s="451"/>
      <c r="VNF19" s="451"/>
      <c r="VNG19" s="451"/>
      <c r="VNH19" s="451"/>
      <c r="VNI19" s="451"/>
      <c r="VNJ19" s="451"/>
      <c r="VNK19" s="454"/>
      <c r="VNL19" s="454"/>
      <c r="VNM19" s="451"/>
      <c r="VNN19" s="451"/>
      <c r="VNO19" s="451"/>
      <c r="VNP19" s="451"/>
      <c r="VNQ19" s="451"/>
      <c r="VNR19" s="451"/>
      <c r="VNS19" s="454"/>
      <c r="VNT19" s="454"/>
      <c r="VNU19" s="451"/>
      <c r="VNV19" s="451"/>
      <c r="VNW19" s="451"/>
      <c r="VNX19" s="451"/>
      <c r="VNY19" s="451"/>
      <c r="VNZ19" s="451"/>
      <c r="VOA19" s="454"/>
      <c r="VOB19" s="454"/>
      <c r="VOC19" s="451"/>
      <c r="VOD19" s="451"/>
      <c r="VOE19" s="451"/>
      <c r="VOF19" s="451"/>
      <c r="VOG19" s="451"/>
      <c r="VOH19" s="451"/>
      <c r="VOI19" s="454"/>
      <c r="VOJ19" s="454"/>
      <c r="VOK19" s="451"/>
      <c r="VOL19" s="451"/>
      <c r="VOM19" s="451"/>
      <c r="VON19" s="451"/>
      <c r="VOO19" s="451"/>
      <c r="VOP19" s="451"/>
      <c r="VOQ19" s="454"/>
      <c r="VOR19" s="454"/>
      <c r="VOS19" s="451"/>
      <c r="VOT19" s="451"/>
      <c r="VOU19" s="451"/>
      <c r="VOV19" s="451"/>
      <c r="VOW19" s="451"/>
      <c r="VOX19" s="451"/>
      <c r="VOY19" s="454"/>
      <c r="VOZ19" s="454"/>
      <c r="VPA19" s="451"/>
      <c r="VPB19" s="451"/>
      <c r="VPC19" s="451"/>
      <c r="VPD19" s="451"/>
      <c r="VPE19" s="451"/>
      <c r="VPF19" s="451"/>
      <c r="VPG19" s="454"/>
      <c r="VPH19" s="454"/>
      <c r="VPI19" s="451"/>
      <c r="VPJ19" s="451"/>
      <c r="VPK19" s="451"/>
      <c r="VPL19" s="451"/>
      <c r="VPM19" s="451"/>
      <c r="VPN19" s="451"/>
      <c r="VPO19" s="454"/>
      <c r="VPP19" s="454"/>
      <c r="VPQ19" s="451"/>
      <c r="VPR19" s="451"/>
      <c r="VPS19" s="451"/>
      <c r="VPT19" s="451"/>
      <c r="VPU19" s="451"/>
      <c r="VPV19" s="451"/>
      <c r="VPW19" s="454"/>
      <c r="VPX19" s="454"/>
      <c r="VPY19" s="451"/>
      <c r="VPZ19" s="451"/>
      <c r="VQA19" s="451"/>
      <c r="VQB19" s="451"/>
      <c r="VQC19" s="451"/>
      <c r="VQD19" s="451"/>
      <c r="VQE19" s="454"/>
      <c r="VQF19" s="454"/>
      <c r="VQG19" s="451"/>
      <c r="VQH19" s="451"/>
      <c r="VQI19" s="451"/>
      <c r="VQJ19" s="451"/>
      <c r="VQK19" s="451"/>
      <c r="VQL19" s="451"/>
      <c r="VQM19" s="454"/>
      <c r="VQN19" s="454"/>
      <c r="VQO19" s="451"/>
      <c r="VQP19" s="451"/>
      <c r="VQQ19" s="451"/>
      <c r="VQR19" s="451"/>
      <c r="VQS19" s="451"/>
      <c r="VQT19" s="451"/>
      <c r="VQU19" s="454"/>
      <c r="VQV19" s="454"/>
      <c r="VQW19" s="451"/>
      <c r="VQX19" s="451"/>
      <c r="VQY19" s="451"/>
      <c r="VQZ19" s="451"/>
      <c r="VRA19" s="451"/>
      <c r="VRB19" s="451"/>
      <c r="VRC19" s="454"/>
      <c r="VRD19" s="454"/>
      <c r="VRE19" s="451"/>
      <c r="VRF19" s="451"/>
      <c r="VRG19" s="451"/>
      <c r="VRH19" s="451"/>
      <c r="VRI19" s="451"/>
      <c r="VRJ19" s="451"/>
      <c r="VRK19" s="454"/>
      <c r="VRL19" s="454"/>
      <c r="VRM19" s="451"/>
      <c r="VRN19" s="451"/>
      <c r="VRO19" s="451"/>
      <c r="VRP19" s="451"/>
      <c r="VRQ19" s="451"/>
      <c r="VRR19" s="451"/>
      <c r="VRS19" s="454"/>
      <c r="VRT19" s="454"/>
      <c r="VRU19" s="451"/>
      <c r="VRV19" s="451"/>
      <c r="VRW19" s="451"/>
      <c r="VRX19" s="451"/>
      <c r="VRY19" s="451"/>
      <c r="VRZ19" s="451"/>
      <c r="VSA19" s="454"/>
      <c r="VSB19" s="454"/>
      <c r="VSC19" s="451"/>
      <c r="VSD19" s="451"/>
      <c r="VSE19" s="451"/>
      <c r="VSF19" s="451"/>
      <c r="VSG19" s="451"/>
      <c r="VSH19" s="451"/>
      <c r="VSI19" s="454"/>
      <c r="VSJ19" s="454"/>
      <c r="VSK19" s="451"/>
      <c r="VSL19" s="451"/>
      <c r="VSM19" s="451"/>
      <c r="VSN19" s="451"/>
      <c r="VSO19" s="451"/>
      <c r="VSP19" s="451"/>
      <c r="VSQ19" s="454"/>
      <c r="VSR19" s="454"/>
      <c r="VSS19" s="451"/>
      <c r="VST19" s="451"/>
      <c r="VSU19" s="451"/>
      <c r="VSV19" s="451"/>
      <c r="VSW19" s="451"/>
      <c r="VSX19" s="451"/>
      <c r="VSY19" s="454"/>
      <c r="VSZ19" s="454"/>
      <c r="VTA19" s="451"/>
      <c r="VTB19" s="451"/>
      <c r="VTC19" s="451"/>
      <c r="VTD19" s="451"/>
      <c r="VTE19" s="451"/>
      <c r="VTF19" s="451"/>
      <c r="VTG19" s="454"/>
      <c r="VTH19" s="454"/>
      <c r="VTI19" s="451"/>
      <c r="VTJ19" s="451"/>
      <c r="VTK19" s="451"/>
      <c r="VTL19" s="451"/>
      <c r="VTM19" s="451"/>
      <c r="VTN19" s="451"/>
      <c r="VTO19" s="454"/>
      <c r="VTP19" s="454"/>
      <c r="VTQ19" s="451"/>
      <c r="VTR19" s="451"/>
      <c r="VTS19" s="451"/>
      <c r="VTT19" s="451"/>
      <c r="VTU19" s="451"/>
      <c r="VTV19" s="451"/>
      <c r="VTW19" s="454"/>
      <c r="VTX19" s="454"/>
      <c r="VTY19" s="451"/>
      <c r="VTZ19" s="451"/>
      <c r="VUA19" s="451"/>
      <c r="VUB19" s="451"/>
      <c r="VUC19" s="451"/>
      <c r="VUD19" s="451"/>
      <c r="VUE19" s="454"/>
      <c r="VUF19" s="454"/>
      <c r="VUG19" s="451"/>
      <c r="VUH19" s="451"/>
      <c r="VUI19" s="451"/>
      <c r="VUJ19" s="451"/>
      <c r="VUK19" s="451"/>
      <c r="VUL19" s="451"/>
      <c r="VUM19" s="454"/>
      <c r="VUN19" s="454"/>
      <c r="VUO19" s="451"/>
      <c r="VUP19" s="451"/>
      <c r="VUQ19" s="451"/>
      <c r="VUR19" s="451"/>
      <c r="VUS19" s="451"/>
      <c r="VUT19" s="451"/>
      <c r="VUU19" s="454"/>
      <c r="VUV19" s="454"/>
      <c r="VUW19" s="451"/>
      <c r="VUX19" s="451"/>
      <c r="VUY19" s="451"/>
      <c r="VUZ19" s="451"/>
      <c r="VVA19" s="451"/>
      <c r="VVB19" s="451"/>
      <c r="VVC19" s="454"/>
      <c r="VVD19" s="454"/>
      <c r="VVE19" s="451"/>
      <c r="VVF19" s="451"/>
      <c r="VVG19" s="451"/>
      <c r="VVH19" s="451"/>
      <c r="VVI19" s="451"/>
      <c r="VVJ19" s="451"/>
      <c r="VVK19" s="454"/>
      <c r="VVL19" s="454"/>
      <c r="VVM19" s="451"/>
      <c r="VVN19" s="451"/>
      <c r="VVO19" s="451"/>
      <c r="VVP19" s="451"/>
      <c r="VVQ19" s="451"/>
      <c r="VVR19" s="451"/>
      <c r="VVS19" s="454"/>
      <c r="VVT19" s="454"/>
      <c r="VVU19" s="451"/>
      <c r="VVV19" s="451"/>
      <c r="VVW19" s="451"/>
      <c r="VVX19" s="451"/>
      <c r="VVY19" s="451"/>
      <c r="VVZ19" s="451"/>
      <c r="VWA19" s="454"/>
      <c r="VWB19" s="454"/>
      <c r="VWC19" s="451"/>
      <c r="VWD19" s="451"/>
      <c r="VWE19" s="451"/>
      <c r="VWF19" s="451"/>
      <c r="VWG19" s="451"/>
      <c r="VWH19" s="451"/>
      <c r="VWI19" s="454"/>
      <c r="VWJ19" s="454"/>
      <c r="VWK19" s="451"/>
      <c r="VWL19" s="451"/>
      <c r="VWM19" s="451"/>
      <c r="VWN19" s="451"/>
      <c r="VWO19" s="451"/>
      <c r="VWP19" s="451"/>
      <c r="VWQ19" s="454"/>
      <c r="VWR19" s="454"/>
      <c r="VWS19" s="451"/>
      <c r="VWT19" s="451"/>
      <c r="VWU19" s="451"/>
      <c r="VWV19" s="451"/>
      <c r="VWW19" s="451"/>
      <c r="VWX19" s="451"/>
      <c r="VWY19" s="454"/>
      <c r="VWZ19" s="454"/>
      <c r="VXA19" s="451"/>
      <c r="VXB19" s="451"/>
      <c r="VXC19" s="451"/>
      <c r="VXD19" s="451"/>
      <c r="VXE19" s="451"/>
      <c r="VXF19" s="451"/>
      <c r="VXG19" s="454"/>
      <c r="VXH19" s="454"/>
      <c r="VXI19" s="451"/>
      <c r="VXJ19" s="451"/>
      <c r="VXK19" s="451"/>
      <c r="VXL19" s="451"/>
      <c r="VXM19" s="451"/>
      <c r="VXN19" s="451"/>
      <c r="VXO19" s="454"/>
      <c r="VXP19" s="454"/>
      <c r="VXQ19" s="451"/>
      <c r="VXR19" s="451"/>
      <c r="VXS19" s="451"/>
      <c r="VXT19" s="451"/>
      <c r="VXU19" s="451"/>
      <c r="VXV19" s="451"/>
      <c r="VXW19" s="454"/>
      <c r="VXX19" s="454"/>
      <c r="VXY19" s="451"/>
      <c r="VXZ19" s="451"/>
      <c r="VYA19" s="451"/>
      <c r="VYB19" s="451"/>
      <c r="VYC19" s="451"/>
      <c r="VYD19" s="451"/>
      <c r="VYE19" s="454"/>
      <c r="VYF19" s="454"/>
      <c r="VYG19" s="451"/>
      <c r="VYH19" s="451"/>
      <c r="VYI19" s="451"/>
      <c r="VYJ19" s="451"/>
      <c r="VYK19" s="451"/>
      <c r="VYL19" s="451"/>
      <c r="VYM19" s="454"/>
      <c r="VYN19" s="454"/>
      <c r="VYO19" s="451"/>
      <c r="VYP19" s="451"/>
      <c r="VYQ19" s="451"/>
      <c r="VYR19" s="451"/>
      <c r="VYS19" s="451"/>
      <c r="VYT19" s="451"/>
      <c r="VYU19" s="454"/>
      <c r="VYV19" s="454"/>
      <c r="VYW19" s="451"/>
      <c r="VYX19" s="451"/>
      <c r="VYY19" s="451"/>
      <c r="VYZ19" s="451"/>
      <c r="VZA19" s="451"/>
      <c r="VZB19" s="451"/>
      <c r="VZC19" s="454"/>
      <c r="VZD19" s="454"/>
      <c r="VZE19" s="451"/>
      <c r="VZF19" s="451"/>
      <c r="VZG19" s="451"/>
      <c r="VZH19" s="451"/>
      <c r="VZI19" s="451"/>
      <c r="VZJ19" s="451"/>
      <c r="VZK19" s="454"/>
      <c r="VZL19" s="454"/>
      <c r="VZM19" s="451"/>
      <c r="VZN19" s="451"/>
      <c r="VZO19" s="451"/>
      <c r="VZP19" s="451"/>
      <c r="VZQ19" s="451"/>
      <c r="VZR19" s="451"/>
      <c r="VZS19" s="454"/>
      <c r="VZT19" s="454"/>
      <c r="VZU19" s="451"/>
      <c r="VZV19" s="451"/>
      <c r="VZW19" s="451"/>
      <c r="VZX19" s="451"/>
      <c r="VZY19" s="451"/>
      <c r="VZZ19" s="451"/>
      <c r="WAA19" s="454"/>
      <c r="WAB19" s="454"/>
      <c r="WAC19" s="451"/>
      <c r="WAD19" s="451"/>
      <c r="WAE19" s="451"/>
      <c r="WAF19" s="451"/>
      <c r="WAG19" s="451"/>
      <c r="WAH19" s="451"/>
      <c r="WAI19" s="454"/>
      <c r="WAJ19" s="454"/>
      <c r="WAK19" s="451"/>
      <c r="WAL19" s="451"/>
      <c r="WAM19" s="451"/>
      <c r="WAN19" s="451"/>
      <c r="WAO19" s="451"/>
      <c r="WAP19" s="451"/>
      <c r="WAQ19" s="454"/>
      <c r="WAR19" s="454"/>
      <c r="WAS19" s="451"/>
      <c r="WAT19" s="451"/>
      <c r="WAU19" s="451"/>
      <c r="WAV19" s="451"/>
      <c r="WAW19" s="451"/>
      <c r="WAX19" s="451"/>
      <c r="WAY19" s="454"/>
      <c r="WAZ19" s="454"/>
      <c r="WBA19" s="451"/>
      <c r="WBB19" s="451"/>
      <c r="WBC19" s="451"/>
      <c r="WBD19" s="451"/>
      <c r="WBE19" s="451"/>
      <c r="WBF19" s="451"/>
      <c r="WBG19" s="454"/>
      <c r="WBH19" s="454"/>
      <c r="WBI19" s="451"/>
      <c r="WBJ19" s="451"/>
      <c r="WBK19" s="451"/>
      <c r="WBL19" s="451"/>
      <c r="WBM19" s="451"/>
      <c r="WBN19" s="451"/>
      <c r="WBO19" s="454"/>
      <c r="WBP19" s="454"/>
      <c r="WBQ19" s="451"/>
      <c r="WBR19" s="451"/>
      <c r="WBS19" s="451"/>
      <c r="WBT19" s="451"/>
      <c r="WBU19" s="451"/>
      <c r="WBV19" s="451"/>
      <c r="WBW19" s="454"/>
      <c r="WBX19" s="454"/>
      <c r="WBY19" s="451"/>
      <c r="WBZ19" s="451"/>
      <c r="WCA19" s="451"/>
      <c r="WCB19" s="451"/>
      <c r="WCC19" s="451"/>
      <c r="WCD19" s="451"/>
      <c r="WCE19" s="454"/>
      <c r="WCF19" s="454"/>
      <c r="WCG19" s="451"/>
      <c r="WCH19" s="451"/>
      <c r="WCI19" s="451"/>
      <c r="WCJ19" s="451"/>
      <c r="WCK19" s="451"/>
      <c r="WCL19" s="451"/>
      <c r="WCM19" s="454"/>
      <c r="WCN19" s="454"/>
      <c r="WCO19" s="451"/>
      <c r="WCP19" s="451"/>
      <c r="WCQ19" s="451"/>
      <c r="WCR19" s="451"/>
      <c r="WCS19" s="451"/>
      <c r="WCT19" s="451"/>
      <c r="WCU19" s="454"/>
      <c r="WCV19" s="454"/>
      <c r="WCW19" s="451"/>
      <c r="WCX19" s="451"/>
      <c r="WCY19" s="451"/>
      <c r="WCZ19" s="451"/>
      <c r="WDA19" s="451"/>
      <c r="WDB19" s="451"/>
      <c r="WDC19" s="454"/>
      <c r="WDD19" s="454"/>
      <c r="WDE19" s="451"/>
      <c r="WDF19" s="451"/>
      <c r="WDG19" s="451"/>
      <c r="WDH19" s="451"/>
      <c r="WDI19" s="451"/>
      <c r="WDJ19" s="451"/>
      <c r="WDK19" s="454"/>
      <c r="WDL19" s="454"/>
      <c r="WDM19" s="451"/>
      <c r="WDN19" s="451"/>
      <c r="WDO19" s="451"/>
      <c r="WDP19" s="451"/>
      <c r="WDQ19" s="451"/>
      <c r="WDR19" s="451"/>
      <c r="WDS19" s="454"/>
      <c r="WDT19" s="454"/>
      <c r="WDU19" s="451"/>
      <c r="WDV19" s="451"/>
      <c r="WDW19" s="451"/>
      <c r="WDX19" s="451"/>
      <c r="WDY19" s="451"/>
      <c r="WDZ19" s="451"/>
      <c r="WEA19" s="454"/>
      <c r="WEB19" s="454"/>
      <c r="WEC19" s="451"/>
      <c r="WED19" s="451"/>
      <c r="WEE19" s="451"/>
      <c r="WEF19" s="451"/>
      <c r="WEG19" s="451"/>
      <c r="WEH19" s="451"/>
      <c r="WEI19" s="454"/>
      <c r="WEJ19" s="454"/>
      <c r="WEK19" s="451"/>
      <c r="WEL19" s="451"/>
      <c r="WEM19" s="451"/>
      <c r="WEN19" s="451"/>
      <c r="WEO19" s="451"/>
      <c r="WEP19" s="451"/>
      <c r="WEQ19" s="454"/>
      <c r="WER19" s="454"/>
      <c r="WES19" s="451"/>
      <c r="WET19" s="451"/>
      <c r="WEU19" s="451"/>
      <c r="WEV19" s="451"/>
      <c r="WEW19" s="451"/>
      <c r="WEX19" s="451"/>
      <c r="WEY19" s="454"/>
      <c r="WEZ19" s="454"/>
      <c r="WFA19" s="451"/>
      <c r="WFB19" s="451"/>
      <c r="WFC19" s="451"/>
      <c r="WFD19" s="451"/>
      <c r="WFE19" s="451"/>
      <c r="WFF19" s="451"/>
      <c r="WFG19" s="454"/>
      <c r="WFH19" s="454"/>
      <c r="WFI19" s="451"/>
      <c r="WFJ19" s="451"/>
      <c r="WFK19" s="451"/>
      <c r="WFL19" s="451"/>
      <c r="WFM19" s="451"/>
      <c r="WFN19" s="451"/>
      <c r="WFO19" s="454"/>
      <c r="WFP19" s="454"/>
      <c r="WFQ19" s="451"/>
      <c r="WFR19" s="451"/>
      <c r="WFS19" s="451"/>
      <c r="WFT19" s="451"/>
      <c r="WFU19" s="451"/>
      <c r="WFV19" s="451"/>
      <c r="WFW19" s="454"/>
      <c r="WFX19" s="454"/>
      <c r="WFY19" s="451"/>
      <c r="WFZ19" s="451"/>
      <c r="WGA19" s="451"/>
      <c r="WGB19" s="451"/>
      <c r="WGC19" s="451"/>
      <c r="WGD19" s="451"/>
      <c r="WGE19" s="454"/>
      <c r="WGF19" s="454"/>
      <c r="WGG19" s="451"/>
      <c r="WGH19" s="451"/>
      <c r="WGI19" s="451"/>
      <c r="WGJ19" s="451"/>
      <c r="WGK19" s="451"/>
      <c r="WGL19" s="451"/>
      <c r="WGM19" s="454"/>
      <c r="WGN19" s="454"/>
      <c r="WGO19" s="451"/>
      <c r="WGP19" s="451"/>
      <c r="WGQ19" s="451"/>
      <c r="WGR19" s="451"/>
      <c r="WGS19" s="451"/>
      <c r="WGT19" s="451"/>
      <c r="WGU19" s="454"/>
      <c r="WGV19" s="454"/>
      <c r="WGW19" s="451"/>
      <c r="WGX19" s="451"/>
      <c r="WGY19" s="451"/>
      <c r="WGZ19" s="451"/>
      <c r="WHA19" s="451"/>
      <c r="WHB19" s="451"/>
      <c r="WHC19" s="454"/>
      <c r="WHD19" s="454"/>
      <c r="WHE19" s="451"/>
      <c r="WHF19" s="451"/>
      <c r="WHG19" s="451"/>
      <c r="WHH19" s="451"/>
      <c r="WHI19" s="451"/>
      <c r="WHJ19" s="451"/>
      <c r="WHK19" s="454"/>
      <c r="WHL19" s="454"/>
      <c r="WHM19" s="451"/>
      <c r="WHN19" s="451"/>
      <c r="WHO19" s="451"/>
      <c r="WHP19" s="451"/>
      <c r="WHQ19" s="451"/>
      <c r="WHR19" s="451"/>
      <c r="WHS19" s="454"/>
      <c r="WHT19" s="454"/>
      <c r="WHU19" s="451"/>
      <c r="WHV19" s="451"/>
      <c r="WHW19" s="451"/>
      <c r="WHX19" s="451"/>
      <c r="WHY19" s="451"/>
      <c r="WHZ19" s="451"/>
      <c r="WIA19" s="454"/>
      <c r="WIB19" s="454"/>
      <c r="WIC19" s="451"/>
      <c r="WID19" s="451"/>
      <c r="WIE19" s="451"/>
      <c r="WIF19" s="451"/>
      <c r="WIG19" s="451"/>
      <c r="WIH19" s="451"/>
      <c r="WII19" s="454"/>
      <c r="WIJ19" s="454"/>
      <c r="WIK19" s="451"/>
      <c r="WIL19" s="451"/>
      <c r="WIM19" s="451"/>
      <c r="WIN19" s="451"/>
      <c r="WIO19" s="451"/>
      <c r="WIP19" s="451"/>
      <c r="WIQ19" s="454"/>
      <c r="WIR19" s="454"/>
      <c r="WIS19" s="451"/>
      <c r="WIT19" s="451"/>
      <c r="WIU19" s="451"/>
      <c r="WIV19" s="451"/>
      <c r="WIW19" s="451"/>
      <c r="WIX19" s="451"/>
      <c r="WIY19" s="454"/>
      <c r="WIZ19" s="454"/>
      <c r="WJA19" s="451"/>
      <c r="WJB19" s="451"/>
      <c r="WJC19" s="451"/>
      <c r="WJD19" s="451"/>
      <c r="WJE19" s="451"/>
      <c r="WJF19" s="451"/>
      <c r="WJG19" s="454"/>
      <c r="WJH19" s="454"/>
      <c r="WJI19" s="451"/>
      <c r="WJJ19" s="451"/>
      <c r="WJK19" s="451"/>
      <c r="WJL19" s="451"/>
      <c r="WJM19" s="451"/>
      <c r="WJN19" s="451"/>
      <c r="WJO19" s="454"/>
      <c r="WJP19" s="454"/>
      <c r="WJQ19" s="451"/>
      <c r="WJR19" s="451"/>
      <c r="WJS19" s="451"/>
      <c r="WJT19" s="451"/>
      <c r="WJU19" s="451"/>
      <c r="WJV19" s="451"/>
      <c r="WJW19" s="454"/>
      <c r="WJX19" s="454"/>
      <c r="WJY19" s="451"/>
      <c r="WJZ19" s="451"/>
      <c r="WKA19" s="451"/>
      <c r="WKB19" s="451"/>
      <c r="WKC19" s="451"/>
      <c r="WKD19" s="451"/>
      <c r="WKE19" s="454"/>
      <c r="WKF19" s="454"/>
      <c r="WKG19" s="451"/>
      <c r="WKH19" s="451"/>
      <c r="WKI19" s="451"/>
      <c r="WKJ19" s="451"/>
      <c r="WKK19" s="451"/>
      <c r="WKL19" s="451"/>
      <c r="WKM19" s="454"/>
      <c r="WKN19" s="454"/>
      <c r="WKO19" s="451"/>
      <c r="WKP19" s="451"/>
      <c r="WKQ19" s="451"/>
      <c r="WKR19" s="451"/>
      <c r="WKS19" s="451"/>
      <c r="WKT19" s="451"/>
      <c r="WKU19" s="454"/>
      <c r="WKV19" s="454"/>
      <c r="WKW19" s="451"/>
      <c r="WKX19" s="451"/>
      <c r="WKY19" s="451"/>
      <c r="WKZ19" s="451"/>
      <c r="WLA19" s="451"/>
      <c r="WLB19" s="451"/>
      <c r="WLC19" s="454"/>
      <c r="WLD19" s="454"/>
      <c r="WLE19" s="451"/>
      <c r="WLF19" s="451"/>
      <c r="WLG19" s="451"/>
      <c r="WLH19" s="451"/>
      <c r="WLI19" s="451"/>
      <c r="WLJ19" s="451"/>
      <c r="WLK19" s="454"/>
      <c r="WLL19" s="454"/>
      <c r="WLM19" s="451"/>
      <c r="WLN19" s="451"/>
      <c r="WLO19" s="451"/>
      <c r="WLP19" s="451"/>
      <c r="WLQ19" s="451"/>
      <c r="WLR19" s="451"/>
      <c r="WLS19" s="454"/>
      <c r="WLT19" s="454"/>
      <c r="WLU19" s="451"/>
      <c r="WLV19" s="451"/>
      <c r="WLW19" s="451"/>
      <c r="WLX19" s="451"/>
      <c r="WLY19" s="451"/>
      <c r="WLZ19" s="451"/>
      <c r="WMA19" s="454"/>
      <c r="WMB19" s="454"/>
      <c r="WMC19" s="451"/>
      <c r="WMD19" s="451"/>
      <c r="WME19" s="451"/>
      <c r="WMF19" s="451"/>
      <c r="WMG19" s="451"/>
      <c r="WMH19" s="451"/>
      <c r="WMI19" s="454"/>
      <c r="WMJ19" s="454"/>
      <c r="WMK19" s="451"/>
      <c r="WML19" s="451"/>
      <c r="WMM19" s="451"/>
      <c r="WMN19" s="451"/>
      <c r="WMO19" s="451"/>
      <c r="WMP19" s="451"/>
      <c r="WMQ19" s="454"/>
      <c r="WMR19" s="454"/>
      <c r="WMS19" s="451"/>
      <c r="WMT19" s="451"/>
      <c r="WMU19" s="451"/>
      <c r="WMV19" s="451"/>
      <c r="WMW19" s="451"/>
      <c r="WMX19" s="451"/>
      <c r="WMY19" s="454"/>
      <c r="WMZ19" s="454"/>
      <c r="WNA19" s="451"/>
      <c r="WNB19" s="451"/>
      <c r="WNC19" s="451"/>
      <c r="WND19" s="451"/>
      <c r="WNE19" s="451"/>
      <c r="WNF19" s="451"/>
      <c r="WNG19" s="454"/>
      <c r="WNH19" s="454"/>
      <c r="WNI19" s="451"/>
      <c r="WNJ19" s="451"/>
      <c r="WNK19" s="451"/>
      <c r="WNL19" s="451"/>
      <c r="WNM19" s="451"/>
      <c r="WNN19" s="451"/>
      <c r="WNO19" s="454"/>
      <c r="WNP19" s="454"/>
      <c r="WNQ19" s="451"/>
      <c r="WNR19" s="451"/>
      <c r="WNS19" s="451"/>
      <c r="WNT19" s="451"/>
      <c r="WNU19" s="451"/>
      <c r="WNV19" s="451"/>
      <c r="WNW19" s="454"/>
      <c r="WNX19" s="454"/>
      <c r="WNY19" s="451"/>
      <c r="WNZ19" s="451"/>
      <c r="WOA19" s="451"/>
      <c r="WOB19" s="451"/>
      <c r="WOC19" s="451"/>
      <c r="WOD19" s="451"/>
      <c r="WOE19" s="454"/>
      <c r="WOF19" s="454"/>
      <c r="WOG19" s="451"/>
      <c r="WOH19" s="451"/>
      <c r="WOI19" s="451"/>
      <c r="WOJ19" s="451"/>
      <c r="WOK19" s="451"/>
      <c r="WOL19" s="451"/>
      <c r="WOM19" s="454"/>
      <c r="WON19" s="454"/>
      <c r="WOO19" s="451"/>
      <c r="WOP19" s="451"/>
      <c r="WOQ19" s="451"/>
      <c r="WOR19" s="451"/>
      <c r="WOS19" s="451"/>
      <c r="WOT19" s="451"/>
      <c r="WOU19" s="454"/>
      <c r="WOV19" s="454"/>
      <c r="WOW19" s="451"/>
      <c r="WOX19" s="451"/>
      <c r="WOY19" s="451"/>
      <c r="WOZ19" s="451"/>
      <c r="WPA19" s="451"/>
      <c r="WPB19" s="451"/>
      <c r="WPC19" s="454"/>
      <c r="WPD19" s="454"/>
      <c r="WPE19" s="451"/>
      <c r="WPF19" s="451"/>
      <c r="WPG19" s="451"/>
      <c r="WPH19" s="451"/>
      <c r="WPI19" s="451"/>
      <c r="WPJ19" s="451"/>
      <c r="WPK19" s="454"/>
      <c r="WPL19" s="454"/>
      <c r="WPM19" s="451"/>
      <c r="WPN19" s="451"/>
      <c r="WPO19" s="451"/>
      <c r="WPP19" s="451"/>
      <c r="WPQ19" s="451"/>
      <c r="WPR19" s="451"/>
      <c r="WPS19" s="454"/>
      <c r="WPT19" s="454"/>
      <c r="WPU19" s="451"/>
      <c r="WPV19" s="451"/>
      <c r="WPW19" s="451"/>
      <c r="WPX19" s="451"/>
      <c r="WPY19" s="451"/>
      <c r="WPZ19" s="451"/>
      <c r="WQA19" s="454"/>
      <c r="WQB19" s="454"/>
      <c r="WQC19" s="451"/>
      <c r="WQD19" s="451"/>
      <c r="WQE19" s="451"/>
      <c r="WQF19" s="451"/>
      <c r="WQG19" s="451"/>
      <c r="WQH19" s="451"/>
      <c r="WQI19" s="454"/>
      <c r="WQJ19" s="454"/>
      <c r="WQK19" s="451"/>
      <c r="WQL19" s="451"/>
      <c r="WQM19" s="451"/>
      <c r="WQN19" s="451"/>
      <c r="WQO19" s="451"/>
      <c r="WQP19" s="451"/>
      <c r="WQQ19" s="454"/>
      <c r="WQR19" s="454"/>
      <c r="WQS19" s="451"/>
      <c r="WQT19" s="451"/>
      <c r="WQU19" s="451"/>
      <c r="WQV19" s="451"/>
      <c r="WQW19" s="451"/>
      <c r="WQX19" s="451"/>
      <c r="WQY19" s="454"/>
      <c r="WQZ19" s="454"/>
      <c r="WRA19" s="451"/>
      <c r="WRB19" s="451"/>
      <c r="WRC19" s="451"/>
      <c r="WRD19" s="451"/>
      <c r="WRE19" s="451"/>
      <c r="WRF19" s="451"/>
      <c r="WRG19" s="454"/>
      <c r="WRH19" s="454"/>
      <c r="WRI19" s="451"/>
      <c r="WRJ19" s="451"/>
      <c r="WRK19" s="451"/>
      <c r="WRL19" s="451"/>
      <c r="WRM19" s="451"/>
      <c r="WRN19" s="451"/>
      <c r="WRO19" s="454"/>
      <c r="WRP19" s="454"/>
      <c r="WRQ19" s="451"/>
      <c r="WRR19" s="451"/>
      <c r="WRS19" s="451"/>
      <c r="WRT19" s="451"/>
      <c r="WRU19" s="451"/>
      <c r="WRV19" s="451"/>
      <c r="WRW19" s="454"/>
      <c r="WRX19" s="454"/>
      <c r="WRY19" s="451"/>
      <c r="WRZ19" s="451"/>
      <c r="WSA19" s="451"/>
      <c r="WSB19" s="451"/>
      <c r="WSC19" s="451"/>
      <c r="WSD19" s="451"/>
      <c r="WSE19" s="454"/>
      <c r="WSF19" s="454"/>
      <c r="WSG19" s="451"/>
      <c r="WSH19" s="451"/>
      <c r="WSI19" s="451"/>
      <c r="WSJ19" s="451"/>
      <c r="WSK19" s="451"/>
      <c r="WSL19" s="451"/>
      <c r="WSM19" s="454"/>
      <c r="WSN19" s="454"/>
      <c r="WSO19" s="451"/>
      <c r="WSP19" s="451"/>
      <c r="WSQ19" s="451"/>
      <c r="WSR19" s="451"/>
      <c r="WSS19" s="451"/>
      <c r="WST19" s="451"/>
      <c r="WSU19" s="454"/>
      <c r="WSV19" s="454"/>
      <c r="WSW19" s="451"/>
      <c r="WSX19" s="451"/>
      <c r="WSY19" s="451"/>
      <c r="WSZ19" s="451"/>
      <c r="WTA19" s="451"/>
      <c r="WTB19" s="451"/>
      <c r="WTC19" s="454"/>
      <c r="WTD19" s="454"/>
      <c r="WTE19" s="451"/>
      <c r="WTF19" s="451"/>
      <c r="WTG19" s="451"/>
      <c r="WTH19" s="451"/>
      <c r="WTI19" s="451"/>
      <c r="WTJ19" s="451"/>
      <c r="WTK19" s="454"/>
      <c r="WTL19" s="454"/>
      <c r="WTM19" s="451"/>
      <c r="WTN19" s="451"/>
      <c r="WTO19" s="451"/>
      <c r="WTP19" s="451"/>
      <c r="WTQ19" s="451"/>
      <c r="WTR19" s="451"/>
      <c r="WTS19" s="454"/>
      <c r="WTT19" s="454"/>
      <c r="WTU19" s="451"/>
      <c r="WTV19" s="451"/>
      <c r="WTW19" s="451"/>
      <c r="WTX19" s="451"/>
      <c r="WTY19" s="451"/>
      <c r="WTZ19" s="451"/>
      <c r="WUA19" s="454"/>
      <c r="WUB19" s="454"/>
      <c r="WUC19" s="451"/>
      <c r="WUD19" s="451"/>
      <c r="WUE19" s="451"/>
      <c r="WUF19" s="451"/>
      <c r="WUG19" s="451"/>
      <c r="WUH19" s="451"/>
      <c r="WUI19" s="454"/>
      <c r="WUJ19" s="454"/>
      <c r="WUK19" s="451"/>
      <c r="WUL19" s="451"/>
      <c r="WUM19" s="451"/>
      <c r="WUN19" s="451"/>
      <c r="WUO19" s="451"/>
      <c r="WUP19" s="451"/>
      <c r="WUQ19" s="454"/>
      <c r="WUR19" s="454"/>
      <c r="WUS19" s="451"/>
      <c r="WUT19" s="451"/>
      <c r="WUU19" s="451"/>
      <c r="WUV19" s="451"/>
      <c r="WUW19" s="451"/>
      <c r="WUX19" s="451"/>
      <c r="WUY19" s="454"/>
      <c r="WUZ19" s="454"/>
      <c r="WVA19" s="451"/>
      <c r="WVB19" s="451"/>
      <c r="WVC19" s="451"/>
      <c r="WVD19" s="451"/>
      <c r="WVE19" s="451"/>
      <c r="WVF19" s="451"/>
      <c r="WVG19" s="454"/>
      <c r="WVH19" s="454"/>
      <c r="WVI19" s="451"/>
      <c r="WVJ19" s="451"/>
      <c r="WVK19" s="451"/>
      <c r="WVL19" s="451"/>
      <c r="WVM19" s="451"/>
      <c r="WVN19" s="451"/>
      <c r="WVO19" s="454"/>
      <c r="WVP19" s="454"/>
      <c r="WVQ19" s="451"/>
      <c r="WVR19" s="451"/>
      <c r="WVS19" s="451"/>
      <c r="WVT19" s="451"/>
      <c r="WVU19" s="451"/>
      <c r="WVV19" s="451"/>
      <c r="WVW19" s="454"/>
      <c r="WVX19" s="454"/>
      <c r="WVY19" s="451"/>
      <c r="WVZ19" s="451"/>
      <c r="WWA19" s="451"/>
      <c r="WWB19" s="451"/>
      <c r="WWC19" s="451"/>
      <c r="WWD19" s="451"/>
      <c r="WWE19" s="454"/>
      <c r="WWF19" s="454"/>
      <c r="WWG19" s="451"/>
      <c r="WWH19" s="451"/>
      <c r="WWI19" s="451"/>
      <c r="WWJ19" s="451"/>
      <c r="WWK19" s="451"/>
      <c r="WWL19" s="451"/>
      <c r="WWM19" s="454"/>
      <c r="WWN19" s="454"/>
      <c r="WWO19" s="451"/>
      <c r="WWP19" s="451"/>
      <c r="WWQ19" s="451"/>
      <c r="WWR19" s="451"/>
      <c r="WWS19" s="451"/>
      <c r="WWT19" s="451"/>
      <c r="WWU19" s="454"/>
      <c r="WWV19" s="454"/>
      <c r="WWW19" s="451"/>
      <c r="WWX19" s="451"/>
      <c r="WWY19" s="451"/>
      <c r="WWZ19" s="451"/>
      <c r="WXA19" s="451"/>
      <c r="WXB19" s="451"/>
      <c r="WXC19" s="454"/>
      <c r="WXD19" s="454"/>
      <c r="WXE19" s="451"/>
      <c r="WXF19" s="451"/>
      <c r="WXG19" s="451"/>
      <c r="WXH19" s="451"/>
      <c r="WXI19" s="451"/>
      <c r="WXJ19" s="451"/>
      <c r="WXK19" s="454"/>
      <c r="WXL19" s="454"/>
      <c r="WXM19" s="451"/>
      <c r="WXN19" s="451"/>
      <c r="WXO19" s="451"/>
      <c r="WXP19" s="451"/>
      <c r="WXQ19" s="451"/>
      <c r="WXR19" s="451"/>
      <c r="WXS19" s="454"/>
      <c r="WXT19" s="454"/>
      <c r="WXU19" s="451"/>
      <c r="WXV19" s="451"/>
      <c r="WXW19" s="451"/>
      <c r="WXX19" s="451"/>
      <c r="WXY19" s="451"/>
      <c r="WXZ19" s="451"/>
      <c r="WYA19" s="454"/>
      <c r="WYB19" s="454"/>
      <c r="WYC19" s="451"/>
      <c r="WYD19" s="451"/>
      <c r="WYE19" s="451"/>
      <c r="WYF19" s="451"/>
      <c r="WYG19" s="451"/>
      <c r="WYH19" s="451"/>
      <c r="WYI19" s="454"/>
      <c r="WYJ19" s="454"/>
      <c r="WYK19" s="451"/>
      <c r="WYL19" s="451"/>
      <c r="WYM19" s="451"/>
      <c r="WYN19" s="451"/>
      <c r="WYO19" s="451"/>
      <c r="WYP19" s="451"/>
      <c r="WYQ19" s="454"/>
      <c r="WYR19" s="454"/>
      <c r="WYS19" s="451"/>
      <c r="WYT19" s="451"/>
      <c r="WYU19" s="451"/>
      <c r="WYV19" s="451"/>
      <c r="WYW19" s="451"/>
      <c r="WYX19" s="451"/>
      <c r="WYY19" s="454"/>
      <c r="WYZ19" s="454"/>
      <c r="WZA19" s="451"/>
      <c r="WZB19" s="451"/>
      <c r="WZC19" s="451"/>
      <c r="WZD19" s="451"/>
      <c r="WZE19" s="451"/>
      <c r="WZF19" s="451"/>
      <c r="WZG19" s="454"/>
      <c r="WZH19" s="454"/>
      <c r="WZI19" s="451"/>
      <c r="WZJ19" s="451"/>
      <c r="WZK19" s="451"/>
      <c r="WZL19" s="451"/>
      <c r="WZM19" s="451"/>
      <c r="WZN19" s="451"/>
      <c r="WZO19" s="454"/>
      <c r="WZP19" s="454"/>
      <c r="WZQ19" s="451"/>
      <c r="WZR19" s="451"/>
      <c r="WZS19" s="451"/>
      <c r="WZT19" s="451"/>
      <c r="WZU19" s="451"/>
      <c r="WZV19" s="451"/>
      <c r="WZW19" s="454"/>
      <c r="WZX19" s="454"/>
      <c r="WZY19" s="451"/>
      <c r="WZZ19" s="451"/>
      <c r="XAA19" s="451"/>
      <c r="XAB19" s="451"/>
      <c r="XAC19" s="451"/>
      <c r="XAD19" s="451"/>
      <c r="XAE19" s="454"/>
      <c r="XAF19" s="454"/>
      <c r="XAG19" s="451"/>
      <c r="XAH19" s="451"/>
      <c r="XAI19" s="451"/>
      <c r="XAJ19" s="451"/>
      <c r="XAK19" s="451"/>
      <c r="XAL19" s="451"/>
      <c r="XAM19" s="454"/>
      <c r="XAN19" s="454"/>
      <c r="XAO19" s="451"/>
      <c r="XAP19" s="451"/>
      <c r="XAQ19" s="451"/>
      <c r="XAR19" s="451"/>
      <c r="XAS19" s="451"/>
      <c r="XAT19" s="451"/>
      <c r="XAU19" s="454"/>
      <c r="XAV19" s="454"/>
      <c r="XAW19" s="451"/>
      <c r="XAX19" s="451"/>
      <c r="XAY19" s="451"/>
      <c r="XAZ19" s="451"/>
      <c r="XBA19" s="451"/>
      <c r="XBB19" s="451"/>
      <c r="XBC19" s="454"/>
      <c r="XBD19" s="454"/>
      <c r="XBE19" s="451"/>
      <c r="XBF19" s="451"/>
      <c r="XBG19" s="451"/>
      <c r="XBH19" s="451"/>
      <c r="XBI19" s="451"/>
      <c r="XBJ19" s="451"/>
      <c r="XBK19" s="454"/>
      <c r="XBL19" s="454"/>
      <c r="XBM19" s="451"/>
      <c r="XBN19" s="451"/>
      <c r="XBO19" s="451"/>
      <c r="XBP19" s="451"/>
      <c r="XBQ19" s="451"/>
      <c r="XBR19" s="451"/>
      <c r="XBS19" s="454"/>
      <c r="XBT19" s="454"/>
      <c r="XBU19" s="451"/>
      <c r="XBV19" s="451"/>
      <c r="XBW19" s="451"/>
      <c r="XBX19" s="451"/>
      <c r="XBY19" s="451"/>
      <c r="XBZ19" s="451"/>
      <c r="XCA19" s="454"/>
      <c r="XCB19" s="454"/>
      <c r="XCC19" s="451"/>
      <c r="XCD19" s="451"/>
      <c r="XCE19" s="451"/>
      <c r="XCF19" s="451"/>
      <c r="XCG19" s="451"/>
      <c r="XCH19" s="451"/>
      <c r="XCI19" s="454"/>
      <c r="XCJ19" s="454"/>
      <c r="XCK19" s="451"/>
      <c r="XCL19" s="451"/>
      <c r="XCM19" s="451"/>
      <c r="XCN19" s="451"/>
      <c r="XCO19" s="451"/>
      <c r="XCP19" s="451"/>
      <c r="XCQ19" s="454"/>
      <c r="XCR19" s="454"/>
      <c r="XCS19" s="451"/>
      <c r="XCT19" s="451"/>
      <c r="XCU19" s="451"/>
      <c r="XCV19" s="451"/>
      <c r="XCW19" s="451"/>
      <c r="XCX19" s="451"/>
      <c r="XCY19" s="454"/>
      <c r="XCZ19" s="454"/>
      <c r="XDA19" s="451"/>
      <c r="XDB19" s="451"/>
      <c r="XDC19" s="451"/>
      <c r="XDD19" s="451"/>
      <c r="XDE19" s="451"/>
      <c r="XDF19" s="451"/>
      <c r="XDG19" s="454"/>
      <c r="XDH19" s="454"/>
      <c r="XDI19" s="451"/>
      <c r="XDJ19" s="451"/>
      <c r="XDK19" s="451"/>
      <c r="XDL19" s="451"/>
      <c r="XDM19" s="451"/>
      <c r="XDN19" s="451"/>
      <c r="XDO19" s="454"/>
      <c r="XDP19" s="454"/>
      <c r="XDQ19" s="451"/>
      <c r="XDR19" s="451"/>
      <c r="XDS19" s="451"/>
      <c r="XDT19" s="451"/>
      <c r="XDU19" s="451"/>
      <c r="XDV19" s="451"/>
      <c r="XDW19" s="454"/>
      <c r="XDX19" s="454"/>
      <c r="XDY19" s="451"/>
      <c r="XDZ19" s="451"/>
      <c r="XEA19" s="451"/>
      <c r="XEB19" s="451"/>
      <c r="XEC19" s="451"/>
      <c r="XED19" s="451"/>
      <c r="XEE19" s="454"/>
      <c r="XEF19" s="454"/>
      <c r="XEG19" s="451"/>
      <c r="XEH19" s="451"/>
      <c r="XEI19" s="451"/>
      <c r="XEJ19" s="451"/>
      <c r="XEK19" s="451"/>
      <c r="XEL19" s="451"/>
      <c r="XEM19" s="454"/>
      <c r="XEN19" s="454"/>
      <c r="XEO19" s="451"/>
      <c r="XEP19" s="451"/>
      <c r="XEQ19" s="451"/>
      <c r="XER19" s="451"/>
      <c r="XES19" s="451"/>
      <c r="XET19" s="451"/>
      <c r="XEU19" s="454"/>
      <c r="XEV19" s="454"/>
      <c r="XEW19" s="451"/>
      <c r="XEX19" s="451"/>
      <c r="XEY19" s="451"/>
      <c r="XEZ19" s="451"/>
      <c r="XFA19" s="451"/>
      <c r="XFB19" s="451"/>
      <c r="XFC19" s="454"/>
      <c r="XFD19" s="454"/>
    </row>
    <row r="20" spans="1:16384" s="98" customFormat="1" ht="30" x14ac:dyDescent="0.25">
      <c r="A20" s="169" t="str">
        <f>Composição!A21</f>
        <v>COMPOSIÇÃO</v>
      </c>
      <c r="B20" s="442" t="str">
        <f>Composição!C21</f>
        <v>Almofada com espuma densidade 33, revestimento couro ecológico, preto. Dimensões 0,63 x 2,43 x 0,10 cm (largura x comprimento x espessura)</v>
      </c>
      <c r="C20" s="443"/>
      <c r="D20" s="443"/>
      <c r="E20" s="443"/>
      <c r="F20" s="444"/>
      <c r="G20" s="174" t="s">
        <v>396</v>
      </c>
      <c r="H20" s="175">
        <f>AVERAGE(H22:H24)</f>
        <v>613.33333333333337</v>
      </c>
      <c r="I20" s="452"/>
      <c r="J20" s="116" t="s">
        <v>484</v>
      </c>
      <c r="K20" s="117"/>
      <c r="L20" s="117"/>
      <c r="M20" s="117"/>
      <c r="N20" s="117"/>
      <c r="O20" s="452"/>
      <c r="P20" s="452"/>
      <c r="Q20" s="452"/>
      <c r="R20" s="453"/>
      <c r="S20" s="453"/>
      <c r="T20" s="453"/>
      <c r="U20" s="453"/>
      <c r="V20" s="453"/>
      <c r="W20" s="452"/>
      <c r="X20" s="452"/>
      <c r="Y20" s="452"/>
      <c r="Z20" s="453"/>
      <c r="AA20" s="453"/>
      <c r="AB20" s="453"/>
      <c r="AC20" s="453"/>
      <c r="AD20" s="453"/>
      <c r="AE20" s="452"/>
      <c r="AF20" s="452"/>
      <c r="AG20" s="452"/>
      <c r="AH20" s="453"/>
      <c r="AI20" s="453"/>
      <c r="AJ20" s="453"/>
      <c r="AK20" s="453"/>
      <c r="AL20" s="453"/>
      <c r="AM20" s="452"/>
      <c r="AN20" s="452"/>
      <c r="AO20" s="452"/>
      <c r="AP20" s="453"/>
      <c r="AQ20" s="453"/>
      <c r="AR20" s="453"/>
      <c r="AS20" s="453"/>
      <c r="AT20" s="453"/>
      <c r="AU20" s="452"/>
      <c r="AV20" s="452"/>
      <c r="AW20" s="452"/>
      <c r="AX20" s="453"/>
      <c r="AY20" s="453"/>
      <c r="AZ20" s="453"/>
      <c r="BA20" s="453"/>
      <c r="BB20" s="453"/>
      <c r="BC20" s="452"/>
      <c r="BD20" s="452"/>
      <c r="BE20" s="452"/>
      <c r="BF20" s="453"/>
      <c r="BG20" s="453"/>
      <c r="BH20" s="453"/>
      <c r="BI20" s="453"/>
      <c r="BJ20" s="453"/>
      <c r="BK20" s="452"/>
      <c r="BL20" s="452"/>
      <c r="BM20" s="452"/>
      <c r="BN20" s="453"/>
      <c r="BO20" s="453"/>
      <c r="BP20" s="453"/>
      <c r="BQ20" s="453"/>
      <c r="BR20" s="453"/>
      <c r="BS20" s="452"/>
      <c r="BT20" s="452"/>
      <c r="BU20" s="452"/>
      <c r="BV20" s="453"/>
      <c r="BW20" s="453"/>
      <c r="BX20" s="453"/>
      <c r="BY20" s="453"/>
      <c r="BZ20" s="453"/>
      <c r="CA20" s="452"/>
      <c r="CB20" s="452"/>
      <c r="CC20" s="452"/>
      <c r="CD20" s="453"/>
      <c r="CE20" s="453"/>
      <c r="CF20" s="453"/>
      <c r="CG20" s="453"/>
      <c r="CH20" s="453"/>
      <c r="CI20" s="452"/>
      <c r="CJ20" s="452"/>
      <c r="CK20" s="452"/>
      <c r="CL20" s="453"/>
      <c r="CM20" s="453"/>
      <c r="CN20" s="453"/>
      <c r="CO20" s="453"/>
      <c r="CP20" s="453"/>
      <c r="CQ20" s="452"/>
      <c r="CR20" s="452"/>
      <c r="CS20" s="452"/>
      <c r="CT20" s="453"/>
      <c r="CU20" s="453"/>
      <c r="CV20" s="453"/>
      <c r="CW20" s="453"/>
      <c r="CX20" s="453"/>
      <c r="CY20" s="452"/>
      <c r="CZ20" s="452"/>
      <c r="DA20" s="452"/>
      <c r="DB20" s="453"/>
      <c r="DC20" s="453"/>
      <c r="DD20" s="453"/>
      <c r="DE20" s="453"/>
      <c r="DF20" s="453"/>
      <c r="DG20" s="452"/>
      <c r="DH20" s="452"/>
      <c r="DI20" s="452"/>
      <c r="DJ20" s="453"/>
      <c r="DK20" s="453"/>
      <c r="DL20" s="453"/>
      <c r="DM20" s="453"/>
      <c r="DN20" s="453"/>
      <c r="DO20" s="452"/>
      <c r="DP20" s="452"/>
      <c r="DQ20" s="452"/>
      <c r="DR20" s="453"/>
      <c r="DS20" s="453"/>
      <c r="DT20" s="453"/>
      <c r="DU20" s="453"/>
      <c r="DV20" s="453"/>
      <c r="DW20" s="452"/>
      <c r="DX20" s="452"/>
      <c r="DY20" s="452"/>
      <c r="DZ20" s="453"/>
      <c r="EA20" s="453"/>
      <c r="EB20" s="453"/>
      <c r="EC20" s="453"/>
      <c r="ED20" s="453"/>
      <c r="EE20" s="452"/>
      <c r="EF20" s="452"/>
      <c r="EG20" s="452"/>
      <c r="EH20" s="453"/>
      <c r="EI20" s="453"/>
      <c r="EJ20" s="453"/>
      <c r="EK20" s="453"/>
      <c r="EL20" s="453"/>
      <c r="EM20" s="452"/>
      <c r="EN20" s="452"/>
      <c r="EO20" s="452"/>
      <c r="EP20" s="453"/>
      <c r="EQ20" s="453"/>
      <c r="ER20" s="453"/>
      <c r="ES20" s="453"/>
      <c r="ET20" s="453"/>
      <c r="EU20" s="452"/>
      <c r="EV20" s="452"/>
      <c r="EW20" s="452"/>
      <c r="EX20" s="453"/>
      <c r="EY20" s="453"/>
      <c r="EZ20" s="453"/>
      <c r="FA20" s="453"/>
      <c r="FB20" s="453"/>
      <c r="FC20" s="452"/>
      <c r="FD20" s="452"/>
      <c r="FE20" s="452"/>
      <c r="FF20" s="453"/>
      <c r="FG20" s="453"/>
      <c r="FH20" s="453"/>
      <c r="FI20" s="453"/>
      <c r="FJ20" s="453"/>
      <c r="FK20" s="452"/>
      <c r="FL20" s="452"/>
      <c r="FM20" s="452"/>
      <c r="FN20" s="453"/>
      <c r="FO20" s="453"/>
      <c r="FP20" s="453"/>
      <c r="FQ20" s="453"/>
      <c r="FR20" s="453"/>
      <c r="FS20" s="452"/>
      <c r="FT20" s="452"/>
      <c r="FU20" s="452"/>
      <c r="FV20" s="453"/>
      <c r="FW20" s="453"/>
      <c r="FX20" s="453"/>
      <c r="FY20" s="453"/>
      <c r="FZ20" s="453"/>
      <c r="GA20" s="452"/>
      <c r="GB20" s="452"/>
      <c r="GC20" s="452"/>
      <c r="GD20" s="453"/>
      <c r="GE20" s="453"/>
      <c r="GF20" s="453"/>
      <c r="GG20" s="453"/>
      <c r="GH20" s="453"/>
      <c r="GI20" s="452"/>
      <c r="GJ20" s="452"/>
      <c r="GK20" s="452"/>
      <c r="GL20" s="453"/>
      <c r="GM20" s="453"/>
      <c r="GN20" s="453"/>
      <c r="GO20" s="453"/>
      <c r="GP20" s="453"/>
      <c r="GQ20" s="452"/>
      <c r="GR20" s="452"/>
      <c r="GS20" s="452"/>
      <c r="GT20" s="453"/>
      <c r="GU20" s="453"/>
      <c r="GV20" s="453"/>
      <c r="GW20" s="453"/>
      <c r="GX20" s="453"/>
      <c r="GY20" s="452"/>
      <c r="GZ20" s="452"/>
      <c r="HA20" s="452"/>
      <c r="HB20" s="453"/>
      <c r="HC20" s="453"/>
      <c r="HD20" s="453"/>
      <c r="HE20" s="453"/>
      <c r="HF20" s="453"/>
      <c r="HG20" s="452"/>
      <c r="HH20" s="452"/>
      <c r="HI20" s="452"/>
      <c r="HJ20" s="453"/>
      <c r="HK20" s="453"/>
      <c r="HL20" s="453"/>
      <c r="HM20" s="453"/>
      <c r="HN20" s="453"/>
      <c r="HO20" s="452"/>
      <c r="HP20" s="452"/>
      <c r="HQ20" s="452"/>
      <c r="HR20" s="453"/>
      <c r="HS20" s="453"/>
      <c r="HT20" s="453"/>
      <c r="HU20" s="453"/>
      <c r="HV20" s="453"/>
      <c r="HW20" s="452"/>
      <c r="HX20" s="452"/>
      <c r="HY20" s="452"/>
      <c r="HZ20" s="453"/>
      <c r="IA20" s="453"/>
      <c r="IB20" s="453"/>
      <c r="IC20" s="453"/>
      <c r="ID20" s="453"/>
      <c r="IE20" s="452"/>
      <c r="IF20" s="452"/>
      <c r="IG20" s="452"/>
      <c r="IH20" s="453"/>
      <c r="II20" s="453"/>
      <c r="IJ20" s="453"/>
      <c r="IK20" s="453"/>
      <c r="IL20" s="453"/>
      <c r="IM20" s="452"/>
      <c r="IN20" s="452"/>
      <c r="IO20" s="452"/>
      <c r="IP20" s="453"/>
      <c r="IQ20" s="453"/>
      <c r="IR20" s="453"/>
      <c r="IS20" s="453"/>
      <c r="IT20" s="453"/>
      <c r="IU20" s="452"/>
      <c r="IV20" s="452"/>
      <c r="IW20" s="452"/>
      <c r="IX20" s="453"/>
      <c r="IY20" s="453"/>
      <c r="IZ20" s="453"/>
      <c r="JA20" s="453"/>
      <c r="JB20" s="453"/>
      <c r="JC20" s="452"/>
      <c r="JD20" s="452"/>
      <c r="JE20" s="452"/>
      <c r="JF20" s="453"/>
      <c r="JG20" s="453"/>
      <c r="JH20" s="453"/>
      <c r="JI20" s="453"/>
      <c r="JJ20" s="453"/>
      <c r="JK20" s="452"/>
      <c r="JL20" s="452"/>
      <c r="JM20" s="452"/>
      <c r="JN20" s="453"/>
      <c r="JO20" s="453"/>
      <c r="JP20" s="453"/>
      <c r="JQ20" s="453"/>
      <c r="JR20" s="453"/>
      <c r="JS20" s="452"/>
      <c r="JT20" s="452"/>
      <c r="JU20" s="452"/>
      <c r="JV20" s="453"/>
      <c r="JW20" s="453"/>
      <c r="JX20" s="453"/>
      <c r="JY20" s="453"/>
      <c r="JZ20" s="453"/>
      <c r="KA20" s="452"/>
      <c r="KB20" s="452"/>
      <c r="KC20" s="452"/>
      <c r="KD20" s="453"/>
      <c r="KE20" s="453"/>
      <c r="KF20" s="453"/>
      <c r="KG20" s="453"/>
      <c r="KH20" s="453"/>
      <c r="KI20" s="452"/>
      <c r="KJ20" s="452"/>
      <c r="KK20" s="452"/>
      <c r="KL20" s="453"/>
      <c r="KM20" s="453"/>
      <c r="KN20" s="453"/>
      <c r="KO20" s="453"/>
      <c r="KP20" s="453"/>
      <c r="KQ20" s="452"/>
      <c r="KR20" s="452"/>
      <c r="KS20" s="452"/>
      <c r="KT20" s="453"/>
      <c r="KU20" s="453"/>
      <c r="KV20" s="453"/>
      <c r="KW20" s="453"/>
      <c r="KX20" s="453"/>
      <c r="KY20" s="452"/>
      <c r="KZ20" s="452"/>
      <c r="LA20" s="452"/>
      <c r="LB20" s="453"/>
      <c r="LC20" s="453"/>
      <c r="LD20" s="453"/>
      <c r="LE20" s="453"/>
      <c r="LF20" s="453"/>
      <c r="LG20" s="452"/>
      <c r="LH20" s="452"/>
      <c r="LI20" s="452"/>
      <c r="LJ20" s="453"/>
      <c r="LK20" s="453"/>
      <c r="LL20" s="453"/>
      <c r="LM20" s="453"/>
      <c r="LN20" s="453"/>
      <c r="LO20" s="452"/>
      <c r="LP20" s="452"/>
      <c r="LQ20" s="452"/>
      <c r="LR20" s="453"/>
      <c r="LS20" s="453"/>
      <c r="LT20" s="453"/>
      <c r="LU20" s="453"/>
      <c r="LV20" s="453"/>
      <c r="LW20" s="452"/>
      <c r="LX20" s="452"/>
      <c r="LY20" s="452"/>
      <c r="LZ20" s="453"/>
      <c r="MA20" s="453"/>
      <c r="MB20" s="453"/>
      <c r="MC20" s="453"/>
      <c r="MD20" s="453"/>
      <c r="ME20" s="452"/>
      <c r="MF20" s="452"/>
      <c r="MG20" s="452"/>
      <c r="MH20" s="453"/>
      <c r="MI20" s="453"/>
      <c r="MJ20" s="453"/>
      <c r="MK20" s="453"/>
      <c r="ML20" s="453"/>
      <c r="MM20" s="452"/>
      <c r="MN20" s="452"/>
      <c r="MO20" s="452"/>
      <c r="MP20" s="453"/>
      <c r="MQ20" s="453"/>
      <c r="MR20" s="453"/>
      <c r="MS20" s="453"/>
      <c r="MT20" s="453"/>
      <c r="MU20" s="452"/>
      <c r="MV20" s="452"/>
      <c r="MW20" s="452"/>
      <c r="MX20" s="453"/>
      <c r="MY20" s="453"/>
      <c r="MZ20" s="453"/>
      <c r="NA20" s="453"/>
      <c r="NB20" s="453"/>
      <c r="NC20" s="452"/>
      <c r="ND20" s="452"/>
      <c r="NE20" s="452"/>
      <c r="NF20" s="453"/>
      <c r="NG20" s="453"/>
      <c r="NH20" s="453"/>
      <c r="NI20" s="453"/>
      <c r="NJ20" s="453"/>
      <c r="NK20" s="452"/>
      <c r="NL20" s="452"/>
      <c r="NM20" s="452"/>
      <c r="NN20" s="453"/>
      <c r="NO20" s="453"/>
      <c r="NP20" s="453"/>
      <c r="NQ20" s="453"/>
      <c r="NR20" s="453"/>
      <c r="NS20" s="452"/>
      <c r="NT20" s="452"/>
      <c r="NU20" s="452"/>
      <c r="NV20" s="453"/>
      <c r="NW20" s="453"/>
      <c r="NX20" s="453"/>
      <c r="NY20" s="453"/>
      <c r="NZ20" s="453"/>
      <c r="OA20" s="452"/>
      <c r="OB20" s="452"/>
      <c r="OC20" s="452"/>
      <c r="OD20" s="453"/>
      <c r="OE20" s="453"/>
      <c r="OF20" s="453"/>
      <c r="OG20" s="453"/>
      <c r="OH20" s="453"/>
      <c r="OI20" s="452"/>
      <c r="OJ20" s="452"/>
      <c r="OK20" s="452"/>
      <c r="OL20" s="453"/>
      <c r="OM20" s="453"/>
      <c r="ON20" s="453"/>
      <c r="OO20" s="453"/>
      <c r="OP20" s="453"/>
      <c r="OQ20" s="452"/>
      <c r="OR20" s="452"/>
      <c r="OS20" s="452"/>
      <c r="OT20" s="453"/>
      <c r="OU20" s="453"/>
      <c r="OV20" s="453"/>
      <c r="OW20" s="453"/>
      <c r="OX20" s="453"/>
      <c r="OY20" s="452"/>
      <c r="OZ20" s="452"/>
      <c r="PA20" s="452"/>
      <c r="PB20" s="453"/>
      <c r="PC20" s="453"/>
      <c r="PD20" s="453"/>
      <c r="PE20" s="453"/>
      <c r="PF20" s="453"/>
      <c r="PG20" s="452"/>
      <c r="PH20" s="452"/>
      <c r="PI20" s="452"/>
      <c r="PJ20" s="453"/>
      <c r="PK20" s="453"/>
      <c r="PL20" s="453"/>
      <c r="PM20" s="453"/>
      <c r="PN20" s="453"/>
      <c r="PO20" s="452"/>
      <c r="PP20" s="452"/>
      <c r="PQ20" s="452"/>
      <c r="PR20" s="453"/>
      <c r="PS20" s="453"/>
      <c r="PT20" s="453"/>
      <c r="PU20" s="453"/>
      <c r="PV20" s="453"/>
      <c r="PW20" s="452"/>
      <c r="PX20" s="452"/>
      <c r="PY20" s="452"/>
      <c r="PZ20" s="453"/>
      <c r="QA20" s="453"/>
      <c r="QB20" s="453"/>
      <c r="QC20" s="453"/>
      <c r="QD20" s="453"/>
      <c r="QE20" s="452"/>
      <c r="QF20" s="452"/>
      <c r="QG20" s="452"/>
      <c r="QH20" s="453"/>
      <c r="QI20" s="453"/>
      <c r="QJ20" s="453"/>
      <c r="QK20" s="453"/>
      <c r="QL20" s="453"/>
      <c r="QM20" s="452"/>
      <c r="QN20" s="452"/>
      <c r="QO20" s="452"/>
      <c r="QP20" s="453"/>
      <c r="QQ20" s="453"/>
      <c r="QR20" s="453"/>
      <c r="QS20" s="453"/>
      <c r="QT20" s="453"/>
      <c r="QU20" s="452"/>
      <c r="QV20" s="452"/>
      <c r="QW20" s="452"/>
      <c r="QX20" s="453"/>
      <c r="QY20" s="453"/>
      <c r="QZ20" s="453"/>
      <c r="RA20" s="453"/>
      <c r="RB20" s="453"/>
      <c r="RC20" s="452"/>
      <c r="RD20" s="452"/>
      <c r="RE20" s="452"/>
      <c r="RF20" s="453"/>
      <c r="RG20" s="453"/>
      <c r="RH20" s="453"/>
      <c r="RI20" s="453"/>
      <c r="RJ20" s="453"/>
      <c r="RK20" s="452"/>
      <c r="RL20" s="452"/>
      <c r="RM20" s="452"/>
      <c r="RN20" s="453"/>
      <c r="RO20" s="453"/>
      <c r="RP20" s="453"/>
      <c r="RQ20" s="453"/>
      <c r="RR20" s="453"/>
      <c r="RS20" s="452"/>
      <c r="RT20" s="452"/>
      <c r="RU20" s="452"/>
      <c r="RV20" s="453"/>
      <c r="RW20" s="453"/>
      <c r="RX20" s="453"/>
      <c r="RY20" s="453"/>
      <c r="RZ20" s="453"/>
      <c r="SA20" s="452"/>
      <c r="SB20" s="452"/>
      <c r="SC20" s="452"/>
      <c r="SD20" s="453"/>
      <c r="SE20" s="453"/>
      <c r="SF20" s="453"/>
      <c r="SG20" s="453"/>
      <c r="SH20" s="453"/>
      <c r="SI20" s="452"/>
      <c r="SJ20" s="452"/>
      <c r="SK20" s="452"/>
      <c r="SL20" s="453"/>
      <c r="SM20" s="453"/>
      <c r="SN20" s="453"/>
      <c r="SO20" s="453"/>
      <c r="SP20" s="453"/>
      <c r="SQ20" s="452"/>
      <c r="SR20" s="452"/>
      <c r="SS20" s="452"/>
      <c r="ST20" s="453"/>
      <c r="SU20" s="453"/>
      <c r="SV20" s="453"/>
      <c r="SW20" s="453"/>
      <c r="SX20" s="453"/>
      <c r="SY20" s="452"/>
      <c r="SZ20" s="452"/>
      <c r="TA20" s="452"/>
      <c r="TB20" s="453"/>
      <c r="TC20" s="453"/>
      <c r="TD20" s="453"/>
      <c r="TE20" s="453"/>
      <c r="TF20" s="453"/>
      <c r="TG20" s="452"/>
      <c r="TH20" s="452"/>
      <c r="TI20" s="452"/>
      <c r="TJ20" s="453"/>
      <c r="TK20" s="453"/>
      <c r="TL20" s="453"/>
      <c r="TM20" s="453"/>
      <c r="TN20" s="453"/>
      <c r="TO20" s="452"/>
      <c r="TP20" s="452"/>
      <c r="TQ20" s="452"/>
      <c r="TR20" s="453"/>
      <c r="TS20" s="453"/>
      <c r="TT20" s="453"/>
      <c r="TU20" s="453"/>
      <c r="TV20" s="453"/>
      <c r="TW20" s="452"/>
      <c r="TX20" s="452"/>
      <c r="TY20" s="452"/>
      <c r="TZ20" s="453"/>
      <c r="UA20" s="453"/>
      <c r="UB20" s="453"/>
      <c r="UC20" s="453"/>
      <c r="UD20" s="453"/>
      <c r="UE20" s="452"/>
      <c r="UF20" s="452"/>
      <c r="UG20" s="452"/>
      <c r="UH20" s="453"/>
      <c r="UI20" s="453"/>
      <c r="UJ20" s="453"/>
      <c r="UK20" s="453"/>
      <c r="UL20" s="453"/>
      <c r="UM20" s="452"/>
      <c r="UN20" s="452"/>
      <c r="UO20" s="452"/>
      <c r="UP20" s="453"/>
      <c r="UQ20" s="453"/>
      <c r="UR20" s="453"/>
      <c r="US20" s="453"/>
      <c r="UT20" s="453"/>
      <c r="UU20" s="452"/>
      <c r="UV20" s="452"/>
      <c r="UW20" s="452"/>
      <c r="UX20" s="453"/>
      <c r="UY20" s="453"/>
      <c r="UZ20" s="453"/>
      <c r="VA20" s="453"/>
      <c r="VB20" s="453"/>
      <c r="VC20" s="452"/>
      <c r="VD20" s="452"/>
      <c r="VE20" s="452"/>
      <c r="VF20" s="453"/>
      <c r="VG20" s="453"/>
      <c r="VH20" s="453"/>
      <c r="VI20" s="453"/>
      <c r="VJ20" s="453"/>
      <c r="VK20" s="452"/>
      <c r="VL20" s="452"/>
      <c r="VM20" s="452"/>
      <c r="VN20" s="453"/>
      <c r="VO20" s="453"/>
      <c r="VP20" s="453"/>
      <c r="VQ20" s="453"/>
      <c r="VR20" s="453"/>
      <c r="VS20" s="452"/>
      <c r="VT20" s="452"/>
      <c r="VU20" s="452"/>
      <c r="VV20" s="453"/>
      <c r="VW20" s="453"/>
      <c r="VX20" s="453"/>
      <c r="VY20" s="453"/>
      <c r="VZ20" s="453"/>
      <c r="WA20" s="452"/>
      <c r="WB20" s="452"/>
      <c r="WC20" s="452"/>
      <c r="WD20" s="453"/>
      <c r="WE20" s="453"/>
      <c r="WF20" s="453"/>
      <c r="WG20" s="453"/>
      <c r="WH20" s="453"/>
      <c r="WI20" s="452"/>
      <c r="WJ20" s="452"/>
      <c r="WK20" s="452"/>
      <c r="WL20" s="453"/>
      <c r="WM20" s="453"/>
      <c r="WN20" s="453"/>
      <c r="WO20" s="453"/>
      <c r="WP20" s="453"/>
      <c r="WQ20" s="452"/>
      <c r="WR20" s="452"/>
      <c r="WS20" s="452"/>
      <c r="WT20" s="453"/>
      <c r="WU20" s="453"/>
      <c r="WV20" s="453"/>
      <c r="WW20" s="453"/>
      <c r="WX20" s="453"/>
      <c r="WY20" s="452"/>
      <c r="WZ20" s="452"/>
      <c r="XA20" s="452"/>
      <c r="XB20" s="453"/>
      <c r="XC20" s="453"/>
      <c r="XD20" s="453"/>
      <c r="XE20" s="453"/>
      <c r="XF20" s="453"/>
      <c r="XG20" s="452"/>
      <c r="XH20" s="452"/>
      <c r="XI20" s="452"/>
      <c r="XJ20" s="453"/>
      <c r="XK20" s="453"/>
      <c r="XL20" s="453"/>
      <c r="XM20" s="453"/>
      <c r="XN20" s="453"/>
      <c r="XO20" s="452"/>
      <c r="XP20" s="452"/>
      <c r="XQ20" s="452"/>
      <c r="XR20" s="453"/>
      <c r="XS20" s="453"/>
      <c r="XT20" s="453"/>
      <c r="XU20" s="453"/>
      <c r="XV20" s="453"/>
      <c r="XW20" s="452"/>
      <c r="XX20" s="452"/>
      <c r="XY20" s="452"/>
      <c r="XZ20" s="453"/>
      <c r="YA20" s="453"/>
      <c r="YB20" s="453"/>
      <c r="YC20" s="453"/>
      <c r="YD20" s="453"/>
      <c r="YE20" s="452"/>
      <c r="YF20" s="452"/>
      <c r="YG20" s="452"/>
      <c r="YH20" s="453"/>
      <c r="YI20" s="453"/>
      <c r="YJ20" s="453"/>
      <c r="YK20" s="453"/>
      <c r="YL20" s="453"/>
      <c r="YM20" s="452"/>
      <c r="YN20" s="452"/>
      <c r="YO20" s="452"/>
      <c r="YP20" s="453"/>
      <c r="YQ20" s="453"/>
      <c r="YR20" s="453"/>
      <c r="YS20" s="453"/>
      <c r="YT20" s="453"/>
      <c r="YU20" s="452"/>
      <c r="YV20" s="452"/>
      <c r="YW20" s="452"/>
      <c r="YX20" s="453"/>
      <c r="YY20" s="453"/>
      <c r="YZ20" s="453"/>
      <c r="ZA20" s="453"/>
      <c r="ZB20" s="453"/>
      <c r="ZC20" s="452"/>
      <c r="ZD20" s="452"/>
      <c r="ZE20" s="452"/>
      <c r="ZF20" s="453"/>
      <c r="ZG20" s="453"/>
      <c r="ZH20" s="453"/>
      <c r="ZI20" s="453"/>
      <c r="ZJ20" s="453"/>
      <c r="ZK20" s="452"/>
      <c r="ZL20" s="452"/>
      <c r="ZM20" s="452"/>
      <c r="ZN20" s="453"/>
      <c r="ZO20" s="453"/>
      <c r="ZP20" s="453"/>
      <c r="ZQ20" s="453"/>
      <c r="ZR20" s="453"/>
      <c r="ZS20" s="452"/>
      <c r="ZT20" s="452"/>
      <c r="ZU20" s="452"/>
      <c r="ZV20" s="453"/>
      <c r="ZW20" s="453"/>
      <c r="ZX20" s="453"/>
      <c r="ZY20" s="453"/>
      <c r="ZZ20" s="453"/>
      <c r="AAA20" s="452"/>
      <c r="AAB20" s="452"/>
      <c r="AAC20" s="452"/>
      <c r="AAD20" s="453"/>
      <c r="AAE20" s="453"/>
      <c r="AAF20" s="453"/>
      <c r="AAG20" s="453"/>
      <c r="AAH20" s="453"/>
      <c r="AAI20" s="452"/>
      <c r="AAJ20" s="452"/>
      <c r="AAK20" s="452"/>
      <c r="AAL20" s="453"/>
      <c r="AAM20" s="453"/>
      <c r="AAN20" s="453"/>
      <c r="AAO20" s="453"/>
      <c r="AAP20" s="453"/>
      <c r="AAQ20" s="452"/>
      <c r="AAR20" s="452"/>
      <c r="AAS20" s="452"/>
      <c r="AAT20" s="453"/>
      <c r="AAU20" s="453"/>
      <c r="AAV20" s="453"/>
      <c r="AAW20" s="453"/>
      <c r="AAX20" s="453"/>
      <c r="AAY20" s="452"/>
      <c r="AAZ20" s="452"/>
      <c r="ABA20" s="452"/>
      <c r="ABB20" s="453"/>
      <c r="ABC20" s="453"/>
      <c r="ABD20" s="453"/>
      <c r="ABE20" s="453"/>
      <c r="ABF20" s="453"/>
      <c r="ABG20" s="452"/>
      <c r="ABH20" s="452"/>
      <c r="ABI20" s="452"/>
      <c r="ABJ20" s="453"/>
      <c r="ABK20" s="453"/>
      <c r="ABL20" s="453"/>
      <c r="ABM20" s="453"/>
      <c r="ABN20" s="453"/>
      <c r="ABO20" s="452"/>
      <c r="ABP20" s="452"/>
      <c r="ABQ20" s="452"/>
      <c r="ABR20" s="453"/>
      <c r="ABS20" s="453"/>
      <c r="ABT20" s="453"/>
      <c r="ABU20" s="453"/>
      <c r="ABV20" s="453"/>
      <c r="ABW20" s="452"/>
      <c r="ABX20" s="452"/>
      <c r="ABY20" s="452"/>
      <c r="ABZ20" s="453"/>
      <c r="ACA20" s="453"/>
      <c r="ACB20" s="453"/>
      <c r="ACC20" s="453"/>
      <c r="ACD20" s="453"/>
      <c r="ACE20" s="452"/>
      <c r="ACF20" s="452"/>
      <c r="ACG20" s="452"/>
      <c r="ACH20" s="453"/>
      <c r="ACI20" s="453"/>
      <c r="ACJ20" s="453"/>
      <c r="ACK20" s="453"/>
      <c r="ACL20" s="453"/>
      <c r="ACM20" s="452"/>
      <c r="ACN20" s="452"/>
      <c r="ACO20" s="452"/>
      <c r="ACP20" s="453"/>
      <c r="ACQ20" s="453"/>
      <c r="ACR20" s="453"/>
      <c r="ACS20" s="453"/>
      <c r="ACT20" s="453"/>
      <c r="ACU20" s="452"/>
      <c r="ACV20" s="452"/>
      <c r="ACW20" s="452"/>
      <c r="ACX20" s="453"/>
      <c r="ACY20" s="453"/>
      <c r="ACZ20" s="453"/>
      <c r="ADA20" s="453"/>
      <c r="ADB20" s="453"/>
      <c r="ADC20" s="452"/>
      <c r="ADD20" s="452"/>
      <c r="ADE20" s="452"/>
      <c r="ADF20" s="453"/>
      <c r="ADG20" s="453"/>
      <c r="ADH20" s="453"/>
      <c r="ADI20" s="453"/>
      <c r="ADJ20" s="453"/>
      <c r="ADK20" s="452"/>
      <c r="ADL20" s="452"/>
      <c r="ADM20" s="452"/>
      <c r="ADN20" s="453"/>
      <c r="ADO20" s="453"/>
      <c r="ADP20" s="453"/>
      <c r="ADQ20" s="453"/>
      <c r="ADR20" s="453"/>
      <c r="ADS20" s="452"/>
      <c r="ADT20" s="452"/>
      <c r="ADU20" s="452"/>
      <c r="ADV20" s="453"/>
      <c r="ADW20" s="453"/>
      <c r="ADX20" s="453"/>
      <c r="ADY20" s="453"/>
      <c r="ADZ20" s="453"/>
      <c r="AEA20" s="452"/>
      <c r="AEB20" s="452"/>
      <c r="AEC20" s="452"/>
      <c r="AED20" s="453"/>
      <c r="AEE20" s="453"/>
      <c r="AEF20" s="453"/>
      <c r="AEG20" s="453"/>
      <c r="AEH20" s="453"/>
      <c r="AEI20" s="452"/>
      <c r="AEJ20" s="452"/>
      <c r="AEK20" s="452"/>
      <c r="AEL20" s="453"/>
      <c r="AEM20" s="453"/>
      <c r="AEN20" s="453"/>
      <c r="AEO20" s="453"/>
      <c r="AEP20" s="453"/>
      <c r="AEQ20" s="452"/>
      <c r="AER20" s="452"/>
      <c r="AES20" s="452"/>
      <c r="AET20" s="453"/>
      <c r="AEU20" s="453"/>
      <c r="AEV20" s="453"/>
      <c r="AEW20" s="453"/>
      <c r="AEX20" s="453"/>
      <c r="AEY20" s="452"/>
      <c r="AEZ20" s="452"/>
      <c r="AFA20" s="452"/>
      <c r="AFB20" s="453"/>
      <c r="AFC20" s="453"/>
      <c r="AFD20" s="453"/>
      <c r="AFE20" s="453"/>
      <c r="AFF20" s="453"/>
      <c r="AFG20" s="452"/>
      <c r="AFH20" s="452"/>
      <c r="AFI20" s="452"/>
      <c r="AFJ20" s="453"/>
      <c r="AFK20" s="453"/>
      <c r="AFL20" s="453"/>
      <c r="AFM20" s="453"/>
      <c r="AFN20" s="453"/>
      <c r="AFO20" s="452"/>
      <c r="AFP20" s="452"/>
      <c r="AFQ20" s="452"/>
      <c r="AFR20" s="453"/>
      <c r="AFS20" s="453"/>
      <c r="AFT20" s="453"/>
      <c r="AFU20" s="453"/>
      <c r="AFV20" s="453"/>
      <c r="AFW20" s="452"/>
      <c r="AFX20" s="452"/>
      <c r="AFY20" s="452"/>
      <c r="AFZ20" s="453"/>
      <c r="AGA20" s="453"/>
      <c r="AGB20" s="453"/>
      <c r="AGC20" s="453"/>
      <c r="AGD20" s="453"/>
      <c r="AGE20" s="452"/>
      <c r="AGF20" s="452"/>
      <c r="AGG20" s="452"/>
      <c r="AGH20" s="453"/>
      <c r="AGI20" s="453"/>
      <c r="AGJ20" s="453"/>
      <c r="AGK20" s="453"/>
      <c r="AGL20" s="453"/>
      <c r="AGM20" s="452"/>
      <c r="AGN20" s="452"/>
      <c r="AGO20" s="452"/>
      <c r="AGP20" s="453"/>
      <c r="AGQ20" s="453"/>
      <c r="AGR20" s="453"/>
      <c r="AGS20" s="453"/>
      <c r="AGT20" s="453"/>
      <c r="AGU20" s="452"/>
      <c r="AGV20" s="452"/>
      <c r="AGW20" s="452"/>
      <c r="AGX20" s="453"/>
      <c r="AGY20" s="453"/>
      <c r="AGZ20" s="453"/>
      <c r="AHA20" s="453"/>
      <c r="AHB20" s="453"/>
      <c r="AHC20" s="452"/>
      <c r="AHD20" s="452"/>
      <c r="AHE20" s="452"/>
      <c r="AHF20" s="453"/>
      <c r="AHG20" s="453"/>
      <c r="AHH20" s="453"/>
      <c r="AHI20" s="453"/>
      <c r="AHJ20" s="453"/>
      <c r="AHK20" s="452"/>
      <c r="AHL20" s="452"/>
      <c r="AHM20" s="452"/>
      <c r="AHN20" s="453"/>
      <c r="AHO20" s="453"/>
      <c r="AHP20" s="453"/>
      <c r="AHQ20" s="453"/>
      <c r="AHR20" s="453"/>
      <c r="AHS20" s="452"/>
      <c r="AHT20" s="452"/>
      <c r="AHU20" s="452"/>
      <c r="AHV20" s="453"/>
      <c r="AHW20" s="453"/>
      <c r="AHX20" s="453"/>
      <c r="AHY20" s="453"/>
      <c r="AHZ20" s="453"/>
      <c r="AIA20" s="452"/>
      <c r="AIB20" s="452"/>
      <c r="AIC20" s="452"/>
      <c r="AID20" s="453"/>
      <c r="AIE20" s="453"/>
      <c r="AIF20" s="453"/>
      <c r="AIG20" s="453"/>
      <c r="AIH20" s="453"/>
      <c r="AII20" s="452"/>
      <c r="AIJ20" s="452"/>
      <c r="AIK20" s="452"/>
      <c r="AIL20" s="453"/>
      <c r="AIM20" s="453"/>
      <c r="AIN20" s="453"/>
      <c r="AIO20" s="453"/>
      <c r="AIP20" s="453"/>
      <c r="AIQ20" s="452"/>
      <c r="AIR20" s="452"/>
      <c r="AIS20" s="452"/>
      <c r="AIT20" s="453"/>
      <c r="AIU20" s="453"/>
      <c r="AIV20" s="453"/>
      <c r="AIW20" s="453"/>
      <c r="AIX20" s="453"/>
      <c r="AIY20" s="452"/>
      <c r="AIZ20" s="452"/>
      <c r="AJA20" s="452"/>
      <c r="AJB20" s="453"/>
      <c r="AJC20" s="453"/>
      <c r="AJD20" s="453"/>
      <c r="AJE20" s="453"/>
      <c r="AJF20" s="453"/>
      <c r="AJG20" s="452"/>
      <c r="AJH20" s="452"/>
      <c r="AJI20" s="452"/>
      <c r="AJJ20" s="453"/>
      <c r="AJK20" s="453"/>
      <c r="AJL20" s="453"/>
      <c r="AJM20" s="453"/>
      <c r="AJN20" s="453"/>
      <c r="AJO20" s="452"/>
      <c r="AJP20" s="452"/>
      <c r="AJQ20" s="452"/>
      <c r="AJR20" s="453"/>
      <c r="AJS20" s="453"/>
      <c r="AJT20" s="453"/>
      <c r="AJU20" s="453"/>
      <c r="AJV20" s="453"/>
      <c r="AJW20" s="452"/>
      <c r="AJX20" s="452"/>
      <c r="AJY20" s="452"/>
      <c r="AJZ20" s="453"/>
      <c r="AKA20" s="453"/>
      <c r="AKB20" s="453"/>
      <c r="AKC20" s="453"/>
      <c r="AKD20" s="453"/>
      <c r="AKE20" s="452"/>
      <c r="AKF20" s="452"/>
      <c r="AKG20" s="452"/>
      <c r="AKH20" s="453"/>
      <c r="AKI20" s="453"/>
      <c r="AKJ20" s="453"/>
      <c r="AKK20" s="453"/>
      <c r="AKL20" s="453"/>
      <c r="AKM20" s="452"/>
      <c r="AKN20" s="452"/>
      <c r="AKO20" s="452"/>
      <c r="AKP20" s="453"/>
      <c r="AKQ20" s="453"/>
      <c r="AKR20" s="453"/>
      <c r="AKS20" s="453"/>
      <c r="AKT20" s="453"/>
      <c r="AKU20" s="452"/>
      <c r="AKV20" s="452"/>
      <c r="AKW20" s="452"/>
      <c r="AKX20" s="453"/>
      <c r="AKY20" s="453"/>
      <c r="AKZ20" s="453"/>
      <c r="ALA20" s="453"/>
      <c r="ALB20" s="453"/>
      <c r="ALC20" s="452"/>
      <c r="ALD20" s="452"/>
      <c r="ALE20" s="452"/>
      <c r="ALF20" s="453"/>
      <c r="ALG20" s="453"/>
      <c r="ALH20" s="453"/>
      <c r="ALI20" s="453"/>
      <c r="ALJ20" s="453"/>
      <c r="ALK20" s="452"/>
      <c r="ALL20" s="452"/>
      <c r="ALM20" s="452"/>
      <c r="ALN20" s="453"/>
      <c r="ALO20" s="453"/>
      <c r="ALP20" s="453"/>
      <c r="ALQ20" s="453"/>
      <c r="ALR20" s="453"/>
      <c r="ALS20" s="452"/>
      <c r="ALT20" s="452"/>
      <c r="ALU20" s="452"/>
      <c r="ALV20" s="453"/>
      <c r="ALW20" s="453"/>
      <c r="ALX20" s="453"/>
      <c r="ALY20" s="453"/>
      <c r="ALZ20" s="453"/>
      <c r="AMA20" s="452"/>
      <c r="AMB20" s="452"/>
      <c r="AMC20" s="452"/>
      <c r="AMD20" s="453"/>
      <c r="AME20" s="453"/>
      <c r="AMF20" s="453"/>
      <c r="AMG20" s="453"/>
      <c r="AMH20" s="453"/>
      <c r="AMI20" s="452"/>
      <c r="AMJ20" s="452"/>
      <c r="AMK20" s="452"/>
      <c r="AML20" s="453"/>
      <c r="AMM20" s="453"/>
      <c r="AMN20" s="453"/>
      <c r="AMO20" s="453"/>
      <c r="AMP20" s="453"/>
      <c r="AMQ20" s="452"/>
      <c r="AMR20" s="452"/>
      <c r="AMS20" s="452"/>
      <c r="AMT20" s="453"/>
      <c r="AMU20" s="453"/>
      <c r="AMV20" s="453"/>
      <c r="AMW20" s="453"/>
      <c r="AMX20" s="453"/>
      <c r="AMY20" s="452"/>
      <c r="AMZ20" s="452"/>
      <c r="ANA20" s="452"/>
      <c r="ANB20" s="453"/>
      <c r="ANC20" s="453"/>
      <c r="AND20" s="453"/>
      <c r="ANE20" s="453"/>
      <c r="ANF20" s="453"/>
      <c r="ANG20" s="452"/>
      <c r="ANH20" s="452"/>
      <c r="ANI20" s="452"/>
      <c r="ANJ20" s="453"/>
      <c r="ANK20" s="453"/>
      <c r="ANL20" s="453"/>
      <c r="ANM20" s="453"/>
      <c r="ANN20" s="453"/>
      <c r="ANO20" s="452"/>
      <c r="ANP20" s="452"/>
      <c r="ANQ20" s="452"/>
      <c r="ANR20" s="453"/>
      <c r="ANS20" s="453"/>
      <c r="ANT20" s="453"/>
      <c r="ANU20" s="453"/>
      <c r="ANV20" s="453"/>
      <c r="ANW20" s="452"/>
      <c r="ANX20" s="452"/>
      <c r="ANY20" s="452"/>
      <c r="ANZ20" s="453"/>
      <c r="AOA20" s="453"/>
      <c r="AOB20" s="453"/>
      <c r="AOC20" s="453"/>
      <c r="AOD20" s="453"/>
      <c r="AOE20" s="452"/>
      <c r="AOF20" s="452"/>
      <c r="AOG20" s="452"/>
      <c r="AOH20" s="453"/>
      <c r="AOI20" s="453"/>
      <c r="AOJ20" s="453"/>
      <c r="AOK20" s="453"/>
      <c r="AOL20" s="453"/>
      <c r="AOM20" s="452"/>
      <c r="AON20" s="452"/>
      <c r="AOO20" s="452"/>
      <c r="AOP20" s="453"/>
      <c r="AOQ20" s="453"/>
      <c r="AOR20" s="453"/>
      <c r="AOS20" s="453"/>
      <c r="AOT20" s="453"/>
      <c r="AOU20" s="452"/>
      <c r="AOV20" s="452"/>
      <c r="AOW20" s="452"/>
      <c r="AOX20" s="453"/>
      <c r="AOY20" s="453"/>
      <c r="AOZ20" s="453"/>
      <c r="APA20" s="453"/>
      <c r="APB20" s="453"/>
      <c r="APC20" s="452"/>
      <c r="APD20" s="452"/>
      <c r="APE20" s="452"/>
      <c r="APF20" s="453"/>
      <c r="APG20" s="453"/>
      <c r="APH20" s="453"/>
      <c r="API20" s="453"/>
      <c r="APJ20" s="453"/>
      <c r="APK20" s="452"/>
      <c r="APL20" s="452"/>
      <c r="APM20" s="452"/>
      <c r="APN20" s="453"/>
      <c r="APO20" s="453"/>
      <c r="APP20" s="453"/>
      <c r="APQ20" s="453"/>
      <c r="APR20" s="453"/>
      <c r="APS20" s="452"/>
      <c r="APT20" s="452"/>
      <c r="APU20" s="452"/>
      <c r="APV20" s="453"/>
      <c r="APW20" s="453"/>
      <c r="APX20" s="453"/>
      <c r="APY20" s="453"/>
      <c r="APZ20" s="453"/>
      <c r="AQA20" s="452"/>
      <c r="AQB20" s="452"/>
      <c r="AQC20" s="452"/>
      <c r="AQD20" s="453"/>
      <c r="AQE20" s="453"/>
      <c r="AQF20" s="453"/>
      <c r="AQG20" s="453"/>
      <c r="AQH20" s="453"/>
      <c r="AQI20" s="452"/>
      <c r="AQJ20" s="452"/>
      <c r="AQK20" s="452"/>
      <c r="AQL20" s="453"/>
      <c r="AQM20" s="453"/>
      <c r="AQN20" s="453"/>
      <c r="AQO20" s="453"/>
      <c r="AQP20" s="453"/>
      <c r="AQQ20" s="452"/>
      <c r="AQR20" s="452"/>
      <c r="AQS20" s="452"/>
      <c r="AQT20" s="453"/>
      <c r="AQU20" s="453"/>
      <c r="AQV20" s="453"/>
      <c r="AQW20" s="453"/>
      <c r="AQX20" s="453"/>
      <c r="AQY20" s="452"/>
      <c r="AQZ20" s="452"/>
      <c r="ARA20" s="452"/>
      <c r="ARB20" s="453"/>
      <c r="ARC20" s="453"/>
      <c r="ARD20" s="453"/>
      <c r="ARE20" s="453"/>
      <c r="ARF20" s="453"/>
      <c r="ARG20" s="452"/>
      <c r="ARH20" s="452"/>
      <c r="ARI20" s="452"/>
      <c r="ARJ20" s="453"/>
      <c r="ARK20" s="453"/>
      <c r="ARL20" s="453"/>
      <c r="ARM20" s="453"/>
      <c r="ARN20" s="453"/>
      <c r="ARO20" s="452"/>
      <c r="ARP20" s="452"/>
      <c r="ARQ20" s="452"/>
      <c r="ARR20" s="453"/>
      <c r="ARS20" s="453"/>
      <c r="ART20" s="453"/>
      <c r="ARU20" s="453"/>
      <c r="ARV20" s="453"/>
      <c r="ARW20" s="452"/>
      <c r="ARX20" s="452"/>
      <c r="ARY20" s="452"/>
      <c r="ARZ20" s="453"/>
      <c r="ASA20" s="453"/>
      <c r="ASB20" s="453"/>
      <c r="ASC20" s="453"/>
      <c r="ASD20" s="453"/>
      <c r="ASE20" s="452"/>
      <c r="ASF20" s="452"/>
      <c r="ASG20" s="452"/>
      <c r="ASH20" s="453"/>
      <c r="ASI20" s="453"/>
      <c r="ASJ20" s="453"/>
      <c r="ASK20" s="453"/>
      <c r="ASL20" s="453"/>
      <c r="ASM20" s="452"/>
      <c r="ASN20" s="452"/>
      <c r="ASO20" s="452"/>
      <c r="ASP20" s="453"/>
      <c r="ASQ20" s="453"/>
      <c r="ASR20" s="453"/>
      <c r="ASS20" s="453"/>
      <c r="AST20" s="453"/>
      <c r="ASU20" s="452"/>
      <c r="ASV20" s="452"/>
      <c r="ASW20" s="452"/>
      <c r="ASX20" s="453"/>
      <c r="ASY20" s="453"/>
      <c r="ASZ20" s="453"/>
      <c r="ATA20" s="453"/>
      <c r="ATB20" s="453"/>
      <c r="ATC20" s="452"/>
      <c r="ATD20" s="452"/>
      <c r="ATE20" s="452"/>
      <c r="ATF20" s="453"/>
      <c r="ATG20" s="453"/>
      <c r="ATH20" s="453"/>
      <c r="ATI20" s="453"/>
      <c r="ATJ20" s="453"/>
      <c r="ATK20" s="452"/>
      <c r="ATL20" s="452"/>
      <c r="ATM20" s="452"/>
      <c r="ATN20" s="453"/>
      <c r="ATO20" s="453"/>
      <c r="ATP20" s="453"/>
      <c r="ATQ20" s="453"/>
      <c r="ATR20" s="453"/>
      <c r="ATS20" s="452"/>
      <c r="ATT20" s="452"/>
      <c r="ATU20" s="452"/>
      <c r="ATV20" s="453"/>
      <c r="ATW20" s="453"/>
      <c r="ATX20" s="453"/>
      <c r="ATY20" s="453"/>
      <c r="ATZ20" s="453"/>
      <c r="AUA20" s="452"/>
      <c r="AUB20" s="452"/>
      <c r="AUC20" s="452"/>
      <c r="AUD20" s="453"/>
      <c r="AUE20" s="453"/>
      <c r="AUF20" s="453"/>
      <c r="AUG20" s="453"/>
      <c r="AUH20" s="453"/>
      <c r="AUI20" s="452"/>
      <c r="AUJ20" s="452"/>
      <c r="AUK20" s="452"/>
      <c r="AUL20" s="453"/>
      <c r="AUM20" s="453"/>
      <c r="AUN20" s="453"/>
      <c r="AUO20" s="453"/>
      <c r="AUP20" s="453"/>
      <c r="AUQ20" s="452"/>
      <c r="AUR20" s="452"/>
      <c r="AUS20" s="452"/>
      <c r="AUT20" s="453"/>
      <c r="AUU20" s="453"/>
      <c r="AUV20" s="453"/>
      <c r="AUW20" s="453"/>
      <c r="AUX20" s="453"/>
      <c r="AUY20" s="452"/>
      <c r="AUZ20" s="452"/>
      <c r="AVA20" s="452"/>
      <c r="AVB20" s="453"/>
      <c r="AVC20" s="453"/>
      <c r="AVD20" s="453"/>
      <c r="AVE20" s="453"/>
      <c r="AVF20" s="453"/>
      <c r="AVG20" s="452"/>
      <c r="AVH20" s="452"/>
      <c r="AVI20" s="452"/>
      <c r="AVJ20" s="453"/>
      <c r="AVK20" s="453"/>
      <c r="AVL20" s="453"/>
      <c r="AVM20" s="453"/>
      <c r="AVN20" s="453"/>
      <c r="AVO20" s="452"/>
      <c r="AVP20" s="452"/>
      <c r="AVQ20" s="452"/>
      <c r="AVR20" s="453"/>
      <c r="AVS20" s="453"/>
      <c r="AVT20" s="453"/>
      <c r="AVU20" s="453"/>
      <c r="AVV20" s="453"/>
      <c r="AVW20" s="452"/>
      <c r="AVX20" s="452"/>
      <c r="AVY20" s="452"/>
      <c r="AVZ20" s="453"/>
      <c r="AWA20" s="453"/>
      <c r="AWB20" s="453"/>
      <c r="AWC20" s="453"/>
      <c r="AWD20" s="453"/>
      <c r="AWE20" s="452"/>
      <c r="AWF20" s="452"/>
      <c r="AWG20" s="452"/>
      <c r="AWH20" s="453"/>
      <c r="AWI20" s="453"/>
      <c r="AWJ20" s="453"/>
      <c r="AWK20" s="453"/>
      <c r="AWL20" s="453"/>
      <c r="AWM20" s="452"/>
      <c r="AWN20" s="452"/>
      <c r="AWO20" s="452"/>
      <c r="AWP20" s="453"/>
      <c r="AWQ20" s="453"/>
      <c r="AWR20" s="453"/>
      <c r="AWS20" s="453"/>
      <c r="AWT20" s="453"/>
      <c r="AWU20" s="452"/>
      <c r="AWV20" s="452"/>
      <c r="AWW20" s="452"/>
      <c r="AWX20" s="453"/>
      <c r="AWY20" s="453"/>
      <c r="AWZ20" s="453"/>
      <c r="AXA20" s="453"/>
      <c r="AXB20" s="453"/>
      <c r="AXC20" s="452"/>
      <c r="AXD20" s="452"/>
      <c r="AXE20" s="452"/>
      <c r="AXF20" s="453"/>
      <c r="AXG20" s="453"/>
      <c r="AXH20" s="453"/>
      <c r="AXI20" s="453"/>
      <c r="AXJ20" s="453"/>
      <c r="AXK20" s="452"/>
      <c r="AXL20" s="452"/>
      <c r="AXM20" s="452"/>
      <c r="AXN20" s="453"/>
      <c r="AXO20" s="453"/>
      <c r="AXP20" s="453"/>
      <c r="AXQ20" s="453"/>
      <c r="AXR20" s="453"/>
      <c r="AXS20" s="452"/>
      <c r="AXT20" s="452"/>
      <c r="AXU20" s="452"/>
      <c r="AXV20" s="453"/>
      <c r="AXW20" s="453"/>
      <c r="AXX20" s="453"/>
      <c r="AXY20" s="453"/>
      <c r="AXZ20" s="453"/>
      <c r="AYA20" s="452"/>
      <c r="AYB20" s="452"/>
      <c r="AYC20" s="452"/>
      <c r="AYD20" s="453"/>
      <c r="AYE20" s="453"/>
      <c r="AYF20" s="453"/>
      <c r="AYG20" s="453"/>
      <c r="AYH20" s="453"/>
      <c r="AYI20" s="452"/>
      <c r="AYJ20" s="452"/>
      <c r="AYK20" s="452"/>
      <c r="AYL20" s="453"/>
      <c r="AYM20" s="453"/>
      <c r="AYN20" s="453"/>
      <c r="AYO20" s="453"/>
      <c r="AYP20" s="453"/>
      <c r="AYQ20" s="452"/>
      <c r="AYR20" s="452"/>
      <c r="AYS20" s="452"/>
      <c r="AYT20" s="453"/>
      <c r="AYU20" s="453"/>
      <c r="AYV20" s="453"/>
      <c r="AYW20" s="453"/>
      <c r="AYX20" s="453"/>
      <c r="AYY20" s="452"/>
      <c r="AYZ20" s="452"/>
      <c r="AZA20" s="452"/>
      <c r="AZB20" s="453"/>
      <c r="AZC20" s="453"/>
      <c r="AZD20" s="453"/>
      <c r="AZE20" s="453"/>
      <c r="AZF20" s="453"/>
      <c r="AZG20" s="452"/>
      <c r="AZH20" s="452"/>
      <c r="AZI20" s="452"/>
      <c r="AZJ20" s="453"/>
      <c r="AZK20" s="453"/>
      <c r="AZL20" s="453"/>
      <c r="AZM20" s="453"/>
      <c r="AZN20" s="453"/>
      <c r="AZO20" s="452"/>
      <c r="AZP20" s="452"/>
      <c r="AZQ20" s="452"/>
      <c r="AZR20" s="453"/>
      <c r="AZS20" s="453"/>
      <c r="AZT20" s="453"/>
      <c r="AZU20" s="453"/>
      <c r="AZV20" s="453"/>
      <c r="AZW20" s="452"/>
      <c r="AZX20" s="452"/>
      <c r="AZY20" s="452"/>
      <c r="AZZ20" s="453"/>
      <c r="BAA20" s="453"/>
      <c r="BAB20" s="453"/>
      <c r="BAC20" s="453"/>
      <c r="BAD20" s="453"/>
      <c r="BAE20" s="452"/>
      <c r="BAF20" s="452"/>
      <c r="BAG20" s="452"/>
      <c r="BAH20" s="453"/>
      <c r="BAI20" s="453"/>
      <c r="BAJ20" s="453"/>
      <c r="BAK20" s="453"/>
      <c r="BAL20" s="453"/>
      <c r="BAM20" s="452"/>
      <c r="BAN20" s="452"/>
      <c r="BAO20" s="452"/>
      <c r="BAP20" s="453"/>
      <c r="BAQ20" s="453"/>
      <c r="BAR20" s="453"/>
      <c r="BAS20" s="453"/>
      <c r="BAT20" s="453"/>
      <c r="BAU20" s="452"/>
      <c r="BAV20" s="452"/>
      <c r="BAW20" s="452"/>
      <c r="BAX20" s="453"/>
      <c r="BAY20" s="453"/>
      <c r="BAZ20" s="453"/>
      <c r="BBA20" s="453"/>
      <c r="BBB20" s="453"/>
      <c r="BBC20" s="452"/>
      <c r="BBD20" s="452"/>
      <c r="BBE20" s="452"/>
      <c r="BBF20" s="453"/>
      <c r="BBG20" s="453"/>
      <c r="BBH20" s="453"/>
      <c r="BBI20" s="453"/>
      <c r="BBJ20" s="453"/>
      <c r="BBK20" s="452"/>
      <c r="BBL20" s="452"/>
      <c r="BBM20" s="452"/>
      <c r="BBN20" s="453"/>
      <c r="BBO20" s="453"/>
      <c r="BBP20" s="453"/>
      <c r="BBQ20" s="453"/>
      <c r="BBR20" s="453"/>
      <c r="BBS20" s="452"/>
      <c r="BBT20" s="452"/>
      <c r="BBU20" s="452"/>
      <c r="BBV20" s="453"/>
      <c r="BBW20" s="453"/>
      <c r="BBX20" s="453"/>
      <c r="BBY20" s="453"/>
      <c r="BBZ20" s="453"/>
      <c r="BCA20" s="452"/>
      <c r="BCB20" s="452"/>
      <c r="BCC20" s="452"/>
      <c r="BCD20" s="453"/>
      <c r="BCE20" s="453"/>
      <c r="BCF20" s="453"/>
      <c r="BCG20" s="453"/>
      <c r="BCH20" s="453"/>
      <c r="BCI20" s="452"/>
      <c r="BCJ20" s="452"/>
      <c r="BCK20" s="452"/>
      <c r="BCL20" s="453"/>
      <c r="BCM20" s="453"/>
      <c r="BCN20" s="453"/>
      <c r="BCO20" s="453"/>
      <c r="BCP20" s="453"/>
      <c r="BCQ20" s="452"/>
      <c r="BCR20" s="452"/>
      <c r="BCS20" s="452"/>
      <c r="BCT20" s="453"/>
      <c r="BCU20" s="453"/>
      <c r="BCV20" s="453"/>
      <c r="BCW20" s="453"/>
      <c r="BCX20" s="453"/>
      <c r="BCY20" s="452"/>
      <c r="BCZ20" s="452"/>
      <c r="BDA20" s="452"/>
      <c r="BDB20" s="453"/>
      <c r="BDC20" s="453"/>
      <c r="BDD20" s="453"/>
      <c r="BDE20" s="453"/>
      <c r="BDF20" s="453"/>
      <c r="BDG20" s="452"/>
      <c r="BDH20" s="452"/>
      <c r="BDI20" s="452"/>
      <c r="BDJ20" s="453"/>
      <c r="BDK20" s="453"/>
      <c r="BDL20" s="453"/>
      <c r="BDM20" s="453"/>
      <c r="BDN20" s="453"/>
      <c r="BDO20" s="452"/>
      <c r="BDP20" s="452"/>
      <c r="BDQ20" s="452"/>
      <c r="BDR20" s="453"/>
      <c r="BDS20" s="453"/>
      <c r="BDT20" s="453"/>
      <c r="BDU20" s="453"/>
      <c r="BDV20" s="453"/>
      <c r="BDW20" s="452"/>
      <c r="BDX20" s="452"/>
      <c r="BDY20" s="452"/>
      <c r="BDZ20" s="453"/>
      <c r="BEA20" s="453"/>
      <c r="BEB20" s="453"/>
      <c r="BEC20" s="453"/>
      <c r="BED20" s="453"/>
      <c r="BEE20" s="452"/>
      <c r="BEF20" s="452"/>
      <c r="BEG20" s="452"/>
      <c r="BEH20" s="453"/>
      <c r="BEI20" s="453"/>
      <c r="BEJ20" s="453"/>
      <c r="BEK20" s="453"/>
      <c r="BEL20" s="453"/>
      <c r="BEM20" s="452"/>
      <c r="BEN20" s="452"/>
      <c r="BEO20" s="452"/>
      <c r="BEP20" s="453"/>
      <c r="BEQ20" s="453"/>
      <c r="BER20" s="453"/>
      <c r="BES20" s="453"/>
      <c r="BET20" s="453"/>
      <c r="BEU20" s="452"/>
      <c r="BEV20" s="452"/>
      <c r="BEW20" s="452"/>
      <c r="BEX20" s="453"/>
      <c r="BEY20" s="453"/>
      <c r="BEZ20" s="453"/>
      <c r="BFA20" s="453"/>
      <c r="BFB20" s="453"/>
      <c r="BFC20" s="452"/>
      <c r="BFD20" s="452"/>
      <c r="BFE20" s="452"/>
      <c r="BFF20" s="453"/>
      <c r="BFG20" s="453"/>
      <c r="BFH20" s="453"/>
      <c r="BFI20" s="453"/>
      <c r="BFJ20" s="453"/>
      <c r="BFK20" s="452"/>
      <c r="BFL20" s="452"/>
      <c r="BFM20" s="452"/>
      <c r="BFN20" s="453"/>
      <c r="BFO20" s="453"/>
      <c r="BFP20" s="453"/>
      <c r="BFQ20" s="453"/>
      <c r="BFR20" s="453"/>
      <c r="BFS20" s="452"/>
      <c r="BFT20" s="452"/>
      <c r="BFU20" s="452"/>
      <c r="BFV20" s="453"/>
      <c r="BFW20" s="453"/>
      <c r="BFX20" s="453"/>
      <c r="BFY20" s="453"/>
      <c r="BFZ20" s="453"/>
      <c r="BGA20" s="452"/>
      <c r="BGB20" s="452"/>
      <c r="BGC20" s="452"/>
      <c r="BGD20" s="453"/>
      <c r="BGE20" s="453"/>
      <c r="BGF20" s="453"/>
      <c r="BGG20" s="453"/>
      <c r="BGH20" s="453"/>
      <c r="BGI20" s="452"/>
      <c r="BGJ20" s="452"/>
      <c r="BGK20" s="452"/>
      <c r="BGL20" s="453"/>
      <c r="BGM20" s="453"/>
      <c r="BGN20" s="453"/>
      <c r="BGO20" s="453"/>
      <c r="BGP20" s="453"/>
      <c r="BGQ20" s="452"/>
      <c r="BGR20" s="452"/>
      <c r="BGS20" s="452"/>
      <c r="BGT20" s="453"/>
      <c r="BGU20" s="453"/>
      <c r="BGV20" s="453"/>
      <c r="BGW20" s="453"/>
      <c r="BGX20" s="453"/>
      <c r="BGY20" s="452"/>
      <c r="BGZ20" s="452"/>
      <c r="BHA20" s="452"/>
      <c r="BHB20" s="453"/>
      <c r="BHC20" s="453"/>
      <c r="BHD20" s="453"/>
      <c r="BHE20" s="453"/>
      <c r="BHF20" s="453"/>
      <c r="BHG20" s="452"/>
      <c r="BHH20" s="452"/>
      <c r="BHI20" s="452"/>
      <c r="BHJ20" s="453"/>
      <c r="BHK20" s="453"/>
      <c r="BHL20" s="453"/>
      <c r="BHM20" s="453"/>
      <c r="BHN20" s="453"/>
      <c r="BHO20" s="452"/>
      <c r="BHP20" s="452"/>
      <c r="BHQ20" s="452"/>
      <c r="BHR20" s="453"/>
      <c r="BHS20" s="453"/>
      <c r="BHT20" s="453"/>
      <c r="BHU20" s="453"/>
      <c r="BHV20" s="453"/>
      <c r="BHW20" s="452"/>
      <c r="BHX20" s="452"/>
      <c r="BHY20" s="452"/>
      <c r="BHZ20" s="453"/>
      <c r="BIA20" s="453"/>
      <c r="BIB20" s="453"/>
      <c r="BIC20" s="453"/>
      <c r="BID20" s="453"/>
      <c r="BIE20" s="452"/>
      <c r="BIF20" s="452"/>
      <c r="BIG20" s="452"/>
      <c r="BIH20" s="453"/>
      <c r="BII20" s="453"/>
      <c r="BIJ20" s="453"/>
      <c r="BIK20" s="453"/>
      <c r="BIL20" s="453"/>
      <c r="BIM20" s="452"/>
      <c r="BIN20" s="452"/>
      <c r="BIO20" s="452"/>
      <c r="BIP20" s="453"/>
      <c r="BIQ20" s="453"/>
      <c r="BIR20" s="453"/>
      <c r="BIS20" s="453"/>
      <c r="BIT20" s="453"/>
      <c r="BIU20" s="452"/>
      <c r="BIV20" s="452"/>
      <c r="BIW20" s="452"/>
      <c r="BIX20" s="453"/>
      <c r="BIY20" s="453"/>
      <c r="BIZ20" s="453"/>
      <c r="BJA20" s="453"/>
      <c r="BJB20" s="453"/>
      <c r="BJC20" s="452"/>
      <c r="BJD20" s="452"/>
      <c r="BJE20" s="452"/>
      <c r="BJF20" s="453"/>
      <c r="BJG20" s="453"/>
      <c r="BJH20" s="453"/>
      <c r="BJI20" s="453"/>
      <c r="BJJ20" s="453"/>
      <c r="BJK20" s="452"/>
      <c r="BJL20" s="452"/>
      <c r="BJM20" s="452"/>
      <c r="BJN20" s="453"/>
      <c r="BJO20" s="453"/>
      <c r="BJP20" s="453"/>
      <c r="BJQ20" s="453"/>
      <c r="BJR20" s="453"/>
      <c r="BJS20" s="452"/>
      <c r="BJT20" s="452"/>
      <c r="BJU20" s="452"/>
      <c r="BJV20" s="453"/>
      <c r="BJW20" s="453"/>
      <c r="BJX20" s="453"/>
      <c r="BJY20" s="453"/>
      <c r="BJZ20" s="453"/>
      <c r="BKA20" s="452"/>
      <c r="BKB20" s="452"/>
      <c r="BKC20" s="452"/>
      <c r="BKD20" s="453"/>
      <c r="BKE20" s="453"/>
      <c r="BKF20" s="453"/>
      <c r="BKG20" s="453"/>
      <c r="BKH20" s="453"/>
      <c r="BKI20" s="452"/>
      <c r="BKJ20" s="452"/>
      <c r="BKK20" s="452"/>
      <c r="BKL20" s="453"/>
      <c r="BKM20" s="453"/>
      <c r="BKN20" s="453"/>
      <c r="BKO20" s="453"/>
      <c r="BKP20" s="453"/>
      <c r="BKQ20" s="452"/>
      <c r="BKR20" s="452"/>
      <c r="BKS20" s="452"/>
      <c r="BKT20" s="453"/>
      <c r="BKU20" s="453"/>
      <c r="BKV20" s="453"/>
      <c r="BKW20" s="453"/>
      <c r="BKX20" s="453"/>
      <c r="BKY20" s="452"/>
      <c r="BKZ20" s="452"/>
      <c r="BLA20" s="452"/>
      <c r="BLB20" s="453"/>
      <c r="BLC20" s="453"/>
      <c r="BLD20" s="453"/>
      <c r="BLE20" s="453"/>
      <c r="BLF20" s="453"/>
      <c r="BLG20" s="452"/>
      <c r="BLH20" s="452"/>
      <c r="BLI20" s="452"/>
      <c r="BLJ20" s="453"/>
      <c r="BLK20" s="453"/>
      <c r="BLL20" s="453"/>
      <c r="BLM20" s="453"/>
      <c r="BLN20" s="453"/>
      <c r="BLO20" s="452"/>
      <c r="BLP20" s="452"/>
      <c r="BLQ20" s="452"/>
      <c r="BLR20" s="453"/>
      <c r="BLS20" s="453"/>
      <c r="BLT20" s="453"/>
      <c r="BLU20" s="453"/>
      <c r="BLV20" s="453"/>
      <c r="BLW20" s="452"/>
      <c r="BLX20" s="452"/>
      <c r="BLY20" s="452"/>
      <c r="BLZ20" s="453"/>
      <c r="BMA20" s="453"/>
      <c r="BMB20" s="453"/>
      <c r="BMC20" s="453"/>
      <c r="BMD20" s="453"/>
      <c r="BME20" s="452"/>
      <c r="BMF20" s="452"/>
      <c r="BMG20" s="452"/>
      <c r="BMH20" s="453"/>
      <c r="BMI20" s="453"/>
      <c r="BMJ20" s="453"/>
      <c r="BMK20" s="453"/>
      <c r="BML20" s="453"/>
      <c r="BMM20" s="452"/>
      <c r="BMN20" s="452"/>
      <c r="BMO20" s="452"/>
      <c r="BMP20" s="453"/>
      <c r="BMQ20" s="453"/>
      <c r="BMR20" s="453"/>
      <c r="BMS20" s="453"/>
      <c r="BMT20" s="453"/>
      <c r="BMU20" s="452"/>
      <c r="BMV20" s="452"/>
      <c r="BMW20" s="452"/>
      <c r="BMX20" s="453"/>
      <c r="BMY20" s="453"/>
      <c r="BMZ20" s="453"/>
      <c r="BNA20" s="453"/>
      <c r="BNB20" s="453"/>
      <c r="BNC20" s="452"/>
      <c r="BND20" s="452"/>
      <c r="BNE20" s="452"/>
      <c r="BNF20" s="453"/>
      <c r="BNG20" s="453"/>
      <c r="BNH20" s="453"/>
      <c r="BNI20" s="453"/>
      <c r="BNJ20" s="453"/>
      <c r="BNK20" s="452"/>
      <c r="BNL20" s="452"/>
      <c r="BNM20" s="452"/>
      <c r="BNN20" s="453"/>
      <c r="BNO20" s="453"/>
      <c r="BNP20" s="453"/>
      <c r="BNQ20" s="453"/>
      <c r="BNR20" s="453"/>
      <c r="BNS20" s="452"/>
      <c r="BNT20" s="452"/>
      <c r="BNU20" s="452"/>
      <c r="BNV20" s="453"/>
      <c r="BNW20" s="453"/>
      <c r="BNX20" s="453"/>
      <c r="BNY20" s="453"/>
      <c r="BNZ20" s="453"/>
      <c r="BOA20" s="452"/>
      <c r="BOB20" s="452"/>
      <c r="BOC20" s="452"/>
      <c r="BOD20" s="453"/>
      <c r="BOE20" s="453"/>
      <c r="BOF20" s="453"/>
      <c r="BOG20" s="453"/>
      <c r="BOH20" s="453"/>
      <c r="BOI20" s="452"/>
      <c r="BOJ20" s="452"/>
      <c r="BOK20" s="452"/>
      <c r="BOL20" s="453"/>
      <c r="BOM20" s="453"/>
      <c r="BON20" s="453"/>
      <c r="BOO20" s="453"/>
      <c r="BOP20" s="453"/>
      <c r="BOQ20" s="452"/>
      <c r="BOR20" s="452"/>
      <c r="BOS20" s="452"/>
      <c r="BOT20" s="453"/>
      <c r="BOU20" s="453"/>
      <c r="BOV20" s="453"/>
      <c r="BOW20" s="453"/>
      <c r="BOX20" s="453"/>
      <c r="BOY20" s="452"/>
      <c r="BOZ20" s="452"/>
      <c r="BPA20" s="452"/>
      <c r="BPB20" s="453"/>
      <c r="BPC20" s="453"/>
      <c r="BPD20" s="453"/>
      <c r="BPE20" s="453"/>
      <c r="BPF20" s="453"/>
      <c r="BPG20" s="452"/>
      <c r="BPH20" s="452"/>
      <c r="BPI20" s="452"/>
      <c r="BPJ20" s="453"/>
      <c r="BPK20" s="453"/>
      <c r="BPL20" s="453"/>
      <c r="BPM20" s="453"/>
      <c r="BPN20" s="453"/>
      <c r="BPO20" s="452"/>
      <c r="BPP20" s="452"/>
      <c r="BPQ20" s="452"/>
      <c r="BPR20" s="453"/>
      <c r="BPS20" s="453"/>
      <c r="BPT20" s="453"/>
      <c r="BPU20" s="453"/>
      <c r="BPV20" s="453"/>
      <c r="BPW20" s="452"/>
      <c r="BPX20" s="452"/>
      <c r="BPY20" s="452"/>
      <c r="BPZ20" s="453"/>
      <c r="BQA20" s="453"/>
      <c r="BQB20" s="453"/>
      <c r="BQC20" s="453"/>
      <c r="BQD20" s="453"/>
      <c r="BQE20" s="452"/>
      <c r="BQF20" s="452"/>
      <c r="BQG20" s="452"/>
      <c r="BQH20" s="453"/>
      <c r="BQI20" s="453"/>
      <c r="BQJ20" s="453"/>
      <c r="BQK20" s="453"/>
      <c r="BQL20" s="453"/>
      <c r="BQM20" s="452"/>
      <c r="BQN20" s="452"/>
      <c r="BQO20" s="452"/>
      <c r="BQP20" s="453"/>
      <c r="BQQ20" s="453"/>
      <c r="BQR20" s="453"/>
      <c r="BQS20" s="453"/>
      <c r="BQT20" s="453"/>
      <c r="BQU20" s="452"/>
      <c r="BQV20" s="452"/>
      <c r="BQW20" s="452"/>
      <c r="BQX20" s="453"/>
      <c r="BQY20" s="453"/>
      <c r="BQZ20" s="453"/>
      <c r="BRA20" s="453"/>
      <c r="BRB20" s="453"/>
      <c r="BRC20" s="452"/>
      <c r="BRD20" s="452"/>
      <c r="BRE20" s="452"/>
      <c r="BRF20" s="453"/>
      <c r="BRG20" s="453"/>
      <c r="BRH20" s="453"/>
      <c r="BRI20" s="453"/>
      <c r="BRJ20" s="453"/>
      <c r="BRK20" s="452"/>
      <c r="BRL20" s="452"/>
      <c r="BRM20" s="452"/>
      <c r="BRN20" s="453"/>
      <c r="BRO20" s="453"/>
      <c r="BRP20" s="453"/>
      <c r="BRQ20" s="453"/>
      <c r="BRR20" s="453"/>
      <c r="BRS20" s="452"/>
      <c r="BRT20" s="452"/>
      <c r="BRU20" s="452"/>
      <c r="BRV20" s="453"/>
      <c r="BRW20" s="453"/>
      <c r="BRX20" s="453"/>
      <c r="BRY20" s="453"/>
      <c r="BRZ20" s="453"/>
      <c r="BSA20" s="452"/>
      <c r="BSB20" s="452"/>
      <c r="BSC20" s="452"/>
      <c r="BSD20" s="453"/>
      <c r="BSE20" s="453"/>
      <c r="BSF20" s="453"/>
      <c r="BSG20" s="453"/>
      <c r="BSH20" s="453"/>
      <c r="BSI20" s="452"/>
      <c r="BSJ20" s="452"/>
      <c r="BSK20" s="452"/>
      <c r="BSL20" s="453"/>
      <c r="BSM20" s="453"/>
      <c r="BSN20" s="453"/>
      <c r="BSO20" s="453"/>
      <c r="BSP20" s="453"/>
      <c r="BSQ20" s="452"/>
      <c r="BSR20" s="452"/>
      <c r="BSS20" s="452"/>
      <c r="BST20" s="453"/>
      <c r="BSU20" s="453"/>
      <c r="BSV20" s="453"/>
      <c r="BSW20" s="453"/>
      <c r="BSX20" s="453"/>
      <c r="BSY20" s="452"/>
      <c r="BSZ20" s="452"/>
      <c r="BTA20" s="452"/>
      <c r="BTB20" s="453"/>
      <c r="BTC20" s="453"/>
      <c r="BTD20" s="453"/>
      <c r="BTE20" s="453"/>
      <c r="BTF20" s="453"/>
      <c r="BTG20" s="452"/>
      <c r="BTH20" s="452"/>
      <c r="BTI20" s="452"/>
      <c r="BTJ20" s="453"/>
      <c r="BTK20" s="453"/>
      <c r="BTL20" s="453"/>
      <c r="BTM20" s="453"/>
      <c r="BTN20" s="453"/>
      <c r="BTO20" s="452"/>
      <c r="BTP20" s="452"/>
      <c r="BTQ20" s="452"/>
      <c r="BTR20" s="453"/>
      <c r="BTS20" s="453"/>
      <c r="BTT20" s="453"/>
      <c r="BTU20" s="453"/>
      <c r="BTV20" s="453"/>
      <c r="BTW20" s="452"/>
      <c r="BTX20" s="452"/>
      <c r="BTY20" s="452"/>
      <c r="BTZ20" s="453"/>
      <c r="BUA20" s="453"/>
      <c r="BUB20" s="453"/>
      <c r="BUC20" s="453"/>
      <c r="BUD20" s="453"/>
      <c r="BUE20" s="452"/>
      <c r="BUF20" s="452"/>
      <c r="BUG20" s="452"/>
      <c r="BUH20" s="453"/>
      <c r="BUI20" s="453"/>
      <c r="BUJ20" s="453"/>
      <c r="BUK20" s="453"/>
      <c r="BUL20" s="453"/>
      <c r="BUM20" s="452"/>
      <c r="BUN20" s="452"/>
      <c r="BUO20" s="452"/>
      <c r="BUP20" s="453"/>
      <c r="BUQ20" s="453"/>
      <c r="BUR20" s="453"/>
      <c r="BUS20" s="453"/>
      <c r="BUT20" s="453"/>
      <c r="BUU20" s="452"/>
      <c r="BUV20" s="452"/>
      <c r="BUW20" s="452"/>
      <c r="BUX20" s="453"/>
      <c r="BUY20" s="453"/>
      <c r="BUZ20" s="453"/>
      <c r="BVA20" s="453"/>
      <c r="BVB20" s="453"/>
      <c r="BVC20" s="452"/>
      <c r="BVD20" s="452"/>
      <c r="BVE20" s="452"/>
      <c r="BVF20" s="453"/>
      <c r="BVG20" s="453"/>
      <c r="BVH20" s="453"/>
      <c r="BVI20" s="453"/>
      <c r="BVJ20" s="453"/>
      <c r="BVK20" s="452"/>
      <c r="BVL20" s="452"/>
      <c r="BVM20" s="452"/>
      <c r="BVN20" s="453"/>
      <c r="BVO20" s="453"/>
      <c r="BVP20" s="453"/>
      <c r="BVQ20" s="453"/>
      <c r="BVR20" s="453"/>
      <c r="BVS20" s="452"/>
      <c r="BVT20" s="452"/>
      <c r="BVU20" s="452"/>
      <c r="BVV20" s="453"/>
      <c r="BVW20" s="453"/>
      <c r="BVX20" s="453"/>
      <c r="BVY20" s="453"/>
      <c r="BVZ20" s="453"/>
      <c r="BWA20" s="452"/>
      <c r="BWB20" s="452"/>
      <c r="BWC20" s="452"/>
      <c r="BWD20" s="453"/>
      <c r="BWE20" s="453"/>
      <c r="BWF20" s="453"/>
      <c r="BWG20" s="453"/>
      <c r="BWH20" s="453"/>
      <c r="BWI20" s="452"/>
      <c r="BWJ20" s="452"/>
      <c r="BWK20" s="452"/>
      <c r="BWL20" s="453"/>
      <c r="BWM20" s="453"/>
      <c r="BWN20" s="453"/>
      <c r="BWO20" s="453"/>
      <c r="BWP20" s="453"/>
      <c r="BWQ20" s="452"/>
      <c r="BWR20" s="452"/>
      <c r="BWS20" s="452"/>
      <c r="BWT20" s="453"/>
      <c r="BWU20" s="453"/>
      <c r="BWV20" s="453"/>
      <c r="BWW20" s="453"/>
      <c r="BWX20" s="453"/>
      <c r="BWY20" s="452"/>
      <c r="BWZ20" s="452"/>
      <c r="BXA20" s="452"/>
      <c r="BXB20" s="453"/>
      <c r="BXC20" s="453"/>
      <c r="BXD20" s="453"/>
      <c r="BXE20" s="453"/>
      <c r="BXF20" s="453"/>
      <c r="BXG20" s="452"/>
      <c r="BXH20" s="452"/>
      <c r="BXI20" s="452"/>
      <c r="BXJ20" s="453"/>
      <c r="BXK20" s="453"/>
      <c r="BXL20" s="453"/>
      <c r="BXM20" s="453"/>
      <c r="BXN20" s="453"/>
      <c r="BXO20" s="452"/>
      <c r="BXP20" s="452"/>
      <c r="BXQ20" s="452"/>
      <c r="BXR20" s="453"/>
      <c r="BXS20" s="453"/>
      <c r="BXT20" s="453"/>
      <c r="BXU20" s="453"/>
      <c r="BXV20" s="453"/>
      <c r="BXW20" s="452"/>
      <c r="BXX20" s="452"/>
      <c r="BXY20" s="452"/>
      <c r="BXZ20" s="453"/>
      <c r="BYA20" s="453"/>
      <c r="BYB20" s="453"/>
      <c r="BYC20" s="453"/>
      <c r="BYD20" s="453"/>
      <c r="BYE20" s="452"/>
      <c r="BYF20" s="452"/>
      <c r="BYG20" s="452"/>
      <c r="BYH20" s="453"/>
      <c r="BYI20" s="453"/>
      <c r="BYJ20" s="453"/>
      <c r="BYK20" s="453"/>
      <c r="BYL20" s="453"/>
      <c r="BYM20" s="452"/>
      <c r="BYN20" s="452"/>
      <c r="BYO20" s="452"/>
      <c r="BYP20" s="453"/>
      <c r="BYQ20" s="453"/>
      <c r="BYR20" s="453"/>
      <c r="BYS20" s="453"/>
      <c r="BYT20" s="453"/>
      <c r="BYU20" s="452"/>
      <c r="BYV20" s="452"/>
      <c r="BYW20" s="452"/>
      <c r="BYX20" s="453"/>
      <c r="BYY20" s="453"/>
      <c r="BYZ20" s="453"/>
      <c r="BZA20" s="453"/>
      <c r="BZB20" s="453"/>
      <c r="BZC20" s="452"/>
      <c r="BZD20" s="452"/>
      <c r="BZE20" s="452"/>
      <c r="BZF20" s="453"/>
      <c r="BZG20" s="453"/>
      <c r="BZH20" s="453"/>
      <c r="BZI20" s="453"/>
      <c r="BZJ20" s="453"/>
      <c r="BZK20" s="452"/>
      <c r="BZL20" s="452"/>
      <c r="BZM20" s="452"/>
      <c r="BZN20" s="453"/>
      <c r="BZO20" s="453"/>
      <c r="BZP20" s="453"/>
      <c r="BZQ20" s="453"/>
      <c r="BZR20" s="453"/>
      <c r="BZS20" s="452"/>
      <c r="BZT20" s="452"/>
      <c r="BZU20" s="452"/>
      <c r="BZV20" s="453"/>
      <c r="BZW20" s="453"/>
      <c r="BZX20" s="453"/>
      <c r="BZY20" s="453"/>
      <c r="BZZ20" s="453"/>
      <c r="CAA20" s="452"/>
      <c r="CAB20" s="452"/>
      <c r="CAC20" s="452"/>
      <c r="CAD20" s="453"/>
      <c r="CAE20" s="453"/>
      <c r="CAF20" s="453"/>
      <c r="CAG20" s="453"/>
      <c r="CAH20" s="453"/>
      <c r="CAI20" s="452"/>
      <c r="CAJ20" s="452"/>
      <c r="CAK20" s="452"/>
      <c r="CAL20" s="453"/>
      <c r="CAM20" s="453"/>
      <c r="CAN20" s="453"/>
      <c r="CAO20" s="453"/>
      <c r="CAP20" s="453"/>
      <c r="CAQ20" s="452"/>
      <c r="CAR20" s="452"/>
      <c r="CAS20" s="452"/>
      <c r="CAT20" s="453"/>
      <c r="CAU20" s="453"/>
      <c r="CAV20" s="453"/>
      <c r="CAW20" s="453"/>
      <c r="CAX20" s="453"/>
      <c r="CAY20" s="452"/>
      <c r="CAZ20" s="452"/>
      <c r="CBA20" s="452"/>
      <c r="CBB20" s="453"/>
      <c r="CBC20" s="453"/>
      <c r="CBD20" s="453"/>
      <c r="CBE20" s="453"/>
      <c r="CBF20" s="453"/>
      <c r="CBG20" s="452"/>
      <c r="CBH20" s="452"/>
      <c r="CBI20" s="452"/>
      <c r="CBJ20" s="453"/>
      <c r="CBK20" s="453"/>
      <c r="CBL20" s="453"/>
      <c r="CBM20" s="453"/>
      <c r="CBN20" s="453"/>
      <c r="CBO20" s="452"/>
      <c r="CBP20" s="452"/>
      <c r="CBQ20" s="452"/>
      <c r="CBR20" s="453"/>
      <c r="CBS20" s="453"/>
      <c r="CBT20" s="453"/>
      <c r="CBU20" s="453"/>
      <c r="CBV20" s="453"/>
      <c r="CBW20" s="452"/>
      <c r="CBX20" s="452"/>
      <c r="CBY20" s="452"/>
      <c r="CBZ20" s="453"/>
      <c r="CCA20" s="453"/>
      <c r="CCB20" s="453"/>
      <c r="CCC20" s="453"/>
      <c r="CCD20" s="453"/>
      <c r="CCE20" s="452"/>
      <c r="CCF20" s="452"/>
      <c r="CCG20" s="452"/>
      <c r="CCH20" s="453"/>
      <c r="CCI20" s="453"/>
      <c r="CCJ20" s="453"/>
      <c r="CCK20" s="453"/>
      <c r="CCL20" s="453"/>
      <c r="CCM20" s="452"/>
      <c r="CCN20" s="452"/>
      <c r="CCO20" s="452"/>
      <c r="CCP20" s="453"/>
      <c r="CCQ20" s="453"/>
      <c r="CCR20" s="453"/>
      <c r="CCS20" s="453"/>
      <c r="CCT20" s="453"/>
      <c r="CCU20" s="452"/>
      <c r="CCV20" s="452"/>
      <c r="CCW20" s="452"/>
      <c r="CCX20" s="453"/>
      <c r="CCY20" s="453"/>
      <c r="CCZ20" s="453"/>
      <c r="CDA20" s="453"/>
      <c r="CDB20" s="453"/>
      <c r="CDC20" s="452"/>
      <c r="CDD20" s="452"/>
      <c r="CDE20" s="452"/>
      <c r="CDF20" s="453"/>
      <c r="CDG20" s="453"/>
      <c r="CDH20" s="453"/>
      <c r="CDI20" s="453"/>
      <c r="CDJ20" s="453"/>
      <c r="CDK20" s="452"/>
      <c r="CDL20" s="452"/>
      <c r="CDM20" s="452"/>
      <c r="CDN20" s="453"/>
      <c r="CDO20" s="453"/>
      <c r="CDP20" s="453"/>
      <c r="CDQ20" s="453"/>
      <c r="CDR20" s="453"/>
      <c r="CDS20" s="452"/>
      <c r="CDT20" s="452"/>
      <c r="CDU20" s="452"/>
      <c r="CDV20" s="453"/>
      <c r="CDW20" s="453"/>
      <c r="CDX20" s="453"/>
      <c r="CDY20" s="453"/>
      <c r="CDZ20" s="453"/>
      <c r="CEA20" s="452"/>
      <c r="CEB20" s="452"/>
      <c r="CEC20" s="452"/>
      <c r="CED20" s="453"/>
      <c r="CEE20" s="453"/>
      <c r="CEF20" s="453"/>
      <c r="CEG20" s="453"/>
      <c r="CEH20" s="453"/>
      <c r="CEI20" s="452"/>
      <c r="CEJ20" s="452"/>
      <c r="CEK20" s="452"/>
      <c r="CEL20" s="453"/>
      <c r="CEM20" s="453"/>
      <c r="CEN20" s="453"/>
      <c r="CEO20" s="453"/>
      <c r="CEP20" s="453"/>
      <c r="CEQ20" s="452"/>
      <c r="CER20" s="452"/>
      <c r="CES20" s="452"/>
      <c r="CET20" s="453"/>
      <c r="CEU20" s="453"/>
      <c r="CEV20" s="453"/>
      <c r="CEW20" s="453"/>
      <c r="CEX20" s="453"/>
      <c r="CEY20" s="452"/>
      <c r="CEZ20" s="452"/>
      <c r="CFA20" s="452"/>
      <c r="CFB20" s="453"/>
      <c r="CFC20" s="453"/>
      <c r="CFD20" s="453"/>
      <c r="CFE20" s="453"/>
      <c r="CFF20" s="453"/>
      <c r="CFG20" s="452"/>
      <c r="CFH20" s="452"/>
      <c r="CFI20" s="452"/>
      <c r="CFJ20" s="453"/>
      <c r="CFK20" s="453"/>
      <c r="CFL20" s="453"/>
      <c r="CFM20" s="453"/>
      <c r="CFN20" s="453"/>
      <c r="CFO20" s="452"/>
      <c r="CFP20" s="452"/>
      <c r="CFQ20" s="452"/>
      <c r="CFR20" s="453"/>
      <c r="CFS20" s="453"/>
      <c r="CFT20" s="453"/>
      <c r="CFU20" s="453"/>
      <c r="CFV20" s="453"/>
      <c r="CFW20" s="452"/>
      <c r="CFX20" s="452"/>
      <c r="CFY20" s="452"/>
      <c r="CFZ20" s="453"/>
      <c r="CGA20" s="453"/>
      <c r="CGB20" s="453"/>
      <c r="CGC20" s="453"/>
      <c r="CGD20" s="453"/>
      <c r="CGE20" s="452"/>
      <c r="CGF20" s="452"/>
      <c r="CGG20" s="452"/>
      <c r="CGH20" s="453"/>
      <c r="CGI20" s="453"/>
      <c r="CGJ20" s="453"/>
      <c r="CGK20" s="453"/>
      <c r="CGL20" s="453"/>
      <c r="CGM20" s="452"/>
      <c r="CGN20" s="452"/>
      <c r="CGO20" s="452"/>
      <c r="CGP20" s="453"/>
      <c r="CGQ20" s="453"/>
      <c r="CGR20" s="453"/>
      <c r="CGS20" s="453"/>
      <c r="CGT20" s="453"/>
      <c r="CGU20" s="452"/>
      <c r="CGV20" s="452"/>
      <c r="CGW20" s="452"/>
      <c r="CGX20" s="453"/>
      <c r="CGY20" s="453"/>
      <c r="CGZ20" s="453"/>
      <c r="CHA20" s="453"/>
      <c r="CHB20" s="453"/>
      <c r="CHC20" s="452"/>
      <c r="CHD20" s="452"/>
      <c r="CHE20" s="452"/>
      <c r="CHF20" s="453"/>
      <c r="CHG20" s="453"/>
      <c r="CHH20" s="453"/>
      <c r="CHI20" s="453"/>
      <c r="CHJ20" s="453"/>
      <c r="CHK20" s="452"/>
      <c r="CHL20" s="452"/>
      <c r="CHM20" s="452"/>
      <c r="CHN20" s="453"/>
      <c r="CHO20" s="453"/>
      <c r="CHP20" s="453"/>
      <c r="CHQ20" s="453"/>
      <c r="CHR20" s="453"/>
      <c r="CHS20" s="452"/>
      <c r="CHT20" s="452"/>
      <c r="CHU20" s="452"/>
      <c r="CHV20" s="453"/>
      <c r="CHW20" s="453"/>
      <c r="CHX20" s="453"/>
      <c r="CHY20" s="453"/>
      <c r="CHZ20" s="453"/>
      <c r="CIA20" s="452"/>
      <c r="CIB20" s="452"/>
      <c r="CIC20" s="452"/>
      <c r="CID20" s="453"/>
      <c r="CIE20" s="453"/>
      <c r="CIF20" s="453"/>
      <c r="CIG20" s="453"/>
      <c r="CIH20" s="453"/>
      <c r="CII20" s="452"/>
      <c r="CIJ20" s="452"/>
      <c r="CIK20" s="452"/>
      <c r="CIL20" s="453"/>
      <c r="CIM20" s="453"/>
      <c r="CIN20" s="453"/>
      <c r="CIO20" s="453"/>
      <c r="CIP20" s="453"/>
      <c r="CIQ20" s="452"/>
      <c r="CIR20" s="452"/>
      <c r="CIS20" s="452"/>
      <c r="CIT20" s="453"/>
      <c r="CIU20" s="453"/>
      <c r="CIV20" s="453"/>
      <c r="CIW20" s="453"/>
      <c r="CIX20" s="453"/>
      <c r="CIY20" s="452"/>
      <c r="CIZ20" s="452"/>
      <c r="CJA20" s="452"/>
      <c r="CJB20" s="453"/>
      <c r="CJC20" s="453"/>
      <c r="CJD20" s="453"/>
      <c r="CJE20" s="453"/>
      <c r="CJF20" s="453"/>
      <c r="CJG20" s="452"/>
      <c r="CJH20" s="452"/>
      <c r="CJI20" s="452"/>
      <c r="CJJ20" s="453"/>
      <c r="CJK20" s="453"/>
      <c r="CJL20" s="453"/>
      <c r="CJM20" s="453"/>
      <c r="CJN20" s="453"/>
      <c r="CJO20" s="452"/>
      <c r="CJP20" s="452"/>
      <c r="CJQ20" s="452"/>
      <c r="CJR20" s="453"/>
      <c r="CJS20" s="453"/>
      <c r="CJT20" s="453"/>
      <c r="CJU20" s="453"/>
      <c r="CJV20" s="453"/>
      <c r="CJW20" s="452"/>
      <c r="CJX20" s="452"/>
      <c r="CJY20" s="452"/>
      <c r="CJZ20" s="453"/>
      <c r="CKA20" s="453"/>
      <c r="CKB20" s="453"/>
      <c r="CKC20" s="453"/>
      <c r="CKD20" s="453"/>
      <c r="CKE20" s="452"/>
      <c r="CKF20" s="452"/>
      <c r="CKG20" s="452"/>
      <c r="CKH20" s="453"/>
      <c r="CKI20" s="453"/>
      <c r="CKJ20" s="453"/>
      <c r="CKK20" s="453"/>
      <c r="CKL20" s="453"/>
      <c r="CKM20" s="452"/>
      <c r="CKN20" s="452"/>
      <c r="CKO20" s="452"/>
      <c r="CKP20" s="453"/>
      <c r="CKQ20" s="453"/>
      <c r="CKR20" s="453"/>
      <c r="CKS20" s="453"/>
      <c r="CKT20" s="453"/>
      <c r="CKU20" s="452"/>
      <c r="CKV20" s="452"/>
      <c r="CKW20" s="452"/>
      <c r="CKX20" s="453"/>
      <c r="CKY20" s="453"/>
      <c r="CKZ20" s="453"/>
      <c r="CLA20" s="453"/>
      <c r="CLB20" s="453"/>
      <c r="CLC20" s="452"/>
      <c r="CLD20" s="452"/>
      <c r="CLE20" s="452"/>
      <c r="CLF20" s="453"/>
      <c r="CLG20" s="453"/>
      <c r="CLH20" s="453"/>
      <c r="CLI20" s="453"/>
      <c r="CLJ20" s="453"/>
      <c r="CLK20" s="452"/>
      <c r="CLL20" s="452"/>
      <c r="CLM20" s="452"/>
      <c r="CLN20" s="453"/>
      <c r="CLO20" s="453"/>
      <c r="CLP20" s="453"/>
      <c r="CLQ20" s="453"/>
      <c r="CLR20" s="453"/>
      <c r="CLS20" s="452"/>
      <c r="CLT20" s="452"/>
      <c r="CLU20" s="452"/>
      <c r="CLV20" s="453"/>
      <c r="CLW20" s="453"/>
      <c r="CLX20" s="453"/>
      <c r="CLY20" s="453"/>
      <c r="CLZ20" s="453"/>
      <c r="CMA20" s="452"/>
      <c r="CMB20" s="452"/>
      <c r="CMC20" s="452"/>
      <c r="CMD20" s="453"/>
      <c r="CME20" s="453"/>
      <c r="CMF20" s="453"/>
      <c r="CMG20" s="453"/>
      <c r="CMH20" s="453"/>
      <c r="CMI20" s="452"/>
      <c r="CMJ20" s="452"/>
      <c r="CMK20" s="452"/>
      <c r="CML20" s="453"/>
      <c r="CMM20" s="453"/>
      <c r="CMN20" s="453"/>
      <c r="CMO20" s="453"/>
      <c r="CMP20" s="453"/>
      <c r="CMQ20" s="452"/>
      <c r="CMR20" s="452"/>
      <c r="CMS20" s="452"/>
      <c r="CMT20" s="453"/>
      <c r="CMU20" s="453"/>
      <c r="CMV20" s="453"/>
      <c r="CMW20" s="453"/>
      <c r="CMX20" s="453"/>
      <c r="CMY20" s="452"/>
      <c r="CMZ20" s="452"/>
      <c r="CNA20" s="452"/>
      <c r="CNB20" s="453"/>
      <c r="CNC20" s="453"/>
      <c r="CND20" s="453"/>
      <c r="CNE20" s="453"/>
      <c r="CNF20" s="453"/>
      <c r="CNG20" s="452"/>
      <c r="CNH20" s="452"/>
      <c r="CNI20" s="452"/>
      <c r="CNJ20" s="453"/>
      <c r="CNK20" s="453"/>
      <c r="CNL20" s="453"/>
      <c r="CNM20" s="453"/>
      <c r="CNN20" s="453"/>
      <c r="CNO20" s="452"/>
      <c r="CNP20" s="452"/>
      <c r="CNQ20" s="452"/>
      <c r="CNR20" s="453"/>
      <c r="CNS20" s="453"/>
      <c r="CNT20" s="453"/>
      <c r="CNU20" s="453"/>
      <c r="CNV20" s="453"/>
      <c r="CNW20" s="452"/>
      <c r="CNX20" s="452"/>
      <c r="CNY20" s="452"/>
      <c r="CNZ20" s="453"/>
      <c r="COA20" s="453"/>
      <c r="COB20" s="453"/>
      <c r="COC20" s="453"/>
      <c r="COD20" s="453"/>
      <c r="COE20" s="452"/>
      <c r="COF20" s="452"/>
      <c r="COG20" s="452"/>
      <c r="COH20" s="453"/>
      <c r="COI20" s="453"/>
      <c r="COJ20" s="453"/>
      <c r="COK20" s="453"/>
      <c r="COL20" s="453"/>
      <c r="COM20" s="452"/>
      <c r="CON20" s="452"/>
      <c r="COO20" s="452"/>
      <c r="COP20" s="453"/>
      <c r="COQ20" s="453"/>
      <c r="COR20" s="453"/>
      <c r="COS20" s="453"/>
      <c r="COT20" s="453"/>
      <c r="COU20" s="452"/>
      <c r="COV20" s="452"/>
      <c r="COW20" s="452"/>
      <c r="COX20" s="453"/>
      <c r="COY20" s="453"/>
      <c r="COZ20" s="453"/>
      <c r="CPA20" s="453"/>
      <c r="CPB20" s="453"/>
      <c r="CPC20" s="452"/>
      <c r="CPD20" s="452"/>
      <c r="CPE20" s="452"/>
      <c r="CPF20" s="453"/>
      <c r="CPG20" s="453"/>
      <c r="CPH20" s="453"/>
      <c r="CPI20" s="453"/>
      <c r="CPJ20" s="453"/>
      <c r="CPK20" s="452"/>
      <c r="CPL20" s="452"/>
      <c r="CPM20" s="452"/>
      <c r="CPN20" s="453"/>
      <c r="CPO20" s="453"/>
      <c r="CPP20" s="453"/>
      <c r="CPQ20" s="453"/>
      <c r="CPR20" s="453"/>
      <c r="CPS20" s="452"/>
      <c r="CPT20" s="452"/>
      <c r="CPU20" s="452"/>
      <c r="CPV20" s="453"/>
      <c r="CPW20" s="453"/>
      <c r="CPX20" s="453"/>
      <c r="CPY20" s="453"/>
      <c r="CPZ20" s="453"/>
      <c r="CQA20" s="452"/>
      <c r="CQB20" s="452"/>
      <c r="CQC20" s="452"/>
      <c r="CQD20" s="453"/>
      <c r="CQE20" s="453"/>
      <c r="CQF20" s="453"/>
      <c r="CQG20" s="453"/>
      <c r="CQH20" s="453"/>
      <c r="CQI20" s="452"/>
      <c r="CQJ20" s="452"/>
      <c r="CQK20" s="452"/>
      <c r="CQL20" s="453"/>
      <c r="CQM20" s="453"/>
      <c r="CQN20" s="453"/>
      <c r="CQO20" s="453"/>
      <c r="CQP20" s="453"/>
      <c r="CQQ20" s="452"/>
      <c r="CQR20" s="452"/>
      <c r="CQS20" s="452"/>
      <c r="CQT20" s="453"/>
      <c r="CQU20" s="453"/>
      <c r="CQV20" s="453"/>
      <c r="CQW20" s="453"/>
      <c r="CQX20" s="453"/>
      <c r="CQY20" s="452"/>
      <c r="CQZ20" s="452"/>
      <c r="CRA20" s="452"/>
      <c r="CRB20" s="453"/>
      <c r="CRC20" s="453"/>
      <c r="CRD20" s="453"/>
      <c r="CRE20" s="453"/>
      <c r="CRF20" s="453"/>
      <c r="CRG20" s="452"/>
      <c r="CRH20" s="452"/>
      <c r="CRI20" s="452"/>
      <c r="CRJ20" s="453"/>
      <c r="CRK20" s="453"/>
      <c r="CRL20" s="453"/>
      <c r="CRM20" s="453"/>
      <c r="CRN20" s="453"/>
      <c r="CRO20" s="452"/>
      <c r="CRP20" s="452"/>
      <c r="CRQ20" s="452"/>
      <c r="CRR20" s="453"/>
      <c r="CRS20" s="453"/>
      <c r="CRT20" s="453"/>
      <c r="CRU20" s="453"/>
      <c r="CRV20" s="453"/>
      <c r="CRW20" s="452"/>
      <c r="CRX20" s="452"/>
      <c r="CRY20" s="452"/>
      <c r="CRZ20" s="453"/>
      <c r="CSA20" s="453"/>
      <c r="CSB20" s="453"/>
      <c r="CSC20" s="453"/>
      <c r="CSD20" s="453"/>
      <c r="CSE20" s="452"/>
      <c r="CSF20" s="452"/>
      <c r="CSG20" s="452"/>
      <c r="CSH20" s="453"/>
      <c r="CSI20" s="453"/>
      <c r="CSJ20" s="453"/>
      <c r="CSK20" s="453"/>
      <c r="CSL20" s="453"/>
      <c r="CSM20" s="452"/>
      <c r="CSN20" s="452"/>
      <c r="CSO20" s="452"/>
      <c r="CSP20" s="453"/>
      <c r="CSQ20" s="453"/>
      <c r="CSR20" s="453"/>
      <c r="CSS20" s="453"/>
      <c r="CST20" s="453"/>
      <c r="CSU20" s="452"/>
      <c r="CSV20" s="452"/>
      <c r="CSW20" s="452"/>
      <c r="CSX20" s="453"/>
      <c r="CSY20" s="453"/>
      <c r="CSZ20" s="453"/>
      <c r="CTA20" s="453"/>
      <c r="CTB20" s="453"/>
      <c r="CTC20" s="452"/>
      <c r="CTD20" s="452"/>
      <c r="CTE20" s="452"/>
      <c r="CTF20" s="453"/>
      <c r="CTG20" s="453"/>
      <c r="CTH20" s="453"/>
      <c r="CTI20" s="453"/>
      <c r="CTJ20" s="453"/>
      <c r="CTK20" s="452"/>
      <c r="CTL20" s="452"/>
      <c r="CTM20" s="452"/>
      <c r="CTN20" s="453"/>
      <c r="CTO20" s="453"/>
      <c r="CTP20" s="453"/>
      <c r="CTQ20" s="453"/>
      <c r="CTR20" s="453"/>
      <c r="CTS20" s="452"/>
      <c r="CTT20" s="452"/>
      <c r="CTU20" s="452"/>
      <c r="CTV20" s="453"/>
      <c r="CTW20" s="453"/>
      <c r="CTX20" s="453"/>
      <c r="CTY20" s="453"/>
      <c r="CTZ20" s="453"/>
      <c r="CUA20" s="452"/>
      <c r="CUB20" s="452"/>
      <c r="CUC20" s="452"/>
      <c r="CUD20" s="453"/>
      <c r="CUE20" s="453"/>
      <c r="CUF20" s="453"/>
      <c r="CUG20" s="453"/>
      <c r="CUH20" s="453"/>
      <c r="CUI20" s="452"/>
      <c r="CUJ20" s="452"/>
      <c r="CUK20" s="452"/>
      <c r="CUL20" s="453"/>
      <c r="CUM20" s="453"/>
      <c r="CUN20" s="453"/>
      <c r="CUO20" s="453"/>
      <c r="CUP20" s="453"/>
      <c r="CUQ20" s="452"/>
      <c r="CUR20" s="452"/>
      <c r="CUS20" s="452"/>
      <c r="CUT20" s="453"/>
      <c r="CUU20" s="453"/>
      <c r="CUV20" s="453"/>
      <c r="CUW20" s="453"/>
      <c r="CUX20" s="453"/>
      <c r="CUY20" s="452"/>
      <c r="CUZ20" s="452"/>
      <c r="CVA20" s="452"/>
      <c r="CVB20" s="453"/>
      <c r="CVC20" s="453"/>
      <c r="CVD20" s="453"/>
      <c r="CVE20" s="453"/>
      <c r="CVF20" s="453"/>
      <c r="CVG20" s="452"/>
      <c r="CVH20" s="452"/>
      <c r="CVI20" s="452"/>
      <c r="CVJ20" s="453"/>
      <c r="CVK20" s="453"/>
      <c r="CVL20" s="453"/>
      <c r="CVM20" s="453"/>
      <c r="CVN20" s="453"/>
      <c r="CVO20" s="452"/>
      <c r="CVP20" s="452"/>
      <c r="CVQ20" s="452"/>
      <c r="CVR20" s="453"/>
      <c r="CVS20" s="453"/>
      <c r="CVT20" s="453"/>
      <c r="CVU20" s="453"/>
      <c r="CVV20" s="453"/>
      <c r="CVW20" s="452"/>
      <c r="CVX20" s="452"/>
      <c r="CVY20" s="452"/>
      <c r="CVZ20" s="453"/>
      <c r="CWA20" s="453"/>
      <c r="CWB20" s="453"/>
      <c r="CWC20" s="453"/>
      <c r="CWD20" s="453"/>
      <c r="CWE20" s="452"/>
      <c r="CWF20" s="452"/>
      <c r="CWG20" s="452"/>
      <c r="CWH20" s="453"/>
      <c r="CWI20" s="453"/>
      <c r="CWJ20" s="453"/>
      <c r="CWK20" s="453"/>
      <c r="CWL20" s="453"/>
      <c r="CWM20" s="452"/>
      <c r="CWN20" s="452"/>
      <c r="CWO20" s="452"/>
      <c r="CWP20" s="453"/>
      <c r="CWQ20" s="453"/>
      <c r="CWR20" s="453"/>
      <c r="CWS20" s="453"/>
      <c r="CWT20" s="453"/>
      <c r="CWU20" s="452"/>
      <c r="CWV20" s="452"/>
      <c r="CWW20" s="452"/>
      <c r="CWX20" s="453"/>
      <c r="CWY20" s="453"/>
      <c r="CWZ20" s="453"/>
      <c r="CXA20" s="453"/>
      <c r="CXB20" s="453"/>
      <c r="CXC20" s="452"/>
      <c r="CXD20" s="452"/>
      <c r="CXE20" s="452"/>
      <c r="CXF20" s="453"/>
      <c r="CXG20" s="453"/>
      <c r="CXH20" s="453"/>
      <c r="CXI20" s="453"/>
      <c r="CXJ20" s="453"/>
      <c r="CXK20" s="452"/>
      <c r="CXL20" s="452"/>
      <c r="CXM20" s="452"/>
      <c r="CXN20" s="453"/>
      <c r="CXO20" s="453"/>
      <c r="CXP20" s="453"/>
      <c r="CXQ20" s="453"/>
      <c r="CXR20" s="453"/>
      <c r="CXS20" s="452"/>
      <c r="CXT20" s="452"/>
      <c r="CXU20" s="452"/>
      <c r="CXV20" s="453"/>
      <c r="CXW20" s="453"/>
      <c r="CXX20" s="453"/>
      <c r="CXY20" s="453"/>
      <c r="CXZ20" s="453"/>
      <c r="CYA20" s="452"/>
      <c r="CYB20" s="452"/>
      <c r="CYC20" s="452"/>
      <c r="CYD20" s="453"/>
      <c r="CYE20" s="453"/>
      <c r="CYF20" s="453"/>
      <c r="CYG20" s="453"/>
      <c r="CYH20" s="453"/>
      <c r="CYI20" s="452"/>
      <c r="CYJ20" s="452"/>
      <c r="CYK20" s="452"/>
      <c r="CYL20" s="453"/>
      <c r="CYM20" s="453"/>
      <c r="CYN20" s="453"/>
      <c r="CYO20" s="453"/>
      <c r="CYP20" s="453"/>
      <c r="CYQ20" s="452"/>
      <c r="CYR20" s="452"/>
      <c r="CYS20" s="452"/>
      <c r="CYT20" s="453"/>
      <c r="CYU20" s="453"/>
      <c r="CYV20" s="453"/>
      <c r="CYW20" s="453"/>
      <c r="CYX20" s="453"/>
      <c r="CYY20" s="452"/>
      <c r="CYZ20" s="452"/>
      <c r="CZA20" s="452"/>
      <c r="CZB20" s="453"/>
      <c r="CZC20" s="453"/>
      <c r="CZD20" s="453"/>
      <c r="CZE20" s="453"/>
      <c r="CZF20" s="453"/>
      <c r="CZG20" s="452"/>
      <c r="CZH20" s="452"/>
      <c r="CZI20" s="452"/>
      <c r="CZJ20" s="453"/>
      <c r="CZK20" s="453"/>
      <c r="CZL20" s="453"/>
      <c r="CZM20" s="453"/>
      <c r="CZN20" s="453"/>
      <c r="CZO20" s="452"/>
      <c r="CZP20" s="452"/>
      <c r="CZQ20" s="452"/>
      <c r="CZR20" s="453"/>
      <c r="CZS20" s="453"/>
      <c r="CZT20" s="453"/>
      <c r="CZU20" s="453"/>
      <c r="CZV20" s="453"/>
      <c r="CZW20" s="452"/>
      <c r="CZX20" s="452"/>
      <c r="CZY20" s="452"/>
      <c r="CZZ20" s="453"/>
      <c r="DAA20" s="453"/>
      <c r="DAB20" s="453"/>
      <c r="DAC20" s="453"/>
      <c r="DAD20" s="453"/>
      <c r="DAE20" s="452"/>
      <c r="DAF20" s="452"/>
      <c r="DAG20" s="452"/>
      <c r="DAH20" s="453"/>
      <c r="DAI20" s="453"/>
      <c r="DAJ20" s="453"/>
      <c r="DAK20" s="453"/>
      <c r="DAL20" s="453"/>
      <c r="DAM20" s="452"/>
      <c r="DAN20" s="452"/>
      <c r="DAO20" s="452"/>
      <c r="DAP20" s="453"/>
      <c r="DAQ20" s="453"/>
      <c r="DAR20" s="453"/>
      <c r="DAS20" s="453"/>
      <c r="DAT20" s="453"/>
      <c r="DAU20" s="452"/>
      <c r="DAV20" s="452"/>
      <c r="DAW20" s="452"/>
      <c r="DAX20" s="453"/>
      <c r="DAY20" s="453"/>
      <c r="DAZ20" s="453"/>
      <c r="DBA20" s="453"/>
      <c r="DBB20" s="453"/>
      <c r="DBC20" s="452"/>
      <c r="DBD20" s="452"/>
      <c r="DBE20" s="452"/>
      <c r="DBF20" s="453"/>
      <c r="DBG20" s="453"/>
      <c r="DBH20" s="453"/>
      <c r="DBI20" s="453"/>
      <c r="DBJ20" s="453"/>
      <c r="DBK20" s="452"/>
      <c r="DBL20" s="452"/>
      <c r="DBM20" s="452"/>
      <c r="DBN20" s="453"/>
      <c r="DBO20" s="453"/>
      <c r="DBP20" s="453"/>
      <c r="DBQ20" s="453"/>
      <c r="DBR20" s="453"/>
      <c r="DBS20" s="452"/>
      <c r="DBT20" s="452"/>
      <c r="DBU20" s="452"/>
      <c r="DBV20" s="453"/>
      <c r="DBW20" s="453"/>
      <c r="DBX20" s="453"/>
      <c r="DBY20" s="453"/>
      <c r="DBZ20" s="453"/>
      <c r="DCA20" s="452"/>
      <c r="DCB20" s="452"/>
      <c r="DCC20" s="452"/>
      <c r="DCD20" s="453"/>
      <c r="DCE20" s="453"/>
      <c r="DCF20" s="453"/>
      <c r="DCG20" s="453"/>
      <c r="DCH20" s="453"/>
      <c r="DCI20" s="452"/>
      <c r="DCJ20" s="452"/>
      <c r="DCK20" s="452"/>
      <c r="DCL20" s="453"/>
      <c r="DCM20" s="453"/>
      <c r="DCN20" s="453"/>
      <c r="DCO20" s="453"/>
      <c r="DCP20" s="453"/>
      <c r="DCQ20" s="452"/>
      <c r="DCR20" s="452"/>
      <c r="DCS20" s="452"/>
      <c r="DCT20" s="453"/>
      <c r="DCU20" s="453"/>
      <c r="DCV20" s="453"/>
      <c r="DCW20" s="453"/>
      <c r="DCX20" s="453"/>
      <c r="DCY20" s="452"/>
      <c r="DCZ20" s="452"/>
      <c r="DDA20" s="452"/>
      <c r="DDB20" s="453"/>
      <c r="DDC20" s="453"/>
      <c r="DDD20" s="453"/>
      <c r="DDE20" s="453"/>
      <c r="DDF20" s="453"/>
      <c r="DDG20" s="452"/>
      <c r="DDH20" s="452"/>
      <c r="DDI20" s="452"/>
      <c r="DDJ20" s="453"/>
      <c r="DDK20" s="453"/>
      <c r="DDL20" s="453"/>
      <c r="DDM20" s="453"/>
      <c r="DDN20" s="453"/>
      <c r="DDO20" s="452"/>
      <c r="DDP20" s="452"/>
      <c r="DDQ20" s="452"/>
      <c r="DDR20" s="453"/>
      <c r="DDS20" s="453"/>
      <c r="DDT20" s="453"/>
      <c r="DDU20" s="453"/>
      <c r="DDV20" s="453"/>
      <c r="DDW20" s="452"/>
      <c r="DDX20" s="452"/>
      <c r="DDY20" s="452"/>
      <c r="DDZ20" s="453"/>
      <c r="DEA20" s="453"/>
      <c r="DEB20" s="453"/>
      <c r="DEC20" s="453"/>
      <c r="DED20" s="453"/>
      <c r="DEE20" s="452"/>
      <c r="DEF20" s="452"/>
      <c r="DEG20" s="452"/>
      <c r="DEH20" s="453"/>
      <c r="DEI20" s="453"/>
      <c r="DEJ20" s="453"/>
      <c r="DEK20" s="453"/>
      <c r="DEL20" s="453"/>
      <c r="DEM20" s="452"/>
      <c r="DEN20" s="452"/>
      <c r="DEO20" s="452"/>
      <c r="DEP20" s="453"/>
      <c r="DEQ20" s="453"/>
      <c r="DER20" s="453"/>
      <c r="DES20" s="453"/>
      <c r="DET20" s="453"/>
      <c r="DEU20" s="452"/>
      <c r="DEV20" s="452"/>
      <c r="DEW20" s="452"/>
      <c r="DEX20" s="453"/>
      <c r="DEY20" s="453"/>
      <c r="DEZ20" s="453"/>
      <c r="DFA20" s="453"/>
      <c r="DFB20" s="453"/>
      <c r="DFC20" s="452"/>
      <c r="DFD20" s="452"/>
      <c r="DFE20" s="452"/>
      <c r="DFF20" s="453"/>
      <c r="DFG20" s="453"/>
      <c r="DFH20" s="453"/>
      <c r="DFI20" s="453"/>
      <c r="DFJ20" s="453"/>
      <c r="DFK20" s="452"/>
      <c r="DFL20" s="452"/>
      <c r="DFM20" s="452"/>
      <c r="DFN20" s="453"/>
      <c r="DFO20" s="453"/>
      <c r="DFP20" s="453"/>
      <c r="DFQ20" s="453"/>
      <c r="DFR20" s="453"/>
      <c r="DFS20" s="452"/>
      <c r="DFT20" s="452"/>
      <c r="DFU20" s="452"/>
      <c r="DFV20" s="453"/>
      <c r="DFW20" s="453"/>
      <c r="DFX20" s="453"/>
      <c r="DFY20" s="453"/>
      <c r="DFZ20" s="453"/>
      <c r="DGA20" s="452"/>
      <c r="DGB20" s="452"/>
      <c r="DGC20" s="452"/>
      <c r="DGD20" s="453"/>
      <c r="DGE20" s="453"/>
      <c r="DGF20" s="453"/>
      <c r="DGG20" s="453"/>
      <c r="DGH20" s="453"/>
      <c r="DGI20" s="452"/>
      <c r="DGJ20" s="452"/>
      <c r="DGK20" s="452"/>
      <c r="DGL20" s="453"/>
      <c r="DGM20" s="453"/>
      <c r="DGN20" s="453"/>
      <c r="DGO20" s="453"/>
      <c r="DGP20" s="453"/>
      <c r="DGQ20" s="452"/>
      <c r="DGR20" s="452"/>
      <c r="DGS20" s="452"/>
      <c r="DGT20" s="453"/>
      <c r="DGU20" s="453"/>
      <c r="DGV20" s="453"/>
      <c r="DGW20" s="453"/>
      <c r="DGX20" s="453"/>
      <c r="DGY20" s="452"/>
      <c r="DGZ20" s="452"/>
      <c r="DHA20" s="452"/>
      <c r="DHB20" s="453"/>
      <c r="DHC20" s="453"/>
      <c r="DHD20" s="453"/>
      <c r="DHE20" s="453"/>
      <c r="DHF20" s="453"/>
      <c r="DHG20" s="452"/>
      <c r="DHH20" s="452"/>
      <c r="DHI20" s="452"/>
      <c r="DHJ20" s="453"/>
      <c r="DHK20" s="453"/>
      <c r="DHL20" s="453"/>
      <c r="DHM20" s="453"/>
      <c r="DHN20" s="453"/>
      <c r="DHO20" s="452"/>
      <c r="DHP20" s="452"/>
      <c r="DHQ20" s="452"/>
      <c r="DHR20" s="453"/>
      <c r="DHS20" s="453"/>
      <c r="DHT20" s="453"/>
      <c r="DHU20" s="453"/>
      <c r="DHV20" s="453"/>
      <c r="DHW20" s="452"/>
      <c r="DHX20" s="452"/>
      <c r="DHY20" s="452"/>
      <c r="DHZ20" s="453"/>
      <c r="DIA20" s="453"/>
      <c r="DIB20" s="453"/>
      <c r="DIC20" s="453"/>
      <c r="DID20" s="453"/>
      <c r="DIE20" s="452"/>
      <c r="DIF20" s="452"/>
      <c r="DIG20" s="452"/>
      <c r="DIH20" s="453"/>
      <c r="DII20" s="453"/>
      <c r="DIJ20" s="453"/>
      <c r="DIK20" s="453"/>
      <c r="DIL20" s="453"/>
      <c r="DIM20" s="452"/>
      <c r="DIN20" s="452"/>
      <c r="DIO20" s="452"/>
      <c r="DIP20" s="453"/>
      <c r="DIQ20" s="453"/>
      <c r="DIR20" s="453"/>
      <c r="DIS20" s="453"/>
      <c r="DIT20" s="453"/>
      <c r="DIU20" s="452"/>
      <c r="DIV20" s="452"/>
      <c r="DIW20" s="452"/>
      <c r="DIX20" s="453"/>
      <c r="DIY20" s="453"/>
      <c r="DIZ20" s="453"/>
      <c r="DJA20" s="453"/>
      <c r="DJB20" s="453"/>
      <c r="DJC20" s="452"/>
      <c r="DJD20" s="452"/>
      <c r="DJE20" s="452"/>
      <c r="DJF20" s="453"/>
      <c r="DJG20" s="453"/>
      <c r="DJH20" s="453"/>
      <c r="DJI20" s="453"/>
      <c r="DJJ20" s="453"/>
      <c r="DJK20" s="452"/>
      <c r="DJL20" s="452"/>
      <c r="DJM20" s="452"/>
      <c r="DJN20" s="453"/>
      <c r="DJO20" s="453"/>
      <c r="DJP20" s="453"/>
      <c r="DJQ20" s="453"/>
      <c r="DJR20" s="453"/>
      <c r="DJS20" s="452"/>
      <c r="DJT20" s="452"/>
      <c r="DJU20" s="452"/>
      <c r="DJV20" s="453"/>
      <c r="DJW20" s="453"/>
      <c r="DJX20" s="453"/>
      <c r="DJY20" s="453"/>
      <c r="DJZ20" s="453"/>
      <c r="DKA20" s="452"/>
      <c r="DKB20" s="452"/>
      <c r="DKC20" s="452"/>
      <c r="DKD20" s="453"/>
      <c r="DKE20" s="453"/>
      <c r="DKF20" s="453"/>
      <c r="DKG20" s="453"/>
      <c r="DKH20" s="453"/>
      <c r="DKI20" s="452"/>
      <c r="DKJ20" s="452"/>
      <c r="DKK20" s="452"/>
      <c r="DKL20" s="453"/>
      <c r="DKM20" s="453"/>
      <c r="DKN20" s="453"/>
      <c r="DKO20" s="453"/>
      <c r="DKP20" s="453"/>
      <c r="DKQ20" s="452"/>
      <c r="DKR20" s="452"/>
      <c r="DKS20" s="452"/>
      <c r="DKT20" s="453"/>
      <c r="DKU20" s="453"/>
      <c r="DKV20" s="453"/>
      <c r="DKW20" s="453"/>
      <c r="DKX20" s="453"/>
      <c r="DKY20" s="452"/>
      <c r="DKZ20" s="452"/>
      <c r="DLA20" s="452"/>
      <c r="DLB20" s="453"/>
      <c r="DLC20" s="453"/>
      <c r="DLD20" s="453"/>
      <c r="DLE20" s="453"/>
      <c r="DLF20" s="453"/>
      <c r="DLG20" s="452"/>
      <c r="DLH20" s="452"/>
      <c r="DLI20" s="452"/>
      <c r="DLJ20" s="453"/>
      <c r="DLK20" s="453"/>
      <c r="DLL20" s="453"/>
      <c r="DLM20" s="453"/>
      <c r="DLN20" s="453"/>
      <c r="DLO20" s="452"/>
      <c r="DLP20" s="452"/>
      <c r="DLQ20" s="452"/>
      <c r="DLR20" s="453"/>
      <c r="DLS20" s="453"/>
      <c r="DLT20" s="453"/>
      <c r="DLU20" s="453"/>
      <c r="DLV20" s="453"/>
      <c r="DLW20" s="452"/>
      <c r="DLX20" s="452"/>
      <c r="DLY20" s="452"/>
      <c r="DLZ20" s="453"/>
      <c r="DMA20" s="453"/>
      <c r="DMB20" s="453"/>
      <c r="DMC20" s="453"/>
      <c r="DMD20" s="453"/>
      <c r="DME20" s="452"/>
      <c r="DMF20" s="452"/>
      <c r="DMG20" s="452"/>
      <c r="DMH20" s="453"/>
      <c r="DMI20" s="453"/>
      <c r="DMJ20" s="453"/>
      <c r="DMK20" s="453"/>
      <c r="DML20" s="453"/>
      <c r="DMM20" s="452"/>
      <c r="DMN20" s="452"/>
      <c r="DMO20" s="452"/>
      <c r="DMP20" s="453"/>
      <c r="DMQ20" s="453"/>
      <c r="DMR20" s="453"/>
      <c r="DMS20" s="453"/>
      <c r="DMT20" s="453"/>
      <c r="DMU20" s="452"/>
      <c r="DMV20" s="452"/>
      <c r="DMW20" s="452"/>
      <c r="DMX20" s="453"/>
      <c r="DMY20" s="453"/>
      <c r="DMZ20" s="453"/>
      <c r="DNA20" s="453"/>
      <c r="DNB20" s="453"/>
      <c r="DNC20" s="452"/>
      <c r="DND20" s="452"/>
      <c r="DNE20" s="452"/>
      <c r="DNF20" s="453"/>
      <c r="DNG20" s="453"/>
      <c r="DNH20" s="453"/>
      <c r="DNI20" s="453"/>
      <c r="DNJ20" s="453"/>
      <c r="DNK20" s="452"/>
      <c r="DNL20" s="452"/>
      <c r="DNM20" s="452"/>
      <c r="DNN20" s="453"/>
      <c r="DNO20" s="453"/>
      <c r="DNP20" s="453"/>
      <c r="DNQ20" s="453"/>
      <c r="DNR20" s="453"/>
      <c r="DNS20" s="452"/>
      <c r="DNT20" s="452"/>
      <c r="DNU20" s="452"/>
      <c r="DNV20" s="453"/>
      <c r="DNW20" s="453"/>
      <c r="DNX20" s="453"/>
      <c r="DNY20" s="453"/>
      <c r="DNZ20" s="453"/>
      <c r="DOA20" s="452"/>
      <c r="DOB20" s="452"/>
      <c r="DOC20" s="452"/>
      <c r="DOD20" s="453"/>
      <c r="DOE20" s="453"/>
      <c r="DOF20" s="453"/>
      <c r="DOG20" s="453"/>
      <c r="DOH20" s="453"/>
      <c r="DOI20" s="452"/>
      <c r="DOJ20" s="452"/>
      <c r="DOK20" s="452"/>
      <c r="DOL20" s="453"/>
      <c r="DOM20" s="453"/>
      <c r="DON20" s="453"/>
      <c r="DOO20" s="453"/>
      <c r="DOP20" s="453"/>
      <c r="DOQ20" s="452"/>
      <c r="DOR20" s="452"/>
      <c r="DOS20" s="452"/>
      <c r="DOT20" s="453"/>
      <c r="DOU20" s="453"/>
      <c r="DOV20" s="453"/>
      <c r="DOW20" s="453"/>
      <c r="DOX20" s="453"/>
      <c r="DOY20" s="452"/>
      <c r="DOZ20" s="452"/>
      <c r="DPA20" s="452"/>
      <c r="DPB20" s="453"/>
      <c r="DPC20" s="453"/>
      <c r="DPD20" s="453"/>
      <c r="DPE20" s="453"/>
      <c r="DPF20" s="453"/>
      <c r="DPG20" s="452"/>
      <c r="DPH20" s="452"/>
      <c r="DPI20" s="452"/>
      <c r="DPJ20" s="453"/>
      <c r="DPK20" s="453"/>
      <c r="DPL20" s="453"/>
      <c r="DPM20" s="453"/>
      <c r="DPN20" s="453"/>
      <c r="DPO20" s="452"/>
      <c r="DPP20" s="452"/>
      <c r="DPQ20" s="452"/>
      <c r="DPR20" s="453"/>
      <c r="DPS20" s="453"/>
      <c r="DPT20" s="453"/>
      <c r="DPU20" s="453"/>
      <c r="DPV20" s="453"/>
      <c r="DPW20" s="452"/>
      <c r="DPX20" s="452"/>
      <c r="DPY20" s="452"/>
      <c r="DPZ20" s="453"/>
      <c r="DQA20" s="453"/>
      <c r="DQB20" s="453"/>
      <c r="DQC20" s="453"/>
      <c r="DQD20" s="453"/>
      <c r="DQE20" s="452"/>
      <c r="DQF20" s="452"/>
      <c r="DQG20" s="452"/>
      <c r="DQH20" s="453"/>
      <c r="DQI20" s="453"/>
      <c r="DQJ20" s="453"/>
      <c r="DQK20" s="453"/>
      <c r="DQL20" s="453"/>
      <c r="DQM20" s="452"/>
      <c r="DQN20" s="452"/>
      <c r="DQO20" s="452"/>
      <c r="DQP20" s="453"/>
      <c r="DQQ20" s="453"/>
      <c r="DQR20" s="453"/>
      <c r="DQS20" s="453"/>
      <c r="DQT20" s="453"/>
      <c r="DQU20" s="452"/>
      <c r="DQV20" s="452"/>
      <c r="DQW20" s="452"/>
      <c r="DQX20" s="453"/>
      <c r="DQY20" s="453"/>
      <c r="DQZ20" s="453"/>
      <c r="DRA20" s="453"/>
      <c r="DRB20" s="453"/>
      <c r="DRC20" s="452"/>
      <c r="DRD20" s="452"/>
      <c r="DRE20" s="452"/>
      <c r="DRF20" s="453"/>
      <c r="DRG20" s="453"/>
      <c r="DRH20" s="453"/>
      <c r="DRI20" s="453"/>
      <c r="DRJ20" s="453"/>
      <c r="DRK20" s="452"/>
      <c r="DRL20" s="452"/>
      <c r="DRM20" s="452"/>
      <c r="DRN20" s="453"/>
      <c r="DRO20" s="453"/>
      <c r="DRP20" s="453"/>
      <c r="DRQ20" s="453"/>
      <c r="DRR20" s="453"/>
      <c r="DRS20" s="452"/>
      <c r="DRT20" s="452"/>
      <c r="DRU20" s="452"/>
      <c r="DRV20" s="453"/>
      <c r="DRW20" s="453"/>
      <c r="DRX20" s="453"/>
      <c r="DRY20" s="453"/>
      <c r="DRZ20" s="453"/>
      <c r="DSA20" s="452"/>
      <c r="DSB20" s="452"/>
      <c r="DSC20" s="452"/>
      <c r="DSD20" s="453"/>
      <c r="DSE20" s="453"/>
      <c r="DSF20" s="453"/>
      <c r="DSG20" s="453"/>
      <c r="DSH20" s="453"/>
      <c r="DSI20" s="452"/>
      <c r="DSJ20" s="452"/>
      <c r="DSK20" s="452"/>
      <c r="DSL20" s="453"/>
      <c r="DSM20" s="453"/>
      <c r="DSN20" s="453"/>
      <c r="DSO20" s="453"/>
      <c r="DSP20" s="453"/>
      <c r="DSQ20" s="452"/>
      <c r="DSR20" s="452"/>
      <c r="DSS20" s="452"/>
      <c r="DST20" s="453"/>
      <c r="DSU20" s="453"/>
      <c r="DSV20" s="453"/>
      <c r="DSW20" s="453"/>
      <c r="DSX20" s="453"/>
      <c r="DSY20" s="452"/>
      <c r="DSZ20" s="452"/>
      <c r="DTA20" s="452"/>
      <c r="DTB20" s="453"/>
      <c r="DTC20" s="453"/>
      <c r="DTD20" s="453"/>
      <c r="DTE20" s="453"/>
      <c r="DTF20" s="453"/>
      <c r="DTG20" s="452"/>
      <c r="DTH20" s="452"/>
      <c r="DTI20" s="452"/>
      <c r="DTJ20" s="453"/>
      <c r="DTK20" s="453"/>
      <c r="DTL20" s="453"/>
      <c r="DTM20" s="453"/>
      <c r="DTN20" s="453"/>
      <c r="DTO20" s="452"/>
      <c r="DTP20" s="452"/>
      <c r="DTQ20" s="452"/>
      <c r="DTR20" s="453"/>
      <c r="DTS20" s="453"/>
      <c r="DTT20" s="453"/>
      <c r="DTU20" s="453"/>
      <c r="DTV20" s="453"/>
      <c r="DTW20" s="452"/>
      <c r="DTX20" s="452"/>
      <c r="DTY20" s="452"/>
      <c r="DTZ20" s="453"/>
      <c r="DUA20" s="453"/>
      <c r="DUB20" s="453"/>
      <c r="DUC20" s="453"/>
      <c r="DUD20" s="453"/>
      <c r="DUE20" s="452"/>
      <c r="DUF20" s="452"/>
      <c r="DUG20" s="452"/>
      <c r="DUH20" s="453"/>
      <c r="DUI20" s="453"/>
      <c r="DUJ20" s="453"/>
      <c r="DUK20" s="453"/>
      <c r="DUL20" s="453"/>
      <c r="DUM20" s="452"/>
      <c r="DUN20" s="452"/>
      <c r="DUO20" s="452"/>
      <c r="DUP20" s="453"/>
      <c r="DUQ20" s="453"/>
      <c r="DUR20" s="453"/>
      <c r="DUS20" s="453"/>
      <c r="DUT20" s="453"/>
      <c r="DUU20" s="452"/>
      <c r="DUV20" s="452"/>
      <c r="DUW20" s="452"/>
      <c r="DUX20" s="453"/>
      <c r="DUY20" s="453"/>
      <c r="DUZ20" s="453"/>
      <c r="DVA20" s="453"/>
      <c r="DVB20" s="453"/>
      <c r="DVC20" s="452"/>
      <c r="DVD20" s="452"/>
      <c r="DVE20" s="452"/>
      <c r="DVF20" s="453"/>
      <c r="DVG20" s="453"/>
      <c r="DVH20" s="453"/>
      <c r="DVI20" s="453"/>
      <c r="DVJ20" s="453"/>
      <c r="DVK20" s="452"/>
      <c r="DVL20" s="452"/>
      <c r="DVM20" s="452"/>
      <c r="DVN20" s="453"/>
      <c r="DVO20" s="453"/>
      <c r="DVP20" s="453"/>
      <c r="DVQ20" s="453"/>
      <c r="DVR20" s="453"/>
      <c r="DVS20" s="452"/>
      <c r="DVT20" s="452"/>
      <c r="DVU20" s="452"/>
      <c r="DVV20" s="453"/>
      <c r="DVW20" s="453"/>
      <c r="DVX20" s="453"/>
      <c r="DVY20" s="453"/>
      <c r="DVZ20" s="453"/>
      <c r="DWA20" s="452"/>
      <c r="DWB20" s="452"/>
      <c r="DWC20" s="452"/>
      <c r="DWD20" s="453"/>
      <c r="DWE20" s="453"/>
      <c r="DWF20" s="453"/>
      <c r="DWG20" s="453"/>
      <c r="DWH20" s="453"/>
      <c r="DWI20" s="452"/>
      <c r="DWJ20" s="452"/>
      <c r="DWK20" s="452"/>
      <c r="DWL20" s="453"/>
      <c r="DWM20" s="453"/>
      <c r="DWN20" s="453"/>
      <c r="DWO20" s="453"/>
      <c r="DWP20" s="453"/>
      <c r="DWQ20" s="452"/>
      <c r="DWR20" s="452"/>
      <c r="DWS20" s="452"/>
      <c r="DWT20" s="453"/>
      <c r="DWU20" s="453"/>
      <c r="DWV20" s="453"/>
      <c r="DWW20" s="453"/>
      <c r="DWX20" s="453"/>
      <c r="DWY20" s="452"/>
      <c r="DWZ20" s="452"/>
      <c r="DXA20" s="452"/>
      <c r="DXB20" s="453"/>
      <c r="DXC20" s="453"/>
      <c r="DXD20" s="453"/>
      <c r="DXE20" s="453"/>
      <c r="DXF20" s="453"/>
      <c r="DXG20" s="452"/>
      <c r="DXH20" s="452"/>
      <c r="DXI20" s="452"/>
      <c r="DXJ20" s="453"/>
      <c r="DXK20" s="453"/>
      <c r="DXL20" s="453"/>
      <c r="DXM20" s="453"/>
      <c r="DXN20" s="453"/>
      <c r="DXO20" s="452"/>
      <c r="DXP20" s="452"/>
      <c r="DXQ20" s="452"/>
      <c r="DXR20" s="453"/>
      <c r="DXS20" s="453"/>
      <c r="DXT20" s="453"/>
      <c r="DXU20" s="453"/>
      <c r="DXV20" s="453"/>
      <c r="DXW20" s="452"/>
      <c r="DXX20" s="452"/>
      <c r="DXY20" s="452"/>
      <c r="DXZ20" s="453"/>
      <c r="DYA20" s="453"/>
      <c r="DYB20" s="453"/>
      <c r="DYC20" s="453"/>
      <c r="DYD20" s="453"/>
      <c r="DYE20" s="452"/>
      <c r="DYF20" s="452"/>
      <c r="DYG20" s="452"/>
      <c r="DYH20" s="453"/>
      <c r="DYI20" s="453"/>
      <c r="DYJ20" s="453"/>
      <c r="DYK20" s="453"/>
      <c r="DYL20" s="453"/>
      <c r="DYM20" s="452"/>
      <c r="DYN20" s="452"/>
      <c r="DYO20" s="452"/>
      <c r="DYP20" s="453"/>
      <c r="DYQ20" s="453"/>
      <c r="DYR20" s="453"/>
      <c r="DYS20" s="453"/>
      <c r="DYT20" s="453"/>
      <c r="DYU20" s="452"/>
      <c r="DYV20" s="452"/>
      <c r="DYW20" s="452"/>
      <c r="DYX20" s="453"/>
      <c r="DYY20" s="453"/>
      <c r="DYZ20" s="453"/>
      <c r="DZA20" s="453"/>
      <c r="DZB20" s="453"/>
      <c r="DZC20" s="452"/>
      <c r="DZD20" s="452"/>
      <c r="DZE20" s="452"/>
      <c r="DZF20" s="453"/>
      <c r="DZG20" s="453"/>
      <c r="DZH20" s="453"/>
      <c r="DZI20" s="453"/>
      <c r="DZJ20" s="453"/>
      <c r="DZK20" s="452"/>
      <c r="DZL20" s="452"/>
      <c r="DZM20" s="452"/>
      <c r="DZN20" s="453"/>
      <c r="DZO20" s="453"/>
      <c r="DZP20" s="453"/>
      <c r="DZQ20" s="453"/>
      <c r="DZR20" s="453"/>
      <c r="DZS20" s="452"/>
      <c r="DZT20" s="452"/>
      <c r="DZU20" s="452"/>
      <c r="DZV20" s="453"/>
      <c r="DZW20" s="453"/>
      <c r="DZX20" s="453"/>
      <c r="DZY20" s="453"/>
      <c r="DZZ20" s="453"/>
      <c r="EAA20" s="452"/>
      <c r="EAB20" s="452"/>
      <c r="EAC20" s="452"/>
      <c r="EAD20" s="453"/>
      <c r="EAE20" s="453"/>
      <c r="EAF20" s="453"/>
      <c r="EAG20" s="453"/>
      <c r="EAH20" s="453"/>
      <c r="EAI20" s="452"/>
      <c r="EAJ20" s="452"/>
      <c r="EAK20" s="452"/>
      <c r="EAL20" s="453"/>
      <c r="EAM20" s="453"/>
      <c r="EAN20" s="453"/>
      <c r="EAO20" s="453"/>
      <c r="EAP20" s="453"/>
      <c r="EAQ20" s="452"/>
      <c r="EAR20" s="452"/>
      <c r="EAS20" s="452"/>
      <c r="EAT20" s="453"/>
      <c r="EAU20" s="453"/>
      <c r="EAV20" s="453"/>
      <c r="EAW20" s="453"/>
      <c r="EAX20" s="453"/>
      <c r="EAY20" s="452"/>
      <c r="EAZ20" s="452"/>
      <c r="EBA20" s="452"/>
      <c r="EBB20" s="453"/>
      <c r="EBC20" s="453"/>
      <c r="EBD20" s="453"/>
      <c r="EBE20" s="453"/>
      <c r="EBF20" s="453"/>
      <c r="EBG20" s="452"/>
      <c r="EBH20" s="452"/>
      <c r="EBI20" s="452"/>
      <c r="EBJ20" s="453"/>
      <c r="EBK20" s="453"/>
      <c r="EBL20" s="453"/>
      <c r="EBM20" s="453"/>
      <c r="EBN20" s="453"/>
      <c r="EBO20" s="452"/>
      <c r="EBP20" s="452"/>
      <c r="EBQ20" s="452"/>
      <c r="EBR20" s="453"/>
      <c r="EBS20" s="453"/>
      <c r="EBT20" s="453"/>
      <c r="EBU20" s="453"/>
      <c r="EBV20" s="453"/>
      <c r="EBW20" s="452"/>
      <c r="EBX20" s="452"/>
      <c r="EBY20" s="452"/>
      <c r="EBZ20" s="453"/>
      <c r="ECA20" s="453"/>
      <c r="ECB20" s="453"/>
      <c r="ECC20" s="453"/>
      <c r="ECD20" s="453"/>
      <c r="ECE20" s="452"/>
      <c r="ECF20" s="452"/>
      <c r="ECG20" s="452"/>
      <c r="ECH20" s="453"/>
      <c r="ECI20" s="453"/>
      <c r="ECJ20" s="453"/>
      <c r="ECK20" s="453"/>
      <c r="ECL20" s="453"/>
      <c r="ECM20" s="452"/>
      <c r="ECN20" s="452"/>
      <c r="ECO20" s="452"/>
      <c r="ECP20" s="453"/>
      <c r="ECQ20" s="453"/>
      <c r="ECR20" s="453"/>
      <c r="ECS20" s="453"/>
      <c r="ECT20" s="453"/>
      <c r="ECU20" s="452"/>
      <c r="ECV20" s="452"/>
      <c r="ECW20" s="452"/>
      <c r="ECX20" s="453"/>
      <c r="ECY20" s="453"/>
      <c r="ECZ20" s="453"/>
      <c r="EDA20" s="453"/>
      <c r="EDB20" s="453"/>
      <c r="EDC20" s="452"/>
      <c r="EDD20" s="452"/>
      <c r="EDE20" s="452"/>
      <c r="EDF20" s="453"/>
      <c r="EDG20" s="453"/>
      <c r="EDH20" s="453"/>
      <c r="EDI20" s="453"/>
      <c r="EDJ20" s="453"/>
      <c r="EDK20" s="452"/>
      <c r="EDL20" s="452"/>
      <c r="EDM20" s="452"/>
      <c r="EDN20" s="453"/>
      <c r="EDO20" s="453"/>
      <c r="EDP20" s="453"/>
      <c r="EDQ20" s="453"/>
      <c r="EDR20" s="453"/>
      <c r="EDS20" s="452"/>
      <c r="EDT20" s="452"/>
      <c r="EDU20" s="452"/>
      <c r="EDV20" s="453"/>
      <c r="EDW20" s="453"/>
      <c r="EDX20" s="453"/>
      <c r="EDY20" s="453"/>
      <c r="EDZ20" s="453"/>
      <c r="EEA20" s="452"/>
      <c r="EEB20" s="452"/>
      <c r="EEC20" s="452"/>
      <c r="EED20" s="453"/>
      <c r="EEE20" s="453"/>
      <c r="EEF20" s="453"/>
      <c r="EEG20" s="453"/>
      <c r="EEH20" s="453"/>
      <c r="EEI20" s="452"/>
      <c r="EEJ20" s="452"/>
      <c r="EEK20" s="452"/>
      <c r="EEL20" s="453"/>
      <c r="EEM20" s="453"/>
      <c r="EEN20" s="453"/>
      <c r="EEO20" s="453"/>
      <c r="EEP20" s="453"/>
      <c r="EEQ20" s="452"/>
      <c r="EER20" s="452"/>
      <c r="EES20" s="452"/>
      <c r="EET20" s="453"/>
      <c r="EEU20" s="453"/>
      <c r="EEV20" s="453"/>
      <c r="EEW20" s="453"/>
      <c r="EEX20" s="453"/>
      <c r="EEY20" s="452"/>
      <c r="EEZ20" s="452"/>
      <c r="EFA20" s="452"/>
      <c r="EFB20" s="453"/>
      <c r="EFC20" s="453"/>
      <c r="EFD20" s="453"/>
      <c r="EFE20" s="453"/>
      <c r="EFF20" s="453"/>
      <c r="EFG20" s="452"/>
      <c r="EFH20" s="452"/>
      <c r="EFI20" s="452"/>
      <c r="EFJ20" s="453"/>
      <c r="EFK20" s="453"/>
      <c r="EFL20" s="453"/>
      <c r="EFM20" s="453"/>
      <c r="EFN20" s="453"/>
      <c r="EFO20" s="452"/>
      <c r="EFP20" s="452"/>
      <c r="EFQ20" s="452"/>
      <c r="EFR20" s="453"/>
      <c r="EFS20" s="453"/>
      <c r="EFT20" s="453"/>
      <c r="EFU20" s="453"/>
      <c r="EFV20" s="453"/>
      <c r="EFW20" s="452"/>
      <c r="EFX20" s="452"/>
      <c r="EFY20" s="452"/>
      <c r="EFZ20" s="453"/>
      <c r="EGA20" s="453"/>
      <c r="EGB20" s="453"/>
      <c r="EGC20" s="453"/>
      <c r="EGD20" s="453"/>
      <c r="EGE20" s="452"/>
      <c r="EGF20" s="452"/>
      <c r="EGG20" s="452"/>
      <c r="EGH20" s="453"/>
      <c r="EGI20" s="453"/>
      <c r="EGJ20" s="453"/>
      <c r="EGK20" s="453"/>
      <c r="EGL20" s="453"/>
      <c r="EGM20" s="452"/>
      <c r="EGN20" s="452"/>
      <c r="EGO20" s="452"/>
      <c r="EGP20" s="453"/>
      <c r="EGQ20" s="453"/>
      <c r="EGR20" s="453"/>
      <c r="EGS20" s="453"/>
      <c r="EGT20" s="453"/>
      <c r="EGU20" s="452"/>
      <c r="EGV20" s="452"/>
      <c r="EGW20" s="452"/>
      <c r="EGX20" s="453"/>
      <c r="EGY20" s="453"/>
      <c r="EGZ20" s="453"/>
      <c r="EHA20" s="453"/>
      <c r="EHB20" s="453"/>
      <c r="EHC20" s="452"/>
      <c r="EHD20" s="452"/>
      <c r="EHE20" s="452"/>
      <c r="EHF20" s="453"/>
      <c r="EHG20" s="453"/>
      <c r="EHH20" s="453"/>
      <c r="EHI20" s="453"/>
      <c r="EHJ20" s="453"/>
      <c r="EHK20" s="452"/>
      <c r="EHL20" s="452"/>
      <c r="EHM20" s="452"/>
      <c r="EHN20" s="453"/>
      <c r="EHO20" s="453"/>
      <c r="EHP20" s="453"/>
      <c r="EHQ20" s="453"/>
      <c r="EHR20" s="453"/>
      <c r="EHS20" s="452"/>
      <c r="EHT20" s="452"/>
      <c r="EHU20" s="452"/>
      <c r="EHV20" s="453"/>
      <c r="EHW20" s="453"/>
      <c r="EHX20" s="453"/>
      <c r="EHY20" s="453"/>
      <c r="EHZ20" s="453"/>
      <c r="EIA20" s="452"/>
      <c r="EIB20" s="452"/>
      <c r="EIC20" s="452"/>
      <c r="EID20" s="453"/>
      <c r="EIE20" s="453"/>
      <c r="EIF20" s="453"/>
      <c r="EIG20" s="453"/>
      <c r="EIH20" s="453"/>
      <c r="EII20" s="452"/>
      <c r="EIJ20" s="452"/>
      <c r="EIK20" s="452"/>
      <c r="EIL20" s="453"/>
      <c r="EIM20" s="453"/>
      <c r="EIN20" s="453"/>
      <c r="EIO20" s="453"/>
      <c r="EIP20" s="453"/>
      <c r="EIQ20" s="452"/>
      <c r="EIR20" s="452"/>
      <c r="EIS20" s="452"/>
      <c r="EIT20" s="453"/>
      <c r="EIU20" s="453"/>
      <c r="EIV20" s="453"/>
      <c r="EIW20" s="453"/>
      <c r="EIX20" s="453"/>
      <c r="EIY20" s="452"/>
      <c r="EIZ20" s="452"/>
      <c r="EJA20" s="452"/>
      <c r="EJB20" s="453"/>
      <c r="EJC20" s="453"/>
      <c r="EJD20" s="453"/>
      <c r="EJE20" s="453"/>
      <c r="EJF20" s="453"/>
      <c r="EJG20" s="452"/>
      <c r="EJH20" s="452"/>
      <c r="EJI20" s="452"/>
      <c r="EJJ20" s="453"/>
      <c r="EJK20" s="453"/>
      <c r="EJL20" s="453"/>
      <c r="EJM20" s="453"/>
      <c r="EJN20" s="453"/>
      <c r="EJO20" s="452"/>
      <c r="EJP20" s="452"/>
      <c r="EJQ20" s="452"/>
      <c r="EJR20" s="453"/>
      <c r="EJS20" s="453"/>
      <c r="EJT20" s="453"/>
      <c r="EJU20" s="453"/>
      <c r="EJV20" s="453"/>
      <c r="EJW20" s="452"/>
      <c r="EJX20" s="452"/>
      <c r="EJY20" s="452"/>
      <c r="EJZ20" s="453"/>
      <c r="EKA20" s="453"/>
      <c r="EKB20" s="453"/>
      <c r="EKC20" s="453"/>
      <c r="EKD20" s="453"/>
      <c r="EKE20" s="452"/>
      <c r="EKF20" s="452"/>
      <c r="EKG20" s="452"/>
      <c r="EKH20" s="453"/>
      <c r="EKI20" s="453"/>
      <c r="EKJ20" s="453"/>
      <c r="EKK20" s="453"/>
      <c r="EKL20" s="453"/>
      <c r="EKM20" s="452"/>
      <c r="EKN20" s="452"/>
      <c r="EKO20" s="452"/>
      <c r="EKP20" s="453"/>
      <c r="EKQ20" s="453"/>
      <c r="EKR20" s="453"/>
      <c r="EKS20" s="453"/>
      <c r="EKT20" s="453"/>
      <c r="EKU20" s="452"/>
      <c r="EKV20" s="452"/>
      <c r="EKW20" s="452"/>
      <c r="EKX20" s="453"/>
      <c r="EKY20" s="453"/>
      <c r="EKZ20" s="453"/>
      <c r="ELA20" s="453"/>
      <c r="ELB20" s="453"/>
      <c r="ELC20" s="452"/>
      <c r="ELD20" s="452"/>
      <c r="ELE20" s="452"/>
      <c r="ELF20" s="453"/>
      <c r="ELG20" s="453"/>
      <c r="ELH20" s="453"/>
      <c r="ELI20" s="453"/>
      <c r="ELJ20" s="453"/>
      <c r="ELK20" s="452"/>
      <c r="ELL20" s="452"/>
      <c r="ELM20" s="452"/>
      <c r="ELN20" s="453"/>
      <c r="ELO20" s="453"/>
      <c r="ELP20" s="453"/>
      <c r="ELQ20" s="453"/>
      <c r="ELR20" s="453"/>
      <c r="ELS20" s="452"/>
      <c r="ELT20" s="452"/>
      <c r="ELU20" s="452"/>
      <c r="ELV20" s="453"/>
      <c r="ELW20" s="453"/>
      <c r="ELX20" s="453"/>
      <c r="ELY20" s="453"/>
      <c r="ELZ20" s="453"/>
      <c r="EMA20" s="452"/>
      <c r="EMB20" s="452"/>
      <c r="EMC20" s="452"/>
      <c r="EMD20" s="453"/>
      <c r="EME20" s="453"/>
      <c r="EMF20" s="453"/>
      <c r="EMG20" s="453"/>
      <c r="EMH20" s="453"/>
      <c r="EMI20" s="452"/>
      <c r="EMJ20" s="452"/>
      <c r="EMK20" s="452"/>
      <c r="EML20" s="453"/>
      <c r="EMM20" s="453"/>
      <c r="EMN20" s="453"/>
      <c r="EMO20" s="453"/>
      <c r="EMP20" s="453"/>
      <c r="EMQ20" s="452"/>
      <c r="EMR20" s="452"/>
      <c r="EMS20" s="452"/>
      <c r="EMT20" s="453"/>
      <c r="EMU20" s="453"/>
      <c r="EMV20" s="453"/>
      <c r="EMW20" s="453"/>
      <c r="EMX20" s="453"/>
      <c r="EMY20" s="452"/>
      <c r="EMZ20" s="452"/>
      <c r="ENA20" s="452"/>
      <c r="ENB20" s="453"/>
      <c r="ENC20" s="453"/>
      <c r="END20" s="453"/>
      <c r="ENE20" s="453"/>
      <c r="ENF20" s="453"/>
      <c r="ENG20" s="452"/>
      <c r="ENH20" s="452"/>
      <c r="ENI20" s="452"/>
      <c r="ENJ20" s="453"/>
      <c r="ENK20" s="453"/>
      <c r="ENL20" s="453"/>
      <c r="ENM20" s="453"/>
      <c r="ENN20" s="453"/>
      <c r="ENO20" s="452"/>
      <c r="ENP20" s="452"/>
      <c r="ENQ20" s="452"/>
      <c r="ENR20" s="453"/>
      <c r="ENS20" s="453"/>
      <c r="ENT20" s="453"/>
      <c r="ENU20" s="453"/>
      <c r="ENV20" s="453"/>
      <c r="ENW20" s="452"/>
      <c r="ENX20" s="452"/>
      <c r="ENY20" s="452"/>
      <c r="ENZ20" s="453"/>
      <c r="EOA20" s="453"/>
      <c r="EOB20" s="453"/>
      <c r="EOC20" s="453"/>
      <c r="EOD20" s="453"/>
      <c r="EOE20" s="452"/>
      <c r="EOF20" s="452"/>
      <c r="EOG20" s="452"/>
      <c r="EOH20" s="453"/>
      <c r="EOI20" s="453"/>
      <c r="EOJ20" s="453"/>
      <c r="EOK20" s="453"/>
      <c r="EOL20" s="453"/>
      <c r="EOM20" s="452"/>
      <c r="EON20" s="452"/>
      <c r="EOO20" s="452"/>
      <c r="EOP20" s="453"/>
      <c r="EOQ20" s="453"/>
      <c r="EOR20" s="453"/>
      <c r="EOS20" s="453"/>
      <c r="EOT20" s="453"/>
      <c r="EOU20" s="452"/>
      <c r="EOV20" s="452"/>
      <c r="EOW20" s="452"/>
      <c r="EOX20" s="453"/>
      <c r="EOY20" s="453"/>
      <c r="EOZ20" s="453"/>
      <c r="EPA20" s="453"/>
      <c r="EPB20" s="453"/>
      <c r="EPC20" s="452"/>
      <c r="EPD20" s="452"/>
      <c r="EPE20" s="452"/>
      <c r="EPF20" s="453"/>
      <c r="EPG20" s="453"/>
      <c r="EPH20" s="453"/>
      <c r="EPI20" s="453"/>
      <c r="EPJ20" s="453"/>
      <c r="EPK20" s="452"/>
      <c r="EPL20" s="452"/>
      <c r="EPM20" s="452"/>
      <c r="EPN20" s="453"/>
      <c r="EPO20" s="453"/>
      <c r="EPP20" s="453"/>
      <c r="EPQ20" s="453"/>
      <c r="EPR20" s="453"/>
      <c r="EPS20" s="452"/>
      <c r="EPT20" s="452"/>
      <c r="EPU20" s="452"/>
      <c r="EPV20" s="453"/>
      <c r="EPW20" s="453"/>
      <c r="EPX20" s="453"/>
      <c r="EPY20" s="453"/>
      <c r="EPZ20" s="453"/>
      <c r="EQA20" s="452"/>
      <c r="EQB20" s="452"/>
      <c r="EQC20" s="452"/>
      <c r="EQD20" s="453"/>
      <c r="EQE20" s="453"/>
      <c r="EQF20" s="453"/>
      <c r="EQG20" s="453"/>
      <c r="EQH20" s="453"/>
      <c r="EQI20" s="452"/>
      <c r="EQJ20" s="452"/>
      <c r="EQK20" s="452"/>
      <c r="EQL20" s="453"/>
      <c r="EQM20" s="453"/>
      <c r="EQN20" s="453"/>
      <c r="EQO20" s="453"/>
      <c r="EQP20" s="453"/>
      <c r="EQQ20" s="452"/>
      <c r="EQR20" s="452"/>
      <c r="EQS20" s="452"/>
      <c r="EQT20" s="453"/>
      <c r="EQU20" s="453"/>
      <c r="EQV20" s="453"/>
      <c r="EQW20" s="453"/>
      <c r="EQX20" s="453"/>
      <c r="EQY20" s="452"/>
      <c r="EQZ20" s="452"/>
      <c r="ERA20" s="452"/>
      <c r="ERB20" s="453"/>
      <c r="ERC20" s="453"/>
      <c r="ERD20" s="453"/>
      <c r="ERE20" s="453"/>
      <c r="ERF20" s="453"/>
      <c r="ERG20" s="452"/>
      <c r="ERH20" s="452"/>
      <c r="ERI20" s="452"/>
      <c r="ERJ20" s="453"/>
      <c r="ERK20" s="453"/>
      <c r="ERL20" s="453"/>
      <c r="ERM20" s="453"/>
      <c r="ERN20" s="453"/>
      <c r="ERO20" s="452"/>
      <c r="ERP20" s="452"/>
      <c r="ERQ20" s="452"/>
      <c r="ERR20" s="453"/>
      <c r="ERS20" s="453"/>
      <c r="ERT20" s="453"/>
      <c r="ERU20" s="453"/>
      <c r="ERV20" s="453"/>
      <c r="ERW20" s="452"/>
      <c r="ERX20" s="452"/>
      <c r="ERY20" s="452"/>
      <c r="ERZ20" s="453"/>
      <c r="ESA20" s="453"/>
      <c r="ESB20" s="453"/>
      <c r="ESC20" s="453"/>
      <c r="ESD20" s="453"/>
      <c r="ESE20" s="452"/>
      <c r="ESF20" s="452"/>
      <c r="ESG20" s="452"/>
      <c r="ESH20" s="453"/>
      <c r="ESI20" s="453"/>
      <c r="ESJ20" s="453"/>
      <c r="ESK20" s="453"/>
      <c r="ESL20" s="453"/>
      <c r="ESM20" s="452"/>
      <c r="ESN20" s="452"/>
      <c r="ESO20" s="452"/>
      <c r="ESP20" s="453"/>
      <c r="ESQ20" s="453"/>
      <c r="ESR20" s="453"/>
      <c r="ESS20" s="453"/>
      <c r="EST20" s="453"/>
      <c r="ESU20" s="452"/>
      <c r="ESV20" s="452"/>
      <c r="ESW20" s="452"/>
      <c r="ESX20" s="453"/>
      <c r="ESY20" s="453"/>
      <c r="ESZ20" s="453"/>
      <c r="ETA20" s="453"/>
      <c r="ETB20" s="453"/>
      <c r="ETC20" s="452"/>
      <c r="ETD20" s="452"/>
      <c r="ETE20" s="452"/>
      <c r="ETF20" s="453"/>
      <c r="ETG20" s="453"/>
      <c r="ETH20" s="453"/>
      <c r="ETI20" s="453"/>
      <c r="ETJ20" s="453"/>
      <c r="ETK20" s="452"/>
      <c r="ETL20" s="452"/>
      <c r="ETM20" s="452"/>
      <c r="ETN20" s="453"/>
      <c r="ETO20" s="453"/>
      <c r="ETP20" s="453"/>
      <c r="ETQ20" s="453"/>
      <c r="ETR20" s="453"/>
      <c r="ETS20" s="452"/>
      <c r="ETT20" s="452"/>
      <c r="ETU20" s="452"/>
      <c r="ETV20" s="453"/>
      <c r="ETW20" s="453"/>
      <c r="ETX20" s="453"/>
      <c r="ETY20" s="453"/>
      <c r="ETZ20" s="453"/>
      <c r="EUA20" s="452"/>
      <c r="EUB20" s="452"/>
      <c r="EUC20" s="452"/>
      <c r="EUD20" s="453"/>
      <c r="EUE20" s="453"/>
      <c r="EUF20" s="453"/>
      <c r="EUG20" s="453"/>
      <c r="EUH20" s="453"/>
      <c r="EUI20" s="452"/>
      <c r="EUJ20" s="452"/>
      <c r="EUK20" s="452"/>
      <c r="EUL20" s="453"/>
      <c r="EUM20" s="453"/>
      <c r="EUN20" s="453"/>
      <c r="EUO20" s="453"/>
      <c r="EUP20" s="453"/>
      <c r="EUQ20" s="452"/>
      <c r="EUR20" s="452"/>
      <c r="EUS20" s="452"/>
      <c r="EUT20" s="453"/>
      <c r="EUU20" s="453"/>
      <c r="EUV20" s="453"/>
      <c r="EUW20" s="453"/>
      <c r="EUX20" s="453"/>
      <c r="EUY20" s="452"/>
      <c r="EUZ20" s="452"/>
      <c r="EVA20" s="452"/>
      <c r="EVB20" s="453"/>
      <c r="EVC20" s="453"/>
      <c r="EVD20" s="453"/>
      <c r="EVE20" s="453"/>
      <c r="EVF20" s="453"/>
      <c r="EVG20" s="452"/>
      <c r="EVH20" s="452"/>
      <c r="EVI20" s="452"/>
      <c r="EVJ20" s="453"/>
      <c r="EVK20" s="453"/>
      <c r="EVL20" s="453"/>
      <c r="EVM20" s="453"/>
      <c r="EVN20" s="453"/>
      <c r="EVO20" s="452"/>
      <c r="EVP20" s="452"/>
      <c r="EVQ20" s="452"/>
      <c r="EVR20" s="453"/>
      <c r="EVS20" s="453"/>
      <c r="EVT20" s="453"/>
      <c r="EVU20" s="453"/>
      <c r="EVV20" s="453"/>
      <c r="EVW20" s="452"/>
      <c r="EVX20" s="452"/>
      <c r="EVY20" s="452"/>
      <c r="EVZ20" s="453"/>
      <c r="EWA20" s="453"/>
      <c r="EWB20" s="453"/>
      <c r="EWC20" s="453"/>
      <c r="EWD20" s="453"/>
      <c r="EWE20" s="452"/>
      <c r="EWF20" s="452"/>
      <c r="EWG20" s="452"/>
      <c r="EWH20" s="453"/>
      <c r="EWI20" s="453"/>
      <c r="EWJ20" s="453"/>
      <c r="EWK20" s="453"/>
      <c r="EWL20" s="453"/>
      <c r="EWM20" s="452"/>
      <c r="EWN20" s="452"/>
      <c r="EWO20" s="452"/>
      <c r="EWP20" s="453"/>
      <c r="EWQ20" s="453"/>
      <c r="EWR20" s="453"/>
      <c r="EWS20" s="453"/>
      <c r="EWT20" s="453"/>
      <c r="EWU20" s="452"/>
      <c r="EWV20" s="452"/>
      <c r="EWW20" s="452"/>
      <c r="EWX20" s="453"/>
      <c r="EWY20" s="453"/>
      <c r="EWZ20" s="453"/>
      <c r="EXA20" s="453"/>
      <c r="EXB20" s="453"/>
      <c r="EXC20" s="452"/>
      <c r="EXD20" s="452"/>
      <c r="EXE20" s="452"/>
      <c r="EXF20" s="453"/>
      <c r="EXG20" s="453"/>
      <c r="EXH20" s="453"/>
      <c r="EXI20" s="453"/>
      <c r="EXJ20" s="453"/>
      <c r="EXK20" s="452"/>
      <c r="EXL20" s="452"/>
      <c r="EXM20" s="452"/>
      <c r="EXN20" s="453"/>
      <c r="EXO20" s="453"/>
      <c r="EXP20" s="453"/>
      <c r="EXQ20" s="453"/>
      <c r="EXR20" s="453"/>
      <c r="EXS20" s="452"/>
      <c r="EXT20" s="452"/>
      <c r="EXU20" s="452"/>
      <c r="EXV20" s="453"/>
      <c r="EXW20" s="453"/>
      <c r="EXX20" s="453"/>
      <c r="EXY20" s="453"/>
      <c r="EXZ20" s="453"/>
      <c r="EYA20" s="452"/>
      <c r="EYB20" s="452"/>
      <c r="EYC20" s="452"/>
      <c r="EYD20" s="453"/>
      <c r="EYE20" s="453"/>
      <c r="EYF20" s="453"/>
      <c r="EYG20" s="453"/>
      <c r="EYH20" s="453"/>
      <c r="EYI20" s="452"/>
      <c r="EYJ20" s="452"/>
      <c r="EYK20" s="452"/>
      <c r="EYL20" s="453"/>
      <c r="EYM20" s="453"/>
      <c r="EYN20" s="453"/>
      <c r="EYO20" s="453"/>
      <c r="EYP20" s="453"/>
      <c r="EYQ20" s="452"/>
      <c r="EYR20" s="452"/>
      <c r="EYS20" s="452"/>
      <c r="EYT20" s="453"/>
      <c r="EYU20" s="453"/>
      <c r="EYV20" s="453"/>
      <c r="EYW20" s="453"/>
      <c r="EYX20" s="453"/>
      <c r="EYY20" s="452"/>
      <c r="EYZ20" s="452"/>
      <c r="EZA20" s="452"/>
      <c r="EZB20" s="453"/>
      <c r="EZC20" s="453"/>
      <c r="EZD20" s="453"/>
      <c r="EZE20" s="453"/>
      <c r="EZF20" s="453"/>
      <c r="EZG20" s="452"/>
      <c r="EZH20" s="452"/>
      <c r="EZI20" s="452"/>
      <c r="EZJ20" s="453"/>
      <c r="EZK20" s="453"/>
      <c r="EZL20" s="453"/>
      <c r="EZM20" s="453"/>
      <c r="EZN20" s="453"/>
      <c r="EZO20" s="452"/>
      <c r="EZP20" s="452"/>
      <c r="EZQ20" s="452"/>
      <c r="EZR20" s="453"/>
      <c r="EZS20" s="453"/>
      <c r="EZT20" s="453"/>
      <c r="EZU20" s="453"/>
      <c r="EZV20" s="453"/>
      <c r="EZW20" s="452"/>
      <c r="EZX20" s="452"/>
      <c r="EZY20" s="452"/>
      <c r="EZZ20" s="453"/>
      <c r="FAA20" s="453"/>
      <c r="FAB20" s="453"/>
      <c r="FAC20" s="453"/>
      <c r="FAD20" s="453"/>
      <c r="FAE20" s="452"/>
      <c r="FAF20" s="452"/>
      <c r="FAG20" s="452"/>
      <c r="FAH20" s="453"/>
      <c r="FAI20" s="453"/>
      <c r="FAJ20" s="453"/>
      <c r="FAK20" s="453"/>
      <c r="FAL20" s="453"/>
      <c r="FAM20" s="452"/>
      <c r="FAN20" s="452"/>
      <c r="FAO20" s="452"/>
      <c r="FAP20" s="453"/>
      <c r="FAQ20" s="453"/>
      <c r="FAR20" s="453"/>
      <c r="FAS20" s="453"/>
      <c r="FAT20" s="453"/>
      <c r="FAU20" s="452"/>
      <c r="FAV20" s="452"/>
      <c r="FAW20" s="452"/>
      <c r="FAX20" s="453"/>
      <c r="FAY20" s="453"/>
      <c r="FAZ20" s="453"/>
      <c r="FBA20" s="453"/>
      <c r="FBB20" s="453"/>
      <c r="FBC20" s="452"/>
      <c r="FBD20" s="452"/>
      <c r="FBE20" s="452"/>
      <c r="FBF20" s="453"/>
      <c r="FBG20" s="453"/>
      <c r="FBH20" s="453"/>
      <c r="FBI20" s="453"/>
      <c r="FBJ20" s="453"/>
      <c r="FBK20" s="452"/>
      <c r="FBL20" s="452"/>
      <c r="FBM20" s="452"/>
      <c r="FBN20" s="453"/>
      <c r="FBO20" s="453"/>
      <c r="FBP20" s="453"/>
      <c r="FBQ20" s="453"/>
      <c r="FBR20" s="453"/>
      <c r="FBS20" s="452"/>
      <c r="FBT20" s="452"/>
      <c r="FBU20" s="452"/>
      <c r="FBV20" s="453"/>
      <c r="FBW20" s="453"/>
      <c r="FBX20" s="453"/>
      <c r="FBY20" s="453"/>
      <c r="FBZ20" s="453"/>
      <c r="FCA20" s="452"/>
      <c r="FCB20" s="452"/>
      <c r="FCC20" s="452"/>
      <c r="FCD20" s="453"/>
      <c r="FCE20" s="453"/>
      <c r="FCF20" s="453"/>
      <c r="FCG20" s="453"/>
      <c r="FCH20" s="453"/>
      <c r="FCI20" s="452"/>
      <c r="FCJ20" s="452"/>
      <c r="FCK20" s="452"/>
      <c r="FCL20" s="453"/>
      <c r="FCM20" s="453"/>
      <c r="FCN20" s="453"/>
      <c r="FCO20" s="453"/>
      <c r="FCP20" s="453"/>
      <c r="FCQ20" s="452"/>
      <c r="FCR20" s="452"/>
      <c r="FCS20" s="452"/>
      <c r="FCT20" s="453"/>
      <c r="FCU20" s="453"/>
      <c r="FCV20" s="453"/>
      <c r="FCW20" s="453"/>
      <c r="FCX20" s="453"/>
      <c r="FCY20" s="452"/>
      <c r="FCZ20" s="452"/>
      <c r="FDA20" s="452"/>
      <c r="FDB20" s="453"/>
      <c r="FDC20" s="453"/>
      <c r="FDD20" s="453"/>
      <c r="FDE20" s="453"/>
      <c r="FDF20" s="453"/>
      <c r="FDG20" s="452"/>
      <c r="FDH20" s="452"/>
      <c r="FDI20" s="452"/>
      <c r="FDJ20" s="453"/>
      <c r="FDK20" s="453"/>
      <c r="FDL20" s="453"/>
      <c r="FDM20" s="453"/>
      <c r="FDN20" s="453"/>
      <c r="FDO20" s="452"/>
      <c r="FDP20" s="452"/>
      <c r="FDQ20" s="452"/>
      <c r="FDR20" s="453"/>
      <c r="FDS20" s="453"/>
      <c r="FDT20" s="453"/>
      <c r="FDU20" s="453"/>
      <c r="FDV20" s="453"/>
      <c r="FDW20" s="452"/>
      <c r="FDX20" s="452"/>
      <c r="FDY20" s="452"/>
      <c r="FDZ20" s="453"/>
      <c r="FEA20" s="453"/>
      <c r="FEB20" s="453"/>
      <c r="FEC20" s="453"/>
      <c r="FED20" s="453"/>
      <c r="FEE20" s="452"/>
      <c r="FEF20" s="452"/>
      <c r="FEG20" s="452"/>
      <c r="FEH20" s="453"/>
      <c r="FEI20" s="453"/>
      <c r="FEJ20" s="453"/>
      <c r="FEK20" s="453"/>
      <c r="FEL20" s="453"/>
      <c r="FEM20" s="452"/>
      <c r="FEN20" s="452"/>
      <c r="FEO20" s="452"/>
      <c r="FEP20" s="453"/>
      <c r="FEQ20" s="453"/>
      <c r="FER20" s="453"/>
      <c r="FES20" s="453"/>
      <c r="FET20" s="453"/>
      <c r="FEU20" s="452"/>
      <c r="FEV20" s="452"/>
      <c r="FEW20" s="452"/>
      <c r="FEX20" s="453"/>
      <c r="FEY20" s="453"/>
      <c r="FEZ20" s="453"/>
      <c r="FFA20" s="453"/>
      <c r="FFB20" s="453"/>
      <c r="FFC20" s="452"/>
      <c r="FFD20" s="452"/>
      <c r="FFE20" s="452"/>
      <c r="FFF20" s="453"/>
      <c r="FFG20" s="453"/>
      <c r="FFH20" s="453"/>
      <c r="FFI20" s="453"/>
      <c r="FFJ20" s="453"/>
      <c r="FFK20" s="452"/>
      <c r="FFL20" s="452"/>
      <c r="FFM20" s="452"/>
      <c r="FFN20" s="453"/>
      <c r="FFO20" s="453"/>
      <c r="FFP20" s="453"/>
      <c r="FFQ20" s="453"/>
      <c r="FFR20" s="453"/>
      <c r="FFS20" s="452"/>
      <c r="FFT20" s="452"/>
      <c r="FFU20" s="452"/>
      <c r="FFV20" s="453"/>
      <c r="FFW20" s="453"/>
      <c r="FFX20" s="453"/>
      <c r="FFY20" s="453"/>
      <c r="FFZ20" s="453"/>
      <c r="FGA20" s="452"/>
      <c r="FGB20" s="452"/>
      <c r="FGC20" s="452"/>
      <c r="FGD20" s="453"/>
      <c r="FGE20" s="453"/>
      <c r="FGF20" s="453"/>
      <c r="FGG20" s="453"/>
      <c r="FGH20" s="453"/>
      <c r="FGI20" s="452"/>
      <c r="FGJ20" s="452"/>
      <c r="FGK20" s="452"/>
      <c r="FGL20" s="453"/>
      <c r="FGM20" s="453"/>
      <c r="FGN20" s="453"/>
      <c r="FGO20" s="453"/>
      <c r="FGP20" s="453"/>
      <c r="FGQ20" s="452"/>
      <c r="FGR20" s="452"/>
      <c r="FGS20" s="452"/>
      <c r="FGT20" s="453"/>
      <c r="FGU20" s="453"/>
      <c r="FGV20" s="453"/>
      <c r="FGW20" s="453"/>
      <c r="FGX20" s="453"/>
      <c r="FGY20" s="452"/>
      <c r="FGZ20" s="452"/>
      <c r="FHA20" s="452"/>
      <c r="FHB20" s="453"/>
      <c r="FHC20" s="453"/>
      <c r="FHD20" s="453"/>
      <c r="FHE20" s="453"/>
      <c r="FHF20" s="453"/>
      <c r="FHG20" s="452"/>
      <c r="FHH20" s="452"/>
      <c r="FHI20" s="452"/>
      <c r="FHJ20" s="453"/>
      <c r="FHK20" s="453"/>
      <c r="FHL20" s="453"/>
      <c r="FHM20" s="453"/>
      <c r="FHN20" s="453"/>
      <c r="FHO20" s="452"/>
      <c r="FHP20" s="452"/>
      <c r="FHQ20" s="452"/>
      <c r="FHR20" s="453"/>
      <c r="FHS20" s="453"/>
      <c r="FHT20" s="453"/>
      <c r="FHU20" s="453"/>
      <c r="FHV20" s="453"/>
      <c r="FHW20" s="452"/>
      <c r="FHX20" s="452"/>
      <c r="FHY20" s="452"/>
      <c r="FHZ20" s="453"/>
      <c r="FIA20" s="453"/>
      <c r="FIB20" s="453"/>
      <c r="FIC20" s="453"/>
      <c r="FID20" s="453"/>
      <c r="FIE20" s="452"/>
      <c r="FIF20" s="452"/>
      <c r="FIG20" s="452"/>
      <c r="FIH20" s="453"/>
      <c r="FII20" s="453"/>
      <c r="FIJ20" s="453"/>
      <c r="FIK20" s="453"/>
      <c r="FIL20" s="453"/>
      <c r="FIM20" s="452"/>
      <c r="FIN20" s="452"/>
      <c r="FIO20" s="452"/>
      <c r="FIP20" s="453"/>
      <c r="FIQ20" s="453"/>
      <c r="FIR20" s="453"/>
      <c r="FIS20" s="453"/>
      <c r="FIT20" s="453"/>
      <c r="FIU20" s="452"/>
      <c r="FIV20" s="452"/>
      <c r="FIW20" s="452"/>
      <c r="FIX20" s="453"/>
      <c r="FIY20" s="453"/>
      <c r="FIZ20" s="453"/>
      <c r="FJA20" s="453"/>
      <c r="FJB20" s="453"/>
      <c r="FJC20" s="452"/>
      <c r="FJD20" s="452"/>
      <c r="FJE20" s="452"/>
      <c r="FJF20" s="453"/>
      <c r="FJG20" s="453"/>
      <c r="FJH20" s="453"/>
      <c r="FJI20" s="453"/>
      <c r="FJJ20" s="453"/>
      <c r="FJK20" s="452"/>
      <c r="FJL20" s="452"/>
      <c r="FJM20" s="452"/>
      <c r="FJN20" s="453"/>
      <c r="FJO20" s="453"/>
      <c r="FJP20" s="453"/>
      <c r="FJQ20" s="453"/>
      <c r="FJR20" s="453"/>
      <c r="FJS20" s="452"/>
      <c r="FJT20" s="452"/>
      <c r="FJU20" s="452"/>
      <c r="FJV20" s="453"/>
      <c r="FJW20" s="453"/>
      <c r="FJX20" s="453"/>
      <c r="FJY20" s="453"/>
      <c r="FJZ20" s="453"/>
      <c r="FKA20" s="452"/>
      <c r="FKB20" s="452"/>
      <c r="FKC20" s="452"/>
      <c r="FKD20" s="453"/>
      <c r="FKE20" s="453"/>
      <c r="FKF20" s="453"/>
      <c r="FKG20" s="453"/>
      <c r="FKH20" s="453"/>
      <c r="FKI20" s="452"/>
      <c r="FKJ20" s="452"/>
      <c r="FKK20" s="452"/>
      <c r="FKL20" s="453"/>
      <c r="FKM20" s="453"/>
      <c r="FKN20" s="453"/>
      <c r="FKO20" s="453"/>
      <c r="FKP20" s="453"/>
      <c r="FKQ20" s="452"/>
      <c r="FKR20" s="452"/>
      <c r="FKS20" s="452"/>
      <c r="FKT20" s="453"/>
      <c r="FKU20" s="453"/>
      <c r="FKV20" s="453"/>
      <c r="FKW20" s="453"/>
      <c r="FKX20" s="453"/>
      <c r="FKY20" s="452"/>
      <c r="FKZ20" s="452"/>
      <c r="FLA20" s="452"/>
      <c r="FLB20" s="453"/>
      <c r="FLC20" s="453"/>
      <c r="FLD20" s="453"/>
      <c r="FLE20" s="453"/>
      <c r="FLF20" s="453"/>
      <c r="FLG20" s="452"/>
      <c r="FLH20" s="452"/>
      <c r="FLI20" s="452"/>
      <c r="FLJ20" s="453"/>
      <c r="FLK20" s="453"/>
      <c r="FLL20" s="453"/>
      <c r="FLM20" s="453"/>
      <c r="FLN20" s="453"/>
      <c r="FLO20" s="452"/>
      <c r="FLP20" s="452"/>
      <c r="FLQ20" s="452"/>
      <c r="FLR20" s="453"/>
      <c r="FLS20" s="453"/>
      <c r="FLT20" s="453"/>
      <c r="FLU20" s="453"/>
      <c r="FLV20" s="453"/>
      <c r="FLW20" s="452"/>
      <c r="FLX20" s="452"/>
      <c r="FLY20" s="452"/>
      <c r="FLZ20" s="453"/>
      <c r="FMA20" s="453"/>
      <c r="FMB20" s="453"/>
      <c r="FMC20" s="453"/>
      <c r="FMD20" s="453"/>
      <c r="FME20" s="452"/>
      <c r="FMF20" s="452"/>
      <c r="FMG20" s="452"/>
      <c r="FMH20" s="453"/>
      <c r="FMI20" s="453"/>
      <c r="FMJ20" s="453"/>
      <c r="FMK20" s="453"/>
      <c r="FML20" s="453"/>
      <c r="FMM20" s="452"/>
      <c r="FMN20" s="452"/>
      <c r="FMO20" s="452"/>
      <c r="FMP20" s="453"/>
      <c r="FMQ20" s="453"/>
      <c r="FMR20" s="453"/>
      <c r="FMS20" s="453"/>
      <c r="FMT20" s="453"/>
      <c r="FMU20" s="452"/>
      <c r="FMV20" s="452"/>
      <c r="FMW20" s="452"/>
      <c r="FMX20" s="453"/>
      <c r="FMY20" s="453"/>
      <c r="FMZ20" s="453"/>
      <c r="FNA20" s="453"/>
      <c r="FNB20" s="453"/>
      <c r="FNC20" s="452"/>
      <c r="FND20" s="452"/>
      <c r="FNE20" s="452"/>
      <c r="FNF20" s="453"/>
      <c r="FNG20" s="453"/>
      <c r="FNH20" s="453"/>
      <c r="FNI20" s="453"/>
      <c r="FNJ20" s="453"/>
      <c r="FNK20" s="452"/>
      <c r="FNL20" s="452"/>
      <c r="FNM20" s="452"/>
      <c r="FNN20" s="453"/>
      <c r="FNO20" s="453"/>
      <c r="FNP20" s="453"/>
      <c r="FNQ20" s="453"/>
      <c r="FNR20" s="453"/>
      <c r="FNS20" s="452"/>
      <c r="FNT20" s="452"/>
      <c r="FNU20" s="452"/>
      <c r="FNV20" s="453"/>
      <c r="FNW20" s="453"/>
      <c r="FNX20" s="453"/>
      <c r="FNY20" s="453"/>
      <c r="FNZ20" s="453"/>
      <c r="FOA20" s="452"/>
      <c r="FOB20" s="452"/>
      <c r="FOC20" s="452"/>
      <c r="FOD20" s="453"/>
      <c r="FOE20" s="453"/>
      <c r="FOF20" s="453"/>
      <c r="FOG20" s="453"/>
      <c r="FOH20" s="453"/>
      <c r="FOI20" s="452"/>
      <c r="FOJ20" s="452"/>
      <c r="FOK20" s="452"/>
      <c r="FOL20" s="453"/>
      <c r="FOM20" s="453"/>
      <c r="FON20" s="453"/>
      <c r="FOO20" s="453"/>
      <c r="FOP20" s="453"/>
      <c r="FOQ20" s="452"/>
      <c r="FOR20" s="452"/>
      <c r="FOS20" s="452"/>
      <c r="FOT20" s="453"/>
      <c r="FOU20" s="453"/>
      <c r="FOV20" s="453"/>
      <c r="FOW20" s="453"/>
      <c r="FOX20" s="453"/>
      <c r="FOY20" s="452"/>
      <c r="FOZ20" s="452"/>
      <c r="FPA20" s="452"/>
      <c r="FPB20" s="453"/>
      <c r="FPC20" s="453"/>
      <c r="FPD20" s="453"/>
      <c r="FPE20" s="453"/>
      <c r="FPF20" s="453"/>
      <c r="FPG20" s="452"/>
      <c r="FPH20" s="452"/>
      <c r="FPI20" s="452"/>
      <c r="FPJ20" s="453"/>
      <c r="FPK20" s="453"/>
      <c r="FPL20" s="453"/>
      <c r="FPM20" s="453"/>
      <c r="FPN20" s="453"/>
      <c r="FPO20" s="452"/>
      <c r="FPP20" s="452"/>
      <c r="FPQ20" s="452"/>
      <c r="FPR20" s="453"/>
      <c r="FPS20" s="453"/>
      <c r="FPT20" s="453"/>
      <c r="FPU20" s="453"/>
      <c r="FPV20" s="453"/>
      <c r="FPW20" s="452"/>
      <c r="FPX20" s="452"/>
      <c r="FPY20" s="452"/>
      <c r="FPZ20" s="453"/>
      <c r="FQA20" s="453"/>
      <c r="FQB20" s="453"/>
      <c r="FQC20" s="453"/>
      <c r="FQD20" s="453"/>
      <c r="FQE20" s="452"/>
      <c r="FQF20" s="452"/>
      <c r="FQG20" s="452"/>
      <c r="FQH20" s="453"/>
      <c r="FQI20" s="453"/>
      <c r="FQJ20" s="453"/>
      <c r="FQK20" s="453"/>
      <c r="FQL20" s="453"/>
      <c r="FQM20" s="452"/>
      <c r="FQN20" s="452"/>
      <c r="FQO20" s="452"/>
      <c r="FQP20" s="453"/>
      <c r="FQQ20" s="453"/>
      <c r="FQR20" s="453"/>
      <c r="FQS20" s="453"/>
      <c r="FQT20" s="453"/>
      <c r="FQU20" s="452"/>
      <c r="FQV20" s="452"/>
      <c r="FQW20" s="452"/>
      <c r="FQX20" s="453"/>
      <c r="FQY20" s="453"/>
      <c r="FQZ20" s="453"/>
      <c r="FRA20" s="453"/>
      <c r="FRB20" s="453"/>
      <c r="FRC20" s="452"/>
      <c r="FRD20" s="452"/>
      <c r="FRE20" s="452"/>
      <c r="FRF20" s="453"/>
      <c r="FRG20" s="453"/>
      <c r="FRH20" s="453"/>
      <c r="FRI20" s="453"/>
      <c r="FRJ20" s="453"/>
      <c r="FRK20" s="452"/>
      <c r="FRL20" s="452"/>
      <c r="FRM20" s="452"/>
      <c r="FRN20" s="453"/>
      <c r="FRO20" s="453"/>
      <c r="FRP20" s="453"/>
      <c r="FRQ20" s="453"/>
      <c r="FRR20" s="453"/>
      <c r="FRS20" s="452"/>
      <c r="FRT20" s="452"/>
      <c r="FRU20" s="452"/>
      <c r="FRV20" s="453"/>
      <c r="FRW20" s="453"/>
      <c r="FRX20" s="453"/>
      <c r="FRY20" s="453"/>
      <c r="FRZ20" s="453"/>
      <c r="FSA20" s="452"/>
      <c r="FSB20" s="452"/>
      <c r="FSC20" s="452"/>
      <c r="FSD20" s="453"/>
      <c r="FSE20" s="453"/>
      <c r="FSF20" s="453"/>
      <c r="FSG20" s="453"/>
      <c r="FSH20" s="453"/>
      <c r="FSI20" s="452"/>
      <c r="FSJ20" s="452"/>
      <c r="FSK20" s="452"/>
      <c r="FSL20" s="453"/>
      <c r="FSM20" s="453"/>
      <c r="FSN20" s="453"/>
      <c r="FSO20" s="453"/>
      <c r="FSP20" s="453"/>
      <c r="FSQ20" s="452"/>
      <c r="FSR20" s="452"/>
      <c r="FSS20" s="452"/>
      <c r="FST20" s="453"/>
      <c r="FSU20" s="453"/>
      <c r="FSV20" s="453"/>
      <c r="FSW20" s="453"/>
      <c r="FSX20" s="453"/>
      <c r="FSY20" s="452"/>
      <c r="FSZ20" s="452"/>
      <c r="FTA20" s="452"/>
      <c r="FTB20" s="453"/>
      <c r="FTC20" s="453"/>
      <c r="FTD20" s="453"/>
      <c r="FTE20" s="453"/>
      <c r="FTF20" s="453"/>
      <c r="FTG20" s="452"/>
      <c r="FTH20" s="452"/>
      <c r="FTI20" s="452"/>
      <c r="FTJ20" s="453"/>
      <c r="FTK20" s="453"/>
      <c r="FTL20" s="453"/>
      <c r="FTM20" s="453"/>
      <c r="FTN20" s="453"/>
      <c r="FTO20" s="452"/>
      <c r="FTP20" s="452"/>
      <c r="FTQ20" s="452"/>
      <c r="FTR20" s="453"/>
      <c r="FTS20" s="453"/>
      <c r="FTT20" s="453"/>
      <c r="FTU20" s="453"/>
      <c r="FTV20" s="453"/>
      <c r="FTW20" s="452"/>
      <c r="FTX20" s="452"/>
      <c r="FTY20" s="452"/>
      <c r="FTZ20" s="453"/>
      <c r="FUA20" s="453"/>
      <c r="FUB20" s="453"/>
      <c r="FUC20" s="453"/>
      <c r="FUD20" s="453"/>
      <c r="FUE20" s="452"/>
      <c r="FUF20" s="452"/>
      <c r="FUG20" s="452"/>
      <c r="FUH20" s="453"/>
      <c r="FUI20" s="453"/>
      <c r="FUJ20" s="453"/>
      <c r="FUK20" s="453"/>
      <c r="FUL20" s="453"/>
      <c r="FUM20" s="452"/>
      <c r="FUN20" s="452"/>
      <c r="FUO20" s="452"/>
      <c r="FUP20" s="453"/>
      <c r="FUQ20" s="453"/>
      <c r="FUR20" s="453"/>
      <c r="FUS20" s="453"/>
      <c r="FUT20" s="453"/>
      <c r="FUU20" s="452"/>
      <c r="FUV20" s="452"/>
      <c r="FUW20" s="452"/>
      <c r="FUX20" s="453"/>
      <c r="FUY20" s="453"/>
      <c r="FUZ20" s="453"/>
      <c r="FVA20" s="453"/>
      <c r="FVB20" s="453"/>
      <c r="FVC20" s="452"/>
      <c r="FVD20" s="452"/>
      <c r="FVE20" s="452"/>
      <c r="FVF20" s="453"/>
      <c r="FVG20" s="453"/>
      <c r="FVH20" s="453"/>
      <c r="FVI20" s="453"/>
      <c r="FVJ20" s="453"/>
      <c r="FVK20" s="452"/>
      <c r="FVL20" s="452"/>
      <c r="FVM20" s="452"/>
      <c r="FVN20" s="453"/>
      <c r="FVO20" s="453"/>
      <c r="FVP20" s="453"/>
      <c r="FVQ20" s="453"/>
      <c r="FVR20" s="453"/>
      <c r="FVS20" s="452"/>
      <c r="FVT20" s="452"/>
      <c r="FVU20" s="452"/>
      <c r="FVV20" s="453"/>
      <c r="FVW20" s="453"/>
      <c r="FVX20" s="453"/>
      <c r="FVY20" s="453"/>
      <c r="FVZ20" s="453"/>
      <c r="FWA20" s="452"/>
      <c r="FWB20" s="452"/>
      <c r="FWC20" s="452"/>
      <c r="FWD20" s="453"/>
      <c r="FWE20" s="453"/>
      <c r="FWF20" s="453"/>
      <c r="FWG20" s="453"/>
      <c r="FWH20" s="453"/>
      <c r="FWI20" s="452"/>
      <c r="FWJ20" s="452"/>
      <c r="FWK20" s="452"/>
      <c r="FWL20" s="453"/>
      <c r="FWM20" s="453"/>
      <c r="FWN20" s="453"/>
      <c r="FWO20" s="453"/>
      <c r="FWP20" s="453"/>
      <c r="FWQ20" s="452"/>
      <c r="FWR20" s="452"/>
      <c r="FWS20" s="452"/>
      <c r="FWT20" s="453"/>
      <c r="FWU20" s="453"/>
      <c r="FWV20" s="453"/>
      <c r="FWW20" s="453"/>
      <c r="FWX20" s="453"/>
      <c r="FWY20" s="452"/>
      <c r="FWZ20" s="452"/>
      <c r="FXA20" s="452"/>
      <c r="FXB20" s="453"/>
      <c r="FXC20" s="453"/>
      <c r="FXD20" s="453"/>
      <c r="FXE20" s="453"/>
      <c r="FXF20" s="453"/>
      <c r="FXG20" s="452"/>
      <c r="FXH20" s="452"/>
      <c r="FXI20" s="452"/>
      <c r="FXJ20" s="453"/>
      <c r="FXK20" s="453"/>
      <c r="FXL20" s="453"/>
      <c r="FXM20" s="453"/>
      <c r="FXN20" s="453"/>
      <c r="FXO20" s="452"/>
      <c r="FXP20" s="452"/>
      <c r="FXQ20" s="452"/>
      <c r="FXR20" s="453"/>
      <c r="FXS20" s="453"/>
      <c r="FXT20" s="453"/>
      <c r="FXU20" s="453"/>
      <c r="FXV20" s="453"/>
      <c r="FXW20" s="452"/>
      <c r="FXX20" s="452"/>
      <c r="FXY20" s="452"/>
      <c r="FXZ20" s="453"/>
      <c r="FYA20" s="453"/>
      <c r="FYB20" s="453"/>
      <c r="FYC20" s="453"/>
      <c r="FYD20" s="453"/>
      <c r="FYE20" s="452"/>
      <c r="FYF20" s="452"/>
      <c r="FYG20" s="452"/>
      <c r="FYH20" s="453"/>
      <c r="FYI20" s="453"/>
      <c r="FYJ20" s="453"/>
      <c r="FYK20" s="453"/>
      <c r="FYL20" s="453"/>
      <c r="FYM20" s="452"/>
      <c r="FYN20" s="452"/>
      <c r="FYO20" s="452"/>
      <c r="FYP20" s="453"/>
      <c r="FYQ20" s="453"/>
      <c r="FYR20" s="453"/>
      <c r="FYS20" s="453"/>
      <c r="FYT20" s="453"/>
      <c r="FYU20" s="452"/>
      <c r="FYV20" s="452"/>
      <c r="FYW20" s="452"/>
      <c r="FYX20" s="453"/>
      <c r="FYY20" s="453"/>
      <c r="FYZ20" s="453"/>
      <c r="FZA20" s="453"/>
      <c r="FZB20" s="453"/>
      <c r="FZC20" s="452"/>
      <c r="FZD20" s="452"/>
      <c r="FZE20" s="452"/>
      <c r="FZF20" s="453"/>
      <c r="FZG20" s="453"/>
      <c r="FZH20" s="453"/>
      <c r="FZI20" s="453"/>
      <c r="FZJ20" s="453"/>
      <c r="FZK20" s="452"/>
      <c r="FZL20" s="452"/>
      <c r="FZM20" s="452"/>
      <c r="FZN20" s="453"/>
      <c r="FZO20" s="453"/>
      <c r="FZP20" s="453"/>
      <c r="FZQ20" s="453"/>
      <c r="FZR20" s="453"/>
      <c r="FZS20" s="452"/>
      <c r="FZT20" s="452"/>
      <c r="FZU20" s="452"/>
      <c r="FZV20" s="453"/>
      <c r="FZW20" s="453"/>
      <c r="FZX20" s="453"/>
      <c r="FZY20" s="453"/>
      <c r="FZZ20" s="453"/>
      <c r="GAA20" s="452"/>
      <c r="GAB20" s="452"/>
      <c r="GAC20" s="452"/>
      <c r="GAD20" s="453"/>
      <c r="GAE20" s="453"/>
      <c r="GAF20" s="453"/>
      <c r="GAG20" s="453"/>
      <c r="GAH20" s="453"/>
      <c r="GAI20" s="452"/>
      <c r="GAJ20" s="452"/>
      <c r="GAK20" s="452"/>
      <c r="GAL20" s="453"/>
      <c r="GAM20" s="453"/>
      <c r="GAN20" s="453"/>
      <c r="GAO20" s="453"/>
      <c r="GAP20" s="453"/>
      <c r="GAQ20" s="452"/>
      <c r="GAR20" s="452"/>
      <c r="GAS20" s="452"/>
      <c r="GAT20" s="453"/>
      <c r="GAU20" s="453"/>
      <c r="GAV20" s="453"/>
      <c r="GAW20" s="453"/>
      <c r="GAX20" s="453"/>
      <c r="GAY20" s="452"/>
      <c r="GAZ20" s="452"/>
      <c r="GBA20" s="452"/>
      <c r="GBB20" s="453"/>
      <c r="GBC20" s="453"/>
      <c r="GBD20" s="453"/>
      <c r="GBE20" s="453"/>
      <c r="GBF20" s="453"/>
      <c r="GBG20" s="452"/>
      <c r="GBH20" s="452"/>
      <c r="GBI20" s="452"/>
      <c r="GBJ20" s="453"/>
      <c r="GBK20" s="453"/>
      <c r="GBL20" s="453"/>
      <c r="GBM20" s="453"/>
      <c r="GBN20" s="453"/>
      <c r="GBO20" s="452"/>
      <c r="GBP20" s="452"/>
      <c r="GBQ20" s="452"/>
      <c r="GBR20" s="453"/>
      <c r="GBS20" s="453"/>
      <c r="GBT20" s="453"/>
      <c r="GBU20" s="453"/>
      <c r="GBV20" s="453"/>
      <c r="GBW20" s="452"/>
      <c r="GBX20" s="452"/>
      <c r="GBY20" s="452"/>
      <c r="GBZ20" s="453"/>
      <c r="GCA20" s="453"/>
      <c r="GCB20" s="453"/>
      <c r="GCC20" s="453"/>
      <c r="GCD20" s="453"/>
      <c r="GCE20" s="452"/>
      <c r="GCF20" s="452"/>
      <c r="GCG20" s="452"/>
      <c r="GCH20" s="453"/>
      <c r="GCI20" s="453"/>
      <c r="GCJ20" s="453"/>
      <c r="GCK20" s="453"/>
      <c r="GCL20" s="453"/>
      <c r="GCM20" s="452"/>
      <c r="GCN20" s="452"/>
      <c r="GCO20" s="452"/>
      <c r="GCP20" s="453"/>
      <c r="GCQ20" s="453"/>
      <c r="GCR20" s="453"/>
      <c r="GCS20" s="453"/>
      <c r="GCT20" s="453"/>
      <c r="GCU20" s="452"/>
      <c r="GCV20" s="452"/>
      <c r="GCW20" s="452"/>
      <c r="GCX20" s="453"/>
      <c r="GCY20" s="453"/>
      <c r="GCZ20" s="453"/>
      <c r="GDA20" s="453"/>
      <c r="GDB20" s="453"/>
      <c r="GDC20" s="452"/>
      <c r="GDD20" s="452"/>
      <c r="GDE20" s="452"/>
      <c r="GDF20" s="453"/>
      <c r="GDG20" s="453"/>
      <c r="GDH20" s="453"/>
      <c r="GDI20" s="453"/>
      <c r="GDJ20" s="453"/>
      <c r="GDK20" s="452"/>
      <c r="GDL20" s="452"/>
      <c r="GDM20" s="452"/>
      <c r="GDN20" s="453"/>
      <c r="GDO20" s="453"/>
      <c r="GDP20" s="453"/>
      <c r="GDQ20" s="453"/>
      <c r="GDR20" s="453"/>
      <c r="GDS20" s="452"/>
      <c r="GDT20" s="452"/>
      <c r="GDU20" s="452"/>
      <c r="GDV20" s="453"/>
      <c r="GDW20" s="453"/>
      <c r="GDX20" s="453"/>
      <c r="GDY20" s="453"/>
      <c r="GDZ20" s="453"/>
      <c r="GEA20" s="452"/>
      <c r="GEB20" s="452"/>
      <c r="GEC20" s="452"/>
      <c r="GED20" s="453"/>
      <c r="GEE20" s="453"/>
      <c r="GEF20" s="453"/>
      <c r="GEG20" s="453"/>
      <c r="GEH20" s="453"/>
      <c r="GEI20" s="452"/>
      <c r="GEJ20" s="452"/>
      <c r="GEK20" s="452"/>
      <c r="GEL20" s="453"/>
      <c r="GEM20" s="453"/>
      <c r="GEN20" s="453"/>
      <c r="GEO20" s="453"/>
      <c r="GEP20" s="453"/>
      <c r="GEQ20" s="452"/>
      <c r="GER20" s="452"/>
      <c r="GES20" s="452"/>
      <c r="GET20" s="453"/>
      <c r="GEU20" s="453"/>
      <c r="GEV20" s="453"/>
      <c r="GEW20" s="453"/>
      <c r="GEX20" s="453"/>
      <c r="GEY20" s="452"/>
      <c r="GEZ20" s="452"/>
      <c r="GFA20" s="452"/>
      <c r="GFB20" s="453"/>
      <c r="GFC20" s="453"/>
      <c r="GFD20" s="453"/>
      <c r="GFE20" s="453"/>
      <c r="GFF20" s="453"/>
      <c r="GFG20" s="452"/>
      <c r="GFH20" s="452"/>
      <c r="GFI20" s="452"/>
      <c r="GFJ20" s="453"/>
      <c r="GFK20" s="453"/>
      <c r="GFL20" s="453"/>
      <c r="GFM20" s="453"/>
      <c r="GFN20" s="453"/>
      <c r="GFO20" s="452"/>
      <c r="GFP20" s="452"/>
      <c r="GFQ20" s="452"/>
      <c r="GFR20" s="453"/>
      <c r="GFS20" s="453"/>
      <c r="GFT20" s="453"/>
      <c r="GFU20" s="453"/>
      <c r="GFV20" s="453"/>
      <c r="GFW20" s="452"/>
      <c r="GFX20" s="452"/>
      <c r="GFY20" s="452"/>
      <c r="GFZ20" s="453"/>
      <c r="GGA20" s="453"/>
      <c r="GGB20" s="453"/>
      <c r="GGC20" s="453"/>
      <c r="GGD20" s="453"/>
      <c r="GGE20" s="452"/>
      <c r="GGF20" s="452"/>
      <c r="GGG20" s="452"/>
      <c r="GGH20" s="453"/>
      <c r="GGI20" s="453"/>
      <c r="GGJ20" s="453"/>
      <c r="GGK20" s="453"/>
      <c r="GGL20" s="453"/>
      <c r="GGM20" s="452"/>
      <c r="GGN20" s="452"/>
      <c r="GGO20" s="452"/>
      <c r="GGP20" s="453"/>
      <c r="GGQ20" s="453"/>
      <c r="GGR20" s="453"/>
      <c r="GGS20" s="453"/>
      <c r="GGT20" s="453"/>
      <c r="GGU20" s="452"/>
      <c r="GGV20" s="452"/>
      <c r="GGW20" s="452"/>
      <c r="GGX20" s="453"/>
      <c r="GGY20" s="453"/>
      <c r="GGZ20" s="453"/>
      <c r="GHA20" s="453"/>
      <c r="GHB20" s="453"/>
      <c r="GHC20" s="452"/>
      <c r="GHD20" s="452"/>
      <c r="GHE20" s="452"/>
      <c r="GHF20" s="453"/>
      <c r="GHG20" s="453"/>
      <c r="GHH20" s="453"/>
      <c r="GHI20" s="453"/>
      <c r="GHJ20" s="453"/>
      <c r="GHK20" s="452"/>
      <c r="GHL20" s="452"/>
      <c r="GHM20" s="452"/>
      <c r="GHN20" s="453"/>
      <c r="GHO20" s="453"/>
      <c r="GHP20" s="453"/>
      <c r="GHQ20" s="453"/>
      <c r="GHR20" s="453"/>
      <c r="GHS20" s="452"/>
      <c r="GHT20" s="452"/>
      <c r="GHU20" s="452"/>
      <c r="GHV20" s="453"/>
      <c r="GHW20" s="453"/>
      <c r="GHX20" s="453"/>
      <c r="GHY20" s="453"/>
      <c r="GHZ20" s="453"/>
      <c r="GIA20" s="452"/>
      <c r="GIB20" s="452"/>
      <c r="GIC20" s="452"/>
      <c r="GID20" s="453"/>
      <c r="GIE20" s="453"/>
      <c r="GIF20" s="453"/>
      <c r="GIG20" s="453"/>
      <c r="GIH20" s="453"/>
      <c r="GII20" s="452"/>
      <c r="GIJ20" s="452"/>
      <c r="GIK20" s="452"/>
      <c r="GIL20" s="453"/>
      <c r="GIM20" s="453"/>
      <c r="GIN20" s="453"/>
      <c r="GIO20" s="453"/>
      <c r="GIP20" s="453"/>
      <c r="GIQ20" s="452"/>
      <c r="GIR20" s="452"/>
      <c r="GIS20" s="452"/>
      <c r="GIT20" s="453"/>
      <c r="GIU20" s="453"/>
      <c r="GIV20" s="453"/>
      <c r="GIW20" s="453"/>
      <c r="GIX20" s="453"/>
      <c r="GIY20" s="452"/>
      <c r="GIZ20" s="452"/>
      <c r="GJA20" s="452"/>
      <c r="GJB20" s="453"/>
      <c r="GJC20" s="453"/>
      <c r="GJD20" s="453"/>
      <c r="GJE20" s="453"/>
      <c r="GJF20" s="453"/>
      <c r="GJG20" s="452"/>
      <c r="GJH20" s="452"/>
      <c r="GJI20" s="452"/>
      <c r="GJJ20" s="453"/>
      <c r="GJK20" s="453"/>
      <c r="GJL20" s="453"/>
      <c r="GJM20" s="453"/>
      <c r="GJN20" s="453"/>
      <c r="GJO20" s="452"/>
      <c r="GJP20" s="452"/>
      <c r="GJQ20" s="452"/>
      <c r="GJR20" s="453"/>
      <c r="GJS20" s="453"/>
      <c r="GJT20" s="453"/>
      <c r="GJU20" s="453"/>
      <c r="GJV20" s="453"/>
      <c r="GJW20" s="452"/>
      <c r="GJX20" s="452"/>
      <c r="GJY20" s="452"/>
      <c r="GJZ20" s="453"/>
      <c r="GKA20" s="453"/>
      <c r="GKB20" s="453"/>
      <c r="GKC20" s="453"/>
      <c r="GKD20" s="453"/>
      <c r="GKE20" s="452"/>
      <c r="GKF20" s="452"/>
      <c r="GKG20" s="452"/>
      <c r="GKH20" s="453"/>
      <c r="GKI20" s="453"/>
      <c r="GKJ20" s="453"/>
      <c r="GKK20" s="453"/>
      <c r="GKL20" s="453"/>
      <c r="GKM20" s="452"/>
      <c r="GKN20" s="452"/>
      <c r="GKO20" s="452"/>
      <c r="GKP20" s="453"/>
      <c r="GKQ20" s="453"/>
      <c r="GKR20" s="453"/>
      <c r="GKS20" s="453"/>
      <c r="GKT20" s="453"/>
      <c r="GKU20" s="452"/>
      <c r="GKV20" s="452"/>
      <c r="GKW20" s="452"/>
      <c r="GKX20" s="453"/>
      <c r="GKY20" s="453"/>
      <c r="GKZ20" s="453"/>
      <c r="GLA20" s="453"/>
      <c r="GLB20" s="453"/>
      <c r="GLC20" s="452"/>
      <c r="GLD20" s="452"/>
      <c r="GLE20" s="452"/>
      <c r="GLF20" s="453"/>
      <c r="GLG20" s="453"/>
      <c r="GLH20" s="453"/>
      <c r="GLI20" s="453"/>
      <c r="GLJ20" s="453"/>
      <c r="GLK20" s="452"/>
      <c r="GLL20" s="452"/>
      <c r="GLM20" s="452"/>
      <c r="GLN20" s="453"/>
      <c r="GLO20" s="453"/>
      <c r="GLP20" s="453"/>
      <c r="GLQ20" s="453"/>
      <c r="GLR20" s="453"/>
      <c r="GLS20" s="452"/>
      <c r="GLT20" s="452"/>
      <c r="GLU20" s="452"/>
      <c r="GLV20" s="453"/>
      <c r="GLW20" s="453"/>
      <c r="GLX20" s="453"/>
      <c r="GLY20" s="453"/>
      <c r="GLZ20" s="453"/>
      <c r="GMA20" s="452"/>
      <c r="GMB20" s="452"/>
      <c r="GMC20" s="452"/>
      <c r="GMD20" s="453"/>
      <c r="GME20" s="453"/>
      <c r="GMF20" s="453"/>
      <c r="GMG20" s="453"/>
      <c r="GMH20" s="453"/>
      <c r="GMI20" s="452"/>
      <c r="GMJ20" s="452"/>
      <c r="GMK20" s="452"/>
      <c r="GML20" s="453"/>
      <c r="GMM20" s="453"/>
      <c r="GMN20" s="453"/>
      <c r="GMO20" s="453"/>
      <c r="GMP20" s="453"/>
      <c r="GMQ20" s="452"/>
      <c r="GMR20" s="452"/>
      <c r="GMS20" s="452"/>
      <c r="GMT20" s="453"/>
      <c r="GMU20" s="453"/>
      <c r="GMV20" s="453"/>
      <c r="GMW20" s="453"/>
      <c r="GMX20" s="453"/>
      <c r="GMY20" s="452"/>
      <c r="GMZ20" s="452"/>
      <c r="GNA20" s="452"/>
      <c r="GNB20" s="453"/>
      <c r="GNC20" s="453"/>
      <c r="GND20" s="453"/>
      <c r="GNE20" s="453"/>
      <c r="GNF20" s="453"/>
      <c r="GNG20" s="452"/>
      <c r="GNH20" s="452"/>
      <c r="GNI20" s="452"/>
      <c r="GNJ20" s="453"/>
      <c r="GNK20" s="453"/>
      <c r="GNL20" s="453"/>
      <c r="GNM20" s="453"/>
      <c r="GNN20" s="453"/>
      <c r="GNO20" s="452"/>
      <c r="GNP20" s="452"/>
      <c r="GNQ20" s="452"/>
      <c r="GNR20" s="453"/>
      <c r="GNS20" s="453"/>
      <c r="GNT20" s="453"/>
      <c r="GNU20" s="453"/>
      <c r="GNV20" s="453"/>
      <c r="GNW20" s="452"/>
      <c r="GNX20" s="452"/>
      <c r="GNY20" s="452"/>
      <c r="GNZ20" s="453"/>
      <c r="GOA20" s="453"/>
      <c r="GOB20" s="453"/>
      <c r="GOC20" s="453"/>
      <c r="GOD20" s="453"/>
      <c r="GOE20" s="452"/>
      <c r="GOF20" s="452"/>
      <c r="GOG20" s="452"/>
      <c r="GOH20" s="453"/>
      <c r="GOI20" s="453"/>
      <c r="GOJ20" s="453"/>
      <c r="GOK20" s="453"/>
      <c r="GOL20" s="453"/>
      <c r="GOM20" s="452"/>
      <c r="GON20" s="452"/>
      <c r="GOO20" s="452"/>
      <c r="GOP20" s="453"/>
      <c r="GOQ20" s="453"/>
      <c r="GOR20" s="453"/>
      <c r="GOS20" s="453"/>
      <c r="GOT20" s="453"/>
      <c r="GOU20" s="452"/>
      <c r="GOV20" s="452"/>
      <c r="GOW20" s="452"/>
      <c r="GOX20" s="453"/>
      <c r="GOY20" s="453"/>
      <c r="GOZ20" s="453"/>
      <c r="GPA20" s="453"/>
      <c r="GPB20" s="453"/>
      <c r="GPC20" s="452"/>
      <c r="GPD20" s="452"/>
      <c r="GPE20" s="452"/>
      <c r="GPF20" s="453"/>
      <c r="GPG20" s="453"/>
      <c r="GPH20" s="453"/>
      <c r="GPI20" s="453"/>
      <c r="GPJ20" s="453"/>
      <c r="GPK20" s="452"/>
      <c r="GPL20" s="452"/>
      <c r="GPM20" s="452"/>
      <c r="GPN20" s="453"/>
      <c r="GPO20" s="453"/>
      <c r="GPP20" s="453"/>
      <c r="GPQ20" s="453"/>
      <c r="GPR20" s="453"/>
      <c r="GPS20" s="452"/>
      <c r="GPT20" s="452"/>
      <c r="GPU20" s="452"/>
      <c r="GPV20" s="453"/>
      <c r="GPW20" s="453"/>
      <c r="GPX20" s="453"/>
      <c r="GPY20" s="453"/>
      <c r="GPZ20" s="453"/>
      <c r="GQA20" s="452"/>
      <c r="GQB20" s="452"/>
      <c r="GQC20" s="452"/>
      <c r="GQD20" s="453"/>
      <c r="GQE20" s="453"/>
      <c r="GQF20" s="453"/>
      <c r="GQG20" s="453"/>
      <c r="GQH20" s="453"/>
      <c r="GQI20" s="452"/>
      <c r="GQJ20" s="452"/>
      <c r="GQK20" s="452"/>
      <c r="GQL20" s="453"/>
      <c r="GQM20" s="453"/>
      <c r="GQN20" s="453"/>
      <c r="GQO20" s="453"/>
      <c r="GQP20" s="453"/>
      <c r="GQQ20" s="452"/>
      <c r="GQR20" s="452"/>
      <c r="GQS20" s="452"/>
      <c r="GQT20" s="453"/>
      <c r="GQU20" s="453"/>
      <c r="GQV20" s="453"/>
      <c r="GQW20" s="453"/>
      <c r="GQX20" s="453"/>
      <c r="GQY20" s="452"/>
      <c r="GQZ20" s="452"/>
      <c r="GRA20" s="452"/>
      <c r="GRB20" s="453"/>
      <c r="GRC20" s="453"/>
      <c r="GRD20" s="453"/>
      <c r="GRE20" s="453"/>
      <c r="GRF20" s="453"/>
      <c r="GRG20" s="452"/>
      <c r="GRH20" s="452"/>
      <c r="GRI20" s="452"/>
      <c r="GRJ20" s="453"/>
      <c r="GRK20" s="453"/>
      <c r="GRL20" s="453"/>
      <c r="GRM20" s="453"/>
      <c r="GRN20" s="453"/>
      <c r="GRO20" s="452"/>
      <c r="GRP20" s="452"/>
      <c r="GRQ20" s="452"/>
      <c r="GRR20" s="453"/>
      <c r="GRS20" s="453"/>
      <c r="GRT20" s="453"/>
      <c r="GRU20" s="453"/>
      <c r="GRV20" s="453"/>
      <c r="GRW20" s="452"/>
      <c r="GRX20" s="452"/>
      <c r="GRY20" s="452"/>
      <c r="GRZ20" s="453"/>
      <c r="GSA20" s="453"/>
      <c r="GSB20" s="453"/>
      <c r="GSC20" s="453"/>
      <c r="GSD20" s="453"/>
      <c r="GSE20" s="452"/>
      <c r="GSF20" s="452"/>
      <c r="GSG20" s="452"/>
      <c r="GSH20" s="453"/>
      <c r="GSI20" s="453"/>
      <c r="GSJ20" s="453"/>
      <c r="GSK20" s="453"/>
      <c r="GSL20" s="453"/>
      <c r="GSM20" s="452"/>
      <c r="GSN20" s="452"/>
      <c r="GSO20" s="452"/>
      <c r="GSP20" s="453"/>
      <c r="GSQ20" s="453"/>
      <c r="GSR20" s="453"/>
      <c r="GSS20" s="453"/>
      <c r="GST20" s="453"/>
      <c r="GSU20" s="452"/>
      <c r="GSV20" s="452"/>
      <c r="GSW20" s="452"/>
      <c r="GSX20" s="453"/>
      <c r="GSY20" s="453"/>
      <c r="GSZ20" s="453"/>
      <c r="GTA20" s="453"/>
      <c r="GTB20" s="453"/>
      <c r="GTC20" s="452"/>
      <c r="GTD20" s="452"/>
      <c r="GTE20" s="452"/>
      <c r="GTF20" s="453"/>
      <c r="GTG20" s="453"/>
      <c r="GTH20" s="453"/>
      <c r="GTI20" s="453"/>
      <c r="GTJ20" s="453"/>
      <c r="GTK20" s="452"/>
      <c r="GTL20" s="452"/>
      <c r="GTM20" s="452"/>
      <c r="GTN20" s="453"/>
      <c r="GTO20" s="453"/>
      <c r="GTP20" s="453"/>
      <c r="GTQ20" s="453"/>
      <c r="GTR20" s="453"/>
      <c r="GTS20" s="452"/>
      <c r="GTT20" s="452"/>
      <c r="GTU20" s="452"/>
      <c r="GTV20" s="453"/>
      <c r="GTW20" s="453"/>
      <c r="GTX20" s="453"/>
      <c r="GTY20" s="453"/>
      <c r="GTZ20" s="453"/>
      <c r="GUA20" s="452"/>
      <c r="GUB20" s="452"/>
      <c r="GUC20" s="452"/>
      <c r="GUD20" s="453"/>
      <c r="GUE20" s="453"/>
      <c r="GUF20" s="453"/>
      <c r="GUG20" s="453"/>
      <c r="GUH20" s="453"/>
      <c r="GUI20" s="452"/>
      <c r="GUJ20" s="452"/>
      <c r="GUK20" s="452"/>
      <c r="GUL20" s="453"/>
      <c r="GUM20" s="453"/>
      <c r="GUN20" s="453"/>
      <c r="GUO20" s="453"/>
      <c r="GUP20" s="453"/>
      <c r="GUQ20" s="452"/>
      <c r="GUR20" s="452"/>
      <c r="GUS20" s="452"/>
      <c r="GUT20" s="453"/>
      <c r="GUU20" s="453"/>
      <c r="GUV20" s="453"/>
      <c r="GUW20" s="453"/>
      <c r="GUX20" s="453"/>
      <c r="GUY20" s="452"/>
      <c r="GUZ20" s="452"/>
      <c r="GVA20" s="452"/>
      <c r="GVB20" s="453"/>
      <c r="GVC20" s="453"/>
      <c r="GVD20" s="453"/>
      <c r="GVE20" s="453"/>
      <c r="GVF20" s="453"/>
      <c r="GVG20" s="452"/>
      <c r="GVH20" s="452"/>
      <c r="GVI20" s="452"/>
      <c r="GVJ20" s="453"/>
      <c r="GVK20" s="453"/>
      <c r="GVL20" s="453"/>
      <c r="GVM20" s="453"/>
      <c r="GVN20" s="453"/>
      <c r="GVO20" s="452"/>
      <c r="GVP20" s="452"/>
      <c r="GVQ20" s="452"/>
      <c r="GVR20" s="453"/>
      <c r="GVS20" s="453"/>
      <c r="GVT20" s="453"/>
      <c r="GVU20" s="453"/>
      <c r="GVV20" s="453"/>
      <c r="GVW20" s="452"/>
      <c r="GVX20" s="452"/>
      <c r="GVY20" s="452"/>
      <c r="GVZ20" s="453"/>
      <c r="GWA20" s="453"/>
      <c r="GWB20" s="453"/>
      <c r="GWC20" s="453"/>
      <c r="GWD20" s="453"/>
      <c r="GWE20" s="452"/>
      <c r="GWF20" s="452"/>
      <c r="GWG20" s="452"/>
      <c r="GWH20" s="453"/>
      <c r="GWI20" s="453"/>
      <c r="GWJ20" s="453"/>
      <c r="GWK20" s="453"/>
      <c r="GWL20" s="453"/>
      <c r="GWM20" s="452"/>
      <c r="GWN20" s="452"/>
      <c r="GWO20" s="452"/>
      <c r="GWP20" s="453"/>
      <c r="GWQ20" s="453"/>
      <c r="GWR20" s="453"/>
      <c r="GWS20" s="453"/>
      <c r="GWT20" s="453"/>
      <c r="GWU20" s="452"/>
      <c r="GWV20" s="452"/>
      <c r="GWW20" s="452"/>
      <c r="GWX20" s="453"/>
      <c r="GWY20" s="453"/>
      <c r="GWZ20" s="453"/>
      <c r="GXA20" s="453"/>
      <c r="GXB20" s="453"/>
      <c r="GXC20" s="452"/>
      <c r="GXD20" s="452"/>
      <c r="GXE20" s="452"/>
      <c r="GXF20" s="453"/>
      <c r="GXG20" s="453"/>
      <c r="GXH20" s="453"/>
      <c r="GXI20" s="453"/>
      <c r="GXJ20" s="453"/>
      <c r="GXK20" s="452"/>
      <c r="GXL20" s="452"/>
      <c r="GXM20" s="452"/>
      <c r="GXN20" s="453"/>
      <c r="GXO20" s="453"/>
      <c r="GXP20" s="453"/>
      <c r="GXQ20" s="453"/>
      <c r="GXR20" s="453"/>
      <c r="GXS20" s="452"/>
      <c r="GXT20" s="452"/>
      <c r="GXU20" s="452"/>
      <c r="GXV20" s="453"/>
      <c r="GXW20" s="453"/>
      <c r="GXX20" s="453"/>
      <c r="GXY20" s="453"/>
      <c r="GXZ20" s="453"/>
      <c r="GYA20" s="452"/>
      <c r="GYB20" s="452"/>
      <c r="GYC20" s="452"/>
      <c r="GYD20" s="453"/>
      <c r="GYE20" s="453"/>
      <c r="GYF20" s="453"/>
      <c r="GYG20" s="453"/>
      <c r="GYH20" s="453"/>
      <c r="GYI20" s="452"/>
      <c r="GYJ20" s="452"/>
      <c r="GYK20" s="452"/>
      <c r="GYL20" s="453"/>
      <c r="GYM20" s="453"/>
      <c r="GYN20" s="453"/>
      <c r="GYO20" s="453"/>
      <c r="GYP20" s="453"/>
      <c r="GYQ20" s="452"/>
      <c r="GYR20" s="452"/>
      <c r="GYS20" s="452"/>
      <c r="GYT20" s="453"/>
      <c r="GYU20" s="453"/>
      <c r="GYV20" s="453"/>
      <c r="GYW20" s="453"/>
      <c r="GYX20" s="453"/>
      <c r="GYY20" s="452"/>
      <c r="GYZ20" s="452"/>
      <c r="GZA20" s="452"/>
      <c r="GZB20" s="453"/>
      <c r="GZC20" s="453"/>
      <c r="GZD20" s="453"/>
      <c r="GZE20" s="453"/>
      <c r="GZF20" s="453"/>
      <c r="GZG20" s="452"/>
      <c r="GZH20" s="452"/>
      <c r="GZI20" s="452"/>
      <c r="GZJ20" s="453"/>
      <c r="GZK20" s="453"/>
      <c r="GZL20" s="453"/>
      <c r="GZM20" s="453"/>
      <c r="GZN20" s="453"/>
      <c r="GZO20" s="452"/>
      <c r="GZP20" s="452"/>
      <c r="GZQ20" s="452"/>
      <c r="GZR20" s="453"/>
      <c r="GZS20" s="453"/>
      <c r="GZT20" s="453"/>
      <c r="GZU20" s="453"/>
      <c r="GZV20" s="453"/>
      <c r="GZW20" s="452"/>
      <c r="GZX20" s="452"/>
      <c r="GZY20" s="452"/>
      <c r="GZZ20" s="453"/>
      <c r="HAA20" s="453"/>
      <c r="HAB20" s="453"/>
      <c r="HAC20" s="453"/>
      <c r="HAD20" s="453"/>
      <c r="HAE20" s="452"/>
      <c r="HAF20" s="452"/>
      <c r="HAG20" s="452"/>
      <c r="HAH20" s="453"/>
      <c r="HAI20" s="453"/>
      <c r="HAJ20" s="453"/>
      <c r="HAK20" s="453"/>
      <c r="HAL20" s="453"/>
      <c r="HAM20" s="452"/>
      <c r="HAN20" s="452"/>
      <c r="HAO20" s="452"/>
      <c r="HAP20" s="453"/>
      <c r="HAQ20" s="453"/>
      <c r="HAR20" s="453"/>
      <c r="HAS20" s="453"/>
      <c r="HAT20" s="453"/>
      <c r="HAU20" s="452"/>
      <c r="HAV20" s="452"/>
      <c r="HAW20" s="452"/>
      <c r="HAX20" s="453"/>
      <c r="HAY20" s="453"/>
      <c r="HAZ20" s="453"/>
      <c r="HBA20" s="453"/>
      <c r="HBB20" s="453"/>
      <c r="HBC20" s="452"/>
      <c r="HBD20" s="452"/>
      <c r="HBE20" s="452"/>
      <c r="HBF20" s="453"/>
      <c r="HBG20" s="453"/>
      <c r="HBH20" s="453"/>
      <c r="HBI20" s="453"/>
      <c r="HBJ20" s="453"/>
      <c r="HBK20" s="452"/>
      <c r="HBL20" s="452"/>
      <c r="HBM20" s="452"/>
      <c r="HBN20" s="453"/>
      <c r="HBO20" s="453"/>
      <c r="HBP20" s="453"/>
      <c r="HBQ20" s="453"/>
      <c r="HBR20" s="453"/>
      <c r="HBS20" s="452"/>
      <c r="HBT20" s="452"/>
      <c r="HBU20" s="452"/>
      <c r="HBV20" s="453"/>
      <c r="HBW20" s="453"/>
      <c r="HBX20" s="453"/>
      <c r="HBY20" s="453"/>
      <c r="HBZ20" s="453"/>
      <c r="HCA20" s="452"/>
      <c r="HCB20" s="452"/>
      <c r="HCC20" s="452"/>
      <c r="HCD20" s="453"/>
      <c r="HCE20" s="453"/>
      <c r="HCF20" s="453"/>
      <c r="HCG20" s="453"/>
      <c r="HCH20" s="453"/>
      <c r="HCI20" s="452"/>
      <c r="HCJ20" s="452"/>
      <c r="HCK20" s="452"/>
      <c r="HCL20" s="453"/>
      <c r="HCM20" s="453"/>
      <c r="HCN20" s="453"/>
      <c r="HCO20" s="453"/>
      <c r="HCP20" s="453"/>
      <c r="HCQ20" s="452"/>
      <c r="HCR20" s="452"/>
      <c r="HCS20" s="452"/>
      <c r="HCT20" s="453"/>
      <c r="HCU20" s="453"/>
      <c r="HCV20" s="453"/>
      <c r="HCW20" s="453"/>
      <c r="HCX20" s="453"/>
      <c r="HCY20" s="452"/>
      <c r="HCZ20" s="452"/>
      <c r="HDA20" s="452"/>
      <c r="HDB20" s="453"/>
      <c r="HDC20" s="453"/>
      <c r="HDD20" s="453"/>
      <c r="HDE20" s="453"/>
      <c r="HDF20" s="453"/>
      <c r="HDG20" s="452"/>
      <c r="HDH20" s="452"/>
      <c r="HDI20" s="452"/>
      <c r="HDJ20" s="453"/>
      <c r="HDK20" s="453"/>
      <c r="HDL20" s="453"/>
      <c r="HDM20" s="453"/>
      <c r="HDN20" s="453"/>
      <c r="HDO20" s="452"/>
      <c r="HDP20" s="452"/>
      <c r="HDQ20" s="452"/>
      <c r="HDR20" s="453"/>
      <c r="HDS20" s="453"/>
      <c r="HDT20" s="453"/>
      <c r="HDU20" s="453"/>
      <c r="HDV20" s="453"/>
      <c r="HDW20" s="452"/>
      <c r="HDX20" s="452"/>
      <c r="HDY20" s="452"/>
      <c r="HDZ20" s="453"/>
      <c r="HEA20" s="453"/>
      <c r="HEB20" s="453"/>
      <c r="HEC20" s="453"/>
      <c r="HED20" s="453"/>
      <c r="HEE20" s="452"/>
      <c r="HEF20" s="452"/>
      <c r="HEG20" s="452"/>
      <c r="HEH20" s="453"/>
      <c r="HEI20" s="453"/>
      <c r="HEJ20" s="453"/>
      <c r="HEK20" s="453"/>
      <c r="HEL20" s="453"/>
      <c r="HEM20" s="452"/>
      <c r="HEN20" s="452"/>
      <c r="HEO20" s="452"/>
      <c r="HEP20" s="453"/>
      <c r="HEQ20" s="453"/>
      <c r="HER20" s="453"/>
      <c r="HES20" s="453"/>
      <c r="HET20" s="453"/>
      <c r="HEU20" s="452"/>
      <c r="HEV20" s="452"/>
      <c r="HEW20" s="452"/>
      <c r="HEX20" s="453"/>
      <c r="HEY20" s="453"/>
      <c r="HEZ20" s="453"/>
      <c r="HFA20" s="453"/>
      <c r="HFB20" s="453"/>
      <c r="HFC20" s="452"/>
      <c r="HFD20" s="452"/>
      <c r="HFE20" s="452"/>
      <c r="HFF20" s="453"/>
      <c r="HFG20" s="453"/>
      <c r="HFH20" s="453"/>
      <c r="HFI20" s="453"/>
      <c r="HFJ20" s="453"/>
      <c r="HFK20" s="452"/>
      <c r="HFL20" s="452"/>
      <c r="HFM20" s="452"/>
      <c r="HFN20" s="453"/>
      <c r="HFO20" s="453"/>
      <c r="HFP20" s="453"/>
      <c r="HFQ20" s="453"/>
      <c r="HFR20" s="453"/>
      <c r="HFS20" s="452"/>
      <c r="HFT20" s="452"/>
      <c r="HFU20" s="452"/>
      <c r="HFV20" s="453"/>
      <c r="HFW20" s="453"/>
      <c r="HFX20" s="453"/>
      <c r="HFY20" s="453"/>
      <c r="HFZ20" s="453"/>
      <c r="HGA20" s="452"/>
      <c r="HGB20" s="452"/>
      <c r="HGC20" s="452"/>
      <c r="HGD20" s="453"/>
      <c r="HGE20" s="453"/>
      <c r="HGF20" s="453"/>
      <c r="HGG20" s="453"/>
      <c r="HGH20" s="453"/>
      <c r="HGI20" s="452"/>
      <c r="HGJ20" s="452"/>
      <c r="HGK20" s="452"/>
      <c r="HGL20" s="453"/>
      <c r="HGM20" s="453"/>
      <c r="HGN20" s="453"/>
      <c r="HGO20" s="453"/>
      <c r="HGP20" s="453"/>
      <c r="HGQ20" s="452"/>
      <c r="HGR20" s="452"/>
      <c r="HGS20" s="452"/>
      <c r="HGT20" s="453"/>
      <c r="HGU20" s="453"/>
      <c r="HGV20" s="453"/>
      <c r="HGW20" s="453"/>
      <c r="HGX20" s="453"/>
      <c r="HGY20" s="452"/>
      <c r="HGZ20" s="452"/>
      <c r="HHA20" s="452"/>
      <c r="HHB20" s="453"/>
      <c r="HHC20" s="453"/>
      <c r="HHD20" s="453"/>
      <c r="HHE20" s="453"/>
      <c r="HHF20" s="453"/>
      <c r="HHG20" s="452"/>
      <c r="HHH20" s="452"/>
      <c r="HHI20" s="452"/>
      <c r="HHJ20" s="453"/>
      <c r="HHK20" s="453"/>
      <c r="HHL20" s="453"/>
      <c r="HHM20" s="453"/>
      <c r="HHN20" s="453"/>
      <c r="HHO20" s="452"/>
      <c r="HHP20" s="452"/>
      <c r="HHQ20" s="452"/>
      <c r="HHR20" s="453"/>
      <c r="HHS20" s="453"/>
      <c r="HHT20" s="453"/>
      <c r="HHU20" s="453"/>
      <c r="HHV20" s="453"/>
      <c r="HHW20" s="452"/>
      <c r="HHX20" s="452"/>
      <c r="HHY20" s="452"/>
      <c r="HHZ20" s="453"/>
      <c r="HIA20" s="453"/>
      <c r="HIB20" s="453"/>
      <c r="HIC20" s="453"/>
      <c r="HID20" s="453"/>
      <c r="HIE20" s="452"/>
      <c r="HIF20" s="452"/>
      <c r="HIG20" s="452"/>
      <c r="HIH20" s="453"/>
      <c r="HII20" s="453"/>
      <c r="HIJ20" s="453"/>
      <c r="HIK20" s="453"/>
      <c r="HIL20" s="453"/>
      <c r="HIM20" s="452"/>
      <c r="HIN20" s="452"/>
      <c r="HIO20" s="452"/>
      <c r="HIP20" s="453"/>
      <c r="HIQ20" s="453"/>
      <c r="HIR20" s="453"/>
      <c r="HIS20" s="453"/>
      <c r="HIT20" s="453"/>
      <c r="HIU20" s="452"/>
      <c r="HIV20" s="452"/>
      <c r="HIW20" s="452"/>
      <c r="HIX20" s="453"/>
      <c r="HIY20" s="453"/>
      <c r="HIZ20" s="453"/>
      <c r="HJA20" s="453"/>
      <c r="HJB20" s="453"/>
      <c r="HJC20" s="452"/>
      <c r="HJD20" s="452"/>
      <c r="HJE20" s="452"/>
      <c r="HJF20" s="453"/>
      <c r="HJG20" s="453"/>
      <c r="HJH20" s="453"/>
      <c r="HJI20" s="453"/>
      <c r="HJJ20" s="453"/>
      <c r="HJK20" s="452"/>
      <c r="HJL20" s="452"/>
      <c r="HJM20" s="452"/>
      <c r="HJN20" s="453"/>
      <c r="HJO20" s="453"/>
      <c r="HJP20" s="453"/>
      <c r="HJQ20" s="453"/>
      <c r="HJR20" s="453"/>
      <c r="HJS20" s="452"/>
      <c r="HJT20" s="452"/>
      <c r="HJU20" s="452"/>
      <c r="HJV20" s="453"/>
      <c r="HJW20" s="453"/>
      <c r="HJX20" s="453"/>
      <c r="HJY20" s="453"/>
      <c r="HJZ20" s="453"/>
      <c r="HKA20" s="452"/>
      <c r="HKB20" s="452"/>
      <c r="HKC20" s="452"/>
      <c r="HKD20" s="453"/>
      <c r="HKE20" s="453"/>
      <c r="HKF20" s="453"/>
      <c r="HKG20" s="453"/>
      <c r="HKH20" s="453"/>
      <c r="HKI20" s="452"/>
      <c r="HKJ20" s="452"/>
      <c r="HKK20" s="452"/>
      <c r="HKL20" s="453"/>
      <c r="HKM20" s="453"/>
      <c r="HKN20" s="453"/>
      <c r="HKO20" s="453"/>
      <c r="HKP20" s="453"/>
      <c r="HKQ20" s="452"/>
      <c r="HKR20" s="452"/>
      <c r="HKS20" s="452"/>
      <c r="HKT20" s="453"/>
      <c r="HKU20" s="453"/>
      <c r="HKV20" s="453"/>
      <c r="HKW20" s="453"/>
      <c r="HKX20" s="453"/>
      <c r="HKY20" s="452"/>
      <c r="HKZ20" s="452"/>
      <c r="HLA20" s="452"/>
      <c r="HLB20" s="453"/>
      <c r="HLC20" s="453"/>
      <c r="HLD20" s="453"/>
      <c r="HLE20" s="453"/>
      <c r="HLF20" s="453"/>
      <c r="HLG20" s="452"/>
      <c r="HLH20" s="452"/>
      <c r="HLI20" s="452"/>
      <c r="HLJ20" s="453"/>
      <c r="HLK20" s="453"/>
      <c r="HLL20" s="453"/>
      <c r="HLM20" s="453"/>
      <c r="HLN20" s="453"/>
      <c r="HLO20" s="452"/>
      <c r="HLP20" s="452"/>
      <c r="HLQ20" s="452"/>
      <c r="HLR20" s="453"/>
      <c r="HLS20" s="453"/>
      <c r="HLT20" s="453"/>
      <c r="HLU20" s="453"/>
      <c r="HLV20" s="453"/>
      <c r="HLW20" s="452"/>
      <c r="HLX20" s="452"/>
      <c r="HLY20" s="452"/>
      <c r="HLZ20" s="453"/>
      <c r="HMA20" s="453"/>
      <c r="HMB20" s="453"/>
      <c r="HMC20" s="453"/>
      <c r="HMD20" s="453"/>
      <c r="HME20" s="452"/>
      <c r="HMF20" s="452"/>
      <c r="HMG20" s="452"/>
      <c r="HMH20" s="453"/>
      <c r="HMI20" s="453"/>
      <c r="HMJ20" s="453"/>
      <c r="HMK20" s="453"/>
      <c r="HML20" s="453"/>
      <c r="HMM20" s="452"/>
      <c r="HMN20" s="452"/>
      <c r="HMO20" s="452"/>
      <c r="HMP20" s="453"/>
      <c r="HMQ20" s="453"/>
      <c r="HMR20" s="453"/>
      <c r="HMS20" s="453"/>
      <c r="HMT20" s="453"/>
      <c r="HMU20" s="452"/>
      <c r="HMV20" s="452"/>
      <c r="HMW20" s="452"/>
      <c r="HMX20" s="453"/>
      <c r="HMY20" s="453"/>
      <c r="HMZ20" s="453"/>
      <c r="HNA20" s="453"/>
      <c r="HNB20" s="453"/>
      <c r="HNC20" s="452"/>
      <c r="HND20" s="452"/>
      <c r="HNE20" s="452"/>
      <c r="HNF20" s="453"/>
      <c r="HNG20" s="453"/>
      <c r="HNH20" s="453"/>
      <c r="HNI20" s="453"/>
      <c r="HNJ20" s="453"/>
      <c r="HNK20" s="452"/>
      <c r="HNL20" s="452"/>
      <c r="HNM20" s="452"/>
      <c r="HNN20" s="453"/>
      <c r="HNO20" s="453"/>
      <c r="HNP20" s="453"/>
      <c r="HNQ20" s="453"/>
      <c r="HNR20" s="453"/>
      <c r="HNS20" s="452"/>
      <c r="HNT20" s="452"/>
      <c r="HNU20" s="452"/>
      <c r="HNV20" s="453"/>
      <c r="HNW20" s="453"/>
      <c r="HNX20" s="453"/>
      <c r="HNY20" s="453"/>
      <c r="HNZ20" s="453"/>
      <c r="HOA20" s="452"/>
      <c r="HOB20" s="452"/>
      <c r="HOC20" s="452"/>
      <c r="HOD20" s="453"/>
      <c r="HOE20" s="453"/>
      <c r="HOF20" s="453"/>
      <c r="HOG20" s="453"/>
      <c r="HOH20" s="453"/>
      <c r="HOI20" s="452"/>
      <c r="HOJ20" s="452"/>
      <c r="HOK20" s="452"/>
      <c r="HOL20" s="453"/>
      <c r="HOM20" s="453"/>
      <c r="HON20" s="453"/>
      <c r="HOO20" s="453"/>
      <c r="HOP20" s="453"/>
      <c r="HOQ20" s="452"/>
      <c r="HOR20" s="452"/>
      <c r="HOS20" s="452"/>
      <c r="HOT20" s="453"/>
      <c r="HOU20" s="453"/>
      <c r="HOV20" s="453"/>
      <c r="HOW20" s="453"/>
      <c r="HOX20" s="453"/>
      <c r="HOY20" s="452"/>
      <c r="HOZ20" s="452"/>
      <c r="HPA20" s="452"/>
      <c r="HPB20" s="453"/>
      <c r="HPC20" s="453"/>
      <c r="HPD20" s="453"/>
      <c r="HPE20" s="453"/>
      <c r="HPF20" s="453"/>
      <c r="HPG20" s="452"/>
      <c r="HPH20" s="452"/>
      <c r="HPI20" s="452"/>
      <c r="HPJ20" s="453"/>
      <c r="HPK20" s="453"/>
      <c r="HPL20" s="453"/>
      <c r="HPM20" s="453"/>
      <c r="HPN20" s="453"/>
      <c r="HPO20" s="452"/>
      <c r="HPP20" s="452"/>
      <c r="HPQ20" s="452"/>
      <c r="HPR20" s="453"/>
      <c r="HPS20" s="453"/>
      <c r="HPT20" s="453"/>
      <c r="HPU20" s="453"/>
      <c r="HPV20" s="453"/>
      <c r="HPW20" s="452"/>
      <c r="HPX20" s="452"/>
      <c r="HPY20" s="452"/>
      <c r="HPZ20" s="453"/>
      <c r="HQA20" s="453"/>
      <c r="HQB20" s="453"/>
      <c r="HQC20" s="453"/>
      <c r="HQD20" s="453"/>
      <c r="HQE20" s="452"/>
      <c r="HQF20" s="452"/>
      <c r="HQG20" s="452"/>
      <c r="HQH20" s="453"/>
      <c r="HQI20" s="453"/>
      <c r="HQJ20" s="453"/>
      <c r="HQK20" s="453"/>
      <c r="HQL20" s="453"/>
      <c r="HQM20" s="452"/>
      <c r="HQN20" s="452"/>
      <c r="HQO20" s="452"/>
      <c r="HQP20" s="453"/>
      <c r="HQQ20" s="453"/>
      <c r="HQR20" s="453"/>
      <c r="HQS20" s="453"/>
      <c r="HQT20" s="453"/>
      <c r="HQU20" s="452"/>
      <c r="HQV20" s="452"/>
      <c r="HQW20" s="452"/>
      <c r="HQX20" s="453"/>
      <c r="HQY20" s="453"/>
      <c r="HQZ20" s="453"/>
      <c r="HRA20" s="453"/>
      <c r="HRB20" s="453"/>
      <c r="HRC20" s="452"/>
      <c r="HRD20" s="452"/>
      <c r="HRE20" s="452"/>
      <c r="HRF20" s="453"/>
      <c r="HRG20" s="453"/>
      <c r="HRH20" s="453"/>
      <c r="HRI20" s="453"/>
      <c r="HRJ20" s="453"/>
      <c r="HRK20" s="452"/>
      <c r="HRL20" s="452"/>
      <c r="HRM20" s="452"/>
      <c r="HRN20" s="453"/>
      <c r="HRO20" s="453"/>
      <c r="HRP20" s="453"/>
      <c r="HRQ20" s="453"/>
      <c r="HRR20" s="453"/>
      <c r="HRS20" s="452"/>
      <c r="HRT20" s="452"/>
      <c r="HRU20" s="452"/>
      <c r="HRV20" s="453"/>
      <c r="HRW20" s="453"/>
      <c r="HRX20" s="453"/>
      <c r="HRY20" s="453"/>
      <c r="HRZ20" s="453"/>
      <c r="HSA20" s="452"/>
      <c r="HSB20" s="452"/>
      <c r="HSC20" s="452"/>
      <c r="HSD20" s="453"/>
      <c r="HSE20" s="453"/>
      <c r="HSF20" s="453"/>
      <c r="HSG20" s="453"/>
      <c r="HSH20" s="453"/>
      <c r="HSI20" s="452"/>
      <c r="HSJ20" s="452"/>
      <c r="HSK20" s="452"/>
      <c r="HSL20" s="453"/>
      <c r="HSM20" s="453"/>
      <c r="HSN20" s="453"/>
      <c r="HSO20" s="453"/>
      <c r="HSP20" s="453"/>
      <c r="HSQ20" s="452"/>
      <c r="HSR20" s="452"/>
      <c r="HSS20" s="452"/>
      <c r="HST20" s="453"/>
      <c r="HSU20" s="453"/>
      <c r="HSV20" s="453"/>
      <c r="HSW20" s="453"/>
      <c r="HSX20" s="453"/>
      <c r="HSY20" s="452"/>
      <c r="HSZ20" s="452"/>
      <c r="HTA20" s="452"/>
      <c r="HTB20" s="453"/>
      <c r="HTC20" s="453"/>
      <c r="HTD20" s="453"/>
      <c r="HTE20" s="453"/>
      <c r="HTF20" s="453"/>
      <c r="HTG20" s="452"/>
      <c r="HTH20" s="452"/>
      <c r="HTI20" s="452"/>
      <c r="HTJ20" s="453"/>
      <c r="HTK20" s="453"/>
      <c r="HTL20" s="453"/>
      <c r="HTM20" s="453"/>
      <c r="HTN20" s="453"/>
      <c r="HTO20" s="452"/>
      <c r="HTP20" s="452"/>
      <c r="HTQ20" s="452"/>
      <c r="HTR20" s="453"/>
      <c r="HTS20" s="453"/>
      <c r="HTT20" s="453"/>
      <c r="HTU20" s="453"/>
      <c r="HTV20" s="453"/>
      <c r="HTW20" s="452"/>
      <c r="HTX20" s="452"/>
      <c r="HTY20" s="452"/>
      <c r="HTZ20" s="453"/>
      <c r="HUA20" s="453"/>
      <c r="HUB20" s="453"/>
      <c r="HUC20" s="453"/>
      <c r="HUD20" s="453"/>
      <c r="HUE20" s="452"/>
      <c r="HUF20" s="452"/>
      <c r="HUG20" s="452"/>
      <c r="HUH20" s="453"/>
      <c r="HUI20" s="453"/>
      <c r="HUJ20" s="453"/>
      <c r="HUK20" s="453"/>
      <c r="HUL20" s="453"/>
      <c r="HUM20" s="452"/>
      <c r="HUN20" s="452"/>
      <c r="HUO20" s="452"/>
      <c r="HUP20" s="453"/>
      <c r="HUQ20" s="453"/>
      <c r="HUR20" s="453"/>
      <c r="HUS20" s="453"/>
      <c r="HUT20" s="453"/>
      <c r="HUU20" s="452"/>
      <c r="HUV20" s="452"/>
      <c r="HUW20" s="452"/>
      <c r="HUX20" s="453"/>
      <c r="HUY20" s="453"/>
      <c r="HUZ20" s="453"/>
      <c r="HVA20" s="453"/>
      <c r="HVB20" s="453"/>
      <c r="HVC20" s="452"/>
      <c r="HVD20" s="452"/>
      <c r="HVE20" s="452"/>
      <c r="HVF20" s="453"/>
      <c r="HVG20" s="453"/>
      <c r="HVH20" s="453"/>
      <c r="HVI20" s="453"/>
      <c r="HVJ20" s="453"/>
      <c r="HVK20" s="452"/>
      <c r="HVL20" s="452"/>
      <c r="HVM20" s="452"/>
      <c r="HVN20" s="453"/>
      <c r="HVO20" s="453"/>
      <c r="HVP20" s="453"/>
      <c r="HVQ20" s="453"/>
      <c r="HVR20" s="453"/>
      <c r="HVS20" s="452"/>
      <c r="HVT20" s="452"/>
      <c r="HVU20" s="452"/>
      <c r="HVV20" s="453"/>
      <c r="HVW20" s="453"/>
      <c r="HVX20" s="453"/>
      <c r="HVY20" s="453"/>
      <c r="HVZ20" s="453"/>
      <c r="HWA20" s="452"/>
      <c r="HWB20" s="452"/>
      <c r="HWC20" s="452"/>
      <c r="HWD20" s="453"/>
      <c r="HWE20" s="453"/>
      <c r="HWF20" s="453"/>
      <c r="HWG20" s="453"/>
      <c r="HWH20" s="453"/>
      <c r="HWI20" s="452"/>
      <c r="HWJ20" s="452"/>
      <c r="HWK20" s="452"/>
      <c r="HWL20" s="453"/>
      <c r="HWM20" s="453"/>
      <c r="HWN20" s="453"/>
      <c r="HWO20" s="453"/>
      <c r="HWP20" s="453"/>
      <c r="HWQ20" s="452"/>
      <c r="HWR20" s="452"/>
      <c r="HWS20" s="452"/>
      <c r="HWT20" s="453"/>
      <c r="HWU20" s="453"/>
      <c r="HWV20" s="453"/>
      <c r="HWW20" s="453"/>
      <c r="HWX20" s="453"/>
      <c r="HWY20" s="452"/>
      <c r="HWZ20" s="452"/>
      <c r="HXA20" s="452"/>
      <c r="HXB20" s="453"/>
      <c r="HXC20" s="453"/>
      <c r="HXD20" s="453"/>
      <c r="HXE20" s="453"/>
      <c r="HXF20" s="453"/>
      <c r="HXG20" s="452"/>
      <c r="HXH20" s="452"/>
      <c r="HXI20" s="452"/>
      <c r="HXJ20" s="453"/>
      <c r="HXK20" s="453"/>
      <c r="HXL20" s="453"/>
      <c r="HXM20" s="453"/>
      <c r="HXN20" s="453"/>
      <c r="HXO20" s="452"/>
      <c r="HXP20" s="452"/>
      <c r="HXQ20" s="452"/>
      <c r="HXR20" s="453"/>
      <c r="HXS20" s="453"/>
      <c r="HXT20" s="453"/>
      <c r="HXU20" s="453"/>
      <c r="HXV20" s="453"/>
      <c r="HXW20" s="452"/>
      <c r="HXX20" s="452"/>
      <c r="HXY20" s="452"/>
      <c r="HXZ20" s="453"/>
      <c r="HYA20" s="453"/>
      <c r="HYB20" s="453"/>
      <c r="HYC20" s="453"/>
      <c r="HYD20" s="453"/>
      <c r="HYE20" s="452"/>
      <c r="HYF20" s="452"/>
      <c r="HYG20" s="452"/>
      <c r="HYH20" s="453"/>
      <c r="HYI20" s="453"/>
      <c r="HYJ20" s="453"/>
      <c r="HYK20" s="453"/>
      <c r="HYL20" s="453"/>
      <c r="HYM20" s="452"/>
      <c r="HYN20" s="452"/>
      <c r="HYO20" s="452"/>
      <c r="HYP20" s="453"/>
      <c r="HYQ20" s="453"/>
      <c r="HYR20" s="453"/>
      <c r="HYS20" s="453"/>
      <c r="HYT20" s="453"/>
      <c r="HYU20" s="452"/>
      <c r="HYV20" s="452"/>
      <c r="HYW20" s="452"/>
      <c r="HYX20" s="453"/>
      <c r="HYY20" s="453"/>
      <c r="HYZ20" s="453"/>
      <c r="HZA20" s="453"/>
      <c r="HZB20" s="453"/>
      <c r="HZC20" s="452"/>
      <c r="HZD20" s="452"/>
      <c r="HZE20" s="452"/>
      <c r="HZF20" s="453"/>
      <c r="HZG20" s="453"/>
      <c r="HZH20" s="453"/>
      <c r="HZI20" s="453"/>
      <c r="HZJ20" s="453"/>
      <c r="HZK20" s="452"/>
      <c r="HZL20" s="452"/>
      <c r="HZM20" s="452"/>
      <c r="HZN20" s="453"/>
      <c r="HZO20" s="453"/>
      <c r="HZP20" s="453"/>
      <c r="HZQ20" s="453"/>
      <c r="HZR20" s="453"/>
      <c r="HZS20" s="452"/>
      <c r="HZT20" s="452"/>
      <c r="HZU20" s="452"/>
      <c r="HZV20" s="453"/>
      <c r="HZW20" s="453"/>
      <c r="HZX20" s="453"/>
      <c r="HZY20" s="453"/>
      <c r="HZZ20" s="453"/>
      <c r="IAA20" s="452"/>
      <c r="IAB20" s="452"/>
      <c r="IAC20" s="452"/>
      <c r="IAD20" s="453"/>
      <c r="IAE20" s="453"/>
      <c r="IAF20" s="453"/>
      <c r="IAG20" s="453"/>
      <c r="IAH20" s="453"/>
      <c r="IAI20" s="452"/>
      <c r="IAJ20" s="452"/>
      <c r="IAK20" s="452"/>
      <c r="IAL20" s="453"/>
      <c r="IAM20" s="453"/>
      <c r="IAN20" s="453"/>
      <c r="IAO20" s="453"/>
      <c r="IAP20" s="453"/>
      <c r="IAQ20" s="452"/>
      <c r="IAR20" s="452"/>
      <c r="IAS20" s="452"/>
      <c r="IAT20" s="453"/>
      <c r="IAU20" s="453"/>
      <c r="IAV20" s="453"/>
      <c r="IAW20" s="453"/>
      <c r="IAX20" s="453"/>
      <c r="IAY20" s="452"/>
      <c r="IAZ20" s="452"/>
      <c r="IBA20" s="452"/>
      <c r="IBB20" s="453"/>
      <c r="IBC20" s="453"/>
      <c r="IBD20" s="453"/>
      <c r="IBE20" s="453"/>
      <c r="IBF20" s="453"/>
      <c r="IBG20" s="452"/>
      <c r="IBH20" s="452"/>
      <c r="IBI20" s="452"/>
      <c r="IBJ20" s="453"/>
      <c r="IBK20" s="453"/>
      <c r="IBL20" s="453"/>
      <c r="IBM20" s="453"/>
      <c r="IBN20" s="453"/>
      <c r="IBO20" s="452"/>
      <c r="IBP20" s="452"/>
      <c r="IBQ20" s="452"/>
      <c r="IBR20" s="453"/>
      <c r="IBS20" s="453"/>
      <c r="IBT20" s="453"/>
      <c r="IBU20" s="453"/>
      <c r="IBV20" s="453"/>
      <c r="IBW20" s="452"/>
      <c r="IBX20" s="452"/>
      <c r="IBY20" s="452"/>
      <c r="IBZ20" s="453"/>
      <c r="ICA20" s="453"/>
      <c r="ICB20" s="453"/>
      <c r="ICC20" s="453"/>
      <c r="ICD20" s="453"/>
      <c r="ICE20" s="452"/>
      <c r="ICF20" s="452"/>
      <c r="ICG20" s="452"/>
      <c r="ICH20" s="453"/>
      <c r="ICI20" s="453"/>
      <c r="ICJ20" s="453"/>
      <c r="ICK20" s="453"/>
      <c r="ICL20" s="453"/>
      <c r="ICM20" s="452"/>
      <c r="ICN20" s="452"/>
      <c r="ICO20" s="452"/>
      <c r="ICP20" s="453"/>
      <c r="ICQ20" s="453"/>
      <c r="ICR20" s="453"/>
      <c r="ICS20" s="453"/>
      <c r="ICT20" s="453"/>
      <c r="ICU20" s="452"/>
      <c r="ICV20" s="452"/>
      <c r="ICW20" s="452"/>
      <c r="ICX20" s="453"/>
      <c r="ICY20" s="453"/>
      <c r="ICZ20" s="453"/>
      <c r="IDA20" s="453"/>
      <c r="IDB20" s="453"/>
      <c r="IDC20" s="452"/>
      <c r="IDD20" s="452"/>
      <c r="IDE20" s="452"/>
      <c r="IDF20" s="453"/>
      <c r="IDG20" s="453"/>
      <c r="IDH20" s="453"/>
      <c r="IDI20" s="453"/>
      <c r="IDJ20" s="453"/>
      <c r="IDK20" s="452"/>
      <c r="IDL20" s="452"/>
      <c r="IDM20" s="452"/>
      <c r="IDN20" s="453"/>
      <c r="IDO20" s="453"/>
      <c r="IDP20" s="453"/>
      <c r="IDQ20" s="453"/>
      <c r="IDR20" s="453"/>
      <c r="IDS20" s="452"/>
      <c r="IDT20" s="452"/>
      <c r="IDU20" s="452"/>
      <c r="IDV20" s="453"/>
      <c r="IDW20" s="453"/>
      <c r="IDX20" s="453"/>
      <c r="IDY20" s="453"/>
      <c r="IDZ20" s="453"/>
      <c r="IEA20" s="452"/>
      <c r="IEB20" s="452"/>
      <c r="IEC20" s="452"/>
      <c r="IED20" s="453"/>
      <c r="IEE20" s="453"/>
      <c r="IEF20" s="453"/>
      <c r="IEG20" s="453"/>
      <c r="IEH20" s="453"/>
      <c r="IEI20" s="452"/>
      <c r="IEJ20" s="452"/>
      <c r="IEK20" s="452"/>
      <c r="IEL20" s="453"/>
      <c r="IEM20" s="453"/>
      <c r="IEN20" s="453"/>
      <c r="IEO20" s="453"/>
      <c r="IEP20" s="453"/>
      <c r="IEQ20" s="452"/>
      <c r="IER20" s="452"/>
      <c r="IES20" s="452"/>
      <c r="IET20" s="453"/>
      <c r="IEU20" s="453"/>
      <c r="IEV20" s="453"/>
      <c r="IEW20" s="453"/>
      <c r="IEX20" s="453"/>
      <c r="IEY20" s="452"/>
      <c r="IEZ20" s="452"/>
      <c r="IFA20" s="452"/>
      <c r="IFB20" s="453"/>
      <c r="IFC20" s="453"/>
      <c r="IFD20" s="453"/>
      <c r="IFE20" s="453"/>
      <c r="IFF20" s="453"/>
      <c r="IFG20" s="452"/>
      <c r="IFH20" s="452"/>
      <c r="IFI20" s="452"/>
      <c r="IFJ20" s="453"/>
      <c r="IFK20" s="453"/>
      <c r="IFL20" s="453"/>
      <c r="IFM20" s="453"/>
      <c r="IFN20" s="453"/>
      <c r="IFO20" s="452"/>
      <c r="IFP20" s="452"/>
      <c r="IFQ20" s="452"/>
      <c r="IFR20" s="453"/>
      <c r="IFS20" s="453"/>
      <c r="IFT20" s="453"/>
      <c r="IFU20" s="453"/>
      <c r="IFV20" s="453"/>
      <c r="IFW20" s="452"/>
      <c r="IFX20" s="452"/>
      <c r="IFY20" s="452"/>
      <c r="IFZ20" s="453"/>
      <c r="IGA20" s="453"/>
      <c r="IGB20" s="453"/>
      <c r="IGC20" s="453"/>
      <c r="IGD20" s="453"/>
      <c r="IGE20" s="452"/>
      <c r="IGF20" s="452"/>
      <c r="IGG20" s="452"/>
      <c r="IGH20" s="453"/>
      <c r="IGI20" s="453"/>
      <c r="IGJ20" s="453"/>
      <c r="IGK20" s="453"/>
      <c r="IGL20" s="453"/>
      <c r="IGM20" s="452"/>
      <c r="IGN20" s="452"/>
      <c r="IGO20" s="452"/>
      <c r="IGP20" s="453"/>
      <c r="IGQ20" s="453"/>
      <c r="IGR20" s="453"/>
      <c r="IGS20" s="453"/>
      <c r="IGT20" s="453"/>
      <c r="IGU20" s="452"/>
      <c r="IGV20" s="452"/>
      <c r="IGW20" s="452"/>
      <c r="IGX20" s="453"/>
      <c r="IGY20" s="453"/>
      <c r="IGZ20" s="453"/>
      <c r="IHA20" s="453"/>
      <c r="IHB20" s="453"/>
      <c r="IHC20" s="452"/>
      <c r="IHD20" s="452"/>
      <c r="IHE20" s="452"/>
      <c r="IHF20" s="453"/>
      <c r="IHG20" s="453"/>
      <c r="IHH20" s="453"/>
      <c r="IHI20" s="453"/>
      <c r="IHJ20" s="453"/>
      <c r="IHK20" s="452"/>
      <c r="IHL20" s="452"/>
      <c r="IHM20" s="452"/>
      <c r="IHN20" s="453"/>
      <c r="IHO20" s="453"/>
      <c r="IHP20" s="453"/>
      <c r="IHQ20" s="453"/>
      <c r="IHR20" s="453"/>
      <c r="IHS20" s="452"/>
      <c r="IHT20" s="452"/>
      <c r="IHU20" s="452"/>
      <c r="IHV20" s="453"/>
      <c r="IHW20" s="453"/>
      <c r="IHX20" s="453"/>
      <c r="IHY20" s="453"/>
      <c r="IHZ20" s="453"/>
      <c r="IIA20" s="452"/>
      <c r="IIB20" s="452"/>
      <c r="IIC20" s="452"/>
      <c r="IID20" s="453"/>
      <c r="IIE20" s="453"/>
      <c r="IIF20" s="453"/>
      <c r="IIG20" s="453"/>
      <c r="IIH20" s="453"/>
      <c r="III20" s="452"/>
      <c r="IIJ20" s="452"/>
      <c r="IIK20" s="452"/>
      <c r="IIL20" s="453"/>
      <c r="IIM20" s="453"/>
      <c r="IIN20" s="453"/>
      <c r="IIO20" s="453"/>
      <c r="IIP20" s="453"/>
      <c r="IIQ20" s="452"/>
      <c r="IIR20" s="452"/>
      <c r="IIS20" s="452"/>
      <c r="IIT20" s="453"/>
      <c r="IIU20" s="453"/>
      <c r="IIV20" s="453"/>
      <c r="IIW20" s="453"/>
      <c r="IIX20" s="453"/>
      <c r="IIY20" s="452"/>
      <c r="IIZ20" s="452"/>
      <c r="IJA20" s="452"/>
      <c r="IJB20" s="453"/>
      <c r="IJC20" s="453"/>
      <c r="IJD20" s="453"/>
      <c r="IJE20" s="453"/>
      <c r="IJF20" s="453"/>
      <c r="IJG20" s="452"/>
      <c r="IJH20" s="452"/>
      <c r="IJI20" s="452"/>
      <c r="IJJ20" s="453"/>
      <c r="IJK20" s="453"/>
      <c r="IJL20" s="453"/>
      <c r="IJM20" s="453"/>
      <c r="IJN20" s="453"/>
      <c r="IJO20" s="452"/>
      <c r="IJP20" s="452"/>
      <c r="IJQ20" s="452"/>
      <c r="IJR20" s="453"/>
      <c r="IJS20" s="453"/>
      <c r="IJT20" s="453"/>
      <c r="IJU20" s="453"/>
      <c r="IJV20" s="453"/>
      <c r="IJW20" s="452"/>
      <c r="IJX20" s="452"/>
      <c r="IJY20" s="452"/>
      <c r="IJZ20" s="453"/>
      <c r="IKA20" s="453"/>
      <c r="IKB20" s="453"/>
      <c r="IKC20" s="453"/>
      <c r="IKD20" s="453"/>
      <c r="IKE20" s="452"/>
      <c r="IKF20" s="452"/>
      <c r="IKG20" s="452"/>
      <c r="IKH20" s="453"/>
      <c r="IKI20" s="453"/>
      <c r="IKJ20" s="453"/>
      <c r="IKK20" s="453"/>
      <c r="IKL20" s="453"/>
      <c r="IKM20" s="452"/>
      <c r="IKN20" s="452"/>
      <c r="IKO20" s="452"/>
      <c r="IKP20" s="453"/>
      <c r="IKQ20" s="453"/>
      <c r="IKR20" s="453"/>
      <c r="IKS20" s="453"/>
      <c r="IKT20" s="453"/>
      <c r="IKU20" s="452"/>
      <c r="IKV20" s="452"/>
      <c r="IKW20" s="452"/>
      <c r="IKX20" s="453"/>
      <c r="IKY20" s="453"/>
      <c r="IKZ20" s="453"/>
      <c r="ILA20" s="453"/>
      <c r="ILB20" s="453"/>
      <c r="ILC20" s="452"/>
      <c r="ILD20" s="452"/>
      <c r="ILE20" s="452"/>
      <c r="ILF20" s="453"/>
      <c r="ILG20" s="453"/>
      <c r="ILH20" s="453"/>
      <c r="ILI20" s="453"/>
      <c r="ILJ20" s="453"/>
      <c r="ILK20" s="452"/>
      <c r="ILL20" s="452"/>
      <c r="ILM20" s="452"/>
      <c r="ILN20" s="453"/>
      <c r="ILO20" s="453"/>
      <c r="ILP20" s="453"/>
      <c r="ILQ20" s="453"/>
      <c r="ILR20" s="453"/>
      <c r="ILS20" s="452"/>
      <c r="ILT20" s="452"/>
      <c r="ILU20" s="452"/>
      <c r="ILV20" s="453"/>
      <c r="ILW20" s="453"/>
      <c r="ILX20" s="453"/>
      <c r="ILY20" s="453"/>
      <c r="ILZ20" s="453"/>
      <c r="IMA20" s="452"/>
      <c r="IMB20" s="452"/>
      <c r="IMC20" s="452"/>
      <c r="IMD20" s="453"/>
      <c r="IME20" s="453"/>
      <c r="IMF20" s="453"/>
      <c r="IMG20" s="453"/>
      <c r="IMH20" s="453"/>
      <c r="IMI20" s="452"/>
      <c r="IMJ20" s="452"/>
      <c r="IMK20" s="452"/>
      <c r="IML20" s="453"/>
      <c r="IMM20" s="453"/>
      <c r="IMN20" s="453"/>
      <c r="IMO20" s="453"/>
      <c r="IMP20" s="453"/>
      <c r="IMQ20" s="452"/>
      <c r="IMR20" s="452"/>
      <c r="IMS20" s="452"/>
      <c r="IMT20" s="453"/>
      <c r="IMU20" s="453"/>
      <c r="IMV20" s="453"/>
      <c r="IMW20" s="453"/>
      <c r="IMX20" s="453"/>
      <c r="IMY20" s="452"/>
      <c r="IMZ20" s="452"/>
      <c r="INA20" s="452"/>
      <c r="INB20" s="453"/>
      <c r="INC20" s="453"/>
      <c r="IND20" s="453"/>
      <c r="INE20" s="453"/>
      <c r="INF20" s="453"/>
      <c r="ING20" s="452"/>
      <c r="INH20" s="452"/>
      <c r="INI20" s="452"/>
      <c r="INJ20" s="453"/>
      <c r="INK20" s="453"/>
      <c r="INL20" s="453"/>
      <c r="INM20" s="453"/>
      <c r="INN20" s="453"/>
      <c r="INO20" s="452"/>
      <c r="INP20" s="452"/>
      <c r="INQ20" s="452"/>
      <c r="INR20" s="453"/>
      <c r="INS20" s="453"/>
      <c r="INT20" s="453"/>
      <c r="INU20" s="453"/>
      <c r="INV20" s="453"/>
      <c r="INW20" s="452"/>
      <c r="INX20" s="452"/>
      <c r="INY20" s="452"/>
      <c r="INZ20" s="453"/>
      <c r="IOA20" s="453"/>
      <c r="IOB20" s="453"/>
      <c r="IOC20" s="453"/>
      <c r="IOD20" s="453"/>
      <c r="IOE20" s="452"/>
      <c r="IOF20" s="452"/>
      <c r="IOG20" s="452"/>
      <c r="IOH20" s="453"/>
      <c r="IOI20" s="453"/>
      <c r="IOJ20" s="453"/>
      <c r="IOK20" s="453"/>
      <c r="IOL20" s="453"/>
      <c r="IOM20" s="452"/>
      <c r="ION20" s="452"/>
      <c r="IOO20" s="452"/>
      <c r="IOP20" s="453"/>
      <c r="IOQ20" s="453"/>
      <c r="IOR20" s="453"/>
      <c r="IOS20" s="453"/>
      <c r="IOT20" s="453"/>
      <c r="IOU20" s="452"/>
      <c r="IOV20" s="452"/>
      <c r="IOW20" s="452"/>
      <c r="IOX20" s="453"/>
      <c r="IOY20" s="453"/>
      <c r="IOZ20" s="453"/>
      <c r="IPA20" s="453"/>
      <c r="IPB20" s="453"/>
      <c r="IPC20" s="452"/>
      <c r="IPD20" s="452"/>
      <c r="IPE20" s="452"/>
      <c r="IPF20" s="453"/>
      <c r="IPG20" s="453"/>
      <c r="IPH20" s="453"/>
      <c r="IPI20" s="453"/>
      <c r="IPJ20" s="453"/>
      <c r="IPK20" s="452"/>
      <c r="IPL20" s="452"/>
      <c r="IPM20" s="452"/>
      <c r="IPN20" s="453"/>
      <c r="IPO20" s="453"/>
      <c r="IPP20" s="453"/>
      <c r="IPQ20" s="453"/>
      <c r="IPR20" s="453"/>
      <c r="IPS20" s="452"/>
      <c r="IPT20" s="452"/>
      <c r="IPU20" s="452"/>
      <c r="IPV20" s="453"/>
      <c r="IPW20" s="453"/>
      <c r="IPX20" s="453"/>
      <c r="IPY20" s="453"/>
      <c r="IPZ20" s="453"/>
      <c r="IQA20" s="452"/>
      <c r="IQB20" s="452"/>
      <c r="IQC20" s="452"/>
      <c r="IQD20" s="453"/>
      <c r="IQE20" s="453"/>
      <c r="IQF20" s="453"/>
      <c r="IQG20" s="453"/>
      <c r="IQH20" s="453"/>
      <c r="IQI20" s="452"/>
      <c r="IQJ20" s="452"/>
      <c r="IQK20" s="452"/>
      <c r="IQL20" s="453"/>
      <c r="IQM20" s="453"/>
      <c r="IQN20" s="453"/>
      <c r="IQO20" s="453"/>
      <c r="IQP20" s="453"/>
      <c r="IQQ20" s="452"/>
      <c r="IQR20" s="452"/>
      <c r="IQS20" s="452"/>
      <c r="IQT20" s="453"/>
      <c r="IQU20" s="453"/>
      <c r="IQV20" s="453"/>
      <c r="IQW20" s="453"/>
      <c r="IQX20" s="453"/>
      <c r="IQY20" s="452"/>
      <c r="IQZ20" s="452"/>
      <c r="IRA20" s="452"/>
      <c r="IRB20" s="453"/>
      <c r="IRC20" s="453"/>
      <c r="IRD20" s="453"/>
      <c r="IRE20" s="453"/>
      <c r="IRF20" s="453"/>
      <c r="IRG20" s="452"/>
      <c r="IRH20" s="452"/>
      <c r="IRI20" s="452"/>
      <c r="IRJ20" s="453"/>
      <c r="IRK20" s="453"/>
      <c r="IRL20" s="453"/>
      <c r="IRM20" s="453"/>
      <c r="IRN20" s="453"/>
      <c r="IRO20" s="452"/>
      <c r="IRP20" s="452"/>
      <c r="IRQ20" s="452"/>
      <c r="IRR20" s="453"/>
      <c r="IRS20" s="453"/>
      <c r="IRT20" s="453"/>
      <c r="IRU20" s="453"/>
      <c r="IRV20" s="453"/>
      <c r="IRW20" s="452"/>
      <c r="IRX20" s="452"/>
      <c r="IRY20" s="452"/>
      <c r="IRZ20" s="453"/>
      <c r="ISA20" s="453"/>
      <c r="ISB20" s="453"/>
      <c r="ISC20" s="453"/>
      <c r="ISD20" s="453"/>
      <c r="ISE20" s="452"/>
      <c r="ISF20" s="452"/>
      <c r="ISG20" s="452"/>
      <c r="ISH20" s="453"/>
      <c r="ISI20" s="453"/>
      <c r="ISJ20" s="453"/>
      <c r="ISK20" s="453"/>
      <c r="ISL20" s="453"/>
      <c r="ISM20" s="452"/>
      <c r="ISN20" s="452"/>
      <c r="ISO20" s="452"/>
      <c r="ISP20" s="453"/>
      <c r="ISQ20" s="453"/>
      <c r="ISR20" s="453"/>
      <c r="ISS20" s="453"/>
      <c r="IST20" s="453"/>
      <c r="ISU20" s="452"/>
      <c r="ISV20" s="452"/>
      <c r="ISW20" s="452"/>
      <c r="ISX20" s="453"/>
      <c r="ISY20" s="453"/>
      <c r="ISZ20" s="453"/>
      <c r="ITA20" s="453"/>
      <c r="ITB20" s="453"/>
      <c r="ITC20" s="452"/>
      <c r="ITD20" s="452"/>
      <c r="ITE20" s="452"/>
      <c r="ITF20" s="453"/>
      <c r="ITG20" s="453"/>
      <c r="ITH20" s="453"/>
      <c r="ITI20" s="453"/>
      <c r="ITJ20" s="453"/>
      <c r="ITK20" s="452"/>
      <c r="ITL20" s="452"/>
      <c r="ITM20" s="452"/>
      <c r="ITN20" s="453"/>
      <c r="ITO20" s="453"/>
      <c r="ITP20" s="453"/>
      <c r="ITQ20" s="453"/>
      <c r="ITR20" s="453"/>
      <c r="ITS20" s="452"/>
      <c r="ITT20" s="452"/>
      <c r="ITU20" s="452"/>
      <c r="ITV20" s="453"/>
      <c r="ITW20" s="453"/>
      <c r="ITX20" s="453"/>
      <c r="ITY20" s="453"/>
      <c r="ITZ20" s="453"/>
      <c r="IUA20" s="452"/>
      <c r="IUB20" s="452"/>
      <c r="IUC20" s="452"/>
      <c r="IUD20" s="453"/>
      <c r="IUE20" s="453"/>
      <c r="IUF20" s="453"/>
      <c r="IUG20" s="453"/>
      <c r="IUH20" s="453"/>
      <c r="IUI20" s="452"/>
      <c r="IUJ20" s="452"/>
      <c r="IUK20" s="452"/>
      <c r="IUL20" s="453"/>
      <c r="IUM20" s="453"/>
      <c r="IUN20" s="453"/>
      <c r="IUO20" s="453"/>
      <c r="IUP20" s="453"/>
      <c r="IUQ20" s="452"/>
      <c r="IUR20" s="452"/>
      <c r="IUS20" s="452"/>
      <c r="IUT20" s="453"/>
      <c r="IUU20" s="453"/>
      <c r="IUV20" s="453"/>
      <c r="IUW20" s="453"/>
      <c r="IUX20" s="453"/>
      <c r="IUY20" s="452"/>
      <c r="IUZ20" s="452"/>
      <c r="IVA20" s="452"/>
      <c r="IVB20" s="453"/>
      <c r="IVC20" s="453"/>
      <c r="IVD20" s="453"/>
      <c r="IVE20" s="453"/>
      <c r="IVF20" s="453"/>
      <c r="IVG20" s="452"/>
      <c r="IVH20" s="452"/>
      <c r="IVI20" s="452"/>
      <c r="IVJ20" s="453"/>
      <c r="IVK20" s="453"/>
      <c r="IVL20" s="453"/>
      <c r="IVM20" s="453"/>
      <c r="IVN20" s="453"/>
      <c r="IVO20" s="452"/>
      <c r="IVP20" s="452"/>
      <c r="IVQ20" s="452"/>
      <c r="IVR20" s="453"/>
      <c r="IVS20" s="453"/>
      <c r="IVT20" s="453"/>
      <c r="IVU20" s="453"/>
      <c r="IVV20" s="453"/>
      <c r="IVW20" s="452"/>
      <c r="IVX20" s="452"/>
      <c r="IVY20" s="452"/>
      <c r="IVZ20" s="453"/>
      <c r="IWA20" s="453"/>
      <c r="IWB20" s="453"/>
      <c r="IWC20" s="453"/>
      <c r="IWD20" s="453"/>
      <c r="IWE20" s="452"/>
      <c r="IWF20" s="452"/>
      <c r="IWG20" s="452"/>
      <c r="IWH20" s="453"/>
      <c r="IWI20" s="453"/>
      <c r="IWJ20" s="453"/>
      <c r="IWK20" s="453"/>
      <c r="IWL20" s="453"/>
      <c r="IWM20" s="452"/>
      <c r="IWN20" s="452"/>
      <c r="IWO20" s="452"/>
      <c r="IWP20" s="453"/>
      <c r="IWQ20" s="453"/>
      <c r="IWR20" s="453"/>
      <c r="IWS20" s="453"/>
      <c r="IWT20" s="453"/>
      <c r="IWU20" s="452"/>
      <c r="IWV20" s="452"/>
      <c r="IWW20" s="452"/>
      <c r="IWX20" s="453"/>
      <c r="IWY20" s="453"/>
      <c r="IWZ20" s="453"/>
      <c r="IXA20" s="453"/>
      <c r="IXB20" s="453"/>
      <c r="IXC20" s="452"/>
      <c r="IXD20" s="452"/>
      <c r="IXE20" s="452"/>
      <c r="IXF20" s="453"/>
      <c r="IXG20" s="453"/>
      <c r="IXH20" s="453"/>
      <c r="IXI20" s="453"/>
      <c r="IXJ20" s="453"/>
      <c r="IXK20" s="452"/>
      <c r="IXL20" s="452"/>
      <c r="IXM20" s="452"/>
      <c r="IXN20" s="453"/>
      <c r="IXO20" s="453"/>
      <c r="IXP20" s="453"/>
      <c r="IXQ20" s="453"/>
      <c r="IXR20" s="453"/>
      <c r="IXS20" s="452"/>
      <c r="IXT20" s="452"/>
      <c r="IXU20" s="452"/>
      <c r="IXV20" s="453"/>
      <c r="IXW20" s="453"/>
      <c r="IXX20" s="453"/>
      <c r="IXY20" s="453"/>
      <c r="IXZ20" s="453"/>
      <c r="IYA20" s="452"/>
      <c r="IYB20" s="452"/>
      <c r="IYC20" s="452"/>
      <c r="IYD20" s="453"/>
      <c r="IYE20" s="453"/>
      <c r="IYF20" s="453"/>
      <c r="IYG20" s="453"/>
      <c r="IYH20" s="453"/>
      <c r="IYI20" s="452"/>
      <c r="IYJ20" s="452"/>
      <c r="IYK20" s="452"/>
      <c r="IYL20" s="453"/>
      <c r="IYM20" s="453"/>
      <c r="IYN20" s="453"/>
      <c r="IYO20" s="453"/>
      <c r="IYP20" s="453"/>
      <c r="IYQ20" s="452"/>
      <c r="IYR20" s="452"/>
      <c r="IYS20" s="452"/>
      <c r="IYT20" s="453"/>
      <c r="IYU20" s="453"/>
      <c r="IYV20" s="453"/>
      <c r="IYW20" s="453"/>
      <c r="IYX20" s="453"/>
      <c r="IYY20" s="452"/>
      <c r="IYZ20" s="452"/>
      <c r="IZA20" s="452"/>
      <c r="IZB20" s="453"/>
      <c r="IZC20" s="453"/>
      <c r="IZD20" s="453"/>
      <c r="IZE20" s="453"/>
      <c r="IZF20" s="453"/>
      <c r="IZG20" s="452"/>
      <c r="IZH20" s="452"/>
      <c r="IZI20" s="452"/>
      <c r="IZJ20" s="453"/>
      <c r="IZK20" s="453"/>
      <c r="IZL20" s="453"/>
      <c r="IZM20" s="453"/>
      <c r="IZN20" s="453"/>
      <c r="IZO20" s="452"/>
      <c r="IZP20" s="452"/>
      <c r="IZQ20" s="452"/>
      <c r="IZR20" s="453"/>
      <c r="IZS20" s="453"/>
      <c r="IZT20" s="453"/>
      <c r="IZU20" s="453"/>
      <c r="IZV20" s="453"/>
      <c r="IZW20" s="452"/>
      <c r="IZX20" s="452"/>
      <c r="IZY20" s="452"/>
      <c r="IZZ20" s="453"/>
      <c r="JAA20" s="453"/>
      <c r="JAB20" s="453"/>
      <c r="JAC20" s="453"/>
      <c r="JAD20" s="453"/>
      <c r="JAE20" s="452"/>
      <c r="JAF20" s="452"/>
      <c r="JAG20" s="452"/>
      <c r="JAH20" s="453"/>
      <c r="JAI20" s="453"/>
      <c r="JAJ20" s="453"/>
      <c r="JAK20" s="453"/>
      <c r="JAL20" s="453"/>
      <c r="JAM20" s="452"/>
      <c r="JAN20" s="452"/>
      <c r="JAO20" s="452"/>
      <c r="JAP20" s="453"/>
      <c r="JAQ20" s="453"/>
      <c r="JAR20" s="453"/>
      <c r="JAS20" s="453"/>
      <c r="JAT20" s="453"/>
      <c r="JAU20" s="452"/>
      <c r="JAV20" s="452"/>
      <c r="JAW20" s="452"/>
      <c r="JAX20" s="453"/>
      <c r="JAY20" s="453"/>
      <c r="JAZ20" s="453"/>
      <c r="JBA20" s="453"/>
      <c r="JBB20" s="453"/>
      <c r="JBC20" s="452"/>
      <c r="JBD20" s="452"/>
      <c r="JBE20" s="452"/>
      <c r="JBF20" s="453"/>
      <c r="JBG20" s="453"/>
      <c r="JBH20" s="453"/>
      <c r="JBI20" s="453"/>
      <c r="JBJ20" s="453"/>
      <c r="JBK20" s="452"/>
      <c r="JBL20" s="452"/>
      <c r="JBM20" s="452"/>
      <c r="JBN20" s="453"/>
      <c r="JBO20" s="453"/>
      <c r="JBP20" s="453"/>
      <c r="JBQ20" s="453"/>
      <c r="JBR20" s="453"/>
      <c r="JBS20" s="452"/>
      <c r="JBT20" s="452"/>
      <c r="JBU20" s="452"/>
      <c r="JBV20" s="453"/>
      <c r="JBW20" s="453"/>
      <c r="JBX20" s="453"/>
      <c r="JBY20" s="453"/>
      <c r="JBZ20" s="453"/>
      <c r="JCA20" s="452"/>
      <c r="JCB20" s="452"/>
      <c r="JCC20" s="452"/>
      <c r="JCD20" s="453"/>
      <c r="JCE20" s="453"/>
      <c r="JCF20" s="453"/>
      <c r="JCG20" s="453"/>
      <c r="JCH20" s="453"/>
      <c r="JCI20" s="452"/>
      <c r="JCJ20" s="452"/>
      <c r="JCK20" s="452"/>
      <c r="JCL20" s="453"/>
      <c r="JCM20" s="453"/>
      <c r="JCN20" s="453"/>
      <c r="JCO20" s="453"/>
      <c r="JCP20" s="453"/>
      <c r="JCQ20" s="452"/>
      <c r="JCR20" s="452"/>
      <c r="JCS20" s="452"/>
      <c r="JCT20" s="453"/>
      <c r="JCU20" s="453"/>
      <c r="JCV20" s="453"/>
      <c r="JCW20" s="453"/>
      <c r="JCX20" s="453"/>
      <c r="JCY20" s="452"/>
      <c r="JCZ20" s="452"/>
      <c r="JDA20" s="452"/>
      <c r="JDB20" s="453"/>
      <c r="JDC20" s="453"/>
      <c r="JDD20" s="453"/>
      <c r="JDE20" s="453"/>
      <c r="JDF20" s="453"/>
      <c r="JDG20" s="452"/>
      <c r="JDH20" s="452"/>
      <c r="JDI20" s="452"/>
      <c r="JDJ20" s="453"/>
      <c r="JDK20" s="453"/>
      <c r="JDL20" s="453"/>
      <c r="JDM20" s="453"/>
      <c r="JDN20" s="453"/>
      <c r="JDO20" s="452"/>
      <c r="JDP20" s="452"/>
      <c r="JDQ20" s="452"/>
      <c r="JDR20" s="453"/>
      <c r="JDS20" s="453"/>
      <c r="JDT20" s="453"/>
      <c r="JDU20" s="453"/>
      <c r="JDV20" s="453"/>
      <c r="JDW20" s="452"/>
      <c r="JDX20" s="452"/>
      <c r="JDY20" s="452"/>
      <c r="JDZ20" s="453"/>
      <c r="JEA20" s="453"/>
      <c r="JEB20" s="453"/>
      <c r="JEC20" s="453"/>
      <c r="JED20" s="453"/>
      <c r="JEE20" s="452"/>
      <c r="JEF20" s="452"/>
      <c r="JEG20" s="452"/>
      <c r="JEH20" s="453"/>
      <c r="JEI20" s="453"/>
      <c r="JEJ20" s="453"/>
      <c r="JEK20" s="453"/>
      <c r="JEL20" s="453"/>
      <c r="JEM20" s="452"/>
      <c r="JEN20" s="452"/>
      <c r="JEO20" s="452"/>
      <c r="JEP20" s="453"/>
      <c r="JEQ20" s="453"/>
      <c r="JER20" s="453"/>
      <c r="JES20" s="453"/>
      <c r="JET20" s="453"/>
      <c r="JEU20" s="452"/>
      <c r="JEV20" s="452"/>
      <c r="JEW20" s="452"/>
      <c r="JEX20" s="453"/>
      <c r="JEY20" s="453"/>
      <c r="JEZ20" s="453"/>
      <c r="JFA20" s="453"/>
      <c r="JFB20" s="453"/>
      <c r="JFC20" s="452"/>
      <c r="JFD20" s="452"/>
      <c r="JFE20" s="452"/>
      <c r="JFF20" s="453"/>
      <c r="JFG20" s="453"/>
      <c r="JFH20" s="453"/>
      <c r="JFI20" s="453"/>
      <c r="JFJ20" s="453"/>
      <c r="JFK20" s="452"/>
      <c r="JFL20" s="452"/>
      <c r="JFM20" s="452"/>
      <c r="JFN20" s="453"/>
      <c r="JFO20" s="453"/>
      <c r="JFP20" s="453"/>
      <c r="JFQ20" s="453"/>
      <c r="JFR20" s="453"/>
      <c r="JFS20" s="452"/>
      <c r="JFT20" s="452"/>
      <c r="JFU20" s="452"/>
      <c r="JFV20" s="453"/>
      <c r="JFW20" s="453"/>
      <c r="JFX20" s="453"/>
      <c r="JFY20" s="453"/>
      <c r="JFZ20" s="453"/>
      <c r="JGA20" s="452"/>
      <c r="JGB20" s="452"/>
      <c r="JGC20" s="452"/>
      <c r="JGD20" s="453"/>
      <c r="JGE20" s="453"/>
      <c r="JGF20" s="453"/>
      <c r="JGG20" s="453"/>
      <c r="JGH20" s="453"/>
      <c r="JGI20" s="452"/>
      <c r="JGJ20" s="452"/>
      <c r="JGK20" s="452"/>
      <c r="JGL20" s="453"/>
      <c r="JGM20" s="453"/>
      <c r="JGN20" s="453"/>
      <c r="JGO20" s="453"/>
      <c r="JGP20" s="453"/>
      <c r="JGQ20" s="452"/>
      <c r="JGR20" s="452"/>
      <c r="JGS20" s="452"/>
      <c r="JGT20" s="453"/>
      <c r="JGU20" s="453"/>
      <c r="JGV20" s="453"/>
      <c r="JGW20" s="453"/>
      <c r="JGX20" s="453"/>
      <c r="JGY20" s="452"/>
      <c r="JGZ20" s="452"/>
      <c r="JHA20" s="452"/>
      <c r="JHB20" s="453"/>
      <c r="JHC20" s="453"/>
      <c r="JHD20" s="453"/>
      <c r="JHE20" s="453"/>
      <c r="JHF20" s="453"/>
      <c r="JHG20" s="452"/>
      <c r="JHH20" s="452"/>
      <c r="JHI20" s="452"/>
      <c r="JHJ20" s="453"/>
      <c r="JHK20" s="453"/>
      <c r="JHL20" s="453"/>
      <c r="JHM20" s="453"/>
      <c r="JHN20" s="453"/>
      <c r="JHO20" s="452"/>
      <c r="JHP20" s="452"/>
      <c r="JHQ20" s="452"/>
      <c r="JHR20" s="453"/>
      <c r="JHS20" s="453"/>
      <c r="JHT20" s="453"/>
      <c r="JHU20" s="453"/>
      <c r="JHV20" s="453"/>
      <c r="JHW20" s="452"/>
      <c r="JHX20" s="452"/>
      <c r="JHY20" s="452"/>
      <c r="JHZ20" s="453"/>
      <c r="JIA20" s="453"/>
      <c r="JIB20" s="453"/>
      <c r="JIC20" s="453"/>
      <c r="JID20" s="453"/>
      <c r="JIE20" s="452"/>
      <c r="JIF20" s="452"/>
      <c r="JIG20" s="452"/>
      <c r="JIH20" s="453"/>
      <c r="JII20" s="453"/>
      <c r="JIJ20" s="453"/>
      <c r="JIK20" s="453"/>
      <c r="JIL20" s="453"/>
      <c r="JIM20" s="452"/>
      <c r="JIN20" s="452"/>
      <c r="JIO20" s="452"/>
      <c r="JIP20" s="453"/>
      <c r="JIQ20" s="453"/>
      <c r="JIR20" s="453"/>
      <c r="JIS20" s="453"/>
      <c r="JIT20" s="453"/>
      <c r="JIU20" s="452"/>
      <c r="JIV20" s="452"/>
      <c r="JIW20" s="452"/>
      <c r="JIX20" s="453"/>
      <c r="JIY20" s="453"/>
      <c r="JIZ20" s="453"/>
      <c r="JJA20" s="453"/>
      <c r="JJB20" s="453"/>
      <c r="JJC20" s="452"/>
      <c r="JJD20" s="452"/>
      <c r="JJE20" s="452"/>
      <c r="JJF20" s="453"/>
      <c r="JJG20" s="453"/>
      <c r="JJH20" s="453"/>
      <c r="JJI20" s="453"/>
      <c r="JJJ20" s="453"/>
      <c r="JJK20" s="452"/>
      <c r="JJL20" s="452"/>
      <c r="JJM20" s="452"/>
      <c r="JJN20" s="453"/>
      <c r="JJO20" s="453"/>
      <c r="JJP20" s="453"/>
      <c r="JJQ20" s="453"/>
      <c r="JJR20" s="453"/>
      <c r="JJS20" s="452"/>
      <c r="JJT20" s="452"/>
      <c r="JJU20" s="452"/>
      <c r="JJV20" s="453"/>
      <c r="JJW20" s="453"/>
      <c r="JJX20" s="453"/>
      <c r="JJY20" s="453"/>
      <c r="JJZ20" s="453"/>
      <c r="JKA20" s="452"/>
      <c r="JKB20" s="452"/>
      <c r="JKC20" s="452"/>
      <c r="JKD20" s="453"/>
      <c r="JKE20" s="453"/>
      <c r="JKF20" s="453"/>
      <c r="JKG20" s="453"/>
      <c r="JKH20" s="453"/>
      <c r="JKI20" s="452"/>
      <c r="JKJ20" s="452"/>
      <c r="JKK20" s="452"/>
      <c r="JKL20" s="453"/>
      <c r="JKM20" s="453"/>
      <c r="JKN20" s="453"/>
      <c r="JKO20" s="453"/>
      <c r="JKP20" s="453"/>
      <c r="JKQ20" s="452"/>
      <c r="JKR20" s="452"/>
      <c r="JKS20" s="452"/>
      <c r="JKT20" s="453"/>
      <c r="JKU20" s="453"/>
      <c r="JKV20" s="453"/>
      <c r="JKW20" s="453"/>
      <c r="JKX20" s="453"/>
      <c r="JKY20" s="452"/>
      <c r="JKZ20" s="452"/>
      <c r="JLA20" s="452"/>
      <c r="JLB20" s="453"/>
      <c r="JLC20" s="453"/>
      <c r="JLD20" s="453"/>
      <c r="JLE20" s="453"/>
      <c r="JLF20" s="453"/>
      <c r="JLG20" s="452"/>
      <c r="JLH20" s="452"/>
      <c r="JLI20" s="452"/>
      <c r="JLJ20" s="453"/>
      <c r="JLK20" s="453"/>
      <c r="JLL20" s="453"/>
      <c r="JLM20" s="453"/>
      <c r="JLN20" s="453"/>
      <c r="JLO20" s="452"/>
      <c r="JLP20" s="452"/>
      <c r="JLQ20" s="452"/>
      <c r="JLR20" s="453"/>
      <c r="JLS20" s="453"/>
      <c r="JLT20" s="453"/>
      <c r="JLU20" s="453"/>
      <c r="JLV20" s="453"/>
      <c r="JLW20" s="452"/>
      <c r="JLX20" s="452"/>
      <c r="JLY20" s="452"/>
      <c r="JLZ20" s="453"/>
      <c r="JMA20" s="453"/>
      <c r="JMB20" s="453"/>
      <c r="JMC20" s="453"/>
      <c r="JMD20" s="453"/>
      <c r="JME20" s="452"/>
      <c r="JMF20" s="452"/>
      <c r="JMG20" s="452"/>
      <c r="JMH20" s="453"/>
      <c r="JMI20" s="453"/>
      <c r="JMJ20" s="453"/>
      <c r="JMK20" s="453"/>
      <c r="JML20" s="453"/>
      <c r="JMM20" s="452"/>
      <c r="JMN20" s="452"/>
      <c r="JMO20" s="452"/>
      <c r="JMP20" s="453"/>
      <c r="JMQ20" s="453"/>
      <c r="JMR20" s="453"/>
      <c r="JMS20" s="453"/>
      <c r="JMT20" s="453"/>
      <c r="JMU20" s="452"/>
      <c r="JMV20" s="452"/>
      <c r="JMW20" s="452"/>
      <c r="JMX20" s="453"/>
      <c r="JMY20" s="453"/>
      <c r="JMZ20" s="453"/>
      <c r="JNA20" s="453"/>
      <c r="JNB20" s="453"/>
      <c r="JNC20" s="452"/>
      <c r="JND20" s="452"/>
      <c r="JNE20" s="452"/>
      <c r="JNF20" s="453"/>
      <c r="JNG20" s="453"/>
      <c r="JNH20" s="453"/>
      <c r="JNI20" s="453"/>
      <c r="JNJ20" s="453"/>
      <c r="JNK20" s="452"/>
      <c r="JNL20" s="452"/>
      <c r="JNM20" s="452"/>
      <c r="JNN20" s="453"/>
      <c r="JNO20" s="453"/>
      <c r="JNP20" s="453"/>
      <c r="JNQ20" s="453"/>
      <c r="JNR20" s="453"/>
      <c r="JNS20" s="452"/>
      <c r="JNT20" s="452"/>
      <c r="JNU20" s="452"/>
      <c r="JNV20" s="453"/>
      <c r="JNW20" s="453"/>
      <c r="JNX20" s="453"/>
      <c r="JNY20" s="453"/>
      <c r="JNZ20" s="453"/>
      <c r="JOA20" s="452"/>
      <c r="JOB20" s="452"/>
      <c r="JOC20" s="452"/>
      <c r="JOD20" s="453"/>
      <c r="JOE20" s="453"/>
      <c r="JOF20" s="453"/>
      <c r="JOG20" s="453"/>
      <c r="JOH20" s="453"/>
      <c r="JOI20" s="452"/>
      <c r="JOJ20" s="452"/>
      <c r="JOK20" s="452"/>
      <c r="JOL20" s="453"/>
      <c r="JOM20" s="453"/>
      <c r="JON20" s="453"/>
      <c r="JOO20" s="453"/>
      <c r="JOP20" s="453"/>
      <c r="JOQ20" s="452"/>
      <c r="JOR20" s="452"/>
      <c r="JOS20" s="452"/>
      <c r="JOT20" s="453"/>
      <c r="JOU20" s="453"/>
      <c r="JOV20" s="453"/>
      <c r="JOW20" s="453"/>
      <c r="JOX20" s="453"/>
      <c r="JOY20" s="452"/>
      <c r="JOZ20" s="452"/>
      <c r="JPA20" s="452"/>
      <c r="JPB20" s="453"/>
      <c r="JPC20" s="453"/>
      <c r="JPD20" s="453"/>
      <c r="JPE20" s="453"/>
      <c r="JPF20" s="453"/>
      <c r="JPG20" s="452"/>
      <c r="JPH20" s="452"/>
      <c r="JPI20" s="452"/>
      <c r="JPJ20" s="453"/>
      <c r="JPK20" s="453"/>
      <c r="JPL20" s="453"/>
      <c r="JPM20" s="453"/>
      <c r="JPN20" s="453"/>
      <c r="JPO20" s="452"/>
      <c r="JPP20" s="452"/>
      <c r="JPQ20" s="452"/>
      <c r="JPR20" s="453"/>
      <c r="JPS20" s="453"/>
      <c r="JPT20" s="453"/>
      <c r="JPU20" s="453"/>
      <c r="JPV20" s="453"/>
      <c r="JPW20" s="452"/>
      <c r="JPX20" s="452"/>
      <c r="JPY20" s="452"/>
      <c r="JPZ20" s="453"/>
      <c r="JQA20" s="453"/>
      <c r="JQB20" s="453"/>
      <c r="JQC20" s="453"/>
      <c r="JQD20" s="453"/>
      <c r="JQE20" s="452"/>
      <c r="JQF20" s="452"/>
      <c r="JQG20" s="452"/>
      <c r="JQH20" s="453"/>
      <c r="JQI20" s="453"/>
      <c r="JQJ20" s="453"/>
      <c r="JQK20" s="453"/>
      <c r="JQL20" s="453"/>
      <c r="JQM20" s="452"/>
      <c r="JQN20" s="452"/>
      <c r="JQO20" s="452"/>
      <c r="JQP20" s="453"/>
      <c r="JQQ20" s="453"/>
      <c r="JQR20" s="453"/>
      <c r="JQS20" s="453"/>
      <c r="JQT20" s="453"/>
      <c r="JQU20" s="452"/>
      <c r="JQV20" s="452"/>
      <c r="JQW20" s="452"/>
      <c r="JQX20" s="453"/>
      <c r="JQY20" s="453"/>
      <c r="JQZ20" s="453"/>
      <c r="JRA20" s="453"/>
      <c r="JRB20" s="453"/>
      <c r="JRC20" s="452"/>
      <c r="JRD20" s="452"/>
      <c r="JRE20" s="452"/>
      <c r="JRF20" s="453"/>
      <c r="JRG20" s="453"/>
      <c r="JRH20" s="453"/>
      <c r="JRI20" s="453"/>
      <c r="JRJ20" s="453"/>
      <c r="JRK20" s="452"/>
      <c r="JRL20" s="452"/>
      <c r="JRM20" s="452"/>
      <c r="JRN20" s="453"/>
      <c r="JRO20" s="453"/>
      <c r="JRP20" s="453"/>
      <c r="JRQ20" s="453"/>
      <c r="JRR20" s="453"/>
      <c r="JRS20" s="452"/>
      <c r="JRT20" s="452"/>
      <c r="JRU20" s="452"/>
      <c r="JRV20" s="453"/>
      <c r="JRW20" s="453"/>
      <c r="JRX20" s="453"/>
      <c r="JRY20" s="453"/>
      <c r="JRZ20" s="453"/>
      <c r="JSA20" s="452"/>
      <c r="JSB20" s="452"/>
      <c r="JSC20" s="452"/>
      <c r="JSD20" s="453"/>
      <c r="JSE20" s="453"/>
      <c r="JSF20" s="453"/>
      <c r="JSG20" s="453"/>
      <c r="JSH20" s="453"/>
      <c r="JSI20" s="452"/>
      <c r="JSJ20" s="452"/>
      <c r="JSK20" s="452"/>
      <c r="JSL20" s="453"/>
      <c r="JSM20" s="453"/>
      <c r="JSN20" s="453"/>
      <c r="JSO20" s="453"/>
      <c r="JSP20" s="453"/>
      <c r="JSQ20" s="452"/>
      <c r="JSR20" s="452"/>
      <c r="JSS20" s="452"/>
      <c r="JST20" s="453"/>
      <c r="JSU20" s="453"/>
      <c r="JSV20" s="453"/>
      <c r="JSW20" s="453"/>
      <c r="JSX20" s="453"/>
      <c r="JSY20" s="452"/>
      <c r="JSZ20" s="452"/>
      <c r="JTA20" s="452"/>
      <c r="JTB20" s="453"/>
      <c r="JTC20" s="453"/>
      <c r="JTD20" s="453"/>
      <c r="JTE20" s="453"/>
      <c r="JTF20" s="453"/>
      <c r="JTG20" s="452"/>
      <c r="JTH20" s="452"/>
      <c r="JTI20" s="452"/>
      <c r="JTJ20" s="453"/>
      <c r="JTK20" s="453"/>
      <c r="JTL20" s="453"/>
      <c r="JTM20" s="453"/>
      <c r="JTN20" s="453"/>
      <c r="JTO20" s="452"/>
      <c r="JTP20" s="452"/>
      <c r="JTQ20" s="452"/>
      <c r="JTR20" s="453"/>
      <c r="JTS20" s="453"/>
      <c r="JTT20" s="453"/>
      <c r="JTU20" s="453"/>
      <c r="JTV20" s="453"/>
      <c r="JTW20" s="452"/>
      <c r="JTX20" s="452"/>
      <c r="JTY20" s="452"/>
      <c r="JTZ20" s="453"/>
      <c r="JUA20" s="453"/>
      <c r="JUB20" s="453"/>
      <c r="JUC20" s="453"/>
      <c r="JUD20" s="453"/>
      <c r="JUE20" s="452"/>
      <c r="JUF20" s="452"/>
      <c r="JUG20" s="452"/>
      <c r="JUH20" s="453"/>
      <c r="JUI20" s="453"/>
      <c r="JUJ20" s="453"/>
      <c r="JUK20" s="453"/>
      <c r="JUL20" s="453"/>
      <c r="JUM20" s="452"/>
      <c r="JUN20" s="452"/>
      <c r="JUO20" s="452"/>
      <c r="JUP20" s="453"/>
      <c r="JUQ20" s="453"/>
      <c r="JUR20" s="453"/>
      <c r="JUS20" s="453"/>
      <c r="JUT20" s="453"/>
      <c r="JUU20" s="452"/>
      <c r="JUV20" s="452"/>
      <c r="JUW20" s="452"/>
      <c r="JUX20" s="453"/>
      <c r="JUY20" s="453"/>
      <c r="JUZ20" s="453"/>
      <c r="JVA20" s="453"/>
      <c r="JVB20" s="453"/>
      <c r="JVC20" s="452"/>
      <c r="JVD20" s="452"/>
      <c r="JVE20" s="452"/>
      <c r="JVF20" s="453"/>
      <c r="JVG20" s="453"/>
      <c r="JVH20" s="453"/>
      <c r="JVI20" s="453"/>
      <c r="JVJ20" s="453"/>
      <c r="JVK20" s="452"/>
      <c r="JVL20" s="452"/>
      <c r="JVM20" s="452"/>
      <c r="JVN20" s="453"/>
      <c r="JVO20" s="453"/>
      <c r="JVP20" s="453"/>
      <c r="JVQ20" s="453"/>
      <c r="JVR20" s="453"/>
      <c r="JVS20" s="452"/>
      <c r="JVT20" s="452"/>
      <c r="JVU20" s="452"/>
      <c r="JVV20" s="453"/>
      <c r="JVW20" s="453"/>
      <c r="JVX20" s="453"/>
      <c r="JVY20" s="453"/>
      <c r="JVZ20" s="453"/>
      <c r="JWA20" s="452"/>
      <c r="JWB20" s="452"/>
      <c r="JWC20" s="452"/>
      <c r="JWD20" s="453"/>
      <c r="JWE20" s="453"/>
      <c r="JWF20" s="453"/>
      <c r="JWG20" s="453"/>
      <c r="JWH20" s="453"/>
      <c r="JWI20" s="452"/>
      <c r="JWJ20" s="452"/>
      <c r="JWK20" s="452"/>
      <c r="JWL20" s="453"/>
      <c r="JWM20" s="453"/>
      <c r="JWN20" s="453"/>
      <c r="JWO20" s="453"/>
      <c r="JWP20" s="453"/>
      <c r="JWQ20" s="452"/>
      <c r="JWR20" s="452"/>
      <c r="JWS20" s="452"/>
      <c r="JWT20" s="453"/>
      <c r="JWU20" s="453"/>
      <c r="JWV20" s="453"/>
      <c r="JWW20" s="453"/>
      <c r="JWX20" s="453"/>
      <c r="JWY20" s="452"/>
      <c r="JWZ20" s="452"/>
      <c r="JXA20" s="452"/>
      <c r="JXB20" s="453"/>
      <c r="JXC20" s="453"/>
      <c r="JXD20" s="453"/>
      <c r="JXE20" s="453"/>
      <c r="JXF20" s="453"/>
      <c r="JXG20" s="452"/>
      <c r="JXH20" s="452"/>
      <c r="JXI20" s="452"/>
      <c r="JXJ20" s="453"/>
      <c r="JXK20" s="453"/>
      <c r="JXL20" s="453"/>
      <c r="JXM20" s="453"/>
      <c r="JXN20" s="453"/>
      <c r="JXO20" s="452"/>
      <c r="JXP20" s="452"/>
      <c r="JXQ20" s="452"/>
      <c r="JXR20" s="453"/>
      <c r="JXS20" s="453"/>
      <c r="JXT20" s="453"/>
      <c r="JXU20" s="453"/>
      <c r="JXV20" s="453"/>
      <c r="JXW20" s="452"/>
      <c r="JXX20" s="452"/>
      <c r="JXY20" s="452"/>
      <c r="JXZ20" s="453"/>
      <c r="JYA20" s="453"/>
      <c r="JYB20" s="453"/>
      <c r="JYC20" s="453"/>
      <c r="JYD20" s="453"/>
      <c r="JYE20" s="452"/>
      <c r="JYF20" s="452"/>
      <c r="JYG20" s="452"/>
      <c r="JYH20" s="453"/>
      <c r="JYI20" s="453"/>
      <c r="JYJ20" s="453"/>
      <c r="JYK20" s="453"/>
      <c r="JYL20" s="453"/>
      <c r="JYM20" s="452"/>
      <c r="JYN20" s="452"/>
      <c r="JYO20" s="452"/>
      <c r="JYP20" s="453"/>
      <c r="JYQ20" s="453"/>
      <c r="JYR20" s="453"/>
      <c r="JYS20" s="453"/>
      <c r="JYT20" s="453"/>
      <c r="JYU20" s="452"/>
      <c r="JYV20" s="452"/>
      <c r="JYW20" s="452"/>
      <c r="JYX20" s="453"/>
      <c r="JYY20" s="453"/>
      <c r="JYZ20" s="453"/>
      <c r="JZA20" s="453"/>
      <c r="JZB20" s="453"/>
      <c r="JZC20" s="452"/>
      <c r="JZD20" s="452"/>
      <c r="JZE20" s="452"/>
      <c r="JZF20" s="453"/>
      <c r="JZG20" s="453"/>
      <c r="JZH20" s="453"/>
      <c r="JZI20" s="453"/>
      <c r="JZJ20" s="453"/>
      <c r="JZK20" s="452"/>
      <c r="JZL20" s="452"/>
      <c r="JZM20" s="452"/>
      <c r="JZN20" s="453"/>
      <c r="JZO20" s="453"/>
      <c r="JZP20" s="453"/>
      <c r="JZQ20" s="453"/>
      <c r="JZR20" s="453"/>
      <c r="JZS20" s="452"/>
      <c r="JZT20" s="452"/>
      <c r="JZU20" s="452"/>
      <c r="JZV20" s="453"/>
      <c r="JZW20" s="453"/>
      <c r="JZX20" s="453"/>
      <c r="JZY20" s="453"/>
      <c r="JZZ20" s="453"/>
      <c r="KAA20" s="452"/>
      <c r="KAB20" s="452"/>
      <c r="KAC20" s="452"/>
      <c r="KAD20" s="453"/>
      <c r="KAE20" s="453"/>
      <c r="KAF20" s="453"/>
      <c r="KAG20" s="453"/>
      <c r="KAH20" s="453"/>
      <c r="KAI20" s="452"/>
      <c r="KAJ20" s="452"/>
      <c r="KAK20" s="452"/>
      <c r="KAL20" s="453"/>
      <c r="KAM20" s="453"/>
      <c r="KAN20" s="453"/>
      <c r="KAO20" s="453"/>
      <c r="KAP20" s="453"/>
      <c r="KAQ20" s="452"/>
      <c r="KAR20" s="452"/>
      <c r="KAS20" s="452"/>
      <c r="KAT20" s="453"/>
      <c r="KAU20" s="453"/>
      <c r="KAV20" s="453"/>
      <c r="KAW20" s="453"/>
      <c r="KAX20" s="453"/>
      <c r="KAY20" s="452"/>
      <c r="KAZ20" s="452"/>
      <c r="KBA20" s="452"/>
      <c r="KBB20" s="453"/>
      <c r="KBC20" s="453"/>
      <c r="KBD20" s="453"/>
      <c r="KBE20" s="453"/>
      <c r="KBF20" s="453"/>
      <c r="KBG20" s="452"/>
      <c r="KBH20" s="452"/>
      <c r="KBI20" s="452"/>
      <c r="KBJ20" s="453"/>
      <c r="KBK20" s="453"/>
      <c r="KBL20" s="453"/>
      <c r="KBM20" s="453"/>
      <c r="KBN20" s="453"/>
      <c r="KBO20" s="452"/>
      <c r="KBP20" s="452"/>
      <c r="KBQ20" s="452"/>
      <c r="KBR20" s="453"/>
      <c r="KBS20" s="453"/>
      <c r="KBT20" s="453"/>
      <c r="KBU20" s="453"/>
      <c r="KBV20" s="453"/>
      <c r="KBW20" s="452"/>
      <c r="KBX20" s="452"/>
      <c r="KBY20" s="452"/>
      <c r="KBZ20" s="453"/>
      <c r="KCA20" s="453"/>
      <c r="KCB20" s="453"/>
      <c r="KCC20" s="453"/>
      <c r="KCD20" s="453"/>
      <c r="KCE20" s="452"/>
      <c r="KCF20" s="452"/>
      <c r="KCG20" s="452"/>
      <c r="KCH20" s="453"/>
      <c r="KCI20" s="453"/>
      <c r="KCJ20" s="453"/>
      <c r="KCK20" s="453"/>
      <c r="KCL20" s="453"/>
      <c r="KCM20" s="452"/>
      <c r="KCN20" s="452"/>
      <c r="KCO20" s="452"/>
      <c r="KCP20" s="453"/>
      <c r="KCQ20" s="453"/>
      <c r="KCR20" s="453"/>
      <c r="KCS20" s="453"/>
      <c r="KCT20" s="453"/>
      <c r="KCU20" s="452"/>
      <c r="KCV20" s="452"/>
      <c r="KCW20" s="452"/>
      <c r="KCX20" s="453"/>
      <c r="KCY20" s="453"/>
      <c r="KCZ20" s="453"/>
      <c r="KDA20" s="453"/>
      <c r="KDB20" s="453"/>
      <c r="KDC20" s="452"/>
      <c r="KDD20" s="452"/>
      <c r="KDE20" s="452"/>
      <c r="KDF20" s="453"/>
      <c r="KDG20" s="453"/>
      <c r="KDH20" s="453"/>
      <c r="KDI20" s="453"/>
      <c r="KDJ20" s="453"/>
      <c r="KDK20" s="452"/>
      <c r="KDL20" s="452"/>
      <c r="KDM20" s="452"/>
      <c r="KDN20" s="453"/>
      <c r="KDO20" s="453"/>
      <c r="KDP20" s="453"/>
      <c r="KDQ20" s="453"/>
      <c r="KDR20" s="453"/>
      <c r="KDS20" s="452"/>
      <c r="KDT20" s="452"/>
      <c r="KDU20" s="452"/>
      <c r="KDV20" s="453"/>
      <c r="KDW20" s="453"/>
      <c r="KDX20" s="453"/>
      <c r="KDY20" s="453"/>
      <c r="KDZ20" s="453"/>
      <c r="KEA20" s="452"/>
      <c r="KEB20" s="452"/>
      <c r="KEC20" s="452"/>
      <c r="KED20" s="453"/>
      <c r="KEE20" s="453"/>
      <c r="KEF20" s="453"/>
      <c r="KEG20" s="453"/>
      <c r="KEH20" s="453"/>
      <c r="KEI20" s="452"/>
      <c r="KEJ20" s="452"/>
      <c r="KEK20" s="452"/>
      <c r="KEL20" s="453"/>
      <c r="KEM20" s="453"/>
      <c r="KEN20" s="453"/>
      <c r="KEO20" s="453"/>
      <c r="KEP20" s="453"/>
      <c r="KEQ20" s="452"/>
      <c r="KER20" s="452"/>
      <c r="KES20" s="452"/>
      <c r="KET20" s="453"/>
      <c r="KEU20" s="453"/>
      <c r="KEV20" s="453"/>
      <c r="KEW20" s="453"/>
      <c r="KEX20" s="453"/>
      <c r="KEY20" s="452"/>
      <c r="KEZ20" s="452"/>
      <c r="KFA20" s="452"/>
      <c r="KFB20" s="453"/>
      <c r="KFC20" s="453"/>
      <c r="KFD20" s="453"/>
      <c r="KFE20" s="453"/>
      <c r="KFF20" s="453"/>
      <c r="KFG20" s="452"/>
      <c r="KFH20" s="452"/>
      <c r="KFI20" s="452"/>
      <c r="KFJ20" s="453"/>
      <c r="KFK20" s="453"/>
      <c r="KFL20" s="453"/>
      <c r="KFM20" s="453"/>
      <c r="KFN20" s="453"/>
      <c r="KFO20" s="452"/>
      <c r="KFP20" s="452"/>
      <c r="KFQ20" s="452"/>
      <c r="KFR20" s="453"/>
      <c r="KFS20" s="453"/>
      <c r="KFT20" s="453"/>
      <c r="KFU20" s="453"/>
      <c r="KFV20" s="453"/>
      <c r="KFW20" s="452"/>
      <c r="KFX20" s="452"/>
      <c r="KFY20" s="452"/>
      <c r="KFZ20" s="453"/>
      <c r="KGA20" s="453"/>
      <c r="KGB20" s="453"/>
      <c r="KGC20" s="453"/>
      <c r="KGD20" s="453"/>
      <c r="KGE20" s="452"/>
      <c r="KGF20" s="452"/>
      <c r="KGG20" s="452"/>
      <c r="KGH20" s="453"/>
      <c r="KGI20" s="453"/>
      <c r="KGJ20" s="453"/>
      <c r="KGK20" s="453"/>
      <c r="KGL20" s="453"/>
      <c r="KGM20" s="452"/>
      <c r="KGN20" s="452"/>
      <c r="KGO20" s="452"/>
      <c r="KGP20" s="453"/>
      <c r="KGQ20" s="453"/>
      <c r="KGR20" s="453"/>
      <c r="KGS20" s="453"/>
      <c r="KGT20" s="453"/>
      <c r="KGU20" s="452"/>
      <c r="KGV20" s="452"/>
      <c r="KGW20" s="452"/>
      <c r="KGX20" s="453"/>
      <c r="KGY20" s="453"/>
      <c r="KGZ20" s="453"/>
      <c r="KHA20" s="453"/>
      <c r="KHB20" s="453"/>
      <c r="KHC20" s="452"/>
      <c r="KHD20" s="452"/>
      <c r="KHE20" s="452"/>
      <c r="KHF20" s="453"/>
      <c r="KHG20" s="453"/>
      <c r="KHH20" s="453"/>
      <c r="KHI20" s="453"/>
      <c r="KHJ20" s="453"/>
      <c r="KHK20" s="452"/>
      <c r="KHL20" s="452"/>
      <c r="KHM20" s="452"/>
      <c r="KHN20" s="453"/>
      <c r="KHO20" s="453"/>
      <c r="KHP20" s="453"/>
      <c r="KHQ20" s="453"/>
      <c r="KHR20" s="453"/>
      <c r="KHS20" s="452"/>
      <c r="KHT20" s="452"/>
      <c r="KHU20" s="452"/>
      <c r="KHV20" s="453"/>
      <c r="KHW20" s="453"/>
      <c r="KHX20" s="453"/>
      <c r="KHY20" s="453"/>
      <c r="KHZ20" s="453"/>
      <c r="KIA20" s="452"/>
      <c r="KIB20" s="452"/>
      <c r="KIC20" s="452"/>
      <c r="KID20" s="453"/>
      <c r="KIE20" s="453"/>
      <c r="KIF20" s="453"/>
      <c r="KIG20" s="453"/>
      <c r="KIH20" s="453"/>
      <c r="KII20" s="452"/>
      <c r="KIJ20" s="452"/>
      <c r="KIK20" s="452"/>
      <c r="KIL20" s="453"/>
      <c r="KIM20" s="453"/>
      <c r="KIN20" s="453"/>
      <c r="KIO20" s="453"/>
      <c r="KIP20" s="453"/>
      <c r="KIQ20" s="452"/>
      <c r="KIR20" s="452"/>
      <c r="KIS20" s="452"/>
      <c r="KIT20" s="453"/>
      <c r="KIU20" s="453"/>
      <c r="KIV20" s="453"/>
      <c r="KIW20" s="453"/>
      <c r="KIX20" s="453"/>
      <c r="KIY20" s="452"/>
      <c r="KIZ20" s="452"/>
      <c r="KJA20" s="452"/>
      <c r="KJB20" s="453"/>
      <c r="KJC20" s="453"/>
      <c r="KJD20" s="453"/>
      <c r="KJE20" s="453"/>
      <c r="KJF20" s="453"/>
      <c r="KJG20" s="452"/>
      <c r="KJH20" s="452"/>
      <c r="KJI20" s="452"/>
      <c r="KJJ20" s="453"/>
      <c r="KJK20" s="453"/>
      <c r="KJL20" s="453"/>
      <c r="KJM20" s="453"/>
      <c r="KJN20" s="453"/>
      <c r="KJO20" s="452"/>
      <c r="KJP20" s="452"/>
      <c r="KJQ20" s="452"/>
      <c r="KJR20" s="453"/>
      <c r="KJS20" s="453"/>
      <c r="KJT20" s="453"/>
      <c r="KJU20" s="453"/>
      <c r="KJV20" s="453"/>
      <c r="KJW20" s="452"/>
      <c r="KJX20" s="452"/>
      <c r="KJY20" s="452"/>
      <c r="KJZ20" s="453"/>
      <c r="KKA20" s="453"/>
      <c r="KKB20" s="453"/>
      <c r="KKC20" s="453"/>
      <c r="KKD20" s="453"/>
      <c r="KKE20" s="452"/>
      <c r="KKF20" s="452"/>
      <c r="KKG20" s="452"/>
      <c r="KKH20" s="453"/>
      <c r="KKI20" s="453"/>
      <c r="KKJ20" s="453"/>
      <c r="KKK20" s="453"/>
      <c r="KKL20" s="453"/>
      <c r="KKM20" s="452"/>
      <c r="KKN20" s="452"/>
      <c r="KKO20" s="452"/>
      <c r="KKP20" s="453"/>
      <c r="KKQ20" s="453"/>
      <c r="KKR20" s="453"/>
      <c r="KKS20" s="453"/>
      <c r="KKT20" s="453"/>
      <c r="KKU20" s="452"/>
      <c r="KKV20" s="452"/>
      <c r="KKW20" s="452"/>
      <c r="KKX20" s="453"/>
      <c r="KKY20" s="453"/>
      <c r="KKZ20" s="453"/>
      <c r="KLA20" s="453"/>
      <c r="KLB20" s="453"/>
      <c r="KLC20" s="452"/>
      <c r="KLD20" s="452"/>
      <c r="KLE20" s="452"/>
      <c r="KLF20" s="453"/>
      <c r="KLG20" s="453"/>
      <c r="KLH20" s="453"/>
      <c r="KLI20" s="453"/>
      <c r="KLJ20" s="453"/>
      <c r="KLK20" s="452"/>
      <c r="KLL20" s="452"/>
      <c r="KLM20" s="452"/>
      <c r="KLN20" s="453"/>
      <c r="KLO20" s="453"/>
      <c r="KLP20" s="453"/>
      <c r="KLQ20" s="453"/>
      <c r="KLR20" s="453"/>
      <c r="KLS20" s="452"/>
      <c r="KLT20" s="452"/>
      <c r="KLU20" s="452"/>
      <c r="KLV20" s="453"/>
      <c r="KLW20" s="453"/>
      <c r="KLX20" s="453"/>
      <c r="KLY20" s="453"/>
      <c r="KLZ20" s="453"/>
      <c r="KMA20" s="452"/>
      <c r="KMB20" s="452"/>
      <c r="KMC20" s="452"/>
      <c r="KMD20" s="453"/>
      <c r="KME20" s="453"/>
      <c r="KMF20" s="453"/>
      <c r="KMG20" s="453"/>
      <c r="KMH20" s="453"/>
      <c r="KMI20" s="452"/>
      <c r="KMJ20" s="452"/>
      <c r="KMK20" s="452"/>
      <c r="KML20" s="453"/>
      <c r="KMM20" s="453"/>
      <c r="KMN20" s="453"/>
      <c r="KMO20" s="453"/>
      <c r="KMP20" s="453"/>
      <c r="KMQ20" s="452"/>
      <c r="KMR20" s="452"/>
      <c r="KMS20" s="452"/>
      <c r="KMT20" s="453"/>
      <c r="KMU20" s="453"/>
      <c r="KMV20" s="453"/>
      <c r="KMW20" s="453"/>
      <c r="KMX20" s="453"/>
      <c r="KMY20" s="452"/>
      <c r="KMZ20" s="452"/>
      <c r="KNA20" s="452"/>
      <c r="KNB20" s="453"/>
      <c r="KNC20" s="453"/>
      <c r="KND20" s="453"/>
      <c r="KNE20" s="453"/>
      <c r="KNF20" s="453"/>
      <c r="KNG20" s="452"/>
      <c r="KNH20" s="452"/>
      <c r="KNI20" s="452"/>
      <c r="KNJ20" s="453"/>
      <c r="KNK20" s="453"/>
      <c r="KNL20" s="453"/>
      <c r="KNM20" s="453"/>
      <c r="KNN20" s="453"/>
      <c r="KNO20" s="452"/>
      <c r="KNP20" s="452"/>
      <c r="KNQ20" s="452"/>
      <c r="KNR20" s="453"/>
      <c r="KNS20" s="453"/>
      <c r="KNT20" s="453"/>
      <c r="KNU20" s="453"/>
      <c r="KNV20" s="453"/>
      <c r="KNW20" s="452"/>
      <c r="KNX20" s="452"/>
      <c r="KNY20" s="452"/>
      <c r="KNZ20" s="453"/>
      <c r="KOA20" s="453"/>
      <c r="KOB20" s="453"/>
      <c r="KOC20" s="453"/>
      <c r="KOD20" s="453"/>
      <c r="KOE20" s="452"/>
      <c r="KOF20" s="452"/>
      <c r="KOG20" s="452"/>
      <c r="KOH20" s="453"/>
      <c r="KOI20" s="453"/>
      <c r="KOJ20" s="453"/>
      <c r="KOK20" s="453"/>
      <c r="KOL20" s="453"/>
      <c r="KOM20" s="452"/>
      <c r="KON20" s="452"/>
      <c r="KOO20" s="452"/>
      <c r="KOP20" s="453"/>
      <c r="KOQ20" s="453"/>
      <c r="KOR20" s="453"/>
      <c r="KOS20" s="453"/>
      <c r="KOT20" s="453"/>
      <c r="KOU20" s="452"/>
      <c r="KOV20" s="452"/>
      <c r="KOW20" s="452"/>
      <c r="KOX20" s="453"/>
      <c r="KOY20" s="453"/>
      <c r="KOZ20" s="453"/>
      <c r="KPA20" s="453"/>
      <c r="KPB20" s="453"/>
      <c r="KPC20" s="452"/>
      <c r="KPD20" s="452"/>
      <c r="KPE20" s="452"/>
      <c r="KPF20" s="453"/>
      <c r="KPG20" s="453"/>
      <c r="KPH20" s="453"/>
      <c r="KPI20" s="453"/>
      <c r="KPJ20" s="453"/>
      <c r="KPK20" s="452"/>
      <c r="KPL20" s="452"/>
      <c r="KPM20" s="452"/>
      <c r="KPN20" s="453"/>
      <c r="KPO20" s="453"/>
      <c r="KPP20" s="453"/>
      <c r="KPQ20" s="453"/>
      <c r="KPR20" s="453"/>
      <c r="KPS20" s="452"/>
      <c r="KPT20" s="452"/>
      <c r="KPU20" s="452"/>
      <c r="KPV20" s="453"/>
      <c r="KPW20" s="453"/>
      <c r="KPX20" s="453"/>
      <c r="KPY20" s="453"/>
      <c r="KPZ20" s="453"/>
      <c r="KQA20" s="452"/>
      <c r="KQB20" s="452"/>
      <c r="KQC20" s="452"/>
      <c r="KQD20" s="453"/>
      <c r="KQE20" s="453"/>
      <c r="KQF20" s="453"/>
      <c r="KQG20" s="453"/>
      <c r="KQH20" s="453"/>
      <c r="KQI20" s="452"/>
      <c r="KQJ20" s="452"/>
      <c r="KQK20" s="452"/>
      <c r="KQL20" s="453"/>
      <c r="KQM20" s="453"/>
      <c r="KQN20" s="453"/>
      <c r="KQO20" s="453"/>
      <c r="KQP20" s="453"/>
      <c r="KQQ20" s="452"/>
      <c r="KQR20" s="452"/>
      <c r="KQS20" s="452"/>
      <c r="KQT20" s="453"/>
      <c r="KQU20" s="453"/>
      <c r="KQV20" s="453"/>
      <c r="KQW20" s="453"/>
      <c r="KQX20" s="453"/>
      <c r="KQY20" s="452"/>
      <c r="KQZ20" s="452"/>
      <c r="KRA20" s="452"/>
      <c r="KRB20" s="453"/>
      <c r="KRC20" s="453"/>
      <c r="KRD20" s="453"/>
      <c r="KRE20" s="453"/>
      <c r="KRF20" s="453"/>
      <c r="KRG20" s="452"/>
      <c r="KRH20" s="452"/>
      <c r="KRI20" s="452"/>
      <c r="KRJ20" s="453"/>
      <c r="KRK20" s="453"/>
      <c r="KRL20" s="453"/>
      <c r="KRM20" s="453"/>
      <c r="KRN20" s="453"/>
      <c r="KRO20" s="452"/>
      <c r="KRP20" s="452"/>
      <c r="KRQ20" s="452"/>
      <c r="KRR20" s="453"/>
      <c r="KRS20" s="453"/>
      <c r="KRT20" s="453"/>
      <c r="KRU20" s="453"/>
      <c r="KRV20" s="453"/>
      <c r="KRW20" s="452"/>
      <c r="KRX20" s="452"/>
      <c r="KRY20" s="452"/>
      <c r="KRZ20" s="453"/>
      <c r="KSA20" s="453"/>
      <c r="KSB20" s="453"/>
      <c r="KSC20" s="453"/>
      <c r="KSD20" s="453"/>
      <c r="KSE20" s="452"/>
      <c r="KSF20" s="452"/>
      <c r="KSG20" s="452"/>
      <c r="KSH20" s="453"/>
      <c r="KSI20" s="453"/>
      <c r="KSJ20" s="453"/>
      <c r="KSK20" s="453"/>
      <c r="KSL20" s="453"/>
      <c r="KSM20" s="452"/>
      <c r="KSN20" s="452"/>
      <c r="KSO20" s="452"/>
      <c r="KSP20" s="453"/>
      <c r="KSQ20" s="453"/>
      <c r="KSR20" s="453"/>
      <c r="KSS20" s="453"/>
      <c r="KST20" s="453"/>
      <c r="KSU20" s="452"/>
      <c r="KSV20" s="452"/>
      <c r="KSW20" s="452"/>
      <c r="KSX20" s="453"/>
      <c r="KSY20" s="453"/>
      <c r="KSZ20" s="453"/>
      <c r="KTA20" s="453"/>
      <c r="KTB20" s="453"/>
      <c r="KTC20" s="452"/>
      <c r="KTD20" s="452"/>
      <c r="KTE20" s="452"/>
      <c r="KTF20" s="453"/>
      <c r="KTG20" s="453"/>
      <c r="KTH20" s="453"/>
      <c r="KTI20" s="453"/>
      <c r="KTJ20" s="453"/>
      <c r="KTK20" s="452"/>
      <c r="KTL20" s="452"/>
      <c r="KTM20" s="452"/>
      <c r="KTN20" s="453"/>
      <c r="KTO20" s="453"/>
      <c r="KTP20" s="453"/>
      <c r="KTQ20" s="453"/>
      <c r="KTR20" s="453"/>
      <c r="KTS20" s="452"/>
      <c r="KTT20" s="452"/>
      <c r="KTU20" s="452"/>
      <c r="KTV20" s="453"/>
      <c r="KTW20" s="453"/>
      <c r="KTX20" s="453"/>
      <c r="KTY20" s="453"/>
      <c r="KTZ20" s="453"/>
      <c r="KUA20" s="452"/>
      <c r="KUB20" s="452"/>
      <c r="KUC20" s="452"/>
      <c r="KUD20" s="453"/>
      <c r="KUE20" s="453"/>
      <c r="KUF20" s="453"/>
      <c r="KUG20" s="453"/>
      <c r="KUH20" s="453"/>
      <c r="KUI20" s="452"/>
      <c r="KUJ20" s="452"/>
      <c r="KUK20" s="452"/>
      <c r="KUL20" s="453"/>
      <c r="KUM20" s="453"/>
      <c r="KUN20" s="453"/>
      <c r="KUO20" s="453"/>
      <c r="KUP20" s="453"/>
      <c r="KUQ20" s="452"/>
      <c r="KUR20" s="452"/>
      <c r="KUS20" s="452"/>
      <c r="KUT20" s="453"/>
      <c r="KUU20" s="453"/>
      <c r="KUV20" s="453"/>
      <c r="KUW20" s="453"/>
      <c r="KUX20" s="453"/>
      <c r="KUY20" s="452"/>
      <c r="KUZ20" s="452"/>
      <c r="KVA20" s="452"/>
      <c r="KVB20" s="453"/>
      <c r="KVC20" s="453"/>
      <c r="KVD20" s="453"/>
      <c r="KVE20" s="453"/>
      <c r="KVF20" s="453"/>
      <c r="KVG20" s="452"/>
      <c r="KVH20" s="452"/>
      <c r="KVI20" s="452"/>
      <c r="KVJ20" s="453"/>
      <c r="KVK20" s="453"/>
      <c r="KVL20" s="453"/>
      <c r="KVM20" s="453"/>
      <c r="KVN20" s="453"/>
      <c r="KVO20" s="452"/>
      <c r="KVP20" s="452"/>
      <c r="KVQ20" s="452"/>
      <c r="KVR20" s="453"/>
      <c r="KVS20" s="453"/>
      <c r="KVT20" s="453"/>
      <c r="KVU20" s="453"/>
      <c r="KVV20" s="453"/>
      <c r="KVW20" s="452"/>
      <c r="KVX20" s="452"/>
      <c r="KVY20" s="452"/>
      <c r="KVZ20" s="453"/>
      <c r="KWA20" s="453"/>
      <c r="KWB20" s="453"/>
      <c r="KWC20" s="453"/>
      <c r="KWD20" s="453"/>
      <c r="KWE20" s="452"/>
      <c r="KWF20" s="452"/>
      <c r="KWG20" s="452"/>
      <c r="KWH20" s="453"/>
      <c r="KWI20" s="453"/>
      <c r="KWJ20" s="453"/>
      <c r="KWK20" s="453"/>
      <c r="KWL20" s="453"/>
      <c r="KWM20" s="452"/>
      <c r="KWN20" s="452"/>
      <c r="KWO20" s="452"/>
      <c r="KWP20" s="453"/>
      <c r="KWQ20" s="453"/>
      <c r="KWR20" s="453"/>
      <c r="KWS20" s="453"/>
      <c r="KWT20" s="453"/>
      <c r="KWU20" s="452"/>
      <c r="KWV20" s="452"/>
      <c r="KWW20" s="452"/>
      <c r="KWX20" s="453"/>
      <c r="KWY20" s="453"/>
      <c r="KWZ20" s="453"/>
      <c r="KXA20" s="453"/>
      <c r="KXB20" s="453"/>
      <c r="KXC20" s="452"/>
      <c r="KXD20" s="452"/>
      <c r="KXE20" s="452"/>
      <c r="KXF20" s="453"/>
      <c r="KXG20" s="453"/>
      <c r="KXH20" s="453"/>
      <c r="KXI20" s="453"/>
      <c r="KXJ20" s="453"/>
      <c r="KXK20" s="452"/>
      <c r="KXL20" s="452"/>
      <c r="KXM20" s="452"/>
      <c r="KXN20" s="453"/>
      <c r="KXO20" s="453"/>
      <c r="KXP20" s="453"/>
      <c r="KXQ20" s="453"/>
      <c r="KXR20" s="453"/>
      <c r="KXS20" s="452"/>
      <c r="KXT20" s="452"/>
      <c r="KXU20" s="452"/>
      <c r="KXV20" s="453"/>
      <c r="KXW20" s="453"/>
      <c r="KXX20" s="453"/>
      <c r="KXY20" s="453"/>
      <c r="KXZ20" s="453"/>
      <c r="KYA20" s="452"/>
      <c r="KYB20" s="452"/>
      <c r="KYC20" s="452"/>
      <c r="KYD20" s="453"/>
      <c r="KYE20" s="453"/>
      <c r="KYF20" s="453"/>
      <c r="KYG20" s="453"/>
      <c r="KYH20" s="453"/>
      <c r="KYI20" s="452"/>
      <c r="KYJ20" s="452"/>
      <c r="KYK20" s="452"/>
      <c r="KYL20" s="453"/>
      <c r="KYM20" s="453"/>
      <c r="KYN20" s="453"/>
      <c r="KYO20" s="453"/>
      <c r="KYP20" s="453"/>
      <c r="KYQ20" s="452"/>
      <c r="KYR20" s="452"/>
      <c r="KYS20" s="452"/>
      <c r="KYT20" s="453"/>
      <c r="KYU20" s="453"/>
      <c r="KYV20" s="453"/>
      <c r="KYW20" s="453"/>
      <c r="KYX20" s="453"/>
      <c r="KYY20" s="452"/>
      <c r="KYZ20" s="452"/>
      <c r="KZA20" s="452"/>
      <c r="KZB20" s="453"/>
      <c r="KZC20" s="453"/>
      <c r="KZD20" s="453"/>
      <c r="KZE20" s="453"/>
      <c r="KZF20" s="453"/>
      <c r="KZG20" s="452"/>
      <c r="KZH20" s="452"/>
      <c r="KZI20" s="452"/>
      <c r="KZJ20" s="453"/>
      <c r="KZK20" s="453"/>
      <c r="KZL20" s="453"/>
      <c r="KZM20" s="453"/>
      <c r="KZN20" s="453"/>
      <c r="KZO20" s="452"/>
      <c r="KZP20" s="452"/>
      <c r="KZQ20" s="452"/>
      <c r="KZR20" s="453"/>
      <c r="KZS20" s="453"/>
      <c r="KZT20" s="453"/>
      <c r="KZU20" s="453"/>
      <c r="KZV20" s="453"/>
      <c r="KZW20" s="452"/>
      <c r="KZX20" s="452"/>
      <c r="KZY20" s="452"/>
      <c r="KZZ20" s="453"/>
      <c r="LAA20" s="453"/>
      <c r="LAB20" s="453"/>
      <c r="LAC20" s="453"/>
      <c r="LAD20" s="453"/>
      <c r="LAE20" s="452"/>
      <c r="LAF20" s="452"/>
      <c r="LAG20" s="452"/>
      <c r="LAH20" s="453"/>
      <c r="LAI20" s="453"/>
      <c r="LAJ20" s="453"/>
      <c r="LAK20" s="453"/>
      <c r="LAL20" s="453"/>
      <c r="LAM20" s="452"/>
      <c r="LAN20" s="452"/>
      <c r="LAO20" s="452"/>
      <c r="LAP20" s="453"/>
      <c r="LAQ20" s="453"/>
      <c r="LAR20" s="453"/>
      <c r="LAS20" s="453"/>
      <c r="LAT20" s="453"/>
      <c r="LAU20" s="452"/>
      <c r="LAV20" s="452"/>
      <c r="LAW20" s="452"/>
      <c r="LAX20" s="453"/>
      <c r="LAY20" s="453"/>
      <c r="LAZ20" s="453"/>
      <c r="LBA20" s="453"/>
      <c r="LBB20" s="453"/>
      <c r="LBC20" s="452"/>
      <c r="LBD20" s="452"/>
      <c r="LBE20" s="452"/>
      <c r="LBF20" s="453"/>
      <c r="LBG20" s="453"/>
      <c r="LBH20" s="453"/>
      <c r="LBI20" s="453"/>
      <c r="LBJ20" s="453"/>
      <c r="LBK20" s="452"/>
      <c r="LBL20" s="452"/>
      <c r="LBM20" s="452"/>
      <c r="LBN20" s="453"/>
      <c r="LBO20" s="453"/>
      <c r="LBP20" s="453"/>
      <c r="LBQ20" s="453"/>
      <c r="LBR20" s="453"/>
      <c r="LBS20" s="452"/>
      <c r="LBT20" s="452"/>
      <c r="LBU20" s="452"/>
      <c r="LBV20" s="453"/>
      <c r="LBW20" s="453"/>
      <c r="LBX20" s="453"/>
      <c r="LBY20" s="453"/>
      <c r="LBZ20" s="453"/>
      <c r="LCA20" s="452"/>
      <c r="LCB20" s="452"/>
      <c r="LCC20" s="452"/>
      <c r="LCD20" s="453"/>
      <c r="LCE20" s="453"/>
      <c r="LCF20" s="453"/>
      <c r="LCG20" s="453"/>
      <c r="LCH20" s="453"/>
      <c r="LCI20" s="452"/>
      <c r="LCJ20" s="452"/>
      <c r="LCK20" s="452"/>
      <c r="LCL20" s="453"/>
      <c r="LCM20" s="453"/>
      <c r="LCN20" s="453"/>
      <c r="LCO20" s="453"/>
      <c r="LCP20" s="453"/>
      <c r="LCQ20" s="452"/>
      <c r="LCR20" s="452"/>
      <c r="LCS20" s="452"/>
      <c r="LCT20" s="453"/>
      <c r="LCU20" s="453"/>
      <c r="LCV20" s="453"/>
      <c r="LCW20" s="453"/>
      <c r="LCX20" s="453"/>
      <c r="LCY20" s="452"/>
      <c r="LCZ20" s="452"/>
      <c r="LDA20" s="452"/>
      <c r="LDB20" s="453"/>
      <c r="LDC20" s="453"/>
      <c r="LDD20" s="453"/>
      <c r="LDE20" s="453"/>
      <c r="LDF20" s="453"/>
      <c r="LDG20" s="452"/>
      <c r="LDH20" s="452"/>
      <c r="LDI20" s="452"/>
      <c r="LDJ20" s="453"/>
      <c r="LDK20" s="453"/>
      <c r="LDL20" s="453"/>
      <c r="LDM20" s="453"/>
      <c r="LDN20" s="453"/>
      <c r="LDO20" s="452"/>
      <c r="LDP20" s="452"/>
      <c r="LDQ20" s="452"/>
      <c r="LDR20" s="453"/>
      <c r="LDS20" s="453"/>
      <c r="LDT20" s="453"/>
      <c r="LDU20" s="453"/>
      <c r="LDV20" s="453"/>
      <c r="LDW20" s="452"/>
      <c r="LDX20" s="452"/>
      <c r="LDY20" s="452"/>
      <c r="LDZ20" s="453"/>
      <c r="LEA20" s="453"/>
      <c r="LEB20" s="453"/>
      <c r="LEC20" s="453"/>
      <c r="LED20" s="453"/>
      <c r="LEE20" s="452"/>
      <c r="LEF20" s="452"/>
      <c r="LEG20" s="452"/>
      <c r="LEH20" s="453"/>
      <c r="LEI20" s="453"/>
      <c r="LEJ20" s="453"/>
      <c r="LEK20" s="453"/>
      <c r="LEL20" s="453"/>
      <c r="LEM20" s="452"/>
      <c r="LEN20" s="452"/>
      <c r="LEO20" s="452"/>
      <c r="LEP20" s="453"/>
      <c r="LEQ20" s="453"/>
      <c r="LER20" s="453"/>
      <c r="LES20" s="453"/>
      <c r="LET20" s="453"/>
      <c r="LEU20" s="452"/>
      <c r="LEV20" s="452"/>
      <c r="LEW20" s="452"/>
      <c r="LEX20" s="453"/>
      <c r="LEY20" s="453"/>
      <c r="LEZ20" s="453"/>
      <c r="LFA20" s="453"/>
      <c r="LFB20" s="453"/>
      <c r="LFC20" s="452"/>
      <c r="LFD20" s="452"/>
      <c r="LFE20" s="452"/>
      <c r="LFF20" s="453"/>
      <c r="LFG20" s="453"/>
      <c r="LFH20" s="453"/>
      <c r="LFI20" s="453"/>
      <c r="LFJ20" s="453"/>
      <c r="LFK20" s="452"/>
      <c r="LFL20" s="452"/>
      <c r="LFM20" s="452"/>
      <c r="LFN20" s="453"/>
      <c r="LFO20" s="453"/>
      <c r="LFP20" s="453"/>
      <c r="LFQ20" s="453"/>
      <c r="LFR20" s="453"/>
      <c r="LFS20" s="452"/>
      <c r="LFT20" s="452"/>
      <c r="LFU20" s="452"/>
      <c r="LFV20" s="453"/>
      <c r="LFW20" s="453"/>
      <c r="LFX20" s="453"/>
      <c r="LFY20" s="453"/>
      <c r="LFZ20" s="453"/>
      <c r="LGA20" s="452"/>
      <c r="LGB20" s="452"/>
      <c r="LGC20" s="452"/>
      <c r="LGD20" s="453"/>
      <c r="LGE20" s="453"/>
      <c r="LGF20" s="453"/>
      <c r="LGG20" s="453"/>
      <c r="LGH20" s="453"/>
      <c r="LGI20" s="452"/>
      <c r="LGJ20" s="452"/>
      <c r="LGK20" s="452"/>
      <c r="LGL20" s="453"/>
      <c r="LGM20" s="453"/>
      <c r="LGN20" s="453"/>
      <c r="LGO20" s="453"/>
      <c r="LGP20" s="453"/>
      <c r="LGQ20" s="452"/>
      <c r="LGR20" s="452"/>
      <c r="LGS20" s="452"/>
      <c r="LGT20" s="453"/>
      <c r="LGU20" s="453"/>
      <c r="LGV20" s="453"/>
      <c r="LGW20" s="453"/>
      <c r="LGX20" s="453"/>
      <c r="LGY20" s="452"/>
      <c r="LGZ20" s="452"/>
      <c r="LHA20" s="452"/>
      <c r="LHB20" s="453"/>
      <c r="LHC20" s="453"/>
      <c r="LHD20" s="453"/>
      <c r="LHE20" s="453"/>
      <c r="LHF20" s="453"/>
      <c r="LHG20" s="452"/>
      <c r="LHH20" s="452"/>
      <c r="LHI20" s="452"/>
      <c r="LHJ20" s="453"/>
      <c r="LHK20" s="453"/>
      <c r="LHL20" s="453"/>
      <c r="LHM20" s="453"/>
      <c r="LHN20" s="453"/>
      <c r="LHO20" s="452"/>
      <c r="LHP20" s="452"/>
      <c r="LHQ20" s="452"/>
      <c r="LHR20" s="453"/>
      <c r="LHS20" s="453"/>
      <c r="LHT20" s="453"/>
      <c r="LHU20" s="453"/>
      <c r="LHV20" s="453"/>
      <c r="LHW20" s="452"/>
      <c r="LHX20" s="452"/>
      <c r="LHY20" s="452"/>
      <c r="LHZ20" s="453"/>
      <c r="LIA20" s="453"/>
      <c r="LIB20" s="453"/>
      <c r="LIC20" s="453"/>
      <c r="LID20" s="453"/>
      <c r="LIE20" s="452"/>
      <c r="LIF20" s="452"/>
      <c r="LIG20" s="452"/>
      <c r="LIH20" s="453"/>
      <c r="LII20" s="453"/>
      <c r="LIJ20" s="453"/>
      <c r="LIK20" s="453"/>
      <c r="LIL20" s="453"/>
      <c r="LIM20" s="452"/>
      <c r="LIN20" s="452"/>
      <c r="LIO20" s="452"/>
      <c r="LIP20" s="453"/>
      <c r="LIQ20" s="453"/>
      <c r="LIR20" s="453"/>
      <c r="LIS20" s="453"/>
      <c r="LIT20" s="453"/>
      <c r="LIU20" s="452"/>
      <c r="LIV20" s="452"/>
      <c r="LIW20" s="452"/>
      <c r="LIX20" s="453"/>
      <c r="LIY20" s="453"/>
      <c r="LIZ20" s="453"/>
      <c r="LJA20" s="453"/>
      <c r="LJB20" s="453"/>
      <c r="LJC20" s="452"/>
      <c r="LJD20" s="452"/>
      <c r="LJE20" s="452"/>
      <c r="LJF20" s="453"/>
      <c r="LJG20" s="453"/>
      <c r="LJH20" s="453"/>
      <c r="LJI20" s="453"/>
      <c r="LJJ20" s="453"/>
      <c r="LJK20" s="452"/>
      <c r="LJL20" s="452"/>
      <c r="LJM20" s="452"/>
      <c r="LJN20" s="453"/>
      <c r="LJO20" s="453"/>
      <c r="LJP20" s="453"/>
      <c r="LJQ20" s="453"/>
      <c r="LJR20" s="453"/>
      <c r="LJS20" s="452"/>
      <c r="LJT20" s="452"/>
      <c r="LJU20" s="452"/>
      <c r="LJV20" s="453"/>
      <c r="LJW20" s="453"/>
      <c r="LJX20" s="453"/>
      <c r="LJY20" s="453"/>
      <c r="LJZ20" s="453"/>
      <c r="LKA20" s="452"/>
      <c r="LKB20" s="452"/>
      <c r="LKC20" s="452"/>
      <c r="LKD20" s="453"/>
      <c r="LKE20" s="453"/>
      <c r="LKF20" s="453"/>
      <c r="LKG20" s="453"/>
      <c r="LKH20" s="453"/>
      <c r="LKI20" s="452"/>
      <c r="LKJ20" s="452"/>
      <c r="LKK20" s="452"/>
      <c r="LKL20" s="453"/>
      <c r="LKM20" s="453"/>
      <c r="LKN20" s="453"/>
      <c r="LKO20" s="453"/>
      <c r="LKP20" s="453"/>
      <c r="LKQ20" s="452"/>
      <c r="LKR20" s="452"/>
      <c r="LKS20" s="452"/>
      <c r="LKT20" s="453"/>
      <c r="LKU20" s="453"/>
      <c r="LKV20" s="453"/>
      <c r="LKW20" s="453"/>
      <c r="LKX20" s="453"/>
      <c r="LKY20" s="452"/>
      <c r="LKZ20" s="452"/>
      <c r="LLA20" s="452"/>
      <c r="LLB20" s="453"/>
      <c r="LLC20" s="453"/>
      <c r="LLD20" s="453"/>
      <c r="LLE20" s="453"/>
      <c r="LLF20" s="453"/>
      <c r="LLG20" s="452"/>
      <c r="LLH20" s="452"/>
      <c r="LLI20" s="452"/>
      <c r="LLJ20" s="453"/>
      <c r="LLK20" s="453"/>
      <c r="LLL20" s="453"/>
      <c r="LLM20" s="453"/>
      <c r="LLN20" s="453"/>
      <c r="LLO20" s="452"/>
      <c r="LLP20" s="452"/>
      <c r="LLQ20" s="452"/>
      <c r="LLR20" s="453"/>
      <c r="LLS20" s="453"/>
      <c r="LLT20" s="453"/>
      <c r="LLU20" s="453"/>
      <c r="LLV20" s="453"/>
      <c r="LLW20" s="452"/>
      <c r="LLX20" s="452"/>
      <c r="LLY20" s="452"/>
      <c r="LLZ20" s="453"/>
      <c r="LMA20" s="453"/>
      <c r="LMB20" s="453"/>
      <c r="LMC20" s="453"/>
      <c r="LMD20" s="453"/>
      <c r="LME20" s="452"/>
      <c r="LMF20" s="452"/>
      <c r="LMG20" s="452"/>
      <c r="LMH20" s="453"/>
      <c r="LMI20" s="453"/>
      <c r="LMJ20" s="453"/>
      <c r="LMK20" s="453"/>
      <c r="LML20" s="453"/>
      <c r="LMM20" s="452"/>
      <c r="LMN20" s="452"/>
      <c r="LMO20" s="452"/>
      <c r="LMP20" s="453"/>
      <c r="LMQ20" s="453"/>
      <c r="LMR20" s="453"/>
      <c r="LMS20" s="453"/>
      <c r="LMT20" s="453"/>
      <c r="LMU20" s="452"/>
      <c r="LMV20" s="452"/>
      <c r="LMW20" s="452"/>
      <c r="LMX20" s="453"/>
      <c r="LMY20" s="453"/>
      <c r="LMZ20" s="453"/>
      <c r="LNA20" s="453"/>
      <c r="LNB20" s="453"/>
      <c r="LNC20" s="452"/>
      <c r="LND20" s="452"/>
      <c r="LNE20" s="452"/>
      <c r="LNF20" s="453"/>
      <c r="LNG20" s="453"/>
      <c r="LNH20" s="453"/>
      <c r="LNI20" s="453"/>
      <c r="LNJ20" s="453"/>
      <c r="LNK20" s="452"/>
      <c r="LNL20" s="452"/>
      <c r="LNM20" s="452"/>
      <c r="LNN20" s="453"/>
      <c r="LNO20" s="453"/>
      <c r="LNP20" s="453"/>
      <c r="LNQ20" s="453"/>
      <c r="LNR20" s="453"/>
      <c r="LNS20" s="452"/>
      <c r="LNT20" s="452"/>
      <c r="LNU20" s="452"/>
      <c r="LNV20" s="453"/>
      <c r="LNW20" s="453"/>
      <c r="LNX20" s="453"/>
      <c r="LNY20" s="453"/>
      <c r="LNZ20" s="453"/>
      <c r="LOA20" s="452"/>
      <c r="LOB20" s="452"/>
      <c r="LOC20" s="452"/>
      <c r="LOD20" s="453"/>
      <c r="LOE20" s="453"/>
      <c r="LOF20" s="453"/>
      <c r="LOG20" s="453"/>
      <c r="LOH20" s="453"/>
      <c r="LOI20" s="452"/>
      <c r="LOJ20" s="452"/>
      <c r="LOK20" s="452"/>
      <c r="LOL20" s="453"/>
      <c r="LOM20" s="453"/>
      <c r="LON20" s="453"/>
      <c r="LOO20" s="453"/>
      <c r="LOP20" s="453"/>
      <c r="LOQ20" s="452"/>
      <c r="LOR20" s="452"/>
      <c r="LOS20" s="452"/>
      <c r="LOT20" s="453"/>
      <c r="LOU20" s="453"/>
      <c r="LOV20" s="453"/>
      <c r="LOW20" s="453"/>
      <c r="LOX20" s="453"/>
      <c r="LOY20" s="452"/>
      <c r="LOZ20" s="452"/>
      <c r="LPA20" s="452"/>
      <c r="LPB20" s="453"/>
      <c r="LPC20" s="453"/>
      <c r="LPD20" s="453"/>
      <c r="LPE20" s="453"/>
      <c r="LPF20" s="453"/>
      <c r="LPG20" s="452"/>
      <c r="LPH20" s="452"/>
      <c r="LPI20" s="452"/>
      <c r="LPJ20" s="453"/>
      <c r="LPK20" s="453"/>
      <c r="LPL20" s="453"/>
      <c r="LPM20" s="453"/>
      <c r="LPN20" s="453"/>
      <c r="LPO20" s="452"/>
      <c r="LPP20" s="452"/>
      <c r="LPQ20" s="452"/>
      <c r="LPR20" s="453"/>
      <c r="LPS20" s="453"/>
      <c r="LPT20" s="453"/>
      <c r="LPU20" s="453"/>
      <c r="LPV20" s="453"/>
      <c r="LPW20" s="452"/>
      <c r="LPX20" s="452"/>
      <c r="LPY20" s="452"/>
      <c r="LPZ20" s="453"/>
      <c r="LQA20" s="453"/>
      <c r="LQB20" s="453"/>
      <c r="LQC20" s="453"/>
      <c r="LQD20" s="453"/>
      <c r="LQE20" s="452"/>
      <c r="LQF20" s="452"/>
      <c r="LQG20" s="452"/>
      <c r="LQH20" s="453"/>
      <c r="LQI20" s="453"/>
      <c r="LQJ20" s="453"/>
      <c r="LQK20" s="453"/>
      <c r="LQL20" s="453"/>
      <c r="LQM20" s="452"/>
      <c r="LQN20" s="452"/>
      <c r="LQO20" s="452"/>
      <c r="LQP20" s="453"/>
      <c r="LQQ20" s="453"/>
      <c r="LQR20" s="453"/>
      <c r="LQS20" s="453"/>
      <c r="LQT20" s="453"/>
      <c r="LQU20" s="452"/>
      <c r="LQV20" s="452"/>
      <c r="LQW20" s="452"/>
      <c r="LQX20" s="453"/>
      <c r="LQY20" s="453"/>
      <c r="LQZ20" s="453"/>
      <c r="LRA20" s="453"/>
      <c r="LRB20" s="453"/>
      <c r="LRC20" s="452"/>
      <c r="LRD20" s="452"/>
      <c r="LRE20" s="452"/>
      <c r="LRF20" s="453"/>
      <c r="LRG20" s="453"/>
      <c r="LRH20" s="453"/>
      <c r="LRI20" s="453"/>
      <c r="LRJ20" s="453"/>
      <c r="LRK20" s="452"/>
      <c r="LRL20" s="452"/>
      <c r="LRM20" s="452"/>
      <c r="LRN20" s="453"/>
      <c r="LRO20" s="453"/>
      <c r="LRP20" s="453"/>
      <c r="LRQ20" s="453"/>
      <c r="LRR20" s="453"/>
      <c r="LRS20" s="452"/>
      <c r="LRT20" s="452"/>
      <c r="LRU20" s="452"/>
      <c r="LRV20" s="453"/>
      <c r="LRW20" s="453"/>
      <c r="LRX20" s="453"/>
      <c r="LRY20" s="453"/>
      <c r="LRZ20" s="453"/>
      <c r="LSA20" s="452"/>
      <c r="LSB20" s="452"/>
      <c r="LSC20" s="452"/>
      <c r="LSD20" s="453"/>
      <c r="LSE20" s="453"/>
      <c r="LSF20" s="453"/>
      <c r="LSG20" s="453"/>
      <c r="LSH20" s="453"/>
      <c r="LSI20" s="452"/>
      <c r="LSJ20" s="452"/>
      <c r="LSK20" s="452"/>
      <c r="LSL20" s="453"/>
      <c r="LSM20" s="453"/>
      <c r="LSN20" s="453"/>
      <c r="LSO20" s="453"/>
      <c r="LSP20" s="453"/>
      <c r="LSQ20" s="452"/>
      <c r="LSR20" s="452"/>
      <c r="LSS20" s="452"/>
      <c r="LST20" s="453"/>
      <c r="LSU20" s="453"/>
      <c r="LSV20" s="453"/>
      <c r="LSW20" s="453"/>
      <c r="LSX20" s="453"/>
      <c r="LSY20" s="452"/>
      <c r="LSZ20" s="452"/>
      <c r="LTA20" s="452"/>
      <c r="LTB20" s="453"/>
      <c r="LTC20" s="453"/>
      <c r="LTD20" s="453"/>
      <c r="LTE20" s="453"/>
      <c r="LTF20" s="453"/>
      <c r="LTG20" s="452"/>
      <c r="LTH20" s="452"/>
      <c r="LTI20" s="452"/>
      <c r="LTJ20" s="453"/>
      <c r="LTK20" s="453"/>
      <c r="LTL20" s="453"/>
      <c r="LTM20" s="453"/>
      <c r="LTN20" s="453"/>
      <c r="LTO20" s="452"/>
      <c r="LTP20" s="452"/>
      <c r="LTQ20" s="452"/>
      <c r="LTR20" s="453"/>
      <c r="LTS20" s="453"/>
      <c r="LTT20" s="453"/>
      <c r="LTU20" s="453"/>
      <c r="LTV20" s="453"/>
      <c r="LTW20" s="452"/>
      <c r="LTX20" s="452"/>
      <c r="LTY20" s="452"/>
      <c r="LTZ20" s="453"/>
      <c r="LUA20" s="453"/>
      <c r="LUB20" s="453"/>
      <c r="LUC20" s="453"/>
      <c r="LUD20" s="453"/>
      <c r="LUE20" s="452"/>
      <c r="LUF20" s="452"/>
      <c r="LUG20" s="452"/>
      <c r="LUH20" s="453"/>
      <c r="LUI20" s="453"/>
      <c r="LUJ20" s="453"/>
      <c r="LUK20" s="453"/>
      <c r="LUL20" s="453"/>
      <c r="LUM20" s="452"/>
      <c r="LUN20" s="452"/>
      <c r="LUO20" s="452"/>
      <c r="LUP20" s="453"/>
      <c r="LUQ20" s="453"/>
      <c r="LUR20" s="453"/>
      <c r="LUS20" s="453"/>
      <c r="LUT20" s="453"/>
      <c r="LUU20" s="452"/>
      <c r="LUV20" s="452"/>
      <c r="LUW20" s="452"/>
      <c r="LUX20" s="453"/>
      <c r="LUY20" s="453"/>
      <c r="LUZ20" s="453"/>
      <c r="LVA20" s="453"/>
      <c r="LVB20" s="453"/>
      <c r="LVC20" s="452"/>
      <c r="LVD20" s="452"/>
      <c r="LVE20" s="452"/>
      <c r="LVF20" s="453"/>
      <c r="LVG20" s="453"/>
      <c r="LVH20" s="453"/>
      <c r="LVI20" s="453"/>
      <c r="LVJ20" s="453"/>
      <c r="LVK20" s="452"/>
      <c r="LVL20" s="452"/>
      <c r="LVM20" s="452"/>
      <c r="LVN20" s="453"/>
      <c r="LVO20" s="453"/>
      <c r="LVP20" s="453"/>
      <c r="LVQ20" s="453"/>
      <c r="LVR20" s="453"/>
      <c r="LVS20" s="452"/>
      <c r="LVT20" s="452"/>
      <c r="LVU20" s="452"/>
      <c r="LVV20" s="453"/>
      <c r="LVW20" s="453"/>
      <c r="LVX20" s="453"/>
      <c r="LVY20" s="453"/>
      <c r="LVZ20" s="453"/>
      <c r="LWA20" s="452"/>
      <c r="LWB20" s="452"/>
      <c r="LWC20" s="452"/>
      <c r="LWD20" s="453"/>
      <c r="LWE20" s="453"/>
      <c r="LWF20" s="453"/>
      <c r="LWG20" s="453"/>
      <c r="LWH20" s="453"/>
      <c r="LWI20" s="452"/>
      <c r="LWJ20" s="452"/>
      <c r="LWK20" s="452"/>
      <c r="LWL20" s="453"/>
      <c r="LWM20" s="453"/>
      <c r="LWN20" s="453"/>
      <c r="LWO20" s="453"/>
      <c r="LWP20" s="453"/>
      <c r="LWQ20" s="452"/>
      <c r="LWR20" s="452"/>
      <c r="LWS20" s="452"/>
      <c r="LWT20" s="453"/>
      <c r="LWU20" s="453"/>
      <c r="LWV20" s="453"/>
      <c r="LWW20" s="453"/>
      <c r="LWX20" s="453"/>
      <c r="LWY20" s="452"/>
      <c r="LWZ20" s="452"/>
      <c r="LXA20" s="452"/>
      <c r="LXB20" s="453"/>
      <c r="LXC20" s="453"/>
      <c r="LXD20" s="453"/>
      <c r="LXE20" s="453"/>
      <c r="LXF20" s="453"/>
      <c r="LXG20" s="452"/>
      <c r="LXH20" s="452"/>
      <c r="LXI20" s="452"/>
      <c r="LXJ20" s="453"/>
      <c r="LXK20" s="453"/>
      <c r="LXL20" s="453"/>
      <c r="LXM20" s="453"/>
      <c r="LXN20" s="453"/>
      <c r="LXO20" s="452"/>
      <c r="LXP20" s="452"/>
      <c r="LXQ20" s="452"/>
      <c r="LXR20" s="453"/>
      <c r="LXS20" s="453"/>
      <c r="LXT20" s="453"/>
      <c r="LXU20" s="453"/>
      <c r="LXV20" s="453"/>
      <c r="LXW20" s="452"/>
      <c r="LXX20" s="452"/>
      <c r="LXY20" s="452"/>
      <c r="LXZ20" s="453"/>
      <c r="LYA20" s="453"/>
      <c r="LYB20" s="453"/>
      <c r="LYC20" s="453"/>
      <c r="LYD20" s="453"/>
      <c r="LYE20" s="452"/>
      <c r="LYF20" s="452"/>
      <c r="LYG20" s="452"/>
      <c r="LYH20" s="453"/>
      <c r="LYI20" s="453"/>
      <c r="LYJ20" s="453"/>
      <c r="LYK20" s="453"/>
      <c r="LYL20" s="453"/>
      <c r="LYM20" s="452"/>
      <c r="LYN20" s="452"/>
      <c r="LYO20" s="452"/>
      <c r="LYP20" s="453"/>
      <c r="LYQ20" s="453"/>
      <c r="LYR20" s="453"/>
      <c r="LYS20" s="453"/>
      <c r="LYT20" s="453"/>
      <c r="LYU20" s="452"/>
      <c r="LYV20" s="452"/>
      <c r="LYW20" s="452"/>
      <c r="LYX20" s="453"/>
      <c r="LYY20" s="453"/>
      <c r="LYZ20" s="453"/>
      <c r="LZA20" s="453"/>
      <c r="LZB20" s="453"/>
      <c r="LZC20" s="452"/>
      <c r="LZD20" s="452"/>
      <c r="LZE20" s="452"/>
      <c r="LZF20" s="453"/>
      <c r="LZG20" s="453"/>
      <c r="LZH20" s="453"/>
      <c r="LZI20" s="453"/>
      <c r="LZJ20" s="453"/>
      <c r="LZK20" s="452"/>
      <c r="LZL20" s="452"/>
      <c r="LZM20" s="452"/>
      <c r="LZN20" s="453"/>
      <c r="LZO20" s="453"/>
      <c r="LZP20" s="453"/>
      <c r="LZQ20" s="453"/>
      <c r="LZR20" s="453"/>
      <c r="LZS20" s="452"/>
      <c r="LZT20" s="452"/>
      <c r="LZU20" s="452"/>
      <c r="LZV20" s="453"/>
      <c r="LZW20" s="453"/>
      <c r="LZX20" s="453"/>
      <c r="LZY20" s="453"/>
      <c r="LZZ20" s="453"/>
      <c r="MAA20" s="452"/>
      <c r="MAB20" s="452"/>
      <c r="MAC20" s="452"/>
      <c r="MAD20" s="453"/>
      <c r="MAE20" s="453"/>
      <c r="MAF20" s="453"/>
      <c r="MAG20" s="453"/>
      <c r="MAH20" s="453"/>
      <c r="MAI20" s="452"/>
      <c r="MAJ20" s="452"/>
      <c r="MAK20" s="452"/>
      <c r="MAL20" s="453"/>
      <c r="MAM20" s="453"/>
      <c r="MAN20" s="453"/>
      <c r="MAO20" s="453"/>
      <c r="MAP20" s="453"/>
      <c r="MAQ20" s="452"/>
      <c r="MAR20" s="452"/>
      <c r="MAS20" s="452"/>
      <c r="MAT20" s="453"/>
      <c r="MAU20" s="453"/>
      <c r="MAV20" s="453"/>
      <c r="MAW20" s="453"/>
      <c r="MAX20" s="453"/>
      <c r="MAY20" s="452"/>
      <c r="MAZ20" s="452"/>
      <c r="MBA20" s="452"/>
      <c r="MBB20" s="453"/>
      <c r="MBC20" s="453"/>
      <c r="MBD20" s="453"/>
      <c r="MBE20" s="453"/>
      <c r="MBF20" s="453"/>
      <c r="MBG20" s="452"/>
      <c r="MBH20" s="452"/>
      <c r="MBI20" s="452"/>
      <c r="MBJ20" s="453"/>
      <c r="MBK20" s="453"/>
      <c r="MBL20" s="453"/>
      <c r="MBM20" s="453"/>
      <c r="MBN20" s="453"/>
      <c r="MBO20" s="452"/>
      <c r="MBP20" s="452"/>
      <c r="MBQ20" s="452"/>
      <c r="MBR20" s="453"/>
      <c r="MBS20" s="453"/>
      <c r="MBT20" s="453"/>
      <c r="MBU20" s="453"/>
      <c r="MBV20" s="453"/>
      <c r="MBW20" s="452"/>
      <c r="MBX20" s="452"/>
      <c r="MBY20" s="452"/>
      <c r="MBZ20" s="453"/>
      <c r="MCA20" s="453"/>
      <c r="MCB20" s="453"/>
      <c r="MCC20" s="453"/>
      <c r="MCD20" s="453"/>
      <c r="MCE20" s="452"/>
      <c r="MCF20" s="452"/>
      <c r="MCG20" s="452"/>
      <c r="MCH20" s="453"/>
      <c r="MCI20" s="453"/>
      <c r="MCJ20" s="453"/>
      <c r="MCK20" s="453"/>
      <c r="MCL20" s="453"/>
      <c r="MCM20" s="452"/>
      <c r="MCN20" s="452"/>
      <c r="MCO20" s="452"/>
      <c r="MCP20" s="453"/>
      <c r="MCQ20" s="453"/>
      <c r="MCR20" s="453"/>
      <c r="MCS20" s="453"/>
      <c r="MCT20" s="453"/>
      <c r="MCU20" s="452"/>
      <c r="MCV20" s="452"/>
      <c r="MCW20" s="452"/>
      <c r="MCX20" s="453"/>
      <c r="MCY20" s="453"/>
      <c r="MCZ20" s="453"/>
      <c r="MDA20" s="453"/>
      <c r="MDB20" s="453"/>
      <c r="MDC20" s="452"/>
      <c r="MDD20" s="452"/>
      <c r="MDE20" s="452"/>
      <c r="MDF20" s="453"/>
      <c r="MDG20" s="453"/>
      <c r="MDH20" s="453"/>
      <c r="MDI20" s="453"/>
      <c r="MDJ20" s="453"/>
      <c r="MDK20" s="452"/>
      <c r="MDL20" s="452"/>
      <c r="MDM20" s="452"/>
      <c r="MDN20" s="453"/>
      <c r="MDO20" s="453"/>
      <c r="MDP20" s="453"/>
      <c r="MDQ20" s="453"/>
      <c r="MDR20" s="453"/>
      <c r="MDS20" s="452"/>
      <c r="MDT20" s="452"/>
      <c r="MDU20" s="452"/>
      <c r="MDV20" s="453"/>
      <c r="MDW20" s="453"/>
      <c r="MDX20" s="453"/>
      <c r="MDY20" s="453"/>
      <c r="MDZ20" s="453"/>
      <c r="MEA20" s="452"/>
      <c r="MEB20" s="452"/>
      <c r="MEC20" s="452"/>
      <c r="MED20" s="453"/>
      <c r="MEE20" s="453"/>
      <c r="MEF20" s="453"/>
      <c r="MEG20" s="453"/>
      <c r="MEH20" s="453"/>
      <c r="MEI20" s="452"/>
      <c r="MEJ20" s="452"/>
      <c r="MEK20" s="452"/>
      <c r="MEL20" s="453"/>
      <c r="MEM20" s="453"/>
      <c r="MEN20" s="453"/>
      <c r="MEO20" s="453"/>
      <c r="MEP20" s="453"/>
      <c r="MEQ20" s="452"/>
      <c r="MER20" s="452"/>
      <c r="MES20" s="452"/>
      <c r="MET20" s="453"/>
      <c r="MEU20" s="453"/>
      <c r="MEV20" s="453"/>
      <c r="MEW20" s="453"/>
      <c r="MEX20" s="453"/>
      <c r="MEY20" s="452"/>
      <c r="MEZ20" s="452"/>
      <c r="MFA20" s="452"/>
      <c r="MFB20" s="453"/>
      <c r="MFC20" s="453"/>
      <c r="MFD20" s="453"/>
      <c r="MFE20" s="453"/>
      <c r="MFF20" s="453"/>
      <c r="MFG20" s="452"/>
      <c r="MFH20" s="452"/>
      <c r="MFI20" s="452"/>
      <c r="MFJ20" s="453"/>
      <c r="MFK20" s="453"/>
      <c r="MFL20" s="453"/>
      <c r="MFM20" s="453"/>
      <c r="MFN20" s="453"/>
      <c r="MFO20" s="452"/>
      <c r="MFP20" s="452"/>
      <c r="MFQ20" s="452"/>
      <c r="MFR20" s="453"/>
      <c r="MFS20" s="453"/>
      <c r="MFT20" s="453"/>
      <c r="MFU20" s="453"/>
      <c r="MFV20" s="453"/>
      <c r="MFW20" s="452"/>
      <c r="MFX20" s="452"/>
      <c r="MFY20" s="452"/>
      <c r="MFZ20" s="453"/>
      <c r="MGA20" s="453"/>
      <c r="MGB20" s="453"/>
      <c r="MGC20" s="453"/>
      <c r="MGD20" s="453"/>
      <c r="MGE20" s="452"/>
      <c r="MGF20" s="452"/>
      <c r="MGG20" s="452"/>
      <c r="MGH20" s="453"/>
      <c r="MGI20" s="453"/>
      <c r="MGJ20" s="453"/>
      <c r="MGK20" s="453"/>
      <c r="MGL20" s="453"/>
      <c r="MGM20" s="452"/>
      <c r="MGN20" s="452"/>
      <c r="MGO20" s="452"/>
      <c r="MGP20" s="453"/>
      <c r="MGQ20" s="453"/>
      <c r="MGR20" s="453"/>
      <c r="MGS20" s="453"/>
      <c r="MGT20" s="453"/>
      <c r="MGU20" s="452"/>
      <c r="MGV20" s="452"/>
      <c r="MGW20" s="452"/>
      <c r="MGX20" s="453"/>
      <c r="MGY20" s="453"/>
      <c r="MGZ20" s="453"/>
      <c r="MHA20" s="453"/>
      <c r="MHB20" s="453"/>
      <c r="MHC20" s="452"/>
      <c r="MHD20" s="452"/>
      <c r="MHE20" s="452"/>
      <c r="MHF20" s="453"/>
      <c r="MHG20" s="453"/>
      <c r="MHH20" s="453"/>
      <c r="MHI20" s="453"/>
      <c r="MHJ20" s="453"/>
      <c r="MHK20" s="452"/>
      <c r="MHL20" s="452"/>
      <c r="MHM20" s="452"/>
      <c r="MHN20" s="453"/>
      <c r="MHO20" s="453"/>
      <c r="MHP20" s="453"/>
      <c r="MHQ20" s="453"/>
      <c r="MHR20" s="453"/>
      <c r="MHS20" s="452"/>
      <c r="MHT20" s="452"/>
      <c r="MHU20" s="452"/>
      <c r="MHV20" s="453"/>
      <c r="MHW20" s="453"/>
      <c r="MHX20" s="453"/>
      <c r="MHY20" s="453"/>
      <c r="MHZ20" s="453"/>
      <c r="MIA20" s="452"/>
      <c r="MIB20" s="452"/>
      <c r="MIC20" s="452"/>
      <c r="MID20" s="453"/>
      <c r="MIE20" s="453"/>
      <c r="MIF20" s="453"/>
      <c r="MIG20" s="453"/>
      <c r="MIH20" s="453"/>
      <c r="MII20" s="452"/>
      <c r="MIJ20" s="452"/>
      <c r="MIK20" s="452"/>
      <c r="MIL20" s="453"/>
      <c r="MIM20" s="453"/>
      <c r="MIN20" s="453"/>
      <c r="MIO20" s="453"/>
      <c r="MIP20" s="453"/>
      <c r="MIQ20" s="452"/>
      <c r="MIR20" s="452"/>
      <c r="MIS20" s="452"/>
      <c r="MIT20" s="453"/>
      <c r="MIU20" s="453"/>
      <c r="MIV20" s="453"/>
      <c r="MIW20" s="453"/>
      <c r="MIX20" s="453"/>
      <c r="MIY20" s="452"/>
      <c r="MIZ20" s="452"/>
      <c r="MJA20" s="452"/>
      <c r="MJB20" s="453"/>
      <c r="MJC20" s="453"/>
      <c r="MJD20" s="453"/>
      <c r="MJE20" s="453"/>
      <c r="MJF20" s="453"/>
      <c r="MJG20" s="452"/>
      <c r="MJH20" s="452"/>
      <c r="MJI20" s="452"/>
      <c r="MJJ20" s="453"/>
      <c r="MJK20" s="453"/>
      <c r="MJL20" s="453"/>
      <c r="MJM20" s="453"/>
      <c r="MJN20" s="453"/>
      <c r="MJO20" s="452"/>
      <c r="MJP20" s="452"/>
      <c r="MJQ20" s="452"/>
      <c r="MJR20" s="453"/>
      <c r="MJS20" s="453"/>
      <c r="MJT20" s="453"/>
      <c r="MJU20" s="453"/>
      <c r="MJV20" s="453"/>
      <c r="MJW20" s="452"/>
      <c r="MJX20" s="452"/>
      <c r="MJY20" s="452"/>
      <c r="MJZ20" s="453"/>
      <c r="MKA20" s="453"/>
      <c r="MKB20" s="453"/>
      <c r="MKC20" s="453"/>
      <c r="MKD20" s="453"/>
      <c r="MKE20" s="452"/>
      <c r="MKF20" s="452"/>
      <c r="MKG20" s="452"/>
      <c r="MKH20" s="453"/>
      <c r="MKI20" s="453"/>
      <c r="MKJ20" s="453"/>
      <c r="MKK20" s="453"/>
      <c r="MKL20" s="453"/>
      <c r="MKM20" s="452"/>
      <c r="MKN20" s="452"/>
      <c r="MKO20" s="452"/>
      <c r="MKP20" s="453"/>
      <c r="MKQ20" s="453"/>
      <c r="MKR20" s="453"/>
      <c r="MKS20" s="453"/>
      <c r="MKT20" s="453"/>
      <c r="MKU20" s="452"/>
      <c r="MKV20" s="452"/>
      <c r="MKW20" s="452"/>
      <c r="MKX20" s="453"/>
      <c r="MKY20" s="453"/>
      <c r="MKZ20" s="453"/>
      <c r="MLA20" s="453"/>
      <c r="MLB20" s="453"/>
      <c r="MLC20" s="452"/>
      <c r="MLD20" s="452"/>
      <c r="MLE20" s="452"/>
      <c r="MLF20" s="453"/>
      <c r="MLG20" s="453"/>
      <c r="MLH20" s="453"/>
      <c r="MLI20" s="453"/>
      <c r="MLJ20" s="453"/>
      <c r="MLK20" s="452"/>
      <c r="MLL20" s="452"/>
      <c r="MLM20" s="452"/>
      <c r="MLN20" s="453"/>
      <c r="MLO20" s="453"/>
      <c r="MLP20" s="453"/>
      <c r="MLQ20" s="453"/>
      <c r="MLR20" s="453"/>
      <c r="MLS20" s="452"/>
      <c r="MLT20" s="452"/>
      <c r="MLU20" s="452"/>
      <c r="MLV20" s="453"/>
      <c r="MLW20" s="453"/>
      <c r="MLX20" s="453"/>
      <c r="MLY20" s="453"/>
      <c r="MLZ20" s="453"/>
      <c r="MMA20" s="452"/>
      <c r="MMB20" s="452"/>
      <c r="MMC20" s="452"/>
      <c r="MMD20" s="453"/>
      <c r="MME20" s="453"/>
      <c r="MMF20" s="453"/>
      <c r="MMG20" s="453"/>
      <c r="MMH20" s="453"/>
      <c r="MMI20" s="452"/>
      <c r="MMJ20" s="452"/>
      <c r="MMK20" s="452"/>
      <c r="MML20" s="453"/>
      <c r="MMM20" s="453"/>
      <c r="MMN20" s="453"/>
      <c r="MMO20" s="453"/>
      <c r="MMP20" s="453"/>
      <c r="MMQ20" s="452"/>
      <c r="MMR20" s="452"/>
      <c r="MMS20" s="452"/>
      <c r="MMT20" s="453"/>
      <c r="MMU20" s="453"/>
      <c r="MMV20" s="453"/>
      <c r="MMW20" s="453"/>
      <c r="MMX20" s="453"/>
      <c r="MMY20" s="452"/>
      <c r="MMZ20" s="452"/>
      <c r="MNA20" s="452"/>
      <c r="MNB20" s="453"/>
      <c r="MNC20" s="453"/>
      <c r="MND20" s="453"/>
      <c r="MNE20" s="453"/>
      <c r="MNF20" s="453"/>
      <c r="MNG20" s="452"/>
      <c r="MNH20" s="452"/>
      <c r="MNI20" s="452"/>
      <c r="MNJ20" s="453"/>
      <c r="MNK20" s="453"/>
      <c r="MNL20" s="453"/>
      <c r="MNM20" s="453"/>
      <c r="MNN20" s="453"/>
      <c r="MNO20" s="452"/>
      <c r="MNP20" s="452"/>
      <c r="MNQ20" s="452"/>
      <c r="MNR20" s="453"/>
      <c r="MNS20" s="453"/>
      <c r="MNT20" s="453"/>
      <c r="MNU20" s="453"/>
      <c r="MNV20" s="453"/>
      <c r="MNW20" s="452"/>
      <c r="MNX20" s="452"/>
      <c r="MNY20" s="452"/>
      <c r="MNZ20" s="453"/>
      <c r="MOA20" s="453"/>
      <c r="MOB20" s="453"/>
      <c r="MOC20" s="453"/>
      <c r="MOD20" s="453"/>
      <c r="MOE20" s="452"/>
      <c r="MOF20" s="452"/>
      <c r="MOG20" s="452"/>
      <c r="MOH20" s="453"/>
      <c r="MOI20" s="453"/>
      <c r="MOJ20" s="453"/>
      <c r="MOK20" s="453"/>
      <c r="MOL20" s="453"/>
      <c r="MOM20" s="452"/>
      <c r="MON20" s="452"/>
      <c r="MOO20" s="452"/>
      <c r="MOP20" s="453"/>
      <c r="MOQ20" s="453"/>
      <c r="MOR20" s="453"/>
      <c r="MOS20" s="453"/>
      <c r="MOT20" s="453"/>
      <c r="MOU20" s="452"/>
      <c r="MOV20" s="452"/>
      <c r="MOW20" s="452"/>
      <c r="MOX20" s="453"/>
      <c r="MOY20" s="453"/>
      <c r="MOZ20" s="453"/>
      <c r="MPA20" s="453"/>
      <c r="MPB20" s="453"/>
      <c r="MPC20" s="452"/>
      <c r="MPD20" s="452"/>
      <c r="MPE20" s="452"/>
      <c r="MPF20" s="453"/>
      <c r="MPG20" s="453"/>
      <c r="MPH20" s="453"/>
      <c r="MPI20" s="453"/>
      <c r="MPJ20" s="453"/>
      <c r="MPK20" s="452"/>
      <c r="MPL20" s="452"/>
      <c r="MPM20" s="452"/>
      <c r="MPN20" s="453"/>
      <c r="MPO20" s="453"/>
      <c r="MPP20" s="453"/>
      <c r="MPQ20" s="453"/>
      <c r="MPR20" s="453"/>
      <c r="MPS20" s="452"/>
      <c r="MPT20" s="452"/>
      <c r="MPU20" s="452"/>
      <c r="MPV20" s="453"/>
      <c r="MPW20" s="453"/>
      <c r="MPX20" s="453"/>
      <c r="MPY20" s="453"/>
      <c r="MPZ20" s="453"/>
      <c r="MQA20" s="452"/>
      <c r="MQB20" s="452"/>
      <c r="MQC20" s="452"/>
      <c r="MQD20" s="453"/>
      <c r="MQE20" s="453"/>
      <c r="MQF20" s="453"/>
      <c r="MQG20" s="453"/>
      <c r="MQH20" s="453"/>
      <c r="MQI20" s="452"/>
      <c r="MQJ20" s="452"/>
      <c r="MQK20" s="452"/>
      <c r="MQL20" s="453"/>
      <c r="MQM20" s="453"/>
      <c r="MQN20" s="453"/>
      <c r="MQO20" s="453"/>
      <c r="MQP20" s="453"/>
      <c r="MQQ20" s="452"/>
      <c r="MQR20" s="452"/>
      <c r="MQS20" s="452"/>
      <c r="MQT20" s="453"/>
      <c r="MQU20" s="453"/>
      <c r="MQV20" s="453"/>
      <c r="MQW20" s="453"/>
      <c r="MQX20" s="453"/>
      <c r="MQY20" s="452"/>
      <c r="MQZ20" s="452"/>
      <c r="MRA20" s="452"/>
      <c r="MRB20" s="453"/>
      <c r="MRC20" s="453"/>
      <c r="MRD20" s="453"/>
      <c r="MRE20" s="453"/>
      <c r="MRF20" s="453"/>
      <c r="MRG20" s="452"/>
      <c r="MRH20" s="452"/>
      <c r="MRI20" s="452"/>
      <c r="MRJ20" s="453"/>
      <c r="MRK20" s="453"/>
      <c r="MRL20" s="453"/>
      <c r="MRM20" s="453"/>
      <c r="MRN20" s="453"/>
      <c r="MRO20" s="452"/>
      <c r="MRP20" s="452"/>
      <c r="MRQ20" s="452"/>
      <c r="MRR20" s="453"/>
      <c r="MRS20" s="453"/>
      <c r="MRT20" s="453"/>
      <c r="MRU20" s="453"/>
      <c r="MRV20" s="453"/>
      <c r="MRW20" s="452"/>
      <c r="MRX20" s="452"/>
      <c r="MRY20" s="452"/>
      <c r="MRZ20" s="453"/>
      <c r="MSA20" s="453"/>
      <c r="MSB20" s="453"/>
      <c r="MSC20" s="453"/>
      <c r="MSD20" s="453"/>
      <c r="MSE20" s="452"/>
      <c r="MSF20" s="452"/>
      <c r="MSG20" s="452"/>
      <c r="MSH20" s="453"/>
      <c r="MSI20" s="453"/>
      <c r="MSJ20" s="453"/>
      <c r="MSK20" s="453"/>
      <c r="MSL20" s="453"/>
      <c r="MSM20" s="452"/>
      <c r="MSN20" s="452"/>
      <c r="MSO20" s="452"/>
      <c r="MSP20" s="453"/>
      <c r="MSQ20" s="453"/>
      <c r="MSR20" s="453"/>
      <c r="MSS20" s="453"/>
      <c r="MST20" s="453"/>
      <c r="MSU20" s="452"/>
      <c r="MSV20" s="452"/>
      <c r="MSW20" s="452"/>
      <c r="MSX20" s="453"/>
      <c r="MSY20" s="453"/>
      <c r="MSZ20" s="453"/>
      <c r="MTA20" s="453"/>
      <c r="MTB20" s="453"/>
      <c r="MTC20" s="452"/>
      <c r="MTD20" s="452"/>
      <c r="MTE20" s="452"/>
      <c r="MTF20" s="453"/>
      <c r="MTG20" s="453"/>
      <c r="MTH20" s="453"/>
      <c r="MTI20" s="453"/>
      <c r="MTJ20" s="453"/>
      <c r="MTK20" s="452"/>
      <c r="MTL20" s="452"/>
      <c r="MTM20" s="452"/>
      <c r="MTN20" s="453"/>
      <c r="MTO20" s="453"/>
      <c r="MTP20" s="453"/>
      <c r="MTQ20" s="453"/>
      <c r="MTR20" s="453"/>
      <c r="MTS20" s="452"/>
      <c r="MTT20" s="452"/>
      <c r="MTU20" s="452"/>
      <c r="MTV20" s="453"/>
      <c r="MTW20" s="453"/>
      <c r="MTX20" s="453"/>
      <c r="MTY20" s="453"/>
      <c r="MTZ20" s="453"/>
      <c r="MUA20" s="452"/>
      <c r="MUB20" s="452"/>
      <c r="MUC20" s="452"/>
      <c r="MUD20" s="453"/>
      <c r="MUE20" s="453"/>
      <c r="MUF20" s="453"/>
      <c r="MUG20" s="453"/>
      <c r="MUH20" s="453"/>
      <c r="MUI20" s="452"/>
      <c r="MUJ20" s="452"/>
      <c r="MUK20" s="452"/>
      <c r="MUL20" s="453"/>
      <c r="MUM20" s="453"/>
      <c r="MUN20" s="453"/>
      <c r="MUO20" s="453"/>
      <c r="MUP20" s="453"/>
      <c r="MUQ20" s="452"/>
      <c r="MUR20" s="452"/>
      <c r="MUS20" s="452"/>
      <c r="MUT20" s="453"/>
      <c r="MUU20" s="453"/>
      <c r="MUV20" s="453"/>
      <c r="MUW20" s="453"/>
      <c r="MUX20" s="453"/>
      <c r="MUY20" s="452"/>
      <c r="MUZ20" s="452"/>
      <c r="MVA20" s="452"/>
      <c r="MVB20" s="453"/>
      <c r="MVC20" s="453"/>
      <c r="MVD20" s="453"/>
      <c r="MVE20" s="453"/>
      <c r="MVF20" s="453"/>
      <c r="MVG20" s="452"/>
      <c r="MVH20" s="452"/>
      <c r="MVI20" s="452"/>
      <c r="MVJ20" s="453"/>
      <c r="MVK20" s="453"/>
      <c r="MVL20" s="453"/>
      <c r="MVM20" s="453"/>
      <c r="MVN20" s="453"/>
      <c r="MVO20" s="452"/>
      <c r="MVP20" s="452"/>
      <c r="MVQ20" s="452"/>
      <c r="MVR20" s="453"/>
      <c r="MVS20" s="453"/>
      <c r="MVT20" s="453"/>
      <c r="MVU20" s="453"/>
      <c r="MVV20" s="453"/>
      <c r="MVW20" s="452"/>
      <c r="MVX20" s="452"/>
      <c r="MVY20" s="452"/>
      <c r="MVZ20" s="453"/>
      <c r="MWA20" s="453"/>
      <c r="MWB20" s="453"/>
      <c r="MWC20" s="453"/>
      <c r="MWD20" s="453"/>
      <c r="MWE20" s="452"/>
      <c r="MWF20" s="452"/>
      <c r="MWG20" s="452"/>
      <c r="MWH20" s="453"/>
      <c r="MWI20" s="453"/>
      <c r="MWJ20" s="453"/>
      <c r="MWK20" s="453"/>
      <c r="MWL20" s="453"/>
      <c r="MWM20" s="452"/>
      <c r="MWN20" s="452"/>
      <c r="MWO20" s="452"/>
      <c r="MWP20" s="453"/>
      <c r="MWQ20" s="453"/>
      <c r="MWR20" s="453"/>
      <c r="MWS20" s="453"/>
      <c r="MWT20" s="453"/>
      <c r="MWU20" s="452"/>
      <c r="MWV20" s="452"/>
      <c r="MWW20" s="452"/>
      <c r="MWX20" s="453"/>
      <c r="MWY20" s="453"/>
      <c r="MWZ20" s="453"/>
      <c r="MXA20" s="453"/>
      <c r="MXB20" s="453"/>
      <c r="MXC20" s="452"/>
      <c r="MXD20" s="452"/>
      <c r="MXE20" s="452"/>
      <c r="MXF20" s="453"/>
      <c r="MXG20" s="453"/>
      <c r="MXH20" s="453"/>
      <c r="MXI20" s="453"/>
      <c r="MXJ20" s="453"/>
      <c r="MXK20" s="452"/>
      <c r="MXL20" s="452"/>
      <c r="MXM20" s="452"/>
      <c r="MXN20" s="453"/>
      <c r="MXO20" s="453"/>
      <c r="MXP20" s="453"/>
      <c r="MXQ20" s="453"/>
      <c r="MXR20" s="453"/>
      <c r="MXS20" s="452"/>
      <c r="MXT20" s="452"/>
      <c r="MXU20" s="452"/>
      <c r="MXV20" s="453"/>
      <c r="MXW20" s="453"/>
      <c r="MXX20" s="453"/>
      <c r="MXY20" s="453"/>
      <c r="MXZ20" s="453"/>
      <c r="MYA20" s="452"/>
      <c r="MYB20" s="452"/>
      <c r="MYC20" s="452"/>
      <c r="MYD20" s="453"/>
      <c r="MYE20" s="453"/>
      <c r="MYF20" s="453"/>
      <c r="MYG20" s="453"/>
      <c r="MYH20" s="453"/>
      <c r="MYI20" s="452"/>
      <c r="MYJ20" s="452"/>
      <c r="MYK20" s="452"/>
      <c r="MYL20" s="453"/>
      <c r="MYM20" s="453"/>
      <c r="MYN20" s="453"/>
      <c r="MYO20" s="453"/>
      <c r="MYP20" s="453"/>
      <c r="MYQ20" s="452"/>
      <c r="MYR20" s="452"/>
      <c r="MYS20" s="452"/>
      <c r="MYT20" s="453"/>
      <c r="MYU20" s="453"/>
      <c r="MYV20" s="453"/>
      <c r="MYW20" s="453"/>
      <c r="MYX20" s="453"/>
      <c r="MYY20" s="452"/>
      <c r="MYZ20" s="452"/>
      <c r="MZA20" s="452"/>
      <c r="MZB20" s="453"/>
      <c r="MZC20" s="453"/>
      <c r="MZD20" s="453"/>
      <c r="MZE20" s="453"/>
      <c r="MZF20" s="453"/>
      <c r="MZG20" s="452"/>
      <c r="MZH20" s="452"/>
      <c r="MZI20" s="452"/>
      <c r="MZJ20" s="453"/>
      <c r="MZK20" s="453"/>
      <c r="MZL20" s="453"/>
      <c r="MZM20" s="453"/>
      <c r="MZN20" s="453"/>
      <c r="MZO20" s="452"/>
      <c r="MZP20" s="452"/>
      <c r="MZQ20" s="452"/>
      <c r="MZR20" s="453"/>
      <c r="MZS20" s="453"/>
      <c r="MZT20" s="453"/>
      <c r="MZU20" s="453"/>
      <c r="MZV20" s="453"/>
      <c r="MZW20" s="452"/>
      <c r="MZX20" s="452"/>
      <c r="MZY20" s="452"/>
      <c r="MZZ20" s="453"/>
      <c r="NAA20" s="453"/>
      <c r="NAB20" s="453"/>
      <c r="NAC20" s="453"/>
      <c r="NAD20" s="453"/>
      <c r="NAE20" s="452"/>
      <c r="NAF20" s="452"/>
      <c r="NAG20" s="452"/>
      <c r="NAH20" s="453"/>
      <c r="NAI20" s="453"/>
      <c r="NAJ20" s="453"/>
      <c r="NAK20" s="453"/>
      <c r="NAL20" s="453"/>
      <c r="NAM20" s="452"/>
      <c r="NAN20" s="452"/>
      <c r="NAO20" s="452"/>
      <c r="NAP20" s="453"/>
      <c r="NAQ20" s="453"/>
      <c r="NAR20" s="453"/>
      <c r="NAS20" s="453"/>
      <c r="NAT20" s="453"/>
      <c r="NAU20" s="452"/>
      <c r="NAV20" s="452"/>
      <c r="NAW20" s="452"/>
      <c r="NAX20" s="453"/>
      <c r="NAY20" s="453"/>
      <c r="NAZ20" s="453"/>
      <c r="NBA20" s="453"/>
      <c r="NBB20" s="453"/>
      <c r="NBC20" s="452"/>
      <c r="NBD20" s="452"/>
      <c r="NBE20" s="452"/>
      <c r="NBF20" s="453"/>
      <c r="NBG20" s="453"/>
      <c r="NBH20" s="453"/>
      <c r="NBI20" s="453"/>
      <c r="NBJ20" s="453"/>
      <c r="NBK20" s="452"/>
      <c r="NBL20" s="452"/>
      <c r="NBM20" s="452"/>
      <c r="NBN20" s="453"/>
      <c r="NBO20" s="453"/>
      <c r="NBP20" s="453"/>
      <c r="NBQ20" s="453"/>
      <c r="NBR20" s="453"/>
      <c r="NBS20" s="452"/>
      <c r="NBT20" s="452"/>
      <c r="NBU20" s="452"/>
      <c r="NBV20" s="453"/>
      <c r="NBW20" s="453"/>
      <c r="NBX20" s="453"/>
      <c r="NBY20" s="453"/>
      <c r="NBZ20" s="453"/>
      <c r="NCA20" s="452"/>
      <c r="NCB20" s="452"/>
      <c r="NCC20" s="452"/>
      <c r="NCD20" s="453"/>
      <c r="NCE20" s="453"/>
      <c r="NCF20" s="453"/>
      <c r="NCG20" s="453"/>
      <c r="NCH20" s="453"/>
      <c r="NCI20" s="452"/>
      <c r="NCJ20" s="452"/>
      <c r="NCK20" s="452"/>
      <c r="NCL20" s="453"/>
      <c r="NCM20" s="453"/>
      <c r="NCN20" s="453"/>
      <c r="NCO20" s="453"/>
      <c r="NCP20" s="453"/>
      <c r="NCQ20" s="452"/>
      <c r="NCR20" s="452"/>
      <c r="NCS20" s="452"/>
      <c r="NCT20" s="453"/>
      <c r="NCU20" s="453"/>
      <c r="NCV20" s="453"/>
      <c r="NCW20" s="453"/>
      <c r="NCX20" s="453"/>
      <c r="NCY20" s="452"/>
      <c r="NCZ20" s="452"/>
      <c r="NDA20" s="452"/>
      <c r="NDB20" s="453"/>
      <c r="NDC20" s="453"/>
      <c r="NDD20" s="453"/>
      <c r="NDE20" s="453"/>
      <c r="NDF20" s="453"/>
      <c r="NDG20" s="452"/>
      <c r="NDH20" s="452"/>
      <c r="NDI20" s="452"/>
      <c r="NDJ20" s="453"/>
      <c r="NDK20" s="453"/>
      <c r="NDL20" s="453"/>
      <c r="NDM20" s="453"/>
      <c r="NDN20" s="453"/>
      <c r="NDO20" s="452"/>
      <c r="NDP20" s="452"/>
      <c r="NDQ20" s="452"/>
      <c r="NDR20" s="453"/>
      <c r="NDS20" s="453"/>
      <c r="NDT20" s="453"/>
      <c r="NDU20" s="453"/>
      <c r="NDV20" s="453"/>
      <c r="NDW20" s="452"/>
      <c r="NDX20" s="452"/>
      <c r="NDY20" s="452"/>
      <c r="NDZ20" s="453"/>
      <c r="NEA20" s="453"/>
      <c r="NEB20" s="453"/>
      <c r="NEC20" s="453"/>
      <c r="NED20" s="453"/>
      <c r="NEE20" s="452"/>
      <c r="NEF20" s="452"/>
      <c r="NEG20" s="452"/>
      <c r="NEH20" s="453"/>
      <c r="NEI20" s="453"/>
      <c r="NEJ20" s="453"/>
      <c r="NEK20" s="453"/>
      <c r="NEL20" s="453"/>
      <c r="NEM20" s="452"/>
      <c r="NEN20" s="452"/>
      <c r="NEO20" s="452"/>
      <c r="NEP20" s="453"/>
      <c r="NEQ20" s="453"/>
      <c r="NER20" s="453"/>
      <c r="NES20" s="453"/>
      <c r="NET20" s="453"/>
      <c r="NEU20" s="452"/>
      <c r="NEV20" s="452"/>
      <c r="NEW20" s="452"/>
      <c r="NEX20" s="453"/>
      <c r="NEY20" s="453"/>
      <c r="NEZ20" s="453"/>
      <c r="NFA20" s="453"/>
      <c r="NFB20" s="453"/>
      <c r="NFC20" s="452"/>
      <c r="NFD20" s="452"/>
      <c r="NFE20" s="452"/>
      <c r="NFF20" s="453"/>
      <c r="NFG20" s="453"/>
      <c r="NFH20" s="453"/>
      <c r="NFI20" s="453"/>
      <c r="NFJ20" s="453"/>
      <c r="NFK20" s="452"/>
      <c r="NFL20" s="452"/>
      <c r="NFM20" s="452"/>
      <c r="NFN20" s="453"/>
      <c r="NFO20" s="453"/>
      <c r="NFP20" s="453"/>
      <c r="NFQ20" s="453"/>
      <c r="NFR20" s="453"/>
      <c r="NFS20" s="452"/>
      <c r="NFT20" s="452"/>
      <c r="NFU20" s="452"/>
      <c r="NFV20" s="453"/>
      <c r="NFW20" s="453"/>
      <c r="NFX20" s="453"/>
      <c r="NFY20" s="453"/>
      <c r="NFZ20" s="453"/>
      <c r="NGA20" s="452"/>
      <c r="NGB20" s="452"/>
      <c r="NGC20" s="452"/>
      <c r="NGD20" s="453"/>
      <c r="NGE20" s="453"/>
      <c r="NGF20" s="453"/>
      <c r="NGG20" s="453"/>
      <c r="NGH20" s="453"/>
      <c r="NGI20" s="452"/>
      <c r="NGJ20" s="452"/>
      <c r="NGK20" s="452"/>
      <c r="NGL20" s="453"/>
      <c r="NGM20" s="453"/>
      <c r="NGN20" s="453"/>
      <c r="NGO20" s="453"/>
      <c r="NGP20" s="453"/>
      <c r="NGQ20" s="452"/>
      <c r="NGR20" s="452"/>
      <c r="NGS20" s="452"/>
      <c r="NGT20" s="453"/>
      <c r="NGU20" s="453"/>
      <c r="NGV20" s="453"/>
      <c r="NGW20" s="453"/>
      <c r="NGX20" s="453"/>
      <c r="NGY20" s="452"/>
      <c r="NGZ20" s="452"/>
      <c r="NHA20" s="452"/>
      <c r="NHB20" s="453"/>
      <c r="NHC20" s="453"/>
      <c r="NHD20" s="453"/>
      <c r="NHE20" s="453"/>
      <c r="NHF20" s="453"/>
      <c r="NHG20" s="452"/>
      <c r="NHH20" s="452"/>
      <c r="NHI20" s="452"/>
      <c r="NHJ20" s="453"/>
      <c r="NHK20" s="453"/>
      <c r="NHL20" s="453"/>
      <c r="NHM20" s="453"/>
      <c r="NHN20" s="453"/>
      <c r="NHO20" s="452"/>
      <c r="NHP20" s="452"/>
      <c r="NHQ20" s="452"/>
      <c r="NHR20" s="453"/>
      <c r="NHS20" s="453"/>
      <c r="NHT20" s="453"/>
      <c r="NHU20" s="453"/>
      <c r="NHV20" s="453"/>
      <c r="NHW20" s="452"/>
      <c r="NHX20" s="452"/>
      <c r="NHY20" s="452"/>
      <c r="NHZ20" s="453"/>
      <c r="NIA20" s="453"/>
      <c r="NIB20" s="453"/>
      <c r="NIC20" s="453"/>
      <c r="NID20" s="453"/>
      <c r="NIE20" s="452"/>
      <c r="NIF20" s="452"/>
      <c r="NIG20" s="452"/>
      <c r="NIH20" s="453"/>
      <c r="NII20" s="453"/>
      <c r="NIJ20" s="453"/>
      <c r="NIK20" s="453"/>
      <c r="NIL20" s="453"/>
      <c r="NIM20" s="452"/>
      <c r="NIN20" s="452"/>
      <c r="NIO20" s="452"/>
      <c r="NIP20" s="453"/>
      <c r="NIQ20" s="453"/>
      <c r="NIR20" s="453"/>
      <c r="NIS20" s="453"/>
      <c r="NIT20" s="453"/>
      <c r="NIU20" s="452"/>
      <c r="NIV20" s="452"/>
      <c r="NIW20" s="452"/>
      <c r="NIX20" s="453"/>
      <c r="NIY20" s="453"/>
      <c r="NIZ20" s="453"/>
      <c r="NJA20" s="453"/>
      <c r="NJB20" s="453"/>
      <c r="NJC20" s="452"/>
      <c r="NJD20" s="452"/>
      <c r="NJE20" s="452"/>
      <c r="NJF20" s="453"/>
      <c r="NJG20" s="453"/>
      <c r="NJH20" s="453"/>
      <c r="NJI20" s="453"/>
      <c r="NJJ20" s="453"/>
      <c r="NJK20" s="452"/>
      <c r="NJL20" s="452"/>
      <c r="NJM20" s="452"/>
      <c r="NJN20" s="453"/>
      <c r="NJO20" s="453"/>
      <c r="NJP20" s="453"/>
      <c r="NJQ20" s="453"/>
      <c r="NJR20" s="453"/>
      <c r="NJS20" s="452"/>
      <c r="NJT20" s="452"/>
      <c r="NJU20" s="452"/>
      <c r="NJV20" s="453"/>
      <c r="NJW20" s="453"/>
      <c r="NJX20" s="453"/>
      <c r="NJY20" s="453"/>
      <c r="NJZ20" s="453"/>
      <c r="NKA20" s="452"/>
      <c r="NKB20" s="452"/>
      <c r="NKC20" s="452"/>
      <c r="NKD20" s="453"/>
      <c r="NKE20" s="453"/>
      <c r="NKF20" s="453"/>
      <c r="NKG20" s="453"/>
      <c r="NKH20" s="453"/>
      <c r="NKI20" s="452"/>
      <c r="NKJ20" s="452"/>
      <c r="NKK20" s="452"/>
      <c r="NKL20" s="453"/>
      <c r="NKM20" s="453"/>
      <c r="NKN20" s="453"/>
      <c r="NKO20" s="453"/>
      <c r="NKP20" s="453"/>
      <c r="NKQ20" s="452"/>
      <c r="NKR20" s="452"/>
      <c r="NKS20" s="452"/>
      <c r="NKT20" s="453"/>
      <c r="NKU20" s="453"/>
      <c r="NKV20" s="453"/>
      <c r="NKW20" s="453"/>
      <c r="NKX20" s="453"/>
      <c r="NKY20" s="452"/>
      <c r="NKZ20" s="452"/>
      <c r="NLA20" s="452"/>
      <c r="NLB20" s="453"/>
      <c r="NLC20" s="453"/>
      <c r="NLD20" s="453"/>
      <c r="NLE20" s="453"/>
      <c r="NLF20" s="453"/>
      <c r="NLG20" s="452"/>
      <c r="NLH20" s="452"/>
      <c r="NLI20" s="452"/>
      <c r="NLJ20" s="453"/>
      <c r="NLK20" s="453"/>
      <c r="NLL20" s="453"/>
      <c r="NLM20" s="453"/>
      <c r="NLN20" s="453"/>
      <c r="NLO20" s="452"/>
      <c r="NLP20" s="452"/>
      <c r="NLQ20" s="452"/>
      <c r="NLR20" s="453"/>
      <c r="NLS20" s="453"/>
      <c r="NLT20" s="453"/>
      <c r="NLU20" s="453"/>
      <c r="NLV20" s="453"/>
      <c r="NLW20" s="452"/>
      <c r="NLX20" s="452"/>
      <c r="NLY20" s="452"/>
      <c r="NLZ20" s="453"/>
      <c r="NMA20" s="453"/>
      <c r="NMB20" s="453"/>
      <c r="NMC20" s="453"/>
      <c r="NMD20" s="453"/>
      <c r="NME20" s="452"/>
      <c r="NMF20" s="452"/>
      <c r="NMG20" s="452"/>
      <c r="NMH20" s="453"/>
      <c r="NMI20" s="453"/>
      <c r="NMJ20" s="453"/>
      <c r="NMK20" s="453"/>
      <c r="NML20" s="453"/>
      <c r="NMM20" s="452"/>
      <c r="NMN20" s="452"/>
      <c r="NMO20" s="452"/>
      <c r="NMP20" s="453"/>
      <c r="NMQ20" s="453"/>
      <c r="NMR20" s="453"/>
      <c r="NMS20" s="453"/>
      <c r="NMT20" s="453"/>
      <c r="NMU20" s="452"/>
      <c r="NMV20" s="452"/>
      <c r="NMW20" s="452"/>
      <c r="NMX20" s="453"/>
      <c r="NMY20" s="453"/>
      <c r="NMZ20" s="453"/>
      <c r="NNA20" s="453"/>
      <c r="NNB20" s="453"/>
      <c r="NNC20" s="452"/>
      <c r="NND20" s="452"/>
      <c r="NNE20" s="452"/>
      <c r="NNF20" s="453"/>
      <c r="NNG20" s="453"/>
      <c r="NNH20" s="453"/>
      <c r="NNI20" s="453"/>
      <c r="NNJ20" s="453"/>
      <c r="NNK20" s="452"/>
      <c r="NNL20" s="452"/>
      <c r="NNM20" s="452"/>
      <c r="NNN20" s="453"/>
      <c r="NNO20" s="453"/>
      <c r="NNP20" s="453"/>
      <c r="NNQ20" s="453"/>
      <c r="NNR20" s="453"/>
      <c r="NNS20" s="452"/>
      <c r="NNT20" s="452"/>
      <c r="NNU20" s="452"/>
      <c r="NNV20" s="453"/>
      <c r="NNW20" s="453"/>
      <c r="NNX20" s="453"/>
      <c r="NNY20" s="453"/>
      <c r="NNZ20" s="453"/>
      <c r="NOA20" s="452"/>
      <c r="NOB20" s="452"/>
      <c r="NOC20" s="452"/>
      <c r="NOD20" s="453"/>
      <c r="NOE20" s="453"/>
      <c r="NOF20" s="453"/>
      <c r="NOG20" s="453"/>
      <c r="NOH20" s="453"/>
      <c r="NOI20" s="452"/>
      <c r="NOJ20" s="452"/>
      <c r="NOK20" s="452"/>
      <c r="NOL20" s="453"/>
      <c r="NOM20" s="453"/>
      <c r="NON20" s="453"/>
      <c r="NOO20" s="453"/>
      <c r="NOP20" s="453"/>
      <c r="NOQ20" s="452"/>
      <c r="NOR20" s="452"/>
      <c r="NOS20" s="452"/>
      <c r="NOT20" s="453"/>
      <c r="NOU20" s="453"/>
      <c r="NOV20" s="453"/>
      <c r="NOW20" s="453"/>
      <c r="NOX20" s="453"/>
      <c r="NOY20" s="452"/>
      <c r="NOZ20" s="452"/>
      <c r="NPA20" s="452"/>
      <c r="NPB20" s="453"/>
      <c r="NPC20" s="453"/>
      <c r="NPD20" s="453"/>
      <c r="NPE20" s="453"/>
      <c r="NPF20" s="453"/>
      <c r="NPG20" s="452"/>
      <c r="NPH20" s="452"/>
      <c r="NPI20" s="452"/>
      <c r="NPJ20" s="453"/>
      <c r="NPK20" s="453"/>
      <c r="NPL20" s="453"/>
      <c r="NPM20" s="453"/>
      <c r="NPN20" s="453"/>
      <c r="NPO20" s="452"/>
      <c r="NPP20" s="452"/>
      <c r="NPQ20" s="452"/>
      <c r="NPR20" s="453"/>
      <c r="NPS20" s="453"/>
      <c r="NPT20" s="453"/>
      <c r="NPU20" s="453"/>
      <c r="NPV20" s="453"/>
      <c r="NPW20" s="452"/>
      <c r="NPX20" s="452"/>
      <c r="NPY20" s="452"/>
      <c r="NPZ20" s="453"/>
      <c r="NQA20" s="453"/>
      <c r="NQB20" s="453"/>
      <c r="NQC20" s="453"/>
      <c r="NQD20" s="453"/>
      <c r="NQE20" s="452"/>
      <c r="NQF20" s="452"/>
      <c r="NQG20" s="452"/>
      <c r="NQH20" s="453"/>
      <c r="NQI20" s="453"/>
      <c r="NQJ20" s="453"/>
      <c r="NQK20" s="453"/>
      <c r="NQL20" s="453"/>
      <c r="NQM20" s="452"/>
      <c r="NQN20" s="452"/>
      <c r="NQO20" s="452"/>
      <c r="NQP20" s="453"/>
      <c r="NQQ20" s="453"/>
      <c r="NQR20" s="453"/>
      <c r="NQS20" s="453"/>
      <c r="NQT20" s="453"/>
      <c r="NQU20" s="452"/>
      <c r="NQV20" s="452"/>
      <c r="NQW20" s="452"/>
      <c r="NQX20" s="453"/>
      <c r="NQY20" s="453"/>
      <c r="NQZ20" s="453"/>
      <c r="NRA20" s="453"/>
      <c r="NRB20" s="453"/>
      <c r="NRC20" s="452"/>
      <c r="NRD20" s="452"/>
      <c r="NRE20" s="452"/>
      <c r="NRF20" s="453"/>
      <c r="NRG20" s="453"/>
      <c r="NRH20" s="453"/>
      <c r="NRI20" s="453"/>
      <c r="NRJ20" s="453"/>
      <c r="NRK20" s="452"/>
      <c r="NRL20" s="452"/>
      <c r="NRM20" s="452"/>
      <c r="NRN20" s="453"/>
      <c r="NRO20" s="453"/>
      <c r="NRP20" s="453"/>
      <c r="NRQ20" s="453"/>
      <c r="NRR20" s="453"/>
      <c r="NRS20" s="452"/>
      <c r="NRT20" s="452"/>
      <c r="NRU20" s="452"/>
      <c r="NRV20" s="453"/>
      <c r="NRW20" s="453"/>
      <c r="NRX20" s="453"/>
      <c r="NRY20" s="453"/>
      <c r="NRZ20" s="453"/>
      <c r="NSA20" s="452"/>
      <c r="NSB20" s="452"/>
      <c r="NSC20" s="452"/>
      <c r="NSD20" s="453"/>
      <c r="NSE20" s="453"/>
      <c r="NSF20" s="453"/>
      <c r="NSG20" s="453"/>
      <c r="NSH20" s="453"/>
      <c r="NSI20" s="452"/>
      <c r="NSJ20" s="452"/>
      <c r="NSK20" s="452"/>
      <c r="NSL20" s="453"/>
      <c r="NSM20" s="453"/>
      <c r="NSN20" s="453"/>
      <c r="NSO20" s="453"/>
      <c r="NSP20" s="453"/>
      <c r="NSQ20" s="452"/>
      <c r="NSR20" s="452"/>
      <c r="NSS20" s="452"/>
      <c r="NST20" s="453"/>
      <c r="NSU20" s="453"/>
      <c r="NSV20" s="453"/>
      <c r="NSW20" s="453"/>
      <c r="NSX20" s="453"/>
      <c r="NSY20" s="452"/>
      <c r="NSZ20" s="452"/>
      <c r="NTA20" s="452"/>
      <c r="NTB20" s="453"/>
      <c r="NTC20" s="453"/>
      <c r="NTD20" s="453"/>
      <c r="NTE20" s="453"/>
      <c r="NTF20" s="453"/>
      <c r="NTG20" s="452"/>
      <c r="NTH20" s="452"/>
      <c r="NTI20" s="452"/>
      <c r="NTJ20" s="453"/>
      <c r="NTK20" s="453"/>
      <c r="NTL20" s="453"/>
      <c r="NTM20" s="453"/>
      <c r="NTN20" s="453"/>
      <c r="NTO20" s="452"/>
      <c r="NTP20" s="452"/>
      <c r="NTQ20" s="452"/>
      <c r="NTR20" s="453"/>
      <c r="NTS20" s="453"/>
      <c r="NTT20" s="453"/>
      <c r="NTU20" s="453"/>
      <c r="NTV20" s="453"/>
      <c r="NTW20" s="452"/>
      <c r="NTX20" s="452"/>
      <c r="NTY20" s="452"/>
      <c r="NTZ20" s="453"/>
      <c r="NUA20" s="453"/>
      <c r="NUB20" s="453"/>
      <c r="NUC20" s="453"/>
      <c r="NUD20" s="453"/>
      <c r="NUE20" s="452"/>
      <c r="NUF20" s="452"/>
      <c r="NUG20" s="452"/>
      <c r="NUH20" s="453"/>
      <c r="NUI20" s="453"/>
      <c r="NUJ20" s="453"/>
      <c r="NUK20" s="453"/>
      <c r="NUL20" s="453"/>
      <c r="NUM20" s="452"/>
      <c r="NUN20" s="452"/>
      <c r="NUO20" s="452"/>
      <c r="NUP20" s="453"/>
      <c r="NUQ20" s="453"/>
      <c r="NUR20" s="453"/>
      <c r="NUS20" s="453"/>
      <c r="NUT20" s="453"/>
      <c r="NUU20" s="452"/>
      <c r="NUV20" s="452"/>
      <c r="NUW20" s="452"/>
      <c r="NUX20" s="453"/>
      <c r="NUY20" s="453"/>
      <c r="NUZ20" s="453"/>
      <c r="NVA20" s="453"/>
      <c r="NVB20" s="453"/>
      <c r="NVC20" s="452"/>
      <c r="NVD20" s="452"/>
      <c r="NVE20" s="452"/>
      <c r="NVF20" s="453"/>
      <c r="NVG20" s="453"/>
      <c r="NVH20" s="453"/>
      <c r="NVI20" s="453"/>
      <c r="NVJ20" s="453"/>
      <c r="NVK20" s="452"/>
      <c r="NVL20" s="452"/>
      <c r="NVM20" s="452"/>
      <c r="NVN20" s="453"/>
      <c r="NVO20" s="453"/>
      <c r="NVP20" s="453"/>
      <c r="NVQ20" s="453"/>
      <c r="NVR20" s="453"/>
      <c r="NVS20" s="452"/>
      <c r="NVT20" s="452"/>
      <c r="NVU20" s="452"/>
      <c r="NVV20" s="453"/>
      <c r="NVW20" s="453"/>
      <c r="NVX20" s="453"/>
      <c r="NVY20" s="453"/>
      <c r="NVZ20" s="453"/>
      <c r="NWA20" s="452"/>
      <c r="NWB20" s="452"/>
      <c r="NWC20" s="452"/>
      <c r="NWD20" s="453"/>
      <c r="NWE20" s="453"/>
      <c r="NWF20" s="453"/>
      <c r="NWG20" s="453"/>
      <c r="NWH20" s="453"/>
      <c r="NWI20" s="452"/>
      <c r="NWJ20" s="452"/>
      <c r="NWK20" s="452"/>
      <c r="NWL20" s="453"/>
      <c r="NWM20" s="453"/>
      <c r="NWN20" s="453"/>
      <c r="NWO20" s="453"/>
      <c r="NWP20" s="453"/>
      <c r="NWQ20" s="452"/>
      <c r="NWR20" s="452"/>
      <c r="NWS20" s="452"/>
      <c r="NWT20" s="453"/>
      <c r="NWU20" s="453"/>
      <c r="NWV20" s="453"/>
      <c r="NWW20" s="453"/>
      <c r="NWX20" s="453"/>
      <c r="NWY20" s="452"/>
      <c r="NWZ20" s="452"/>
      <c r="NXA20" s="452"/>
      <c r="NXB20" s="453"/>
      <c r="NXC20" s="453"/>
      <c r="NXD20" s="453"/>
      <c r="NXE20" s="453"/>
      <c r="NXF20" s="453"/>
      <c r="NXG20" s="452"/>
      <c r="NXH20" s="452"/>
      <c r="NXI20" s="452"/>
      <c r="NXJ20" s="453"/>
      <c r="NXK20" s="453"/>
      <c r="NXL20" s="453"/>
      <c r="NXM20" s="453"/>
      <c r="NXN20" s="453"/>
      <c r="NXO20" s="452"/>
      <c r="NXP20" s="452"/>
      <c r="NXQ20" s="452"/>
      <c r="NXR20" s="453"/>
      <c r="NXS20" s="453"/>
      <c r="NXT20" s="453"/>
      <c r="NXU20" s="453"/>
      <c r="NXV20" s="453"/>
      <c r="NXW20" s="452"/>
      <c r="NXX20" s="452"/>
      <c r="NXY20" s="452"/>
      <c r="NXZ20" s="453"/>
      <c r="NYA20" s="453"/>
      <c r="NYB20" s="453"/>
      <c r="NYC20" s="453"/>
      <c r="NYD20" s="453"/>
      <c r="NYE20" s="452"/>
      <c r="NYF20" s="452"/>
      <c r="NYG20" s="452"/>
      <c r="NYH20" s="453"/>
      <c r="NYI20" s="453"/>
      <c r="NYJ20" s="453"/>
      <c r="NYK20" s="453"/>
      <c r="NYL20" s="453"/>
      <c r="NYM20" s="452"/>
      <c r="NYN20" s="452"/>
      <c r="NYO20" s="452"/>
      <c r="NYP20" s="453"/>
      <c r="NYQ20" s="453"/>
      <c r="NYR20" s="453"/>
      <c r="NYS20" s="453"/>
      <c r="NYT20" s="453"/>
      <c r="NYU20" s="452"/>
      <c r="NYV20" s="452"/>
      <c r="NYW20" s="452"/>
      <c r="NYX20" s="453"/>
      <c r="NYY20" s="453"/>
      <c r="NYZ20" s="453"/>
      <c r="NZA20" s="453"/>
      <c r="NZB20" s="453"/>
      <c r="NZC20" s="452"/>
      <c r="NZD20" s="452"/>
      <c r="NZE20" s="452"/>
      <c r="NZF20" s="453"/>
      <c r="NZG20" s="453"/>
      <c r="NZH20" s="453"/>
      <c r="NZI20" s="453"/>
      <c r="NZJ20" s="453"/>
      <c r="NZK20" s="452"/>
      <c r="NZL20" s="452"/>
      <c r="NZM20" s="452"/>
      <c r="NZN20" s="453"/>
      <c r="NZO20" s="453"/>
      <c r="NZP20" s="453"/>
      <c r="NZQ20" s="453"/>
      <c r="NZR20" s="453"/>
      <c r="NZS20" s="452"/>
      <c r="NZT20" s="452"/>
      <c r="NZU20" s="452"/>
      <c r="NZV20" s="453"/>
      <c r="NZW20" s="453"/>
      <c r="NZX20" s="453"/>
      <c r="NZY20" s="453"/>
      <c r="NZZ20" s="453"/>
      <c r="OAA20" s="452"/>
      <c r="OAB20" s="452"/>
      <c r="OAC20" s="452"/>
      <c r="OAD20" s="453"/>
      <c r="OAE20" s="453"/>
      <c r="OAF20" s="453"/>
      <c r="OAG20" s="453"/>
      <c r="OAH20" s="453"/>
      <c r="OAI20" s="452"/>
      <c r="OAJ20" s="452"/>
      <c r="OAK20" s="452"/>
      <c r="OAL20" s="453"/>
      <c r="OAM20" s="453"/>
      <c r="OAN20" s="453"/>
      <c r="OAO20" s="453"/>
      <c r="OAP20" s="453"/>
      <c r="OAQ20" s="452"/>
      <c r="OAR20" s="452"/>
      <c r="OAS20" s="452"/>
      <c r="OAT20" s="453"/>
      <c r="OAU20" s="453"/>
      <c r="OAV20" s="453"/>
      <c r="OAW20" s="453"/>
      <c r="OAX20" s="453"/>
      <c r="OAY20" s="452"/>
      <c r="OAZ20" s="452"/>
      <c r="OBA20" s="452"/>
      <c r="OBB20" s="453"/>
      <c r="OBC20" s="453"/>
      <c r="OBD20" s="453"/>
      <c r="OBE20" s="453"/>
      <c r="OBF20" s="453"/>
      <c r="OBG20" s="452"/>
      <c r="OBH20" s="452"/>
      <c r="OBI20" s="452"/>
      <c r="OBJ20" s="453"/>
      <c r="OBK20" s="453"/>
      <c r="OBL20" s="453"/>
      <c r="OBM20" s="453"/>
      <c r="OBN20" s="453"/>
      <c r="OBO20" s="452"/>
      <c r="OBP20" s="452"/>
      <c r="OBQ20" s="452"/>
      <c r="OBR20" s="453"/>
      <c r="OBS20" s="453"/>
      <c r="OBT20" s="453"/>
      <c r="OBU20" s="453"/>
      <c r="OBV20" s="453"/>
      <c r="OBW20" s="452"/>
      <c r="OBX20" s="452"/>
      <c r="OBY20" s="452"/>
      <c r="OBZ20" s="453"/>
      <c r="OCA20" s="453"/>
      <c r="OCB20" s="453"/>
      <c r="OCC20" s="453"/>
      <c r="OCD20" s="453"/>
      <c r="OCE20" s="452"/>
      <c r="OCF20" s="452"/>
      <c r="OCG20" s="452"/>
      <c r="OCH20" s="453"/>
      <c r="OCI20" s="453"/>
      <c r="OCJ20" s="453"/>
      <c r="OCK20" s="453"/>
      <c r="OCL20" s="453"/>
      <c r="OCM20" s="452"/>
      <c r="OCN20" s="452"/>
      <c r="OCO20" s="452"/>
      <c r="OCP20" s="453"/>
      <c r="OCQ20" s="453"/>
      <c r="OCR20" s="453"/>
      <c r="OCS20" s="453"/>
      <c r="OCT20" s="453"/>
      <c r="OCU20" s="452"/>
      <c r="OCV20" s="452"/>
      <c r="OCW20" s="452"/>
      <c r="OCX20" s="453"/>
      <c r="OCY20" s="453"/>
      <c r="OCZ20" s="453"/>
      <c r="ODA20" s="453"/>
      <c r="ODB20" s="453"/>
      <c r="ODC20" s="452"/>
      <c r="ODD20" s="452"/>
      <c r="ODE20" s="452"/>
      <c r="ODF20" s="453"/>
      <c r="ODG20" s="453"/>
      <c r="ODH20" s="453"/>
      <c r="ODI20" s="453"/>
      <c r="ODJ20" s="453"/>
      <c r="ODK20" s="452"/>
      <c r="ODL20" s="452"/>
      <c r="ODM20" s="452"/>
      <c r="ODN20" s="453"/>
      <c r="ODO20" s="453"/>
      <c r="ODP20" s="453"/>
      <c r="ODQ20" s="453"/>
      <c r="ODR20" s="453"/>
      <c r="ODS20" s="452"/>
      <c r="ODT20" s="452"/>
      <c r="ODU20" s="452"/>
      <c r="ODV20" s="453"/>
      <c r="ODW20" s="453"/>
      <c r="ODX20" s="453"/>
      <c r="ODY20" s="453"/>
      <c r="ODZ20" s="453"/>
      <c r="OEA20" s="452"/>
      <c r="OEB20" s="452"/>
      <c r="OEC20" s="452"/>
      <c r="OED20" s="453"/>
      <c r="OEE20" s="453"/>
      <c r="OEF20" s="453"/>
      <c r="OEG20" s="453"/>
      <c r="OEH20" s="453"/>
      <c r="OEI20" s="452"/>
      <c r="OEJ20" s="452"/>
      <c r="OEK20" s="452"/>
      <c r="OEL20" s="453"/>
      <c r="OEM20" s="453"/>
      <c r="OEN20" s="453"/>
      <c r="OEO20" s="453"/>
      <c r="OEP20" s="453"/>
      <c r="OEQ20" s="452"/>
      <c r="OER20" s="452"/>
      <c r="OES20" s="452"/>
      <c r="OET20" s="453"/>
      <c r="OEU20" s="453"/>
      <c r="OEV20" s="453"/>
      <c r="OEW20" s="453"/>
      <c r="OEX20" s="453"/>
      <c r="OEY20" s="452"/>
      <c r="OEZ20" s="452"/>
      <c r="OFA20" s="452"/>
      <c r="OFB20" s="453"/>
      <c r="OFC20" s="453"/>
      <c r="OFD20" s="453"/>
      <c r="OFE20" s="453"/>
      <c r="OFF20" s="453"/>
      <c r="OFG20" s="452"/>
      <c r="OFH20" s="452"/>
      <c r="OFI20" s="452"/>
      <c r="OFJ20" s="453"/>
      <c r="OFK20" s="453"/>
      <c r="OFL20" s="453"/>
      <c r="OFM20" s="453"/>
      <c r="OFN20" s="453"/>
      <c r="OFO20" s="452"/>
      <c r="OFP20" s="452"/>
      <c r="OFQ20" s="452"/>
      <c r="OFR20" s="453"/>
      <c r="OFS20" s="453"/>
      <c r="OFT20" s="453"/>
      <c r="OFU20" s="453"/>
      <c r="OFV20" s="453"/>
      <c r="OFW20" s="452"/>
      <c r="OFX20" s="452"/>
      <c r="OFY20" s="452"/>
      <c r="OFZ20" s="453"/>
      <c r="OGA20" s="453"/>
      <c r="OGB20" s="453"/>
      <c r="OGC20" s="453"/>
      <c r="OGD20" s="453"/>
      <c r="OGE20" s="452"/>
      <c r="OGF20" s="452"/>
      <c r="OGG20" s="452"/>
      <c r="OGH20" s="453"/>
      <c r="OGI20" s="453"/>
      <c r="OGJ20" s="453"/>
      <c r="OGK20" s="453"/>
      <c r="OGL20" s="453"/>
      <c r="OGM20" s="452"/>
      <c r="OGN20" s="452"/>
      <c r="OGO20" s="452"/>
      <c r="OGP20" s="453"/>
      <c r="OGQ20" s="453"/>
      <c r="OGR20" s="453"/>
      <c r="OGS20" s="453"/>
      <c r="OGT20" s="453"/>
      <c r="OGU20" s="452"/>
      <c r="OGV20" s="452"/>
      <c r="OGW20" s="452"/>
      <c r="OGX20" s="453"/>
      <c r="OGY20" s="453"/>
      <c r="OGZ20" s="453"/>
      <c r="OHA20" s="453"/>
      <c r="OHB20" s="453"/>
      <c r="OHC20" s="452"/>
      <c r="OHD20" s="452"/>
      <c r="OHE20" s="452"/>
      <c r="OHF20" s="453"/>
      <c r="OHG20" s="453"/>
      <c r="OHH20" s="453"/>
      <c r="OHI20" s="453"/>
      <c r="OHJ20" s="453"/>
      <c r="OHK20" s="452"/>
      <c r="OHL20" s="452"/>
      <c r="OHM20" s="452"/>
      <c r="OHN20" s="453"/>
      <c r="OHO20" s="453"/>
      <c r="OHP20" s="453"/>
      <c r="OHQ20" s="453"/>
      <c r="OHR20" s="453"/>
      <c r="OHS20" s="452"/>
      <c r="OHT20" s="452"/>
      <c r="OHU20" s="452"/>
      <c r="OHV20" s="453"/>
      <c r="OHW20" s="453"/>
      <c r="OHX20" s="453"/>
      <c r="OHY20" s="453"/>
      <c r="OHZ20" s="453"/>
      <c r="OIA20" s="452"/>
      <c r="OIB20" s="452"/>
      <c r="OIC20" s="452"/>
      <c r="OID20" s="453"/>
      <c r="OIE20" s="453"/>
      <c r="OIF20" s="453"/>
      <c r="OIG20" s="453"/>
      <c r="OIH20" s="453"/>
      <c r="OII20" s="452"/>
      <c r="OIJ20" s="452"/>
      <c r="OIK20" s="452"/>
      <c r="OIL20" s="453"/>
      <c r="OIM20" s="453"/>
      <c r="OIN20" s="453"/>
      <c r="OIO20" s="453"/>
      <c r="OIP20" s="453"/>
      <c r="OIQ20" s="452"/>
      <c r="OIR20" s="452"/>
      <c r="OIS20" s="452"/>
      <c r="OIT20" s="453"/>
      <c r="OIU20" s="453"/>
      <c r="OIV20" s="453"/>
      <c r="OIW20" s="453"/>
      <c r="OIX20" s="453"/>
      <c r="OIY20" s="452"/>
      <c r="OIZ20" s="452"/>
      <c r="OJA20" s="452"/>
      <c r="OJB20" s="453"/>
      <c r="OJC20" s="453"/>
      <c r="OJD20" s="453"/>
      <c r="OJE20" s="453"/>
      <c r="OJF20" s="453"/>
      <c r="OJG20" s="452"/>
      <c r="OJH20" s="452"/>
      <c r="OJI20" s="452"/>
      <c r="OJJ20" s="453"/>
      <c r="OJK20" s="453"/>
      <c r="OJL20" s="453"/>
      <c r="OJM20" s="453"/>
      <c r="OJN20" s="453"/>
      <c r="OJO20" s="452"/>
      <c r="OJP20" s="452"/>
      <c r="OJQ20" s="452"/>
      <c r="OJR20" s="453"/>
      <c r="OJS20" s="453"/>
      <c r="OJT20" s="453"/>
      <c r="OJU20" s="453"/>
      <c r="OJV20" s="453"/>
      <c r="OJW20" s="452"/>
      <c r="OJX20" s="452"/>
      <c r="OJY20" s="452"/>
      <c r="OJZ20" s="453"/>
      <c r="OKA20" s="453"/>
      <c r="OKB20" s="453"/>
      <c r="OKC20" s="453"/>
      <c r="OKD20" s="453"/>
      <c r="OKE20" s="452"/>
      <c r="OKF20" s="452"/>
      <c r="OKG20" s="452"/>
      <c r="OKH20" s="453"/>
      <c r="OKI20" s="453"/>
      <c r="OKJ20" s="453"/>
      <c r="OKK20" s="453"/>
      <c r="OKL20" s="453"/>
      <c r="OKM20" s="452"/>
      <c r="OKN20" s="452"/>
      <c r="OKO20" s="452"/>
      <c r="OKP20" s="453"/>
      <c r="OKQ20" s="453"/>
      <c r="OKR20" s="453"/>
      <c r="OKS20" s="453"/>
      <c r="OKT20" s="453"/>
      <c r="OKU20" s="452"/>
      <c r="OKV20" s="452"/>
      <c r="OKW20" s="452"/>
      <c r="OKX20" s="453"/>
      <c r="OKY20" s="453"/>
      <c r="OKZ20" s="453"/>
      <c r="OLA20" s="453"/>
      <c r="OLB20" s="453"/>
      <c r="OLC20" s="452"/>
      <c r="OLD20" s="452"/>
      <c r="OLE20" s="452"/>
      <c r="OLF20" s="453"/>
      <c r="OLG20" s="453"/>
      <c r="OLH20" s="453"/>
      <c r="OLI20" s="453"/>
      <c r="OLJ20" s="453"/>
      <c r="OLK20" s="452"/>
      <c r="OLL20" s="452"/>
      <c r="OLM20" s="452"/>
      <c r="OLN20" s="453"/>
      <c r="OLO20" s="453"/>
      <c r="OLP20" s="453"/>
      <c r="OLQ20" s="453"/>
      <c r="OLR20" s="453"/>
      <c r="OLS20" s="452"/>
      <c r="OLT20" s="452"/>
      <c r="OLU20" s="452"/>
      <c r="OLV20" s="453"/>
      <c r="OLW20" s="453"/>
      <c r="OLX20" s="453"/>
      <c r="OLY20" s="453"/>
      <c r="OLZ20" s="453"/>
      <c r="OMA20" s="452"/>
      <c r="OMB20" s="452"/>
      <c r="OMC20" s="452"/>
      <c r="OMD20" s="453"/>
      <c r="OME20" s="453"/>
      <c r="OMF20" s="453"/>
      <c r="OMG20" s="453"/>
      <c r="OMH20" s="453"/>
      <c r="OMI20" s="452"/>
      <c r="OMJ20" s="452"/>
      <c r="OMK20" s="452"/>
      <c r="OML20" s="453"/>
      <c r="OMM20" s="453"/>
      <c r="OMN20" s="453"/>
      <c r="OMO20" s="453"/>
      <c r="OMP20" s="453"/>
      <c r="OMQ20" s="452"/>
      <c r="OMR20" s="452"/>
      <c r="OMS20" s="452"/>
      <c r="OMT20" s="453"/>
      <c r="OMU20" s="453"/>
      <c r="OMV20" s="453"/>
      <c r="OMW20" s="453"/>
      <c r="OMX20" s="453"/>
      <c r="OMY20" s="452"/>
      <c r="OMZ20" s="452"/>
      <c r="ONA20" s="452"/>
      <c r="ONB20" s="453"/>
      <c r="ONC20" s="453"/>
      <c r="OND20" s="453"/>
      <c r="ONE20" s="453"/>
      <c r="ONF20" s="453"/>
      <c r="ONG20" s="452"/>
      <c r="ONH20" s="452"/>
      <c r="ONI20" s="452"/>
      <c r="ONJ20" s="453"/>
      <c r="ONK20" s="453"/>
      <c r="ONL20" s="453"/>
      <c r="ONM20" s="453"/>
      <c r="ONN20" s="453"/>
      <c r="ONO20" s="452"/>
      <c r="ONP20" s="452"/>
      <c r="ONQ20" s="452"/>
      <c r="ONR20" s="453"/>
      <c r="ONS20" s="453"/>
      <c r="ONT20" s="453"/>
      <c r="ONU20" s="453"/>
      <c r="ONV20" s="453"/>
      <c r="ONW20" s="452"/>
      <c r="ONX20" s="452"/>
      <c r="ONY20" s="452"/>
      <c r="ONZ20" s="453"/>
      <c r="OOA20" s="453"/>
      <c r="OOB20" s="453"/>
      <c r="OOC20" s="453"/>
      <c r="OOD20" s="453"/>
      <c r="OOE20" s="452"/>
      <c r="OOF20" s="452"/>
      <c r="OOG20" s="452"/>
      <c r="OOH20" s="453"/>
      <c r="OOI20" s="453"/>
      <c r="OOJ20" s="453"/>
      <c r="OOK20" s="453"/>
      <c r="OOL20" s="453"/>
      <c r="OOM20" s="452"/>
      <c r="OON20" s="452"/>
      <c r="OOO20" s="452"/>
      <c r="OOP20" s="453"/>
      <c r="OOQ20" s="453"/>
      <c r="OOR20" s="453"/>
      <c r="OOS20" s="453"/>
      <c r="OOT20" s="453"/>
      <c r="OOU20" s="452"/>
      <c r="OOV20" s="452"/>
      <c r="OOW20" s="452"/>
      <c r="OOX20" s="453"/>
      <c r="OOY20" s="453"/>
      <c r="OOZ20" s="453"/>
      <c r="OPA20" s="453"/>
      <c r="OPB20" s="453"/>
      <c r="OPC20" s="452"/>
      <c r="OPD20" s="452"/>
      <c r="OPE20" s="452"/>
      <c r="OPF20" s="453"/>
      <c r="OPG20" s="453"/>
      <c r="OPH20" s="453"/>
      <c r="OPI20" s="453"/>
      <c r="OPJ20" s="453"/>
      <c r="OPK20" s="452"/>
      <c r="OPL20" s="452"/>
      <c r="OPM20" s="452"/>
      <c r="OPN20" s="453"/>
      <c r="OPO20" s="453"/>
      <c r="OPP20" s="453"/>
      <c r="OPQ20" s="453"/>
      <c r="OPR20" s="453"/>
      <c r="OPS20" s="452"/>
      <c r="OPT20" s="452"/>
      <c r="OPU20" s="452"/>
      <c r="OPV20" s="453"/>
      <c r="OPW20" s="453"/>
      <c r="OPX20" s="453"/>
      <c r="OPY20" s="453"/>
      <c r="OPZ20" s="453"/>
      <c r="OQA20" s="452"/>
      <c r="OQB20" s="452"/>
      <c r="OQC20" s="452"/>
      <c r="OQD20" s="453"/>
      <c r="OQE20" s="453"/>
      <c r="OQF20" s="453"/>
      <c r="OQG20" s="453"/>
      <c r="OQH20" s="453"/>
      <c r="OQI20" s="452"/>
      <c r="OQJ20" s="452"/>
      <c r="OQK20" s="452"/>
      <c r="OQL20" s="453"/>
      <c r="OQM20" s="453"/>
      <c r="OQN20" s="453"/>
      <c r="OQO20" s="453"/>
      <c r="OQP20" s="453"/>
      <c r="OQQ20" s="452"/>
      <c r="OQR20" s="452"/>
      <c r="OQS20" s="452"/>
      <c r="OQT20" s="453"/>
      <c r="OQU20" s="453"/>
      <c r="OQV20" s="453"/>
      <c r="OQW20" s="453"/>
      <c r="OQX20" s="453"/>
      <c r="OQY20" s="452"/>
      <c r="OQZ20" s="452"/>
      <c r="ORA20" s="452"/>
      <c r="ORB20" s="453"/>
      <c r="ORC20" s="453"/>
      <c r="ORD20" s="453"/>
      <c r="ORE20" s="453"/>
      <c r="ORF20" s="453"/>
      <c r="ORG20" s="452"/>
      <c r="ORH20" s="452"/>
      <c r="ORI20" s="452"/>
      <c r="ORJ20" s="453"/>
      <c r="ORK20" s="453"/>
      <c r="ORL20" s="453"/>
      <c r="ORM20" s="453"/>
      <c r="ORN20" s="453"/>
      <c r="ORO20" s="452"/>
      <c r="ORP20" s="452"/>
      <c r="ORQ20" s="452"/>
      <c r="ORR20" s="453"/>
      <c r="ORS20" s="453"/>
      <c r="ORT20" s="453"/>
      <c r="ORU20" s="453"/>
      <c r="ORV20" s="453"/>
      <c r="ORW20" s="452"/>
      <c r="ORX20" s="452"/>
      <c r="ORY20" s="452"/>
      <c r="ORZ20" s="453"/>
      <c r="OSA20" s="453"/>
      <c r="OSB20" s="453"/>
      <c r="OSC20" s="453"/>
      <c r="OSD20" s="453"/>
      <c r="OSE20" s="452"/>
      <c r="OSF20" s="452"/>
      <c r="OSG20" s="452"/>
      <c r="OSH20" s="453"/>
      <c r="OSI20" s="453"/>
      <c r="OSJ20" s="453"/>
      <c r="OSK20" s="453"/>
      <c r="OSL20" s="453"/>
      <c r="OSM20" s="452"/>
      <c r="OSN20" s="452"/>
      <c r="OSO20" s="452"/>
      <c r="OSP20" s="453"/>
      <c r="OSQ20" s="453"/>
      <c r="OSR20" s="453"/>
      <c r="OSS20" s="453"/>
      <c r="OST20" s="453"/>
      <c r="OSU20" s="452"/>
      <c r="OSV20" s="452"/>
      <c r="OSW20" s="452"/>
      <c r="OSX20" s="453"/>
      <c r="OSY20" s="453"/>
      <c r="OSZ20" s="453"/>
      <c r="OTA20" s="453"/>
      <c r="OTB20" s="453"/>
      <c r="OTC20" s="452"/>
      <c r="OTD20" s="452"/>
      <c r="OTE20" s="452"/>
      <c r="OTF20" s="453"/>
      <c r="OTG20" s="453"/>
      <c r="OTH20" s="453"/>
      <c r="OTI20" s="453"/>
      <c r="OTJ20" s="453"/>
      <c r="OTK20" s="452"/>
      <c r="OTL20" s="452"/>
      <c r="OTM20" s="452"/>
      <c r="OTN20" s="453"/>
      <c r="OTO20" s="453"/>
      <c r="OTP20" s="453"/>
      <c r="OTQ20" s="453"/>
      <c r="OTR20" s="453"/>
      <c r="OTS20" s="452"/>
      <c r="OTT20" s="452"/>
      <c r="OTU20" s="452"/>
      <c r="OTV20" s="453"/>
      <c r="OTW20" s="453"/>
      <c r="OTX20" s="453"/>
      <c r="OTY20" s="453"/>
      <c r="OTZ20" s="453"/>
      <c r="OUA20" s="452"/>
      <c r="OUB20" s="452"/>
      <c r="OUC20" s="452"/>
      <c r="OUD20" s="453"/>
      <c r="OUE20" s="453"/>
      <c r="OUF20" s="453"/>
      <c r="OUG20" s="453"/>
      <c r="OUH20" s="453"/>
      <c r="OUI20" s="452"/>
      <c r="OUJ20" s="452"/>
      <c r="OUK20" s="452"/>
      <c r="OUL20" s="453"/>
      <c r="OUM20" s="453"/>
      <c r="OUN20" s="453"/>
      <c r="OUO20" s="453"/>
      <c r="OUP20" s="453"/>
      <c r="OUQ20" s="452"/>
      <c r="OUR20" s="452"/>
      <c r="OUS20" s="452"/>
      <c r="OUT20" s="453"/>
      <c r="OUU20" s="453"/>
      <c r="OUV20" s="453"/>
      <c r="OUW20" s="453"/>
      <c r="OUX20" s="453"/>
      <c r="OUY20" s="452"/>
      <c r="OUZ20" s="452"/>
      <c r="OVA20" s="452"/>
      <c r="OVB20" s="453"/>
      <c r="OVC20" s="453"/>
      <c r="OVD20" s="453"/>
      <c r="OVE20" s="453"/>
      <c r="OVF20" s="453"/>
      <c r="OVG20" s="452"/>
      <c r="OVH20" s="452"/>
      <c r="OVI20" s="452"/>
      <c r="OVJ20" s="453"/>
      <c r="OVK20" s="453"/>
      <c r="OVL20" s="453"/>
      <c r="OVM20" s="453"/>
      <c r="OVN20" s="453"/>
      <c r="OVO20" s="452"/>
      <c r="OVP20" s="452"/>
      <c r="OVQ20" s="452"/>
      <c r="OVR20" s="453"/>
      <c r="OVS20" s="453"/>
      <c r="OVT20" s="453"/>
      <c r="OVU20" s="453"/>
      <c r="OVV20" s="453"/>
      <c r="OVW20" s="452"/>
      <c r="OVX20" s="452"/>
      <c r="OVY20" s="452"/>
      <c r="OVZ20" s="453"/>
      <c r="OWA20" s="453"/>
      <c r="OWB20" s="453"/>
      <c r="OWC20" s="453"/>
      <c r="OWD20" s="453"/>
      <c r="OWE20" s="452"/>
      <c r="OWF20" s="452"/>
      <c r="OWG20" s="452"/>
      <c r="OWH20" s="453"/>
      <c r="OWI20" s="453"/>
      <c r="OWJ20" s="453"/>
      <c r="OWK20" s="453"/>
      <c r="OWL20" s="453"/>
      <c r="OWM20" s="452"/>
      <c r="OWN20" s="452"/>
      <c r="OWO20" s="452"/>
      <c r="OWP20" s="453"/>
      <c r="OWQ20" s="453"/>
      <c r="OWR20" s="453"/>
      <c r="OWS20" s="453"/>
      <c r="OWT20" s="453"/>
      <c r="OWU20" s="452"/>
      <c r="OWV20" s="452"/>
      <c r="OWW20" s="452"/>
      <c r="OWX20" s="453"/>
      <c r="OWY20" s="453"/>
      <c r="OWZ20" s="453"/>
      <c r="OXA20" s="453"/>
      <c r="OXB20" s="453"/>
      <c r="OXC20" s="452"/>
      <c r="OXD20" s="452"/>
      <c r="OXE20" s="452"/>
      <c r="OXF20" s="453"/>
      <c r="OXG20" s="453"/>
      <c r="OXH20" s="453"/>
      <c r="OXI20" s="453"/>
      <c r="OXJ20" s="453"/>
      <c r="OXK20" s="452"/>
      <c r="OXL20" s="452"/>
      <c r="OXM20" s="452"/>
      <c r="OXN20" s="453"/>
      <c r="OXO20" s="453"/>
      <c r="OXP20" s="453"/>
      <c r="OXQ20" s="453"/>
      <c r="OXR20" s="453"/>
      <c r="OXS20" s="452"/>
      <c r="OXT20" s="452"/>
      <c r="OXU20" s="452"/>
      <c r="OXV20" s="453"/>
      <c r="OXW20" s="453"/>
      <c r="OXX20" s="453"/>
      <c r="OXY20" s="453"/>
      <c r="OXZ20" s="453"/>
      <c r="OYA20" s="452"/>
      <c r="OYB20" s="452"/>
      <c r="OYC20" s="452"/>
      <c r="OYD20" s="453"/>
      <c r="OYE20" s="453"/>
      <c r="OYF20" s="453"/>
      <c r="OYG20" s="453"/>
      <c r="OYH20" s="453"/>
      <c r="OYI20" s="452"/>
      <c r="OYJ20" s="452"/>
      <c r="OYK20" s="452"/>
      <c r="OYL20" s="453"/>
      <c r="OYM20" s="453"/>
      <c r="OYN20" s="453"/>
      <c r="OYO20" s="453"/>
      <c r="OYP20" s="453"/>
      <c r="OYQ20" s="452"/>
      <c r="OYR20" s="452"/>
      <c r="OYS20" s="452"/>
      <c r="OYT20" s="453"/>
      <c r="OYU20" s="453"/>
      <c r="OYV20" s="453"/>
      <c r="OYW20" s="453"/>
      <c r="OYX20" s="453"/>
      <c r="OYY20" s="452"/>
      <c r="OYZ20" s="452"/>
      <c r="OZA20" s="452"/>
      <c r="OZB20" s="453"/>
      <c r="OZC20" s="453"/>
      <c r="OZD20" s="453"/>
      <c r="OZE20" s="453"/>
      <c r="OZF20" s="453"/>
      <c r="OZG20" s="452"/>
      <c r="OZH20" s="452"/>
      <c r="OZI20" s="452"/>
      <c r="OZJ20" s="453"/>
      <c r="OZK20" s="453"/>
      <c r="OZL20" s="453"/>
      <c r="OZM20" s="453"/>
      <c r="OZN20" s="453"/>
      <c r="OZO20" s="452"/>
      <c r="OZP20" s="452"/>
      <c r="OZQ20" s="452"/>
      <c r="OZR20" s="453"/>
      <c r="OZS20" s="453"/>
      <c r="OZT20" s="453"/>
      <c r="OZU20" s="453"/>
      <c r="OZV20" s="453"/>
      <c r="OZW20" s="452"/>
      <c r="OZX20" s="452"/>
      <c r="OZY20" s="452"/>
      <c r="OZZ20" s="453"/>
      <c r="PAA20" s="453"/>
      <c r="PAB20" s="453"/>
      <c r="PAC20" s="453"/>
      <c r="PAD20" s="453"/>
      <c r="PAE20" s="452"/>
      <c r="PAF20" s="452"/>
      <c r="PAG20" s="452"/>
      <c r="PAH20" s="453"/>
      <c r="PAI20" s="453"/>
      <c r="PAJ20" s="453"/>
      <c r="PAK20" s="453"/>
      <c r="PAL20" s="453"/>
      <c r="PAM20" s="452"/>
      <c r="PAN20" s="452"/>
      <c r="PAO20" s="452"/>
      <c r="PAP20" s="453"/>
      <c r="PAQ20" s="453"/>
      <c r="PAR20" s="453"/>
      <c r="PAS20" s="453"/>
      <c r="PAT20" s="453"/>
      <c r="PAU20" s="452"/>
      <c r="PAV20" s="452"/>
      <c r="PAW20" s="452"/>
      <c r="PAX20" s="453"/>
      <c r="PAY20" s="453"/>
      <c r="PAZ20" s="453"/>
      <c r="PBA20" s="453"/>
      <c r="PBB20" s="453"/>
      <c r="PBC20" s="452"/>
      <c r="PBD20" s="452"/>
      <c r="PBE20" s="452"/>
      <c r="PBF20" s="453"/>
      <c r="PBG20" s="453"/>
      <c r="PBH20" s="453"/>
      <c r="PBI20" s="453"/>
      <c r="PBJ20" s="453"/>
      <c r="PBK20" s="452"/>
      <c r="PBL20" s="452"/>
      <c r="PBM20" s="452"/>
      <c r="PBN20" s="453"/>
      <c r="PBO20" s="453"/>
      <c r="PBP20" s="453"/>
      <c r="PBQ20" s="453"/>
      <c r="PBR20" s="453"/>
      <c r="PBS20" s="452"/>
      <c r="PBT20" s="452"/>
      <c r="PBU20" s="452"/>
      <c r="PBV20" s="453"/>
      <c r="PBW20" s="453"/>
      <c r="PBX20" s="453"/>
      <c r="PBY20" s="453"/>
      <c r="PBZ20" s="453"/>
      <c r="PCA20" s="452"/>
      <c r="PCB20" s="452"/>
      <c r="PCC20" s="452"/>
      <c r="PCD20" s="453"/>
      <c r="PCE20" s="453"/>
      <c r="PCF20" s="453"/>
      <c r="PCG20" s="453"/>
      <c r="PCH20" s="453"/>
      <c r="PCI20" s="452"/>
      <c r="PCJ20" s="452"/>
      <c r="PCK20" s="452"/>
      <c r="PCL20" s="453"/>
      <c r="PCM20" s="453"/>
      <c r="PCN20" s="453"/>
      <c r="PCO20" s="453"/>
      <c r="PCP20" s="453"/>
      <c r="PCQ20" s="452"/>
      <c r="PCR20" s="452"/>
      <c r="PCS20" s="452"/>
      <c r="PCT20" s="453"/>
      <c r="PCU20" s="453"/>
      <c r="PCV20" s="453"/>
      <c r="PCW20" s="453"/>
      <c r="PCX20" s="453"/>
      <c r="PCY20" s="452"/>
      <c r="PCZ20" s="452"/>
      <c r="PDA20" s="452"/>
      <c r="PDB20" s="453"/>
      <c r="PDC20" s="453"/>
      <c r="PDD20" s="453"/>
      <c r="PDE20" s="453"/>
      <c r="PDF20" s="453"/>
      <c r="PDG20" s="452"/>
      <c r="PDH20" s="452"/>
      <c r="PDI20" s="452"/>
      <c r="PDJ20" s="453"/>
      <c r="PDK20" s="453"/>
      <c r="PDL20" s="453"/>
      <c r="PDM20" s="453"/>
      <c r="PDN20" s="453"/>
      <c r="PDO20" s="452"/>
      <c r="PDP20" s="452"/>
      <c r="PDQ20" s="452"/>
      <c r="PDR20" s="453"/>
      <c r="PDS20" s="453"/>
      <c r="PDT20" s="453"/>
      <c r="PDU20" s="453"/>
      <c r="PDV20" s="453"/>
      <c r="PDW20" s="452"/>
      <c r="PDX20" s="452"/>
      <c r="PDY20" s="452"/>
      <c r="PDZ20" s="453"/>
      <c r="PEA20" s="453"/>
      <c r="PEB20" s="453"/>
      <c r="PEC20" s="453"/>
      <c r="PED20" s="453"/>
      <c r="PEE20" s="452"/>
      <c r="PEF20" s="452"/>
      <c r="PEG20" s="452"/>
      <c r="PEH20" s="453"/>
      <c r="PEI20" s="453"/>
      <c r="PEJ20" s="453"/>
      <c r="PEK20" s="453"/>
      <c r="PEL20" s="453"/>
      <c r="PEM20" s="452"/>
      <c r="PEN20" s="452"/>
      <c r="PEO20" s="452"/>
      <c r="PEP20" s="453"/>
      <c r="PEQ20" s="453"/>
      <c r="PER20" s="453"/>
      <c r="PES20" s="453"/>
      <c r="PET20" s="453"/>
      <c r="PEU20" s="452"/>
      <c r="PEV20" s="452"/>
      <c r="PEW20" s="452"/>
      <c r="PEX20" s="453"/>
      <c r="PEY20" s="453"/>
      <c r="PEZ20" s="453"/>
      <c r="PFA20" s="453"/>
      <c r="PFB20" s="453"/>
      <c r="PFC20" s="452"/>
      <c r="PFD20" s="452"/>
      <c r="PFE20" s="452"/>
      <c r="PFF20" s="453"/>
      <c r="PFG20" s="453"/>
      <c r="PFH20" s="453"/>
      <c r="PFI20" s="453"/>
      <c r="PFJ20" s="453"/>
      <c r="PFK20" s="452"/>
      <c r="PFL20" s="452"/>
      <c r="PFM20" s="452"/>
      <c r="PFN20" s="453"/>
      <c r="PFO20" s="453"/>
      <c r="PFP20" s="453"/>
      <c r="PFQ20" s="453"/>
      <c r="PFR20" s="453"/>
      <c r="PFS20" s="452"/>
      <c r="PFT20" s="452"/>
      <c r="PFU20" s="452"/>
      <c r="PFV20" s="453"/>
      <c r="PFW20" s="453"/>
      <c r="PFX20" s="453"/>
      <c r="PFY20" s="453"/>
      <c r="PFZ20" s="453"/>
      <c r="PGA20" s="452"/>
      <c r="PGB20" s="452"/>
      <c r="PGC20" s="452"/>
      <c r="PGD20" s="453"/>
      <c r="PGE20" s="453"/>
      <c r="PGF20" s="453"/>
      <c r="PGG20" s="453"/>
      <c r="PGH20" s="453"/>
      <c r="PGI20" s="452"/>
      <c r="PGJ20" s="452"/>
      <c r="PGK20" s="452"/>
      <c r="PGL20" s="453"/>
      <c r="PGM20" s="453"/>
      <c r="PGN20" s="453"/>
      <c r="PGO20" s="453"/>
      <c r="PGP20" s="453"/>
      <c r="PGQ20" s="452"/>
      <c r="PGR20" s="452"/>
      <c r="PGS20" s="452"/>
      <c r="PGT20" s="453"/>
      <c r="PGU20" s="453"/>
      <c r="PGV20" s="453"/>
      <c r="PGW20" s="453"/>
      <c r="PGX20" s="453"/>
      <c r="PGY20" s="452"/>
      <c r="PGZ20" s="452"/>
      <c r="PHA20" s="452"/>
      <c r="PHB20" s="453"/>
      <c r="PHC20" s="453"/>
      <c r="PHD20" s="453"/>
      <c r="PHE20" s="453"/>
      <c r="PHF20" s="453"/>
      <c r="PHG20" s="452"/>
      <c r="PHH20" s="452"/>
      <c r="PHI20" s="452"/>
      <c r="PHJ20" s="453"/>
      <c r="PHK20" s="453"/>
      <c r="PHL20" s="453"/>
      <c r="PHM20" s="453"/>
      <c r="PHN20" s="453"/>
      <c r="PHO20" s="452"/>
      <c r="PHP20" s="452"/>
      <c r="PHQ20" s="452"/>
      <c r="PHR20" s="453"/>
      <c r="PHS20" s="453"/>
      <c r="PHT20" s="453"/>
      <c r="PHU20" s="453"/>
      <c r="PHV20" s="453"/>
      <c r="PHW20" s="452"/>
      <c r="PHX20" s="452"/>
      <c r="PHY20" s="452"/>
      <c r="PHZ20" s="453"/>
      <c r="PIA20" s="453"/>
      <c r="PIB20" s="453"/>
      <c r="PIC20" s="453"/>
      <c r="PID20" s="453"/>
      <c r="PIE20" s="452"/>
      <c r="PIF20" s="452"/>
      <c r="PIG20" s="452"/>
      <c r="PIH20" s="453"/>
      <c r="PII20" s="453"/>
      <c r="PIJ20" s="453"/>
      <c r="PIK20" s="453"/>
      <c r="PIL20" s="453"/>
      <c r="PIM20" s="452"/>
      <c r="PIN20" s="452"/>
      <c r="PIO20" s="452"/>
      <c r="PIP20" s="453"/>
      <c r="PIQ20" s="453"/>
      <c r="PIR20" s="453"/>
      <c r="PIS20" s="453"/>
      <c r="PIT20" s="453"/>
      <c r="PIU20" s="452"/>
      <c r="PIV20" s="452"/>
      <c r="PIW20" s="452"/>
      <c r="PIX20" s="453"/>
      <c r="PIY20" s="453"/>
      <c r="PIZ20" s="453"/>
      <c r="PJA20" s="453"/>
      <c r="PJB20" s="453"/>
      <c r="PJC20" s="452"/>
      <c r="PJD20" s="452"/>
      <c r="PJE20" s="452"/>
      <c r="PJF20" s="453"/>
      <c r="PJG20" s="453"/>
      <c r="PJH20" s="453"/>
      <c r="PJI20" s="453"/>
      <c r="PJJ20" s="453"/>
      <c r="PJK20" s="452"/>
      <c r="PJL20" s="452"/>
      <c r="PJM20" s="452"/>
      <c r="PJN20" s="453"/>
      <c r="PJO20" s="453"/>
      <c r="PJP20" s="453"/>
      <c r="PJQ20" s="453"/>
      <c r="PJR20" s="453"/>
      <c r="PJS20" s="452"/>
      <c r="PJT20" s="452"/>
      <c r="PJU20" s="452"/>
      <c r="PJV20" s="453"/>
      <c r="PJW20" s="453"/>
      <c r="PJX20" s="453"/>
      <c r="PJY20" s="453"/>
      <c r="PJZ20" s="453"/>
      <c r="PKA20" s="452"/>
      <c r="PKB20" s="452"/>
      <c r="PKC20" s="452"/>
      <c r="PKD20" s="453"/>
      <c r="PKE20" s="453"/>
      <c r="PKF20" s="453"/>
      <c r="PKG20" s="453"/>
      <c r="PKH20" s="453"/>
      <c r="PKI20" s="452"/>
      <c r="PKJ20" s="452"/>
      <c r="PKK20" s="452"/>
      <c r="PKL20" s="453"/>
      <c r="PKM20" s="453"/>
      <c r="PKN20" s="453"/>
      <c r="PKO20" s="453"/>
      <c r="PKP20" s="453"/>
      <c r="PKQ20" s="452"/>
      <c r="PKR20" s="452"/>
      <c r="PKS20" s="452"/>
      <c r="PKT20" s="453"/>
      <c r="PKU20" s="453"/>
      <c r="PKV20" s="453"/>
      <c r="PKW20" s="453"/>
      <c r="PKX20" s="453"/>
      <c r="PKY20" s="452"/>
      <c r="PKZ20" s="452"/>
      <c r="PLA20" s="452"/>
      <c r="PLB20" s="453"/>
      <c r="PLC20" s="453"/>
      <c r="PLD20" s="453"/>
      <c r="PLE20" s="453"/>
      <c r="PLF20" s="453"/>
      <c r="PLG20" s="452"/>
      <c r="PLH20" s="452"/>
      <c r="PLI20" s="452"/>
      <c r="PLJ20" s="453"/>
      <c r="PLK20" s="453"/>
      <c r="PLL20" s="453"/>
      <c r="PLM20" s="453"/>
      <c r="PLN20" s="453"/>
      <c r="PLO20" s="452"/>
      <c r="PLP20" s="452"/>
      <c r="PLQ20" s="452"/>
      <c r="PLR20" s="453"/>
      <c r="PLS20" s="453"/>
      <c r="PLT20" s="453"/>
      <c r="PLU20" s="453"/>
      <c r="PLV20" s="453"/>
      <c r="PLW20" s="452"/>
      <c r="PLX20" s="452"/>
      <c r="PLY20" s="452"/>
      <c r="PLZ20" s="453"/>
      <c r="PMA20" s="453"/>
      <c r="PMB20" s="453"/>
      <c r="PMC20" s="453"/>
      <c r="PMD20" s="453"/>
      <c r="PME20" s="452"/>
      <c r="PMF20" s="452"/>
      <c r="PMG20" s="452"/>
      <c r="PMH20" s="453"/>
      <c r="PMI20" s="453"/>
      <c r="PMJ20" s="453"/>
      <c r="PMK20" s="453"/>
      <c r="PML20" s="453"/>
      <c r="PMM20" s="452"/>
      <c r="PMN20" s="452"/>
      <c r="PMO20" s="452"/>
      <c r="PMP20" s="453"/>
      <c r="PMQ20" s="453"/>
      <c r="PMR20" s="453"/>
      <c r="PMS20" s="453"/>
      <c r="PMT20" s="453"/>
      <c r="PMU20" s="452"/>
      <c r="PMV20" s="452"/>
      <c r="PMW20" s="452"/>
      <c r="PMX20" s="453"/>
      <c r="PMY20" s="453"/>
      <c r="PMZ20" s="453"/>
      <c r="PNA20" s="453"/>
      <c r="PNB20" s="453"/>
      <c r="PNC20" s="452"/>
      <c r="PND20" s="452"/>
      <c r="PNE20" s="452"/>
      <c r="PNF20" s="453"/>
      <c r="PNG20" s="453"/>
      <c r="PNH20" s="453"/>
      <c r="PNI20" s="453"/>
      <c r="PNJ20" s="453"/>
      <c r="PNK20" s="452"/>
      <c r="PNL20" s="452"/>
      <c r="PNM20" s="452"/>
      <c r="PNN20" s="453"/>
      <c r="PNO20" s="453"/>
      <c r="PNP20" s="453"/>
      <c r="PNQ20" s="453"/>
      <c r="PNR20" s="453"/>
      <c r="PNS20" s="452"/>
      <c r="PNT20" s="452"/>
      <c r="PNU20" s="452"/>
      <c r="PNV20" s="453"/>
      <c r="PNW20" s="453"/>
      <c r="PNX20" s="453"/>
      <c r="PNY20" s="453"/>
      <c r="PNZ20" s="453"/>
      <c r="POA20" s="452"/>
      <c r="POB20" s="452"/>
      <c r="POC20" s="452"/>
      <c r="POD20" s="453"/>
      <c r="POE20" s="453"/>
      <c r="POF20" s="453"/>
      <c r="POG20" s="453"/>
      <c r="POH20" s="453"/>
      <c r="POI20" s="452"/>
      <c r="POJ20" s="452"/>
      <c r="POK20" s="452"/>
      <c r="POL20" s="453"/>
      <c r="POM20" s="453"/>
      <c r="PON20" s="453"/>
      <c r="POO20" s="453"/>
      <c r="POP20" s="453"/>
      <c r="POQ20" s="452"/>
      <c r="POR20" s="452"/>
      <c r="POS20" s="452"/>
      <c r="POT20" s="453"/>
      <c r="POU20" s="453"/>
      <c r="POV20" s="453"/>
      <c r="POW20" s="453"/>
      <c r="POX20" s="453"/>
      <c r="POY20" s="452"/>
      <c r="POZ20" s="452"/>
      <c r="PPA20" s="452"/>
      <c r="PPB20" s="453"/>
      <c r="PPC20" s="453"/>
      <c r="PPD20" s="453"/>
      <c r="PPE20" s="453"/>
      <c r="PPF20" s="453"/>
      <c r="PPG20" s="452"/>
      <c r="PPH20" s="452"/>
      <c r="PPI20" s="452"/>
      <c r="PPJ20" s="453"/>
      <c r="PPK20" s="453"/>
      <c r="PPL20" s="453"/>
      <c r="PPM20" s="453"/>
      <c r="PPN20" s="453"/>
      <c r="PPO20" s="452"/>
      <c r="PPP20" s="452"/>
      <c r="PPQ20" s="452"/>
      <c r="PPR20" s="453"/>
      <c r="PPS20" s="453"/>
      <c r="PPT20" s="453"/>
      <c r="PPU20" s="453"/>
      <c r="PPV20" s="453"/>
      <c r="PPW20" s="452"/>
      <c r="PPX20" s="452"/>
      <c r="PPY20" s="452"/>
      <c r="PPZ20" s="453"/>
      <c r="PQA20" s="453"/>
      <c r="PQB20" s="453"/>
      <c r="PQC20" s="453"/>
      <c r="PQD20" s="453"/>
      <c r="PQE20" s="452"/>
      <c r="PQF20" s="452"/>
      <c r="PQG20" s="452"/>
      <c r="PQH20" s="453"/>
      <c r="PQI20" s="453"/>
      <c r="PQJ20" s="453"/>
      <c r="PQK20" s="453"/>
      <c r="PQL20" s="453"/>
      <c r="PQM20" s="452"/>
      <c r="PQN20" s="452"/>
      <c r="PQO20" s="452"/>
      <c r="PQP20" s="453"/>
      <c r="PQQ20" s="453"/>
      <c r="PQR20" s="453"/>
      <c r="PQS20" s="453"/>
      <c r="PQT20" s="453"/>
      <c r="PQU20" s="452"/>
      <c r="PQV20" s="452"/>
      <c r="PQW20" s="452"/>
      <c r="PQX20" s="453"/>
      <c r="PQY20" s="453"/>
      <c r="PQZ20" s="453"/>
      <c r="PRA20" s="453"/>
      <c r="PRB20" s="453"/>
      <c r="PRC20" s="452"/>
      <c r="PRD20" s="452"/>
      <c r="PRE20" s="452"/>
      <c r="PRF20" s="453"/>
      <c r="PRG20" s="453"/>
      <c r="PRH20" s="453"/>
      <c r="PRI20" s="453"/>
      <c r="PRJ20" s="453"/>
      <c r="PRK20" s="452"/>
      <c r="PRL20" s="452"/>
      <c r="PRM20" s="452"/>
      <c r="PRN20" s="453"/>
      <c r="PRO20" s="453"/>
      <c r="PRP20" s="453"/>
      <c r="PRQ20" s="453"/>
      <c r="PRR20" s="453"/>
      <c r="PRS20" s="452"/>
      <c r="PRT20" s="452"/>
      <c r="PRU20" s="452"/>
      <c r="PRV20" s="453"/>
      <c r="PRW20" s="453"/>
      <c r="PRX20" s="453"/>
      <c r="PRY20" s="453"/>
      <c r="PRZ20" s="453"/>
      <c r="PSA20" s="452"/>
      <c r="PSB20" s="452"/>
      <c r="PSC20" s="452"/>
      <c r="PSD20" s="453"/>
      <c r="PSE20" s="453"/>
      <c r="PSF20" s="453"/>
      <c r="PSG20" s="453"/>
      <c r="PSH20" s="453"/>
      <c r="PSI20" s="452"/>
      <c r="PSJ20" s="452"/>
      <c r="PSK20" s="452"/>
      <c r="PSL20" s="453"/>
      <c r="PSM20" s="453"/>
      <c r="PSN20" s="453"/>
      <c r="PSO20" s="453"/>
      <c r="PSP20" s="453"/>
      <c r="PSQ20" s="452"/>
      <c r="PSR20" s="452"/>
      <c r="PSS20" s="452"/>
      <c r="PST20" s="453"/>
      <c r="PSU20" s="453"/>
      <c r="PSV20" s="453"/>
      <c r="PSW20" s="453"/>
      <c r="PSX20" s="453"/>
      <c r="PSY20" s="452"/>
      <c r="PSZ20" s="452"/>
      <c r="PTA20" s="452"/>
      <c r="PTB20" s="453"/>
      <c r="PTC20" s="453"/>
      <c r="PTD20" s="453"/>
      <c r="PTE20" s="453"/>
      <c r="PTF20" s="453"/>
      <c r="PTG20" s="452"/>
      <c r="PTH20" s="452"/>
      <c r="PTI20" s="452"/>
      <c r="PTJ20" s="453"/>
      <c r="PTK20" s="453"/>
      <c r="PTL20" s="453"/>
      <c r="PTM20" s="453"/>
      <c r="PTN20" s="453"/>
      <c r="PTO20" s="452"/>
      <c r="PTP20" s="452"/>
      <c r="PTQ20" s="452"/>
      <c r="PTR20" s="453"/>
      <c r="PTS20" s="453"/>
      <c r="PTT20" s="453"/>
      <c r="PTU20" s="453"/>
      <c r="PTV20" s="453"/>
      <c r="PTW20" s="452"/>
      <c r="PTX20" s="452"/>
      <c r="PTY20" s="452"/>
      <c r="PTZ20" s="453"/>
      <c r="PUA20" s="453"/>
      <c r="PUB20" s="453"/>
      <c r="PUC20" s="453"/>
      <c r="PUD20" s="453"/>
      <c r="PUE20" s="452"/>
      <c r="PUF20" s="452"/>
      <c r="PUG20" s="452"/>
      <c r="PUH20" s="453"/>
      <c r="PUI20" s="453"/>
      <c r="PUJ20" s="453"/>
      <c r="PUK20" s="453"/>
      <c r="PUL20" s="453"/>
      <c r="PUM20" s="452"/>
      <c r="PUN20" s="452"/>
      <c r="PUO20" s="452"/>
      <c r="PUP20" s="453"/>
      <c r="PUQ20" s="453"/>
      <c r="PUR20" s="453"/>
      <c r="PUS20" s="453"/>
      <c r="PUT20" s="453"/>
      <c r="PUU20" s="452"/>
      <c r="PUV20" s="452"/>
      <c r="PUW20" s="452"/>
      <c r="PUX20" s="453"/>
      <c r="PUY20" s="453"/>
      <c r="PUZ20" s="453"/>
      <c r="PVA20" s="453"/>
      <c r="PVB20" s="453"/>
      <c r="PVC20" s="452"/>
      <c r="PVD20" s="452"/>
      <c r="PVE20" s="452"/>
      <c r="PVF20" s="453"/>
      <c r="PVG20" s="453"/>
      <c r="PVH20" s="453"/>
      <c r="PVI20" s="453"/>
      <c r="PVJ20" s="453"/>
      <c r="PVK20" s="452"/>
      <c r="PVL20" s="452"/>
      <c r="PVM20" s="452"/>
      <c r="PVN20" s="453"/>
      <c r="PVO20" s="453"/>
      <c r="PVP20" s="453"/>
      <c r="PVQ20" s="453"/>
      <c r="PVR20" s="453"/>
      <c r="PVS20" s="452"/>
      <c r="PVT20" s="452"/>
      <c r="PVU20" s="452"/>
      <c r="PVV20" s="453"/>
      <c r="PVW20" s="453"/>
      <c r="PVX20" s="453"/>
      <c r="PVY20" s="453"/>
      <c r="PVZ20" s="453"/>
      <c r="PWA20" s="452"/>
      <c r="PWB20" s="452"/>
      <c r="PWC20" s="452"/>
      <c r="PWD20" s="453"/>
      <c r="PWE20" s="453"/>
      <c r="PWF20" s="453"/>
      <c r="PWG20" s="453"/>
      <c r="PWH20" s="453"/>
      <c r="PWI20" s="452"/>
      <c r="PWJ20" s="452"/>
      <c r="PWK20" s="452"/>
      <c r="PWL20" s="453"/>
      <c r="PWM20" s="453"/>
      <c r="PWN20" s="453"/>
      <c r="PWO20" s="453"/>
      <c r="PWP20" s="453"/>
      <c r="PWQ20" s="452"/>
      <c r="PWR20" s="452"/>
      <c r="PWS20" s="452"/>
      <c r="PWT20" s="453"/>
      <c r="PWU20" s="453"/>
      <c r="PWV20" s="453"/>
      <c r="PWW20" s="453"/>
      <c r="PWX20" s="453"/>
      <c r="PWY20" s="452"/>
      <c r="PWZ20" s="452"/>
      <c r="PXA20" s="452"/>
      <c r="PXB20" s="453"/>
      <c r="PXC20" s="453"/>
      <c r="PXD20" s="453"/>
      <c r="PXE20" s="453"/>
      <c r="PXF20" s="453"/>
      <c r="PXG20" s="452"/>
      <c r="PXH20" s="452"/>
      <c r="PXI20" s="452"/>
      <c r="PXJ20" s="453"/>
      <c r="PXK20" s="453"/>
      <c r="PXL20" s="453"/>
      <c r="PXM20" s="453"/>
      <c r="PXN20" s="453"/>
      <c r="PXO20" s="452"/>
      <c r="PXP20" s="452"/>
      <c r="PXQ20" s="452"/>
      <c r="PXR20" s="453"/>
      <c r="PXS20" s="453"/>
      <c r="PXT20" s="453"/>
      <c r="PXU20" s="453"/>
      <c r="PXV20" s="453"/>
      <c r="PXW20" s="452"/>
      <c r="PXX20" s="452"/>
      <c r="PXY20" s="452"/>
      <c r="PXZ20" s="453"/>
      <c r="PYA20" s="453"/>
      <c r="PYB20" s="453"/>
      <c r="PYC20" s="453"/>
      <c r="PYD20" s="453"/>
      <c r="PYE20" s="452"/>
      <c r="PYF20" s="452"/>
      <c r="PYG20" s="452"/>
      <c r="PYH20" s="453"/>
      <c r="PYI20" s="453"/>
      <c r="PYJ20" s="453"/>
      <c r="PYK20" s="453"/>
      <c r="PYL20" s="453"/>
      <c r="PYM20" s="452"/>
      <c r="PYN20" s="452"/>
      <c r="PYO20" s="452"/>
      <c r="PYP20" s="453"/>
      <c r="PYQ20" s="453"/>
      <c r="PYR20" s="453"/>
      <c r="PYS20" s="453"/>
      <c r="PYT20" s="453"/>
      <c r="PYU20" s="452"/>
      <c r="PYV20" s="452"/>
      <c r="PYW20" s="452"/>
      <c r="PYX20" s="453"/>
      <c r="PYY20" s="453"/>
      <c r="PYZ20" s="453"/>
      <c r="PZA20" s="453"/>
      <c r="PZB20" s="453"/>
      <c r="PZC20" s="452"/>
      <c r="PZD20" s="452"/>
      <c r="PZE20" s="452"/>
      <c r="PZF20" s="453"/>
      <c r="PZG20" s="453"/>
      <c r="PZH20" s="453"/>
      <c r="PZI20" s="453"/>
      <c r="PZJ20" s="453"/>
      <c r="PZK20" s="452"/>
      <c r="PZL20" s="452"/>
      <c r="PZM20" s="452"/>
      <c r="PZN20" s="453"/>
      <c r="PZO20" s="453"/>
      <c r="PZP20" s="453"/>
      <c r="PZQ20" s="453"/>
      <c r="PZR20" s="453"/>
      <c r="PZS20" s="452"/>
      <c r="PZT20" s="452"/>
      <c r="PZU20" s="452"/>
      <c r="PZV20" s="453"/>
      <c r="PZW20" s="453"/>
      <c r="PZX20" s="453"/>
      <c r="PZY20" s="453"/>
      <c r="PZZ20" s="453"/>
      <c r="QAA20" s="452"/>
      <c r="QAB20" s="452"/>
      <c r="QAC20" s="452"/>
      <c r="QAD20" s="453"/>
      <c r="QAE20" s="453"/>
      <c r="QAF20" s="453"/>
      <c r="QAG20" s="453"/>
      <c r="QAH20" s="453"/>
      <c r="QAI20" s="452"/>
      <c r="QAJ20" s="452"/>
      <c r="QAK20" s="452"/>
      <c r="QAL20" s="453"/>
      <c r="QAM20" s="453"/>
      <c r="QAN20" s="453"/>
      <c r="QAO20" s="453"/>
      <c r="QAP20" s="453"/>
      <c r="QAQ20" s="452"/>
      <c r="QAR20" s="452"/>
      <c r="QAS20" s="452"/>
      <c r="QAT20" s="453"/>
      <c r="QAU20" s="453"/>
      <c r="QAV20" s="453"/>
      <c r="QAW20" s="453"/>
      <c r="QAX20" s="453"/>
      <c r="QAY20" s="452"/>
      <c r="QAZ20" s="452"/>
      <c r="QBA20" s="452"/>
      <c r="QBB20" s="453"/>
      <c r="QBC20" s="453"/>
      <c r="QBD20" s="453"/>
      <c r="QBE20" s="453"/>
      <c r="QBF20" s="453"/>
      <c r="QBG20" s="452"/>
      <c r="QBH20" s="452"/>
      <c r="QBI20" s="452"/>
      <c r="QBJ20" s="453"/>
      <c r="QBK20" s="453"/>
      <c r="QBL20" s="453"/>
      <c r="QBM20" s="453"/>
      <c r="QBN20" s="453"/>
      <c r="QBO20" s="452"/>
      <c r="QBP20" s="452"/>
      <c r="QBQ20" s="452"/>
      <c r="QBR20" s="453"/>
      <c r="QBS20" s="453"/>
      <c r="QBT20" s="453"/>
      <c r="QBU20" s="453"/>
      <c r="QBV20" s="453"/>
      <c r="QBW20" s="452"/>
      <c r="QBX20" s="452"/>
      <c r="QBY20" s="452"/>
      <c r="QBZ20" s="453"/>
      <c r="QCA20" s="453"/>
      <c r="QCB20" s="453"/>
      <c r="QCC20" s="453"/>
      <c r="QCD20" s="453"/>
      <c r="QCE20" s="452"/>
      <c r="QCF20" s="452"/>
      <c r="QCG20" s="452"/>
      <c r="QCH20" s="453"/>
      <c r="QCI20" s="453"/>
      <c r="QCJ20" s="453"/>
      <c r="QCK20" s="453"/>
      <c r="QCL20" s="453"/>
      <c r="QCM20" s="452"/>
      <c r="QCN20" s="452"/>
      <c r="QCO20" s="452"/>
      <c r="QCP20" s="453"/>
      <c r="QCQ20" s="453"/>
      <c r="QCR20" s="453"/>
      <c r="QCS20" s="453"/>
      <c r="QCT20" s="453"/>
      <c r="QCU20" s="452"/>
      <c r="QCV20" s="452"/>
      <c r="QCW20" s="452"/>
      <c r="QCX20" s="453"/>
      <c r="QCY20" s="453"/>
      <c r="QCZ20" s="453"/>
      <c r="QDA20" s="453"/>
      <c r="QDB20" s="453"/>
      <c r="QDC20" s="452"/>
      <c r="QDD20" s="452"/>
      <c r="QDE20" s="452"/>
      <c r="QDF20" s="453"/>
      <c r="QDG20" s="453"/>
      <c r="QDH20" s="453"/>
      <c r="QDI20" s="453"/>
      <c r="QDJ20" s="453"/>
      <c r="QDK20" s="452"/>
      <c r="QDL20" s="452"/>
      <c r="QDM20" s="452"/>
      <c r="QDN20" s="453"/>
      <c r="QDO20" s="453"/>
      <c r="QDP20" s="453"/>
      <c r="QDQ20" s="453"/>
      <c r="QDR20" s="453"/>
      <c r="QDS20" s="452"/>
      <c r="QDT20" s="452"/>
      <c r="QDU20" s="452"/>
      <c r="QDV20" s="453"/>
      <c r="QDW20" s="453"/>
      <c r="QDX20" s="453"/>
      <c r="QDY20" s="453"/>
      <c r="QDZ20" s="453"/>
      <c r="QEA20" s="452"/>
      <c r="QEB20" s="452"/>
      <c r="QEC20" s="452"/>
      <c r="QED20" s="453"/>
      <c r="QEE20" s="453"/>
      <c r="QEF20" s="453"/>
      <c r="QEG20" s="453"/>
      <c r="QEH20" s="453"/>
      <c r="QEI20" s="452"/>
      <c r="QEJ20" s="452"/>
      <c r="QEK20" s="452"/>
      <c r="QEL20" s="453"/>
      <c r="QEM20" s="453"/>
      <c r="QEN20" s="453"/>
      <c r="QEO20" s="453"/>
      <c r="QEP20" s="453"/>
      <c r="QEQ20" s="452"/>
      <c r="QER20" s="452"/>
      <c r="QES20" s="452"/>
      <c r="QET20" s="453"/>
      <c r="QEU20" s="453"/>
      <c r="QEV20" s="453"/>
      <c r="QEW20" s="453"/>
      <c r="QEX20" s="453"/>
      <c r="QEY20" s="452"/>
      <c r="QEZ20" s="452"/>
      <c r="QFA20" s="452"/>
      <c r="QFB20" s="453"/>
      <c r="QFC20" s="453"/>
      <c r="QFD20" s="453"/>
      <c r="QFE20" s="453"/>
      <c r="QFF20" s="453"/>
      <c r="QFG20" s="452"/>
      <c r="QFH20" s="452"/>
      <c r="QFI20" s="452"/>
      <c r="QFJ20" s="453"/>
      <c r="QFK20" s="453"/>
      <c r="QFL20" s="453"/>
      <c r="QFM20" s="453"/>
      <c r="QFN20" s="453"/>
      <c r="QFO20" s="452"/>
      <c r="QFP20" s="452"/>
      <c r="QFQ20" s="452"/>
      <c r="QFR20" s="453"/>
      <c r="QFS20" s="453"/>
      <c r="QFT20" s="453"/>
      <c r="QFU20" s="453"/>
      <c r="QFV20" s="453"/>
      <c r="QFW20" s="452"/>
      <c r="QFX20" s="452"/>
      <c r="QFY20" s="452"/>
      <c r="QFZ20" s="453"/>
      <c r="QGA20" s="453"/>
      <c r="QGB20" s="453"/>
      <c r="QGC20" s="453"/>
      <c r="QGD20" s="453"/>
      <c r="QGE20" s="452"/>
      <c r="QGF20" s="452"/>
      <c r="QGG20" s="452"/>
      <c r="QGH20" s="453"/>
      <c r="QGI20" s="453"/>
      <c r="QGJ20" s="453"/>
      <c r="QGK20" s="453"/>
      <c r="QGL20" s="453"/>
      <c r="QGM20" s="452"/>
      <c r="QGN20" s="452"/>
      <c r="QGO20" s="452"/>
      <c r="QGP20" s="453"/>
      <c r="QGQ20" s="453"/>
      <c r="QGR20" s="453"/>
      <c r="QGS20" s="453"/>
      <c r="QGT20" s="453"/>
      <c r="QGU20" s="452"/>
      <c r="QGV20" s="452"/>
      <c r="QGW20" s="452"/>
      <c r="QGX20" s="453"/>
      <c r="QGY20" s="453"/>
      <c r="QGZ20" s="453"/>
      <c r="QHA20" s="453"/>
      <c r="QHB20" s="453"/>
      <c r="QHC20" s="452"/>
      <c r="QHD20" s="452"/>
      <c r="QHE20" s="452"/>
      <c r="QHF20" s="453"/>
      <c r="QHG20" s="453"/>
      <c r="QHH20" s="453"/>
      <c r="QHI20" s="453"/>
      <c r="QHJ20" s="453"/>
      <c r="QHK20" s="452"/>
      <c r="QHL20" s="452"/>
      <c r="QHM20" s="452"/>
      <c r="QHN20" s="453"/>
      <c r="QHO20" s="453"/>
      <c r="QHP20" s="453"/>
      <c r="QHQ20" s="453"/>
      <c r="QHR20" s="453"/>
      <c r="QHS20" s="452"/>
      <c r="QHT20" s="452"/>
      <c r="QHU20" s="452"/>
      <c r="QHV20" s="453"/>
      <c r="QHW20" s="453"/>
      <c r="QHX20" s="453"/>
      <c r="QHY20" s="453"/>
      <c r="QHZ20" s="453"/>
      <c r="QIA20" s="452"/>
      <c r="QIB20" s="452"/>
      <c r="QIC20" s="452"/>
      <c r="QID20" s="453"/>
      <c r="QIE20" s="453"/>
      <c r="QIF20" s="453"/>
      <c r="QIG20" s="453"/>
      <c r="QIH20" s="453"/>
      <c r="QII20" s="452"/>
      <c r="QIJ20" s="452"/>
      <c r="QIK20" s="452"/>
      <c r="QIL20" s="453"/>
      <c r="QIM20" s="453"/>
      <c r="QIN20" s="453"/>
      <c r="QIO20" s="453"/>
      <c r="QIP20" s="453"/>
      <c r="QIQ20" s="452"/>
      <c r="QIR20" s="452"/>
      <c r="QIS20" s="452"/>
      <c r="QIT20" s="453"/>
      <c r="QIU20" s="453"/>
      <c r="QIV20" s="453"/>
      <c r="QIW20" s="453"/>
      <c r="QIX20" s="453"/>
      <c r="QIY20" s="452"/>
      <c r="QIZ20" s="452"/>
      <c r="QJA20" s="452"/>
      <c r="QJB20" s="453"/>
      <c r="QJC20" s="453"/>
      <c r="QJD20" s="453"/>
      <c r="QJE20" s="453"/>
      <c r="QJF20" s="453"/>
      <c r="QJG20" s="452"/>
      <c r="QJH20" s="452"/>
      <c r="QJI20" s="452"/>
      <c r="QJJ20" s="453"/>
      <c r="QJK20" s="453"/>
      <c r="QJL20" s="453"/>
      <c r="QJM20" s="453"/>
      <c r="QJN20" s="453"/>
      <c r="QJO20" s="452"/>
      <c r="QJP20" s="452"/>
      <c r="QJQ20" s="452"/>
      <c r="QJR20" s="453"/>
      <c r="QJS20" s="453"/>
      <c r="QJT20" s="453"/>
      <c r="QJU20" s="453"/>
      <c r="QJV20" s="453"/>
      <c r="QJW20" s="452"/>
      <c r="QJX20" s="452"/>
      <c r="QJY20" s="452"/>
      <c r="QJZ20" s="453"/>
      <c r="QKA20" s="453"/>
      <c r="QKB20" s="453"/>
      <c r="QKC20" s="453"/>
      <c r="QKD20" s="453"/>
      <c r="QKE20" s="452"/>
      <c r="QKF20" s="452"/>
      <c r="QKG20" s="452"/>
      <c r="QKH20" s="453"/>
      <c r="QKI20" s="453"/>
      <c r="QKJ20" s="453"/>
      <c r="QKK20" s="453"/>
      <c r="QKL20" s="453"/>
      <c r="QKM20" s="452"/>
      <c r="QKN20" s="452"/>
      <c r="QKO20" s="452"/>
      <c r="QKP20" s="453"/>
      <c r="QKQ20" s="453"/>
      <c r="QKR20" s="453"/>
      <c r="QKS20" s="453"/>
      <c r="QKT20" s="453"/>
      <c r="QKU20" s="452"/>
      <c r="QKV20" s="452"/>
      <c r="QKW20" s="452"/>
      <c r="QKX20" s="453"/>
      <c r="QKY20" s="453"/>
      <c r="QKZ20" s="453"/>
      <c r="QLA20" s="453"/>
      <c r="QLB20" s="453"/>
      <c r="QLC20" s="452"/>
      <c r="QLD20" s="452"/>
      <c r="QLE20" s="452"/>
      <c r="QLF20" s="453"/>
      <c r="QLG20" s="453"/>
      <c r="QLH20" s="453"/>
      <c r="QLI20" s="453"/>
      <c r="QLJ20" s="453"/>
      <c r="QLK20" s="452"/>
      <c r="QLL20" s="452"/>
      <c r="QLM20" s="452"/>
      <c r="QLN20" s="453"/>
      <c r="QLO20" s="453"/>
      <c r="QLP20" s="453"/>
      <c r="QLQ20" s="453"/>
      <c r="QLR20" s="453"/>
      <c r="QLS20" s="452"/>
      <c r="QLT20" s="452"/>
      <c r="QLU20" s="452"/>
      <c r="QLV20" s="453"/>
      <c r="QLW20" s="453"/>
      <c r="QLX20" s="453"/>
      <c r="QLY20" s="453"/>
      <c r="QLZ20" s="453"/>
      <c r="QMA20" s="452"/>
      <c r="QMB20" s="452"/>
      <c r="QMC20" s="452"/>
      <c r="QMD20" s="453"/>
      <c r="QME20" s="453"/>
      <c r="QMF20" s="453"/>
      <c r="QMG20" s="453"/>
      <c r="QMH20" s="453"/>
      <c r="QMI20" s="452"/>
      <c r="QMJ20" s="452"/>
      <c r="QMK20" s="452"/>
      <c r="QML20" s="453"/>
      <c r="QMM20" s="453"/>
      <c r="QMN20" s="453"/>
      <c r="QMO20" s="453"/>
      <c r="QMP20" s="453"/>
      <c r="QMQ20" s="452"/>
      <c r="QMR20" s="452"/>
      <c r="QMS20" s="452"/>
      <c r="QMT20" s="453"/>
      <c r="QMU20" s="453"/>
      <c r="QMV20" s="453"/>
      <c r="QMW20" s="453"/>
      <c r="QMX20" s="453"/>
      <c r="QMY20" s="452"/>
      <c r="QMZ20" s="452"/>
      <c r="QNA20" s="452"/>
      <c r="QNB20" s="453"/>
      <c r="QNC20" s="453"/>
      <c r="QND20" s="453"/>
      <c r="QNE20" s="453"/>
      <c r="QNF20" s="453"/>
      <c r="QNG20" s="452"/>
      <c r="QNH20" s="452"/>
      <c r="QNI20" s="452"/>
      <c r="QNJ20" s="453"/>
      <c r="QNK20" s="453"/>
      <c r="QNL20" s="453"/>
      <c r="QNM20" s="453"/>
      <c r="QNN20" s="453"/>
      <c r="QNO20" s="452"/>
      <c r="QNP20" s="452"/>
      <c r="QNQ20" s="452"/>
      <c r="QNR20" s="453"/>
      <c r="QNS20" s="453"/>
      <c r="QNT20" s="453"/>
      <c r="QNU20" s="453"/>
      <c r="QNV20" s="453"/>
      <c r="QNW20" s="452"/>
      <c r="QNX20" s="452"/>
      <c r="QNY20" s="452"/>
      <c r="QNZ20" s="453"/>
      <c r="QOA20" s="453"/>
      <c r="QOB20" s="453"/>
      <c r="QOC20" s="453"/>
      <c r="QOD20" s="453"/>
      <c r="QOE20" s="452"/>
      <c r="QOF20" s="452"/>
      <c r="QOG20" s="452"/>
      <c r="QOH20" s="453"/>
      <c r="QOI20" s="453"/>
      <c r="QOJ20" s="453"/>
      <c r="QOK20" s="453"/>
      <c r="QOL20" s="453"/>
      <c r="QOM20" s="452"/>
      <c r="QON20" s="452"/>
      <c r="QOO20" s="452"/>
      <c r="QOP20" s="453"/>
      <c r="QOQ20" s="453"/>
      <c r="QOR20" s="453"/>
      <c r="QOS20" s="453"/>
      <c r="QOT20" s="453"/>
      <c r="QOU20" s="452"/>
      <c r="QOV20" s="452"/>
      <c r="QOW20" s="452"/>
      <c r="QOX20" s="453"/>
      <c r="QOY20" s="453"/>
      <c r="QOZ20" s="453"/>
      <c r="QPA20" s="453"/>
      <c r="QPB20" s="453"/>
      <c r="QPC20" s="452"/>
      <c r="QPD20" s="452"/>
      <c r="QPE20" s="452"/>
      <c r="QPF20" s="453"/>
      <c r="QPG20" s="453"/>
      <c r="QPH20" s="453"/>
      <c r="QPI20" s="453"/>
      <c r="QPJ20" s="453"/>
      <c r="QPK20" s="452"/>
      <c r="QPL20" s="452"/>
      <c r="QPM20" s="452"/>
      <c r="QPN20" s="453"/>
      <c r="QPO20" s="453"/>
      <c r="QPP20" s="453"/>
      <c r="QPQ20" s="453"/>
      <c r="QPR20" s="453"/>
      <c r="QPS20" s="452"/>
      <c r="QPT20" s="452"/>
      <c r="QPU20" s="452"/>
      <c r="QPV20" s="453"/>
      <c r="QPW20" s="453"/>
      <c r="QPX20" s="453"/>
      <c r="QPY20" s="453"/>
      <c r="QPZ20" s="453"/>
      <c r="QQA20" s="452"/>
      <c r="QQB20" s="452"/>
      <c r="QQC20" s="452"/>
      <c r="QQD20" s="453"/>
      <c r="QQE20" s="453"/>
      <c r="QQF20" s="453"/>
      <c r="QQG20" s="453"/>
      <c r="QQH20" s="453"/>
      <c r="QQI20" s="452"/>
      <c r="QQJ20" s="452"/>
      <c r="QQK20" s="452"/>
      <c r="QQL20" s="453"/>
      <c r="QQM20" s="453"/>
      <c r="QQN20" s="453"/>
      <c r="QQO20" s="453"/>
      <c r="QQP20" s="453"/>
      <c r="QQQ20" s="452"/>
      <c r="QQR20" s="452"/>
      <c r="QQS20" s="452"/>
      <c r="QQT20" s="453"/>
      <c r="QQU20" s="453"/>
      <c r="QQV20" s="453"/>
      <c r="QQW20" s="453"/>
      <c r="QQX20" s="453"/>
      <c r="QQY20" s="452"/>
      <c r="QQZ20" s="452"/>
      <c r="QRA20" s="452"/>
      <c r="QRB20" s="453"/>
      <c r="QRC20" s="453"/>
      <c r="QRD20" s="453"/>
      <c r="QRE20" s="453"/>
      <c r="QRF20" s="453"/>
      <c r="QRG20" s="452"/>
      <c r="QRH20" s="452"/>
      <c r="QRI20" s="452"/>
      <c r="QRJ20" s="453"/>
      <c r="QRK20" s="453"/>
      <c r="QRL20" s="453"/>
      <c r="QRM20" s="453"/>
      <c r="QRN20" s="453"/>
      <c r="QRO20" s="452"/>
      <c r="QRP20" s="452"/>
      <c r="QRQ20" s="452"/>
      <c r="QRR20" s="453"/>
      <c r="QRS20" s="453"/>
      <c r="QRT20" s="453"/>
      <c r="QRU20" s="453"/>
      <c r="QRV20" s="453"/>
      <c r="QRW20" s="452"/>
      <c r="QRX20" s="452"/>
      <c r="QRY20" s="452"/>
      <c r="QRZ20" s="453"/>
      <c r="QSA20" s="453"/>
      <c r="QSB20" s="453"/>
      <c r="QSC20" s="453"/>
      <c r="QSD20" s="453"/>
      <c r="QSE20" s="452"/>
      <c r="QSF20" s="452"/>
      <c r="QSG20" s="452"/>
      <c r="QSH20" s="453"/>
      <c r="QSI20" s="453"/>
      <c r="QSJ20" s="453"/>
      <c r="QSK20" s="453"/>
      <c r="QSL20" s="453"/>
      <c r="QSM20" s="452"/>
      <c r="QSN20" s="452"/>
      <c r="QSO20" s="452"/>
      <c r="QSP20" s="453"/>
      <c r="QSQ20" s="453"/>
      <c r="QSR20" s="453"/>
      <c r="QSS20" s="453"/>
      <c r="QST20" s="453"/>
      <c r="QSU20" s="452"/>
      <c r="QSV20" s="452"/>
      <c r="QSW20" s="452"/>
      <c r="QSX20" s="453"/>
      <c r="QSY20" s="453"/>
      <c r="QSZ20" s="453"/>
      <c r="QTA20" s="453"/>
      <c r="QTB20" s="453"/>
      <c r="QTC20" s="452"/>
      <c r="QTD20" s="452"/>
      <c r="QTE20" s="452"/>
      <c r="QTF20" s="453"/>
      <c r="QTG20" s="453"/>
      <c r="QTH20" s="453"/>
      <c r="QTI20" s="453"/>
      <c r="QTJ20" s="453"/>
      <c r="QTK20" s="452"/>
      <c r="QTL20" s="452"/>
      <c r="QTM20" s="452"/>
      <c r="QTN20" s="453"/>
      <c r="QTO20" s="453"/>
      <c r="QTP20" s="453"/>
      <c r="QTQ20" s="453"/>
      <c r="QTR20" s="453"/>
      <c r="QTS20" s="452"/>
      <c r="QTT20" s="452"/>
      <c r="QTU20" s="452"/>
      <c r="QTV20" s="453"/>
      <c r="QTW20" s="453"/>
      <c r="QTX20" s="453"/>
      <c r="QTY20" s="453"/>
      <c r="QTZ20" s="453"/>
      <c r="QUA20" s="452"/>
      <c r="QUB20" s="452"/>
      <c r="QUC20" s="452"/>
      <c r="QUD20" s="453"/>
      <c r="QUE20" s="453"/>
      <c r="QUF20" s="453"/>
      <c r="QUG20" s="453"/>
      <c r="QUH20" s="453"/>
      <c r="QUI20" s="452"/>
      <c r="QUJ20" s="452"/>
      <c r="QUK20" s="452"/>
      <c r="QUL20" s="453"/>
      <c r="QUM20" s="453"/>
      <c r="QUN20" s="453"/>
      <c r="QUO20" s="453"/>
      <c r="QUP20" s="453"/>
      <c r="QUQ20" s="452"/>
      <c r="QUR20" s="452"/>
      <c r="QUS20" s="452"/>
      <c r="QUT20" s="453"/>
      <c r="QUU20" s="453"/>
      <c r="QUV20" s="453"/>
      <c r="QUW20" s="453"/>
      <c r="QUX20" s="453"/>
      <c r="QUY20" s="452"/>
      <c r="QUZ20" s="452"/>
      <c r="QVA20" s="452"/>
      <c r="QVB20" s="453"/>
      <c r="QVC20" s="453"/>
      <c r="QVD20" s="453"/>
      <c r="QVE20" s="453"/>
      <c r="QVF20" s="453"/>
      <c r="QVG20" s="452"/>
      <c r="QVH20" s="452"/>
      <c r="QVI20" s="452"/>
      <c r="QVJ20" s="453"/>
      <c r="QVK20" s="453"/>
      <c r="QVL20" s="453"/>
      <c r="QVM20" s="453"/>
      <c r="QVN20" s="453"/>
      <c r="QVO20" s="452"/>
      <c r="QVP20" s="452"/>
      <c r="QVQ20" s="452"/>
      <c r="QVR20" s="453"/>
      <c r="QVS20" s="453"/>
      <c r="QVT20" s="453"/>
      <c r="QVU20" s="453"/>
      <c r="QVV20" s="453"/>
      <c r="QVW20" s="452"/>
      <c r="QVX20" s="452"/>
      <c r="QVY20" s="452"/>
      <c r="QVZ20" s="453"/>
      <c r="QWA20" s="453"/>
      <c r="QWB20" s="453"/>
      <c r="QWC20" s="453"/>
      <c r="QWD20" s="453"/>
      <c r="QWE20" s="452"/>
      <c r="QWF20" s="452"/>
      <c r="QWG20" s="452"/>
      <c r="QWH20" s="453"/>
      <c r="QWI20" s="453"/>
      <c r="QWJ20" s="453"/>
      <c r="QWK20" s="453"/>
      <c r="QWL20" s="453"/>
      <c r="QWM20" s="452"/>
      <c r="QWN20" s="452"/>
      <c r="QWO20" s="452"/>
      <c r="QWP20" s="453"/>
      <c r="QWQ20" s="453"/>
      <c r="QWR20" s="453"/>
      <c r="QWS20" s="453"/>
      <c r="QWT20" s="453"/>
      <c r="QWU20" s="452"/>
      <c r="QWV20" s="452"/>
      <c r="QWW20" s="452"/>
      <c r="QWX20" s="453"/>
      <c r="QWY20" s="453"/>
      <c r="QWZ20" s="453"/>
      <c r="QXA20" s="453"/>
      <c r="QXB20" s="453"/>
      <c r="QXC20" s="452"/>
      <c r="QXD20" s="452"/>
      <c r="QXE20" s="452"/>
      <c r="QXF20" s="453"/>
      <c r="QXG20" s="453"/>
      <c r="QXH20" s="453"/>
      <c r="QXI20" s="453"/>
      <c r="QXJ20" s="453"/>
      <c r="QXK20" s="452"/>
      <c r="QXL20" s="452"/>
      <c r="QXM20" s="452"/>
      <c r="QXN20" s="453"/>
      <c r="QXO20" s="453"/>
      <c r="QXP20" s="453"/>
      <c r="QXQ20" s="453"/>
      <c r="QXR20" s="453"/>
      <c r="QXS20" s="452"/>
      <c r="QXT20" s="452"/>
      <c r="QXU20" s="452"/>
      <c r="QXV20" s="453"/>
      <c r="QXW20" s="453"/>
      <c r="QXX20" s="453"/>
      <c r="QXY20" s="453"/>
      <c r="QXZ20" s="453"/>
      <c r="QYA20" s="452"/>
      <c r="QYB20" s="452"/>
      <c r="QYC20" s="452"/>
      <c r="QYD20" s="453"/>
      <c r="QYE20" s="453"/>
      <c r="QYF20" s="453"/>
      <c r="QYG20" s="453"/>
      <c r="QYH20" s="453"/>
      <c r="QYI20" s="452"/>
      <c r="QYJ20" s="452"/>
      <c r="QYK20" s="452"/>
      <c r="QYL20" s="453"/>
      <c r="QYM20" s="453"/>
      <c r="QYN20" s="453"/>
      <c r="QYO20" s="453"/>
      <c r="QYP20" s="453"/>
      <c r="QYQ20" s="452"/>
      <c r="QYR20" s="452"/>
      <c r="QYS20" s="452"/>
      <c r="QYT20" s="453"/>
      <c r="QYU20" s="453"/>
      <c r="QYV20" s="453"/>
      <c r="QYW20" s="453"/>
      <c r="QYX20" s="453"/>
      <c r="QYY20" s="452"/>
      <c r="QYZ20" s="452"/>
      <c r="QZA20" s="452"/>
      <c r="QZB20" s="453"/>
      <c r="QZC20" s="453"/>
      <c r="QZD20" s="453"/>
      <c r="QZE20" s="453"/>
      <c r="QZF20" s="453"/>
      <c r="QZG20" s="452"/>
      <c r="QZH20" s="452"/>
      <c r="QZI20" s="452"/>
      <c r="QZJ20" s="453"/>
      <c r="QZK20" s="453"/>
      <c r="QZL20" s="453"/>
      <c r="QZM20" s="453"/>
      <c r="QZN20" s="453"/>
      <c r="QZO20" s="452"/>
      <c r="QZP20" s="452"/>
      <c r="QZQ20" s="452"/>
      <c r="QZR20" s="453"/>
      <c r="QZS20" s="453"/>
      <c r="QZT20" s="453"/>
      <c r="QZU20" s="453"/>
      <c r="QZV20" s="453"/>
      <c r="QZW20" s="452"/>
      <c r="QZX20" s="452"/>
      <c r="QZY20" s="452"/>
      <c r="QZZ20" s="453"/>
      <c r="RAA20" s="453"/>
      <c r="RAB20" s="453"/>
      <c r="RAC20" s="453"/>
      <c r="RAD20" s="453"/>
      <c r="RAE20" s="452"/>
      <c r="RAF20" s="452"/>
      <c r="RAG20" s="452"/>
      <c r="RAH20" s="453"/>
      <c r="RAI20" s="453"/>
      <c r="RAJ20" s="453"/>
      <c r="RAK20" s="453"/>
      <c r="RAL20" s="453"/>
      <c r="RAM20" s="452"/>
      <c r="RAN20" s="452"/>
      <c r="RAO20" s="452"/>
      <c r="RAP20" s="453"/>
      <c r="RAQ20" s="453"/>
      <c r="RAR20" s="453"/>
      <c r="RAS20" s="453"/>
      <c r="RAT20" s="453"/>
      <c r="RAU20" s="452"/>
      <c r="RAV20" s="452"/>
      <c r="RAW20" s="452"/>
      <c r="RAX20" s="453"/>
      <c r="RAY20" s="453"/>
      <c r="RAZ20" s="453"/>
      <c r="RBA20" s="453"/>
      <c r="RBB20" s="453"/>
      <c r="RBC20" s="452"/>
      <c r="RBD20" s="452"/>
      <c r="RBE20" s="452"/>
      <c r="RBF20" s="453"/>
      <c r="RBG20" s="453"/>
      <c r="RBH20" s="453"/>
      <c r="RBI20" s="453"/>
      <c r="RBJ20" s="453"/>
      <c r="RBK20" s="452"/>
      <c r="RBL20" s="452"/>
      <c r="RBM20" s="452"/>
      <c r="RBN20" s="453"/>
      <c r="RBO20" s="453"/>
      <c r="RBP20" s="453"/>
      <c r="RBQ20" s="453"/>
      <c r="RBR20" s="453"/>
      <c r="RBS20" s="452"/>
      <c r="RBT20" s="452"/>
      <c r="RBU20" s="452"/>
      <c r="RBV20" s="453"/>
      <c r="RBW20" s="453"/>
      <c r="RBX20" s="453"/>
      <c r="RBY20" s="453"/>
      <c r="RBZ20" s="453"/>
      <c r="RCA20" s="452"/>
      <c r="RCB20" s="452"/>
      <c r="RCC20" s="452"/>
      <c r="RCD20" s="453"/>
      <c r="RCE20" s="453"/>
      <c r="RCF20" s="453"/>
      <c r="RCG20" s="453"/>
      <c r="RCH20" s="453"/>
      <c r="RCI20" s="452"/>
      <c r="RCJ20" s="452"/>
      <c r="RCK20" s="452"/>
      <c r="RCL20" s="453"/>
      <c r="RCM20" s="453"/>
      <c r="RCN20" s="453"/>
      <c r="RCO20" s="453"/>
      <c r="RCP20" s="453"/>
      <c r="RCQ20" s="452"/>
      <c r="RCR20" s="452"/>
      <c r="RCS20" s="452"/>
      <c r="RCT20" s="453"/>
      <c r="RCU20" s="453"/>
      <c r="RCV20" s="453"/>
      <c r="RCW20" s="453"/>
      <c r="RCX20" s="453"/>
      <c r="RCY20" s="452"/>
      <c r="RCZ20" s="452"/>
      <c r="RDA20" s="452"/>
      <c r="RDB20" s="453"/>
      <c r="RDC20" s="453"/>
      <c r="RDD20" s="453"/>
      <c r="RDE20" s="453"/>
      <c r="RDF20" s="453"/>
      <c r="RDG20" s="452"/>
      <c r="RDH20" s="452"/>
      <c r="RDI20" s="452"/>
      <c r="RDJ20" s="453"/>
      <c r="RDK20" s="453"/>
      <c r="RDL20" s="453"/>
      <c r="RDM20" s="453"/>
      <c r="RDN20" s="453"/>
      <c r="RDO20" s="452"/>
      <c r="RDP20" s="452"/>
      <c r="RDQ20" s="452"/>
      <c r="RDR20" s="453"/>
      <c r="RDS20" s="453"/>
      <c r="RDT20" s="453"/>
      <c r="RDU20" s="453"/>
      <c r="RDV20" s="453"/>
      <c r="RDW20" s="452"/>
      <c r="RDX20" s="452"/>
      <c r="RDY20" s="452"/>
      <c r="RDZ20" s="453"/>
      <c r="REA20" s="453"/>
      <c r="REB20" s="453"/>
      <c r="REC20" s="453"/>
      <c r="RED20" s="453"/>
      <c r="REE20" s="452"/>
      <c r="REF20" s="452"/>
      <c r="REG20" s="452"/>
      <c r="REH20" s="453"/>
      <c r="REI20" s="453"/>
      <c r="REJ20" s="453"/>
      <c r="REK20" s="453"/>
      <c r="REL20" s="453"/>
      <c r="REM20" s="452"/>
      <c r="REN20" s="452"/>
      <c r="REO20" s="452"/>
      <c r="REP20" s="453"/>
      <c r="REQ20" s="453"/>
      <c r="RER20" s="453"/>
      <c r="RES20" s="453"/>
      <c r="RET20" s="453"/>
      <c r="REU20" s="452"/>
      <c r="REV20" s="452"/>
      <c r="REW20" s="452"/>
      <c r="REX20" s="453"/>
      <c r="REY20" s="453"/>
      <c r="REZ20" s="453"/>
      <c r="RFA20" s="453"/>
      <c r="RFB20" s="453"/>
      <c r="RFC20" s="452"/>
      <c r="RFD20" s="452"/>
      <c r="RFE20" s="452"/>
      <c r="RFF20" s="453"/>
      <c r="RFG20" s="453"/>
      <c r="RFH20" s="453"/>
      <c r="RFI20" s="453"/>
      <c r="RFJ20" s="453"/>
      <c r="RFK20" s="452"/>
      <c r="RFL20" s="452"/>
      <c r="RFM20" s="452"/>
      <c r="RFN20" s="453"/>
      <c r="RFO20" s="453"/>
      <c r="RFP20" s="453"/>
      <c r="RFQ20" s="453"/>
      <c r="RFR20" s="453"/>
      <c r="RFS20" s="452"/>
      <c r="RFT20" s="452"/>
      <c r="RFU20" s="452"/>
      <c r="RFV20" s="453"/>
      <c r="RFW20" s="453"/>
      <c r="RFX20" s="453"/>
      <c r="RFY20" s="453"/>
      <c r="RFZ20" s="453"/>
      <c r="RGA20" s="452"/>
      <c r="RGB20" s="452"/>
      <c r="RGC20" s="452"/>
      <c r="RGD20" s="453"/>
      <c r="RGE20" s="453"/>
      <c r="RGF20" s="453"/>
      <c r="RGG20" s="453"/>
      <c r="RGH20" s="453"/>
      <c r="RGI20" s="452"/>
      <c r="RGJ20" s="452"/>
      <c r="RGK20" s="452"/>
      <c r="RGL20" s="453"/>
      <c r="RGM20" s="453"/>
      <c r="RGN20" s="453"/>
      <c r="RGO20" s="453"/>
      <c r="RGP20" s="453"/>
      <c r="RGQ20" s="452"/>
      <c r="RGR20" s="452"/>
      <c r="RGS20" s="452"/>
      <c r="RGT20" s="453"/>
      <c r="RGU20" s="453"/>
      <c r="RGV20" s="453"/>
      <c r="RGW20" s="453"/>
      <c r="RGX20" s="453"/>
      <c r="RGY20" s="452"/>
      <c r="RGZ20" s="452"/>
      <c r="RHA20" s="452"/>
      <c r="RHB20" s="453"/>
      <c r="RHC20" s="453"/>
      <c r="RHD20" s="453"/>
      <c r="RHE20" s="453"/>
      <c r="RHF20" s="453"/>
      <c r="RHG20" s="452"/>
      <c r="RHH20" s="452"/>
      <c r="RHI20" s="452"/>
      <c r="RHJ20" s="453"/>
      <c r="RHK20" s="453"/>
      <c r="RHL20" s="453"/>
      <c r="RHM20" s="453"/>
      <c r="RHN20" s="453"/>
      <c r="RHO20" s="452"/>
      <c r="RHP20" s="452"/>
      <c r="RHQ20" s="452"/>
      <c r="RHR20" s="453"/>
      <c r="RHS20" s="453"/>
      <c r="RHT20" s="453"/>
      <c r="RHU20" s="453"/>
      <c r="RHV20" s="453"/>
      <c r="RHW20" s="452"/>
      <c r="RHX20" s="452"/>
      <c r="RHY20" s="452"/>
      <c r="RHZ20" s="453"/>
      <c r="RIA20" s="453"/>
      <c r="RIB20" s="453"/>
      <c r="RIC20" s="453"/>
      <c r="RID20" s="453"/>
      <c r="RIE20" s="452"/>
      <c r="RIF20" s="452"/>
      <c r="RIG20" s="452"/>
      <c r="RIH20" s="453"/>
      <c r="RII20" s="453"/>
      <c r="RIJ20" s="453"/>
      <c r="RIK20" s="453"/>
      <c r="RIL20" s="453"/>
      <c r="RIM20" s="452"/>
      <c r="RIN20" s="452"/>
      <c r="RIO20" s="452"/>
      <c r="RIP20" s="453"/>
      <c r="RIQ20" s="453"/>
      <c r="RIR20" s="453"/>
      <c r="RIS20" s="453"/>
      <c r="RIT20" s="453"/>
      <c r="RIU20" s="452"/>
      <c r="RIV20" s="452"/>
      <c r="RIW20" s="452"/>
      <c r="RIX20" s="453"/>
      <c r="RIY20" s="453"/>
      <c r="RIZ20" s="453"/>
      <c r="RJA20" s="453"/>
      <c r="RJB20" s="453"/>
      <c r="RJC20" s="452"/>
      <c r="RJD20" s="452"/>
      <c r="RJE20" s="452"/>
      <c r="RJF20" s="453"/>
      <c r="RJG20" s="453"/>
      <c r="RJH20" s="453"/>
      <c r="RJI20" s="453"/>
      <c r="RJJ20" s="453"/>
      <c r="RJK20" s="452"/>
      <c r="RJL20" s="452"/>
      <c r="RJM20" s="452"/>
      <c r="RJN20" s="453"/>
      <c r="RJO20" s="453"/>
      <c r="RJP20" s="453"/>
      <c r="RJQ20" s="453"/>
      <c r="RJR20" s="453"/>
      <c r="RJS20" s="452"/>
      <c r="RJT20" s="452"/>
      <c r="RJU20" s="452"/>
      <c r="RJV20" s="453"/>
      <c r="RJW20" s="453"/>
      <c r="RJX20" s="453"/>
      <c r="RJY20" s="453"/>
      <c r="RJZ20" s="453"/>
      <c r="RKA20" s="452"/>
      <c r="RKB20" s="452"/>
      <c r="RKC20" s="452"/>
      <c r="RKD20" s="453"/>
      <c r="RKE20" s="453"/>
      <c r="RKF20" s="453"/>
      <c r="RKG20" s="453"/>
      <c r="RKH20" s="453"/>
      <c r="RKI20" s="452"/>
      <c r="RKJ20" s="452"/>
      <c r="RKK20" s="452"/>
      <c r="RKL20" s="453"/>
      <c r="RKM20" s="453"/>
      <c r="RKN20" s="453"/>
      <c r="RKO20" s="453"/>
      <c r="RKP20" s="453"/>
      <c r="RKQ20" s="452"/>
      <c r="RKR20" s="452"/>
      <c r="RKS20" s="452"/>
      <c r="RKT20" s="453"/>
      <c r="RKU20" s="453"/>
      <c r="RKV20" s="453"/>
      <c r="RKW20" s="453"/>
      <c r="RKX20" s="453"/>
      <c r="RKY20" s="452"/>
      <c r="RKZ20" s="452"/>
      <c r="RLA20" s="452"/>
      <c r="RLB20" s="453"/>
      <c r="RLC20" s="453"/>
      <c r="RLD20" s="453"/>
      <c r="RLE20" s="453"/>
      <c r="RLF20" s="453"/>
      <c r="RLG20" s="452"/>
      <c r="RLH20" s="452"/>
      <c r="RLI20" s="452"/>
      <c r="RLJ20" s="453"/>
      <c r="RLK20" s="453"/>
      <c r="RLL20" s="453"/>
      <c r="RLM20" s="453"/>
      <c r="RLN20" s="453"/>
      <c r="RLO20" s="452"/>
      <c r="RLP20" s="452"/>
      <c r="RLQ20" s="452"/>
      <c r="RLR20" s="453"/>
      <c r="RLS20" s="453"/>
      <c r="RLT20" s="453"/>
      <c r="RLU20" s="453"/>
      <c r="RLV20" s="453"/>
      <c r="RLW20" s="452"/>
      <c r="RLX20" s="452"/>
      <c r="RLY20" s="452"/>
      <c r="RLZ20" s="453"/>
      <c r="RMA20" s="453"/>
      <c r="RMB20" s="453"/>
      <c r="RMC20" s="453"/>
      <c r="RMD20" s="453"/>
      <c r="RME20" s="452"/>
      <c r="RMF20" s="452"/>
      <c r="RMG20" s="452"/>
      <c r="RMH20" s="453"/>
      <c r="RMI20" s="453"/>
      <c r="RMJ20" s="453"/>
      <c r="RMK20" s="453"/>
      <c r="RML20" s="453"/>
      <c r="RMM20" s="452"/>
      <c r="RMN20" s="452"/>
      <c r="RMO20" s="452"/>
      <c r="RMP20" s="453"/>
      <c r="RMQ20" s="453"/>
      <c r="RMR20" s="453"/>
      <c r="RMS20" s="453"/>
      <c r="RMT20" s="453"/>
      <c r="RMU20" s="452"/>
      <c r="RMV20" s="452"/>
      <c r="RMW20" s="452"/>
      <c r="RMX20" s="453"/>
      <c r="RMY20" s="453"/>
      <c r="RMZ20" s="453"/>
      <c r="RNA20" s="453"/>
      <c r="RNB20" s="453"/>
      <c r="RNC20" s="452"/>
      <c r="RND20" s="452"/>
      <c r="RNE20" s="452"/>
      <c r="RNF20" s="453"/>
      <c r="RNG20" s="453"/>
      <c r="RNH20" s="453"/>
      <c r="RNI20" s="453"/>
      <c r="RNJ20" s="453"/>
      <c r="RNK20" s="452"/>
      <c r="RNL20" s="452"/>
      <c r="RNM20" s="452"/>
      <c r="RNN20" s="453"/>
      <c r="RNO20" s="453"/>
      <c r="RNP20" s="453"/>
      <c r="RNQ20" s="453"/>
      <c r="RNR20" s="453"/>
      <c r="RNS20" s="452"/>
      <c r="RNT20" s="452"/>
      <c r="RNU20" s="452"/>
      <c r="RNV20" s="453"/>
      <c r="RNW20" s="453"/>
      <c r="RNX20" s="453"/>
      <c r="RNY20" s="453"/>
      <c r="RNZ20" s="453"/>
      <c r="ROA20" s="452"/>
      <c r="ROB20" s="452"/>
      <c r="ROC20" s="452"/>
      <c r="ROD20" s="453"/>
      <c r="ROE20" s="453"/>
      <c r="ROF20" s="453"/>
      <c r="ROG20" s="453"/>
      <c r="ROH20" s="453"/>
      <c r="ROI20" s="452"/>
      <c r="ROJ20" s="452"/>
      <c r="ROK20" s="452"/>
      <c r="ROL20" s="453"/>
      <c r="ROM20" s="453"/>
      <c r="RON20" s="453"/>
      <c r="ROO20" s="453"/>
      <c r="ROP20" s="453"/>
      <c r="ROQ20" s="452"/>
      <c r="ROR20" s="452"/>
      <c r="ROS20" s="452"/>
      <c r="ROT20" s="453"/>
      <c r="ROU20" s="453"/>
      <c r="ROV20" s="453"/>
      <c r="ROW20" s="453"/>
      <c r="ROX20" s="453"/>
      <c r="ROY20" s="452"/>
      <c r="ROZ20" s="452"/>
      <c r="RPA20" s="452"/>
      <c r="RPB20" s="453"/>
      <c r="RPC20" s="453"/>
      <c r="RPD20" s="453"/>
      <c r="RPE20" s="453"/>
      <c r="RPF20" s="453"/>
      <c r="RPG20" s="452"/>
      <c r="RPH20" s="452"/>
      <c r="RPI20" s="452"/>
      <c r="RPJ20" s="453"/>
      <c r="RPK20" s="453"/>
      <c r="RPL20" s="453"/>
      <c r="RPM20" s="453"/>
      <c r="RPN20" s="453"/>
      <c r="RPO20" s="452"/>
      <c r="RPP20" s="452"/>
      <c r="RPQ20" s="452"/>
      <c r="RPR20" s="453"/>
      <c r="RPS20" s="453"/>
      <c r="RPT20" s="453"/>
      <c r="RPU20" s="453"/>
      <c r="RPV20" s="453"/>
      <c r="RPW20" s="452"/>
      <c r="RPX20" s="452"/>
      <c r="RPY20" s="452"/>
      <c r="RPZ20" s="453"/>
      <c r="RQA20" s="453"/>
      <c r="RQB20" s="453"/>
      <c r="RQC20" s="453"/>
      <c r="RQD20" s="453"/>
      <c r="RQE20" s="452"/>
      <c r="RQF20" s="452"/>
      <c r="RQG20" s="452"/>
      <c r="RQH20" s="453"/>
      <c r="RQI20" s="453"/>
      <c r="RQJ20" s="453"/>
      <c r="RQK20" s="453"/>
      <c r="RQL20" s="453"/>
      <c r="RQM20" s="452"/>
      <c r="RQN20" s="452"/>
      <c r="RQO20" s="452"/>
      <c r="RQP20" s="453"/>
      <c r="RQQ20" s="453"/>
      <c r="RQR20" s="453"/>
      <c r="RQS20" s="453"/>
      <c r="RQT20" s="453"/>
      <c r="RQU20" s="452"/>
      <c r="RQV20" s="452"/>
      <c r="RQW20" s="452"/>
      <c r="RQX20" s="453"/>
      <c r="RQY20" s="453"/>
      <c r="RQZ20" s="453"/>
      <c r="RRA20" s="453"/>
      <c r="RRB20" s="453"/>
      <c r="RRC20" s="452"/>
      <c r="RRD20" s="452"/>
      <c r="RRE20" s="452"/>
      <c r="RRF20" s="453"/>
      <c r="RRG20" s="453"/>
      <c r="RRH20" s="453"/>
      <c r="RRI20" s="453"/>
      <c r="RRJ20" s="453"/>
      <c r="RRK20" s="452"/>
      <c r="RRL20" s="452"/>
      <c r="RRM20" s="452"/>
      <c r="RRN20" s="453"/>
      <c r="RRO20" s="453"/>
      <c r="RRP20" s="453"/>
      <c r="RRQ20" s="453"/>
      <c r="RRR20" s="453"/>
      <c r="RRS20" s="452"/>
      <c r="RRT20" s="452"/>
      <c r="RRU20" s="452"/>
      <c r="RRV20" s="453"/>
      <c r="RRW20" s="453"/>
      <c r="RRX20" s="453"/>
      <c r="RRY20" s="453"/>
      <c r="RRZ20" s="453"/>
      <c r="RSA20" s="452"/>
      <c r="RSB20" s="452"/>
      <c r="RSC20" s="452"/>
      <c r="RSD20" s="453"/>
      <c r="RSE20" s="453"/>
      <c r="RSF20" s="453"/>
      <c r="RSG20" s="453"/>
      <c r="RSH20" s="453"/>
      <c r="RSI20" s="452"/>
      <c r="RSJ20" s="452"/>
      <c r="RSK20" s="452"/>
      <c r="RSL20" s="453"/>
      <c r="RSM20" s="453"/>
      <c r="RSN20" s="453"/>
      <c r="RSO20" s="453"/>
      <c r="RSP20" s="453"/>
      <c r="RSQ20" s="452"/>
      <c r="RSR20" s="452"/>
      <c r="RSS20" s="452"/>
      <c r="RST20" s="453"/>
      <c r="RSU20" s="453"/>
      <c r="RSV20" s="453"/>
      <c r="RSW20" s="453"/>
      <c r="RSX20" s="453"/>
      <c r="RSY20" s="452"/>
      <c r="RSZ20" s="452"/>
      <c r="RTA20" s="452"/>
      <c r="RTB20" s="453"/>
      <c r="RTC20" s="453"/>
      <c r="RTD20" s="453"/>
      <c r="RTE20" s="453"/>
      <c r="RTF20" s="453"/>
      <c r="RTG20" s="452"/>
      <c r="RTH20" s="452"/>
      <c r="RTI20" s="452"/>
      <c r="RTJ20" s="453"/>
      <c r="RTK20" s="453"/>
      <c r="RTL20" s="453"/>
      <c r="RTM20" s="453"/>
      <c r="RTN20" s="453"/>
      <c r="RTO20" s="452"/>
      <c r="RTP20" s="452"/>
      <c r="RTQ20" s="452"/>
      <c r="RTR20" s="453"/>
      <c r="RTS20" s="453"/>
      <c r="RTT20" s="453"/>
      <c r="RTU20" s="453"/>
      <c r="RTV20" s="453"/>
      <c r="RTW20" s="452"/>
      <c r="RTX20" s="452"/>
      <c r="RTY20" s="452"/>
      <c r="RTZ20" s="453"/>
      <c r="RUA20" s="453"/>
      <c r="RUB20" s="453"/>
      <c r="RUC20" s="453"/>
      <c r="RUD20" s="453"/>
      <c r="RUE20" s="452"/>
      <c r="RUF20" s="452"/>
      <c r="RUG20" s="452"/>
      <c r="RUH20" s="453"/>
      <c r="RUI20" s="453"/>
      <c r="RUJ20" s="453"/>
      <c r="RUK20" s="453"/>
      <c r="RUL20" s="453"/>
      <c r="RUM20" s="452"/>
      <c r="RUN20" s="452"/>
      <c r="RUO20" s="452"/>
      <c r="RUP20" s="453"/>
      <c r="RUQ20" s="453"/>
      <c r="RUR20" s="453"/>
      <c r="RUS20" s="453"/>
      <c r="RUT20" s="453"/>
      <c r="RUU20" s="452"/>
      <c r="RUV20" s="452"/>
      <c r="RUW20" s="452"/>
      <c r="RUX20" s="453"/>
      <c r="RUY20" s="453"/>
      <c r="RUZ20" s="453"/>
      <c r="RVA20" s="453"/>
      <c r="RVB20" s="453"/>
      <c r="RVC20" s="452"/>
      <c r="RVD20" s="452"/>
      <c r="RVE20" s="452"/>
      <c r="RVF20" s="453"/>
      <c r="RVG20" s="453"/>
      <c r="RVH20" s="453"/>
      <c r="RVI20" s="453"/>
      <c r="RVJ20" s="453"/>
      <c r="RVK20" s="452"/>
      <c r="RVL20" s="452"/>
      <c r="RVM20" s="452"/>
      <c r="RVN20" s="453"/>
      <c r="RVO20" s="453"/>
      <c r="RVP20" s="453"/>
      <c r="RVQ20" s="453"/>
      <c r="RVR20" s="453"/>
      <c r="RVS20" s="452"/>
      <c r="RVT20" s="452"/>
      <c r="RVU20" s="452"/>
      <c r="RVV20" s="453"/>
      <c r="RVW20" s="453"/>
      <c r="RVX20" s="453"/>
      <c r="RVY20" s="453"/>
      <c r="RVZ20" s="453"/>
      <c r="RWA20" s="452"/>
      <c r="RWB20" s="452"/>
      <c r="RWC20" s="452"/>
      <c r="RWD20" s="453"/>
      <c r="RWE20" s="453"/>
      <c r="RWF20" s="453"/>
      <c r="RWG20" s="453"/>
      <c r="RWH20" s="453"/>
      <c r="RWI20" s="452"/>
      <c r="RWJ20" s="452"/>
      <c r="RWK20" s="452"/>
      <c r="RWL20" s="453"/>
      <c r="RWM20" s="453"/>
      <c r="RWN20" s="453"/>
      <c r="RWO20" s="453"/>
      <c r="RWP20" s="453"/>
      <c r="RWQ20" s="452"/>
      <c r="RWR20" s="452"/>
      <c r="RWS20" s="452"/>
      <c r="RWT20" s="453"/>
      <c r="RWU20" s="453"/>
      <c r="RWV20" s="453"/>
      <c r="RWW20" s="453"/>
      <c r="RWX20" s="453"/>
      <c r="RWY20" s="452"/>
      <c r="RWZ20" s="452"/>
      <c r="RXA20" s="452"/>
      <c r="RXB20" s="453"/>
      <c r="RXC20" s="453"/>
      <c r="RXD20" s="453"/>
      <c r="RXE20" s="453"/>
      <c r="RXF20" s="453"/>
      <c r="RXG20" s="452"/>
      <c r="RXH20" s="452"/>
      <c r="RXI20" s="452"/>
      <c r="RXJ20" s="453"/>
      <c r="RXK20" s="453"/>
      <c r="RXL20" s="453"/>
      <c r="RXM20" s="453"/>
      <c r="RXN20" s="453"/>
      <c r="RXO20" s="452"/>
      <c r="RXP20" s="452"/>
      <c r="RXQ20" s="452"/>
      <c r="RXR20" s="453"/>
      <c r="RXS20" s="453"/>
      <c r="RXT20" s="453"/>
      <c r="RXU20" s="453"/>
      <c r="RXV20" s="453"/>
      <c r="RXW20" s="452"/>
      <c r="RXX20" s="452"/>
      <c r="RXY20" s="452"/>
      <c r="RXZ20" s="453"/>
      <c r="RYA20" s="453"/>
      <c r="RYB20" s="453"/>
      <c r="RYC20" s="453"/>
      <c r="RYD20" s="453"/>
      <c r="RYE20" s="452"/>
      <c r="RYF20" s="452"/>
      <c r="RYG20" s="452"/>
      <c r="RYH20" s="453"/>
      <c r="RYI20" s="453"/>
      <c r="RYJ20" s="453"/>
      <c r="RYK20" s="453"/>
      <c r="RYL20" s="453"/>
      <c r="RYM20" s="452"/>
      <c r="RYN20" s="452"/>
      <c r="RYO20" s="452"/>
      <c r="RYP20" s="453"/>
      <c r="RYQ20" s="453"/>
      <c r="RYR20" s="453"/>
      <c r="RYS20" s="453"/>
      <c r="RYT20" s="453"/>
      <c r="RYU20" s="452"/>
      <c r="RYV20" s="452"/>
      <c r="RYW20" s="452"/>
      <c r="RYX20" s="453"/>
      <c r="RYY20" s="453"/>
      <c r="RYZ20" s="453"/>
      <c r="RZA20" s="453"/>
      <c r="RZB20" s="453"/>
      <c r="RZC20" s="452"/>
      <c r="RZD20" s="452"/>
      <c r="RZE20" s="452"/>
      <c r="RZF20" s="453"/>
      <c r="RZG20" s="453"/>
      <c r="RZH20" s="453"/>
      <c r="RZI20" s="453"/>
      <c r="RZJ20" s="453"/>
      <c r="RZK20" s="452"/>
      <c r="RZL20" s="452"/>
      <c r="RZM20" s="452"/>
      <c r="RZN20" s="453"/>
      <c r="RZO20" s="453"/>
      <c r="RZP20" s="453"/>
      <c r="RZQ20" s="453"/>
      <c r="RZR20" s="453"/>
      <c r="RZS20" s="452"/>
      <c r="RZT20" s="452"/>
      <c r="RZU20" s="452"/>
      <c r="RZV20" s="453"/>
      <c r="RZW20" s="453"/>
      <c r="RZX20" s="453"/>
      <c r="RZY20" s="453"/>
      <c r="RZZ20" s="453"/>
      <c r="SAA20" s="452"/>
      <c r="SAB20" s="452"/>
      <c r="SAC20" s="452"/>
      <c r="SAD20" s="453"/>
      <c r="SAE20" s="453"/>
      <c r="SAF20" s="453"/>
      <c r="SAG20" s="453"/>
      <c r="SAH20" s="453"/>
      <c r="SAI20" s="452"/>
      <c r="SAJ20" s="452"/>
      <c r="SAK20" s="452"/>
      <c r="SAL20" s="453"/>
      <c r="SAM20" s="453"/>
      <c r="SAN20" s="453"/>
      <c r="SAO20" s="453"/>
      <c r="SAP20" s="453"/>
      <c r="SAQ20" s="452"/>
      <c r="SAR20" s="452"/>
      <c r="SAS20" s="452"/>
      <c r="SAT20" s="453"/>
      <c r="SAU20" s="453"/>
      <c r="SAV20" s="453"/>
      <c r="SAW20" s="453"/>
      <c r="SAX20" s="453"/>
      <c r="SAY20" s="452"/>
      <c r="SAZ20" s="452"/>
      <c r="SBA20" s="452"/>
      <c r="SBB20" s="453"/>
      <c r="SBC20" s="453"/>
      <c r="SBD20" s="453"/>
      <c r="SBE20" s="453"/>
      <c r="SBF20" s="453"/>
      <c r="SBG20" s="452"/>
      <c r="SBH20" s="452"/>
      <c r="SBI20" s="452"/>
      <c r="SBJ20" s="453"/>
      <c r="SBK20" s="453"/>
      <c r="SBL20" s="453"/>
      <c r="SBM20" s="453"/>
      <c r="SBN20" s="453"/>
      <c r="SBO20" s="452"/>
      <c r="SBP20" s="452"/>
      <c r="SBQ20" s="452"/>
      <c r="SBR20" s="453"/>
      <c r="SBS20" s="453"/>
      <c r="SBT20" s="453"/>
      <c r="SBU20" s="453"/>
      <c r="SBV20" s="453"/>
      <c r="SBW20" s="452"/>
      <c r="SBX20" s="452"/>
      <c r="SBY20" s="452"/>
      <c r="SBZ20" s="453"/>
      <c r="SCA20" s="453"/>
      <c r="SCB20" s="453"/>
      <c r="SCC20" s="453"/>
      <c r="SCD20" s="453"/>
      <c r="SCE20" s="452"/>
      <c r="SCF20" s="452"/>
      <c r="SCG20" s="452"/>
      <c r="SCH20" s="453"/>
      <c r="SCI20" s="453"/>
      <c r="SCJ20" s="453"/>
      <c r="SCK20" s="453"/>
      <c r="SCL20" s="453"/>
      <c r="SCM20" s="452"/>
      <c r="SCN20" s="452"/>
      <c r="SCO20" s="452"/>
      <c r="SCP20" s="453"/>
      <c r="SCQ20" s="453"/>
      <c r="SCR20" s="453"/>
      <c r="SCS20" s="453"/>
      <c r="SCT20" s="453"/>
      <c r="SCU20" s="452"/>
      <c r="SCV20" s="452"/>
      <c r="SCW20" s="452"/>
      <c r="SCX20" s="453"/>
      <c r="SCY20" s="453"/>
      <c r="SCZ20" s="453"/>
      <c r="SDA20" s="453"/>
      <c r="SDB20" s="453"/>
      <c r="SDC20" s="452"/>
      <c r="SDD20" s="452"/>
      <c r="SDE20" s="452"/>
      <c r="SDF20" s="453"/>
      <c r="SDG20" s="453"/>
      <c r="SDH20" s="453"/>
      <c r="SDI20" s="453"/>
      <c r="SDJ20" s="453"/>
      <c r="SDK20" s="452"/>
      <c r="SDL20" s="452"/>
      <c r="SDM20" s="452"/>
      <c r="SDN20" s="453"/>
      <c r="SDO20" s="453"/>
      <c r="SDP20" s="453"/>
      <c r="SDQ20" s="453"/>
      <c r="SDR20" s="453"/>
      <c r="SDS20" s="452"/>
      <c r="SDT20" s="452"/>
      <c r="SDU20" s="452"/>
      <c r="SDV20" s="453"/>
      <c r="SDW20" s="453"/>
      <c r="SDX20" s="453"/>
      <c r="SDY20" s="453"/>
      <c r="SDZ20" s="453"/>
      <c r="SEA20" s="452"/>
      <c r="SEB20" s="452"/>
      <c r="SEC20" s="452"/>
      <c r="SED20" s="453"/>
      <c r="SEE20" s="453"/>
      <c r="SEF20" s="453"/>
      <c r="SEG20" s="453"/>
      <c r="SEH20" s="453"/>
      <c r="SEI20" s="452"/>
      <c r="SEJ20" s="452"/>
      <c r="SEK20" s="452"/>
      <c r="SEL20" s="453"/>
      <c r="SEM20" s="453"/>
      <c r="SEN20" s="453"/>
      <c r="SEO20" s="453"/>
      <c r="SEP20" s="453"/>
      <c r="SEQ20" s="452"/>
      <c r="SER20" s="452"/>
      <c r="SES20" s="452"/>
      <c r="SET20" s="453"/>
      <c r="SEU20" s="453"/>
      <c r="SEV20" s="453"/>
      <c r="SEW20" s="453"/>
      <c r="SEX20" s="453"/>
      <c r="SEY20" s="452"/>
      <c r="SEZ20" s="452"/>
      <c r="SFA20" s="452"/>
      <c r="SFB20" s="453"/>
      <c r="SFC20" s="453"/>
      <c r="SFD20" s="453"/>
      <c r="SFE20" s="453"/>
      <c r="SFF20" s="453"/>
      <c r="SFG20" s="452"/>
      <c r="SFH20" s="452"/>
      <c r="SFI20" s="452"/>
      <c r="SFJ20" s="453"/>
      <c r="SFK20" s="453"/>
      <c r="SFL20" s="453"/>
      <c r="SFM20" s="453"/>
      <c r="SFN20" s="453"/>
      <c r="SFO20" s="452"/>
      <c r="SFP20" s="452"/>
      <c r="SFQ20" s="452"/>
      <c r="SFR20" s="453"/>
      <c r="SFS20" s="453"/>
      <c r="SFT20" s="453"/>
      <c r="SFU20" s="453"/>
      <c r="SFV20" s="453"/>
      <c r="SFW20" s="452"/>
      <c r="SFX20" s="452"/>
      <c r="SFY20" s="452"/>
      <c r="SFZ20" s="453"/>
      <c r="SGA20" s="453"/>
      <c r="SGB20" s="453"/>
      <c r="SGC20" s="453"/>
      <c r="SGD20" s="453"/>
      <c r="SGE20" s="452"/>
      <c r="SGF20" s="452"/>
      <c r="SGG20" s="452"/>
      <c r="SGH20" s="453"/>
      <c r="SGI20" s="453"/>
      <c r="SGJ20" s="453"/>
      <c r="SGK20" s="453"/>
      <c r="SGL20" s="453"/>
      <c r="SGM20" s="452"/>
      <c r="SGN20" s="452"/>
      <c r="SGO20" s="452"/>
      <c r="SGP20" s="453"/>
      <c r="SGQ20" s="453"/>
      <c r="SGR20" s="453"/>
      <c r="SGS20" s="453"/>
      <c r="SGT20" s="453"/>
      <c r="SGU20" s="452"/>
      <c r="SGV20" s="452"/>
      <c r="SGW20" s="452"/>
      <c r="SGX20" s="453"/>
      <c r="SGY20" s="453"/>
      <c r="SGZ20" s="453"/>
      <c r="SHA20" s="453"/>
      <c r="SHB20" s="453"/>
      <c r="SHC20" s="452"/>
      <c r="SHD20" s="452"/>
      <c r="SHE20" s="452"/>
      <c r="SHF20" s="453"/>
      <c r="SHG20" s="453"/>
      <c r="SHH20" s="453"/>
      <c r="SHI20" s="453"/>
      <c r="SHJ20" s="453"/>
      <c r="SHK20" s="452"/>
      <c r="SHL20" s="452"/>
      <c r="SHM20" s="452"/>
      <c r="SHN20" s="453"/>
      <c r="SHO20" s="453"/>
      <c r="SHP20" s="453"/>
      <c r="SHQ20" s="453"/>
      <c r="SHR20" s="453"/>
      <c r="SHS20" s="452"/>
      <c r="SHT20" s="452"/>
      <c r="SHU20" s="452"/>
      <c r="SHV20" s="453"/>
      <c r="SHW20" s="453"/>
      <c r="SHX20" s="453"/>
      <c r="SHY20" s="453"/>
      <c r="SHZ20" s="453"/>
      <c r="SIA20" s="452"/>
      <c r="SIB20" s="452"/>
      <c r="SIC20" s="452"/>
      <c r="SID20" s="453"/>
      <c r="SIE20" s="453"/>
      <c r="SIF20" s="453"/>
      <c r="SIG20" s="453"/>
      <c r="SIH20" s="453"/>
      <c r="SII20" s="452"/>
      <c r="SIJ20" s="452"/>
      <c r="SIK20" s="452"/>
      <c r="SIL20" s="453"/>
      <c r="SIM20" s="453"/>
      <c r="SIN20" s="453"/>
      <c r="SIO20" s="453"/>
      <c r="SIP20" s="453"/>
      <c r="SIQ20" s="452"/>
      <c r="SIR20" s="452"/>
      <c r="SIS20" s="452"/>
      <c r="SIT20" s="453"/>
      <c r="SIU20" s="453"/>
      <c r="SIV20" s="453"/>
      <c r="SIW20" s="453"/>
      <c r="SIX20" s="453"/>
      <c r="SIY20" s="452"/>
      <c r="SIZ20" s="452"/>
      <c r="SJA20" s="452"/>
      <c r="SJB20" s="453"/>
      <c r="SJC20" s="453"/>
      <c r="SJD20" s="453"/>
      <c r="SJE20" s="453"/>
      <c r="SJF20" s="453"/>
      <c r="SJG20" s="452"/>
      <c r="SJH20" s="452"/>
      <c r="SJI20" s="452"/>
      <c r="SJJ20" s="453"/>
      <c r="SJK20" s="453"/>
      <c r="SJL20" s="453"/>
      <c r="SJM20" s="453"/>
      <c r="SJN20" s="453"/>
      <c r="SJO20" s="452"/>
      <c r="SJP20" s="452"/>
      <c r="SJQ20" s="452"/>
      <c r="SJR20" s="453"/>
      <c r="SJS20" s="453"/>
      <c r="SJT20" s="453"/>
      <c r="SJU20" s="453"/>
      <c r="SJV20" s="453"/>
      <c r="SJW20" s="452"/>
      <c r="SJX20" s="452"/>
      <c r="SJY20" s="452"/>
      <c r="SJZ20" s="453"/>
      <c r="SKA20" s="453"/>
      <c r="SKB20" s="453"/>
      <c r="SKC20" s="453"/>
      <c r="SKD20" s="453"/>
      <c r="SKE20" s="452"/>
      <c r="SKF20" s="452"/>
      <c r="SKG20" s="452"/>
      <c r="SKH20" s="453"/>
      <c r="SKI20" s="453"/>
      <c r="SKJ20" s="453"/>
      <c r="SKK20" s="453"/>
      <c r="SKL20" s="453"/>
      <c r="SKM20" s="452"/>
      <c r="SKN20" s="452"/>
      <c r="SKO20" s="452"/>
      <c r="SKP20" s="453"/>
      <c r="SKQ20" s="453"/>
      <c r="SKR20" s="453"/>
      <c r="SKS20" s="453"/>
      <c r="SKT20" s="453"/>
      <c r="SKU20" s="452"/>
      <c r="SKV20" s="452"/>
      <c r="SKW20" s="452"/>
      <c r="SKX20" s="453"/>
      <c r="SKY20" s="453"/>
      <c r="SKZ20" s="453"/>
      <c r="SLA20" s="453"/>
      <c r="SLB20" s="453"/>
      <c r="SLC20" s="452"/>
      <c r="SLD20" s="452"/>
      <c r="SLE20" s="452"/>
      <c r="SLF20" s="453"/>
      <c r="SLG20" s="453"/>
      <c r="SLH20" s="453"/>
      <c r="SLI20" s="453"/>
      <c r="SLJ20" s="453"/>
      <c r="SLK20" s="452"/>
      <c r="SLL20" s="452"/>
      <c r="SLM20" s="452"/>
      <c r="SLN20" s="453"/>
      <c r="SLO20" s="453"/>
      <c r="SLP20" s="453"/>
      <c r="SLQ20" s="453"/>
      <c r="SLR20" s="453"/>
      <c r="SLS20" s="452"/>
      <c r="SLT20" s="452"/>
      <c r="SLU20" s="452"/>
      <c r="SLV20" s="453"/>
      <c r="SLW20" s="453"/>
      <c r="SLX20" s="453"/>
      <c r="SLY20" s="453"/>
      <c r="SLZ20" s="453"/>
      <c r="SMA20" s="452"/>
      <c r="SMB20" s="452"/>
      <c r="SMC20" s="452"/>
      <c r="SMD20" s="453"/>
      <c r="SME20" s="453"/>
      <c r="SMF20" s="453"/>
      <c r="SMG20" s="453"/>
      <c r="SMH20" s="453"/>
      <c r="SMI20" s="452"/>
      <c r="SMJ20" s="452"/>
      <c r="SMK20" s="452"/>
      <c r="SML20" s="453"/>
      <c r="SMM20" s="453"/>
      <c r="SMN20" s="453"/>
      <c r="SMO20" s="453"/>
      <c r="SMP20" s="453"/>
      <c r="SMQ20" s="452"/>
      <c r="SMR20" s="452"/>
      <c r="SMS20" s="452"/>
      <c r="SMT20" s="453"/>
      <c r="SMU20" s="453"/>
      <c r="SMV20" s="453"/>
      <c r="SMW20" s="453"/>
      <c r="SMX20" s="453"/>
      <c r="SMY20" s="452"/>
      <c r="SMZ20" s="452"/>
      <c r="SNA20" s="452"/>
      <c r="SNB20" s="453"/>
      <c r="SNC20" s="453"/>
      <c r="SND20" s="453"/>
      <c r="SNE20" s="453"/>
      <c r="SNF20" s="453"/>
      <c r="SNG20" s="452"/>
      <c r="SNH20" s="452"/>
      <c r="SNI20" s="452"/>
      <c r="SNJ20" s="453"/>
      <c r="SNK20" s="453"/>
      <c r="SNL20" s="453"/>
      <c r="SNM20" s="453"/>
      <c r="SNN20" s="453"/>
      <c r="SNO20" s="452"/>
      <c r="SNP20" s="452"/>
      <c r="SNQ20" s="452"/>
      <c r="SNR20" s="453"/>
      <c r="SNS20" s="453"/>
      <c r="SNT20" s="453"/>
      <c r="SNU20" s="453"/>
      <c r="SNV20" s="453"/>
      <c r="SNW20" s="452"/>
      <c r="SNX20" s="452"/>
      <c r="SNY20" s="452"/>
      <c r="SNZ20" s="453"/>
      <c r="SOA20" s="453"/>
      <c r="SOB20" s="453"/>
      <c r="SOC20" s="453"/>
      <c r="SOD20" s="453"/>
      <c r="SOE20" s="452"/>
      <c r="SOF20" s="452"/>
      <c r="SOG20" s="452"/>
      <c r="SOH20" s="453"/>
      <c r="SOI20" s="453"/>
      <c r="SOJ20" s="453"/>
      <c r="SOK20" s="453"/>
      <c r="SOL20" s="453"/>
      <c r="SOM20" s="452"/>
      <c r="SON20" s="452"/>
      <c r="SOO20" s="452"/>
      <c r="SOP20" s="453"/>
      <c r="SOQ20" s="453"/>
      <c r="SOR20" s="453"/>
      <c r="SOS20" s="453"/>
      <c r="SOT20" s="453"/>
      <c r="SOU20" s="452"/>
      <c r="SOV20" s="452"/>
      <c r="SOW20" s="452"/>
      <c r="SOX20" s="453"/>
      <c r="SOY20" s="453"/>
      <c r="SOZ20" s="453"/>
      <c r="SPA20" s="453"/>
      <c r="SPB20" s="453"/>
      <c r="SPC20" s="452"/>
      <c r="SPD20" s="452"/>
      <c r="SPE20" s="452"/>
      <c r="SPF20" s="453"/>
      <c r="SPG20" s="453"/>
      <c r="SPH20" s="453"/>
      <c r="SPI20" s="453"/>
      <c r="SPJ20" s="453"/>
      <c r="SPK20" s="452"/>
      <c r="SPL20" s="452"/>
      <c r="SPM20" s="452"/>
      <c r="SPN20" s="453"/>
      <c r="SPO20" s="453"/>
      <c r="SPP20" s="453"/>
      <c r="SPQ20" s="453"/>
      <c r="SPR20" s="453"/>
      <c r="SPS20" s="452"/>
      <c r="SPT20" s="452"/>
      <c r="SPU20" s="452"/>
      <c r="SPV20" s="453"/>
      <c r="SPW20" s="453"/>
      <c r="SPX20" s="453"/>
      <c r="SPY20" s="453"/>
      <c r="SPZ20" s="453"/>
      <c r="SQA20" s="452"/>
      <c r="SQB20" s="452"/>
      <c r="SQC20" s="452"/>
      <c r="SQD20" s="453"/>
      <c r="SQE20" s="453"/>
      <c r="SQF20" s="453"/>
      <c r="SQG20" s="453"/>
      <c r="SQH20" s="453"/>
      <c r="SQI20" s="452"/>
      <c r="SQJ20" s="452"/>
      <c r="SQK20" s="452"/>
      <c r="SQL20" s="453"/>
      <c r="SQM20" s="453"/>
      <c r="SQN20" s="453"/>
      <c r="SQO20" s="453"/>
      <c r="SQP20" s="453"/>
      <c r="SQQ20" s="452"/>
      <c r="SQR20" s="452"/>
      <c r="SQS20" s="452"/>
      <c r="SQT20" s="453"/>
      <c r="SQU20" s="453"/>
      <c r="SQV20" s="453"/>
      <c r="SQW20" s="453"/>
      <c r="SQX20" s="453"/>
      <c r="SQY20" s="452"/>
      <c r="SQZ20" s="452"/>
      <c r="SRA20" s="452"/>
      <c r="SRB20" s="453"/>
      <c r="SRC20" s="453"/>
      <c r="SRD20" s="453"/>
      <c r="SRE20" s="453"/>
      <c r="SRF20" s="453"/>
      <c r="SRG20" s="452"/>
      <c r="SRH20" s="452"/>
      <c r="SRI20" s="452"/>
      <c r="SRJ20" s="453"/>
      <c r="SRK20" s="453"/>
      <c r="SRL20" s="453"/>
      <c r="SRM20" s="453"/>
      <c r="SRN20" s="453"/>
      <c r="SRO20" s="452"/>
      <c r="SRP20" s="452"/>
      <c r="SRQ20" s="452"/>
      <c r="SRR20" s="453"/>
      <c r="SRS20" s="453"/>
      <c r="SRT20" s="453"/>
      <c r="SRU20" s="453"/>
      <c r="SRV20" s="453"/>
      <c r="SRW20" s="452"/>
      <c r="SRX20" s="452"/>
      <c r="SRY20" s="452"/>
      <c r="SRZ20" s="453"/>
      <c r="SSA20" s="453"/>
      <c r="SSB20" s="453"/>
      <c r="SSC20" s="453"/>
      <c r="SSD20" s="453"/>
      <c r="SSE20" s="452"/>
      <c r="SSF20" s="452"/>
      <c r="SSG20" s="452"/>
      <c r="SSH20" s="453"/>
      <c r="SSI20" s="453"/>
      <c r="SSJ20" s="453"/>
      <c r="SSK20" s="453"/>
      <c r="SSL20" s="453"/>
      <c r="SSM20" s="452"/>
      <c r="SSN20" s="452"/>
      <c r="SSO20" s="452"/>
      <c r="SSP20" s="453"/>
      <c r="SSQ20" s="453"/>
      <c r="SSR20" s="453"/>
      <c r="SSS20" s="453"/>
      <c r="SST20" s="453"/>
      <c r="SSU20" s="452"/>
      <c r="SSV20" s="452"/>
      <c r="SSW20" s="452"/>
      <c r="SSX20" s="453"/>
      <c r="SSY20" s="453"/>
      <c r="SSZ20" s="453"/>
      <c r="STA20" s="453"/>
      <c r="STB20" s="453"/>
      <c r="STC20" s="452"/>
      <c r="STD20" s="452"/>
      <c r="STE20" s="452"/>
      <c r="STF20" s="453"/>
      <c r="STG20" s="453"/>
      <c r="STH20" s="453"/>
      <c r="STI20" s="453"/>
      <c r="STJ20" s="453"/>
      <c r="STK20" s="452"/>
      <c r="STL20" s="452"/>
      <c r="STM20" s="452"/>
      <c r="STN20" s="453"/>
      <c r="STO20" s="453"/>
      <c r="STP20" s="453"/>
      <c r="STQ20" s="453"/>
      <c r="STR20" s="453"/>
      <c r="STS20" s="452"/>
      <c r="STT20" s="452"/>
      <c r="STU20" s="452"/>
      <c r="STV20" s="453"/>
      <c r="STW20" s="453"/>
      <c r="STX20" s="453"/>
      <c r="STY20" s="453"/>
      <c r="STZ20" s="453"/>
      <c r="SUA20" s="452"/>
      <c r="SUB20" s="452"/>
      <c r="SUC20" s="452"/>
      <c r="SUD20" s="453"/>
      <c r="SUE20" s="453"/>
      <c r="SUF20" s="453"/>
      <c r="SUG20" s="453"/>
      <c r="SUH20" s="453"/>
      <c r="SUI20" s="452"/>
      <c r="SUJ20" s="452"/>
      <c r="SUK20" s="452"/>
      <c r="SUL20" s="453"/>
      <c r="SUM20" s="453"/>
      <c r="SUN20" s="453"/>
      <c r="SUO20" s="453"/>
      <c r="SUP20" s="453"/>
      <c r="SUQ20" s="452"/>
      <c r="SUR20" s="452"/>
      <c r="SUS20" s="452"/>
      <c r="SUT20" s="453"/>
      <c r="SUU20" s="453"/>
      <c r="SUV20" s="453"/>
      <c r="SUW20" s="453"/>
      <c r="SUX20" s="453"/>
      <c r="SUY20" s="452"/>
      <c r="SUZ20" s="452"/>
      <c r="SVA20" s="452"/>
      <c r="SVB20" s="453"/>
      <c r="SVC20" s="453"/>
      <c r="SVD20" s="453"/>
      <c r="SVE20" s="453"/>
      <c r="SVF20" s="453"/>
      <c r="SVG20" s="452"/>
      <c r="SVH20" s="452"/>
      <c r="SVI20" s="452"/>
      <c r="SVJ20" s="453"/>
      <c r="SVK20" s="453"/>
      <c r="SVL20" s="453"/>
      <c r="SVM20" s="453"/>
      <c r="SVN20" s="453"/>
      <c r="SVO20" s="452"/>
      <c r="SVP20" s="452"/>
      <c r="SVQ20" s="452"/>
      <c r="SVR20" s="453"/>
      <c r="SVS20" s="453"/>
      <c r="SVT20" s="453"/>
      <c r="SVU20" s="453"/>
      <c r="SVV20" s="453"/>
      <c r="SVW20" s="452"/>
      <c r="SVX20" s="452"/>
      <c r="SVY20" s="452"/>
      <c r="SVZ20" s="453"/>
      <c r="SWA20" s="453"/>
      <c r="SWB20" s="453"/>
      <c r="SWC20" s="453"/>
      <c r="SWD20" s="453"/>
      <c r="SWE20" s="452"/>
      <c r="SWF20" s="452"/>
      <c r="SWG20" s="452"/>
      <c r="SWH20" s="453"/>
      <c r="SWI20" s="453"/>
      <c r="SWJ20" s="453"/>
      <c r="SWK20" s="453"/>
      <c r="SWL20" s="453"/>
      <c r="SWM20" s="452"/>
      <c r="SWN20" s="452"/>
      <c r="SWO20" s="452"/>
      <c r="SWP20" s="453"/>
      <c r="SWQ20" s="453"/>
      <c r="SWR20" s="453"/>
      <c r="SWS20" s="453"/>
      <c r="SWT20" s="453"/>
      <c r="SWU20" s="452"/>
      <c r="SWV20" s="452"/>
      <c r="SWW20" s="452"/>
      <c r="SWX20" s="453"/>
      <c r="SWY20" s="453"/>
      <c r="SWZ20" s="453"/>
      <c r="SXA20" s="453"/>
      <c r="SXB20" s="453"/>
      <c r="SXC20" s="452"/>
      <c r="SXD20" s="452"/>
      <c r="SXE20" s="452"/>
      <c r="SXF20" s="453"/>
      <c r="SXG20" s="453"/>
      <c r="SXH20" s="453"/>
      <c r="SXI20" s="453"/>
      <c r="SXJ20" s="453"/>
      <c r="SXK20" s="452"/>
      <c r="SXL20" s="452"/>
      <c r="SXM20" s="452"/>
      <c r="SXN20" s="453"/>
      <c r="SXO20" s="453"/>
      <c r="SXP20" s="453"/>
      <c r="SXQ20" s="453"/>
      <c r="SXR20" s="453"/>
      <c r="SXS20" s="452"/>
      <c r="SXT20" s="452"/>
      <c r="SXU20" s="452"/>
      <c r="SXV20" s="453"/>
      <c r="SXW20" s="453"/>
      <c r="SXX20" s="453"/>
      <c r="SXY20" s="453"/>
      <c r="SXZ20" s="453"/>
      <c r="SYA20" s="452"/>
      <c r="SYB20" s="452"/>
      <c r="SYC20" s="452"/>
      <c r="SYD20" s="453"/>
      <c r="SYE20" s="453"/>
      <c r="SYF20" s="453"/>
      <c r="SYG20" s="453"/>
      <c r="SYH20" s="453"/>
      <c r="SYI20" s="452"/>
      <c r="SYJ20" s="452"/>
      <c r="SYK20" s="452"/>
      <c r="SYL20" s="453"/>
      <c r="SYM20" s="453"/>
      <c r="SYN20" s="453"/>
      <c r="SYO20" s="453"/>
      <c r="SYP20" s="453"/>
      <c r="SYQ20" s="452"/>
      <c r="SYR20" s="452"/>
      <c r="SYS20" s="452"/>
      <c r="SYT20" s="453"/>
      <c r="SYU20" s="453"/>
      <c r="SYV20" s="453"/>
      <c r="SYW20" s="453"/>
      <c r="SYX20" s="453"/>
      <c r="SYY20" s="452"/>
      <c r="SYZ20" s="452"/>
      <c r="SZA20" s="452"/>
      <c r="SZB20" s="453"/>
      <c r="SZC20" s="453"/>
      <c r="SZD20" s="453"/>
      <c r="SZE20" s="453"/>
      <c r="SZF20" s="453"/>
      <c r="SZG20" s="452"/>
      <c r="SZH20" s="452"/>
      <c r="SZI20" s="452"/>
      <c r="SZJ20" s="453"/>
      <c r="SZK20" s="453"/>
      <c r="SZL20" s="453"/>
      <c r="SZM20" s="453"/>
      <c r="SZN20" s="453"/>
      <c r="SZO20" s="452"/>
      <c r="SZP20" s="452"/>
      <c r="SZQ20" s="452"/>
      <c r="SZR20" s="453"/>
      <c r="SZS20" s="453"/>
      <c r="SZT20" s="453"/>
      <c r="SZU20" s="453"/>
      <c r="SZV20" s="453"/>
      <c r="SZW20" s="452"/>
      <c r="SZX20" s="452"/>
      <c r="SZY20" s="452"/>
      <c r="SZZ20" s="453"/>
      <c r="TAA20" s="453"/>
      <c r="TAB20" s="453"/>
      <c r="TAC20" s="453"/>
      <c r="TAD20" s="453"/>
      <c r="TAE20" s="452"/>
      <c r="TAF20" s="452"/>
      <c r="TAG20" s="452"/>
      <c r="TAH20" s="453"/>
      <c r="TAI20" s="453"/>
      <c r="TAJ20" s="453"/>
      <c r="TAK20" s="453"/>
      <c r="TAL20" s="453"/>
      <c r="TAM20" s="452"/>
      <c r="TAN20" s="452"/>
      <c r="TAO20" s="452"/>
      <c r="TAP20" s="453"/>
      <c r="TAQ20" s="453"/>
      <c r="TAR20" s="453"/>
      <c r="TAS20" s="453"/>
      <c r="TAT20" s="453"/>
      <c r="TAU20" s="452"/>
      <c r="TAV20" s="452"/>
      <c r="TAW20" s="452"/>
      <c r="TAX20" s="453"/>
      <c r="TAY20" s="453"/>
      <c r="TAZ20" s="453"/>
      <c r="TBA20" s="453"/>
      <c r="TBB20" s="453"/>
      <c r="TBC20" s="452"/>
      <c r="TBD20" s="452"/>
      <c r="TBE20" s="452"/>
      <c r="TBF20" s="453"/>
      <c r="TBG20" s="453"/>
      <c r="TBH20" s="453"/>
      <c r="TBI20" s="453"/>
      <c r="TBJ20" s="453"/>
      <c r="TBK20" s="452"/>
      <c r="TBL20" s="452"/>
      <c r="TBM20" s="452"/>
      <c r="TBN20" s="453"/>
      <c r="TBO20" s="453"/>
      <c r="TBP20" s="453"/>
      <c r="TBQ20" s="453"/>
      <c r="TBR20" s="453"/>
      <c r="TBS20" s="452"/>
      <c r="TBT20" s="452"/>
      <c r="TBU20" s="452"/>
      <c r="TBV20" s="453"/>
      <c r="TBW20" s="453"/>
      <c r="TBX20" s="453"/>
      <c r="TBY20" s="453"/>
      <c r="TBZ20" s="453"/>
      <c r="TCA20" s="452"/>
      <c r="TCB20" s="452"/>
      <c r="TCC20" s="452"/>
      <c r="TCD20" s="453"/>
      <c r="TCE20" s="453"/>
      <c r="TCF20" s="453"/>
      <c r="TCG20" s="453"/>
      <c r="TCH20" s="453"/>
      <c r="TCI20" s="452"/>
      <c r="TCJ20" s="452"/>
      <c r="TCK20" s="452"/>
      <c r="TCL20" s="453"/>
      <c r="TCM20" s="453"/>
      <c r="TCN20" s="453"/>
      <c r="TCO20" s="453"/>
      <c r="TCP20" s="453"/>
      <c r="TCQ20" s="452"/>
      <c r="TCR20" s="452"/>
      <c r="TCS20" s="452"/>
      <c r="TCT20" s="453"/>
      <c r="TCU20" s="453"/>
      <c r="TCV20" s="453"/>
      <c r="TCW20" s="453"/>
      <c r="TCX20" s="453"/>
      <c r="TCY20" s="452"/>
      <c r="TCZ20" s="452"/>
      <c r="TDA20" s="452"/>
      <c r="TDB20" s="453"/>
      <c r="TDC20" s="453"/>
      <c r="TDD20" s="453"/>
      <c r="TDE20" s="453"/>
      <c r="TDF20" s="453"/>
      <c r="TDG20" s="452"/>
      <c r="TDH20" s="452"/>
      <c r="TDI20" s="452"/>
      <c r="TDJ20" s="453"/>
      <c r="TDK20" s="453"/>
      <c r="TDL20" s="453"/>
      <c r="TDM20" s="453"/>
      <c r="TDN20" s="453"/>
      <c r="TDO20" s="452"/>
      <c r="TDP20" s="452"/>
      <c r="TDQ20" s="452"/>
      <c r="TDR20" s="453"/>
      <c r="TDS20" s="453"/>
      <c r="TDT20" s="453"/>
      <c r="TDU20" s="453"/>
      <c r="TDV20" s="453"/>
      <c r="TDW20" s="452"/>
      <c r="TDX20" s="452"/>
      <c r="TDY20" s="452"/>
      <c r="TDZ20" s="453"/>
      <c r="TEA20" s="453"/>
      <c r="TEB20" s="453"/>
      <c r="TEC20" s="453"/>
      <c r="TED20" s="453"/>
      <c r="TEE20" s="452"/>
      <c r="TEF20" s="452"/>
      <c r="TEG20" s="452"/>
      <c r="TEH20" s="453"/>
      <c r="TEI20" s="453"/>
      <c r="TEJ20" s="453"/>
      <c r="TEK20" s="453"/>
      <c r="TEL20" s="453"/>
      <c r="TEM20" s="452"/>
      <c r="TEN20" s="452"/>
      <c r="TEO20" s="452"/>
      <c r="TEP20" s="453"/>
      <c r="TEQ20" s="453"/>
      <c r="TER20" s="453"/>
      <c r="TES20" s="453"/>
      <c r="TET20" s="453"/>
      <c r="TEU20" s="452"/>
      <c r="TEV20" s="452"/>
      <c r="TEW20" s="452"/>
      <c r="TEX20" s="453"/>
      <c r="TEY20" s="453"/>
      <c r="TEZ20" s="453"/>
      <c r="TFA20" s="453"/>
      <c r="TFB20" s="453"/>
      <c r="TFC20" s="452"/>
      <c r="TFD20" s="452"/>
      <c r="TFE20" s="452"/>
      <c r="TFF20" s="453"/>
      <c r="TFG20" s="453"/>
      <c r="TFH20" s="453"/>
      <c r="TFI20" s="453"/>
      <c r="TFJ20" s="453"/>
      <c r="TFK20" s="452"/>
      <c r="TFL20" s="452"/>
      <c r="TFM20" s="452"/>
      <c r="TFN20" s="453"/>
      <c r="TFO20" s="453"/>
      <c r="TFP20" s="453"/>
      <c r="TFQ20" s="453"/>
      <c r="TFR20" s="453"/>
      <c r="TFS20" s="452"/>
      <c r="TFT20" s="452"/>
      <c r="TFU20" s="452"/>
      <c r="TFV20" s="453"/>
      <c r="TFW20" s="453"/>
      <c r="TFX20" s="453"/>
      <c r="TFY20" s="453"/>
      <c r="TFZ20" s="453"/>
      <c r="TGA20" s="452"/>
      <c r="TGB20" s="452"/>
      <c r="TGC20" s="452"/>
      <c r="TGD20" s="453"/>
      <c r="TGE20" s="453"/>
      <c r="TGF20" s="453"/>
      <c r="TGG20" s="453"/>
      <c r="TGH20" s="453"/>
      <c r="TGI20" s="452"/>
      <c r="TGJ20" s="452"/>
      <c r="TGK20" s="452"/>
      <c r="TGL20" s="453"/>
      <c r="TGM20" s="453"/>
      <c r="TGN20" s="453"/>
      <c r="TGO20" s="453"/>
      <c r="TGP20" s="453"/>
      <c r="TGQ20" s="452"/>
      <c r="TGR20" s="452"/>
      <c r="TGS20" s="452"/>
      <c r="TGT20" s="453"/>
      <c r="TGU20" s="453"/>
      <c r="TGV20" s="453"/>
      <c r="TGW20" s="453"/>
      <c r="TGX20" s="453"/>
      <c r="TGY20" s="452"/>
      <c r="TGZ20" s="452"/>
      <c r="THA20" s="452"/>
      <c r="THB20" s="453"/>
      <c r="THC20" s="453"/>
      <c r="THD20" s="453"/>
      <c r="THE20" s="453"/>
      <c r="THF20" s="453"/>
      <c r="THG20" s="452"/>
      <c r="THH20" s="452"/>
      <c r="THI20" s="452"/>
      <c r="THJ20" s="453"/>
      <c r="THK20" s="453"/>
      <c r="THL20" s="453"/>
      <c r="THM20" s="453"/>
      <c r="THN20" s="453"/>
      <c r="THO20" s="452"/>
      <c r="THP20" s="452"/>
      <c r="THQ20" s="452"/>
      <c r="THR20" s="453"/>
      <c r="THS20" s="453"/>
      <c r="THT20" s="453"/>
      <c r="THU20" s="453"/>
      <c r="THV20" s="453"/>
      <c r="THW20" s="452"/>
      <c r="THX20" s="452"/>
      <c r="THY20" s="452"/>
      <c r="THZ20" s="453"/>
      <c r="TIA20" s="453"/>
      <c r="TIB20" s="453"/>
      <c r="TIC20" s="453"/>
      <c r="TID20" s="453"/>
      <c r="TIE20" s="452"/>
      <c r="TIF20" s="452"/>
      <c r="TIG20" s="452"/>
      <c r="TIH20" s="453"/>
      <c r="TII20" s="453"/>
      <c r="TIJ20" s="453"/>
      <c r="TIK20" s="453"/>
      <c r="TIL20" s="453"/>
      <c r="TIM20" s="452"/>
      <c r="TIN20" s="452"/>
      <c r="TIO20" s="452"/>
      <c r="TIP20" s="453"/>
      <c r="TIQ20" s="453"/>
      <c r="TIR20" s="453"/>
      <c r="TIS20" s="453"/>
      <c r="TIT20" s="453"/>
      <c r="TIU20" s="452"/>
      <c r="TIV20" s="452"/>
      <c r="TIW20" s="452"/>
      <c r="TIX20" s="453"/>
      <c r="TIY20" s="453"/>
      <c r="TIZ20" s="453"/>
      <c r="TJA20" s="453"/>
      <c r="TJB20" s="453"/>
      <c r="TJC20" s="452"/>
      <c r="TJD20" s="452"/>
      <c r="TJE20" s="452"/>
      <c r="TJF20" s="453"/>
      <c r="TJG20" s="453"/>
      <c r="TJH20" s="453"/>
      <c r="TJI20" s="453"/>
      <c r="TJJ20" s="453"/>
      <c r="TJK20" s="452"/>
      <c r="TJL20" s="452"/>
      <c r="TJM20" s="452"/>
      <c r="TJN20" s="453"/>
      <c r="TJO20" s="453"/>
      <c r="TJP20" s="453"/>
      <c r="TJQ20" s="453"/>
      <c r="TJR20" s="453"/>
      <c r="TJS20" s="452"/>
      <c r="TJT20" s="452"/>
      <c r="TJU20" s="452"/>
      <c r="TJV20" s="453"/>
      <c r="TJW20" s="453"/>
      <c r="TJX20" s="453"/>
      <c r="TJY20" s="453"/>
      <c r="TJZ20" s="453"/>
      <c r="TKA20" s="452"/>
      <c r="TKB20" s="452"/>
      <c r="TKC20" s="452"/>
      <c r="TKD20" s="453"/>
      <c r="TKE20" s="453"/>
      <c r="TKF20" s="453"/>
      <c r="TKG20" s="453"/>
      <c r="TKH20" s="453"/>
      <c r="TKI20" s="452"/>
      <c r="TKJ20" s="452"/>
      <c r="TKK20" s="452"/>
      <c r="TKL20" s="453"/>
      <c r="TKM20" s="453"/>
      <c r="TKN20" s="453"/>
      <c r="TKO20" s="453"/>
      <c r="TKP20" s="453"/>
      <c r="TKQ20" s="452"/>
      <c r="TKR20" s="452"/>
      <c r="TKS20" s="452"/>
      <c r="TKT20" s="453"/>
      <c r="TKU20" s="453"/>
      <c r="TKV20" s="453"/>
      <c r="TKW20" s="453"/>
      <c r="TKX20" s="453"/>
      <c r="TKY20" s="452"/>
      <c r="TKZ20" s="452"/>
      <c r="TLA20" s="452"/>
      <c r="TLB20" s="453"/>
      <c r="TLC20" s="453"/>
      <c r="TLD20" s="453"/>
      <c r="TLE20" s="453"/>
      <c r="TLF20" s="453"/>
      <c r="TLG20" s="452"/>
      <c r="TLH20" s="452"/>
      <c r="TLI20" s="452"/>
      <c r="TLJ20" s="453"/>
      <c r="TLK20" s="453"/>
      <c r="TLL20" s="453"/>
      <c r="TLM20" s="453"/>
      <c r="TLN20" s="453"/>
      <c r="TLO20" s="452"/>
      <c r="TLP20" s="452"/>
      <c r="TLQ20" s="452"/>
      <c r="TLR20" s="453"/>
      <c r="TLS20" s="453"/>
      <c r="TLT20" s="453"/>
      <c r="TLU20" s="453"/>
      <c r="TLV20" s="453"/>
      <c r="TLW20" s="452"/>
      <c r="TLX20" s="452"/>
      <c r="TLY20" s="452"/>
      <c r="TLZ20" s="453"/>
      <c r="TMA20" s="453"/>
      <c r="TMB20" s="453"/>
      <c r="TMC20" s="453"/>
      <c r="TMD20" s="453"/>
      <c r="TME20" s="452"/>
      <c r="TMF20" s="452"/>
      <c r="TMG20" s="452"/>
      <c r="TMH20" s="453"/>
      <c r="TMI20" s="453"/>
      <c r="TMJ20" s="453"/>
      <c r="TMK20" s="453"/>
      <c r="TML20" s="453"/>
      <c r="TMM20" s="452"/>
      <c r="TMN20" s="452"/>
      <c r="TMO20" s="452"/>
      <c r="TMP20" s="453"/>
      <c r="TMQ20" s="453"/>
      <c r="TMR20" s="453"/>
      <c r="TMS20" s="453"/>
      <c r="TMT20" s="453"/>
      <c r="TMU20" s="452"/>
      <c r="TMV20" s="452"/>
      <c r="TMW20" s="452"/>
      <c r="TMX20" s="453"/>
      <c r="TMY20" s="453"/>
      <c r="TMZ20" s="453"/>
      <c r="TNA20" s="453"/>
      <c r="TNB20" s="453"/>
      <c r="TNC20" s="452"/>
      <c r="TND20" s="452"/>
      <c r="TNE20" s="452"/>
      <c r="TNF20" s="453"/>
      <c r="TNG20" s="453"/>
      <c r="TNH20" s="453"/>
      <c r="TNI20" s="453"/>
      <c r="TNJ20" s="453"/>
      <c r="TNK20" s="452"/>
      <c r="TNL20" s="452"/>
      <c r="TNM20" s="452"/>
      <c r="TNN20" s="453"/>
      <c r="TNO20" s="453"/>
      <c r="TNP20" s="453"/>
      <c r="TNQ20" s="453"/>
      <c r="TNR20" s="453"/>
      <c r="TNS20" s="452"/>
      <c r="TNT20" s="452"/>
      <c r="TNU20" s="452"/>
      <c r="TNV20" s="453"/>
      <c r="TNW20" s="453"/>
      <c r="TNX20" s="453"/>
      <c r="TNY20" s="453"/>
      <c r="TNZ20" s="453"/>
      <c r="TOA20" s="452"/>
      <c r="TOB20" s="452"/>
      <c r="TOC20" s="452"/>
      <c r="TOD20" s="453"/>
      <c r="TOE20" s="453"/>
      <c r="TOF20" s="453"/>
      <c r="TOG20" s="453"/>
      <c r="TOH20" s="453"/>
      <c r="TOI20" s="452"/>
      <c r="TOJ20" s="452"/>
      <c r="TOK20" s="452"/>
      <c r="TOL20" s="453"/>
      <c r="TOM20" s="453"/>
      <c r="TON20" s="453"/>
      <c r="TOO20" s="453"/>
      <c r="TOP20" s="453"/>
      <c r="TOQ20" s="452"/>
      <c r="TOR20" s="452"/>
      <c r="TOS20" s="452"/>
      <c r="TOT20" s="453"/>
      <c r="TOU20" s="453"/>
      <c r="TOV20" s="453"/>
      <c r="TOW20" s="453"/>
      <c r="TOX20" s="453"/>
      <c r="TOY20" s="452"/>
      <c r="TOZ20" s="452"/>
      <c r="TPA20" s="452"/>
      <c r="TPB20" s="453"/>
      <c r="TPC20" s="453"/>
      <c r="TPD20" s="453"/>
      <c r="TPE20" s="453"/>
      <c r="TPF20" s="453"/>
      <c r="TPG20" s="452"/>
      <c r="TPH20" s="452"/>
      <c r="TPI20" s="452"/>
      <c r="TPJ20" s="453"/>
      <c r="TPK20" s="453"/>
      <c r="TPL20" s="453"/>
      <c r="TPM20" s="453"/>
      <c r="TPN20" s="453"/>
      <c r="TPO20" s="452"/>
      <c r="TPP20" s="452"/>
      <c r="TPQ20" s="452"/>
      <c r="TPR20" s="453"/>
      <c r="TPS20" s="453"/>
      <c r="TPT20" s="453"/>
      <c r="TPU20" s="453"/>
      <c r="TPV20" s="453"/>
      <c r="TPW20" s="452"/>
      <c r="TPX20" s="452"/>
      <c r="TPY20" s="452"/>
      <c r="TPZ20" s="453"/>
      <c r="TQA20" s="453"/>
      <c r="TQB20" s="453"/>
      <c r="TQC20" s="453"/>
      <c r="TQD20" s="453"/>
      <c r="TQE20" s="452"/>
      <c r="TQF20" s="452"/>
      <c r="TQG20" s="452"/>
      <c r="TQH20" s="453"/>
      <c r="TQI20" s="453"/>
      <c r="TQJ20" s="453"/>
      <c r="TQK20" s="453"/>
      <c r="TQL20" s="453"/>
      <c r="TQM20" s="452"/>
      <c r="TQN20" s="452"/>
      <c r="TQO20" s="452"/>
      <c r="TQP20" s="453"/>
      <c r="TQQ20" s="453"/>
      <c r="TQR20" s="453"/>
      <c r="TQS20" s="453"/>
      <c r="TQT20" s="453"/>
      <c r="TQU20" s="452"/>
      <c r="TQV20" s="452"/>
      <c r="TQW20" s="452"/>
      <c r="TQX20" s="453"/>
      <c r="TQY20" s="453"/>
      <c r="TQZ20" s="453"/>
      <c r="TRA20" s="453"/>
      <c r="TRB20" s="453"/>
      <c r="TRC20" s="452"/>
      <c r="TRD20" s="452"/>
      <c r="TRE20" s="452"/>
      <c r="TRF20" s="453"/>
      <c r="TRG20" s="453"/>
      <c r="TRH20" s="453"/>
      <c r="TRI20" s="453"/>
      <c r="TRJ20" s="453"/>
      <c r="TRK20" s="452"/>
      <c r="TRL20" s="452"/>
      <c r="TRM20" s="452"/>
      <c r="TRN20" s="453"/>
      <c r="TRO20" s="453"/>
      <c r="TRP20" s="453"/>
      <c r="TRQ20" s="453"/>
      <c r="TRR20" s="453"/>
      <c r="TRS20" s="452"/>
      <c r="TRT20" s="452"/>
      <c r="TRU20" s="452"/>
      <c r="TRV20" s="453"/>
      <c r="TRW20" s="453"/>
      <c r="TRX20" s="453"/>
      <c r="TRY20" s="453"/>
      <c r="TRZ20" s="453"/>
      <c r="TSA20" s="452"/>
      <c r="TSB20" s="452"/>
      <c r="TSC20" s="452"/>
      <c r="TSD20" s="453"/>
      <c r="TSE20" s="453"/>
      <c r="TSF20" s="453"/>
      <c r="TSG20" s="453"/>
      <c r="TSH20" s="453"/>
      <c r="TSI20" s="452"/>
      <c r="TSJ20" s="452"/>
      <c r="TSK20" s="452"/>
      <c r="TSL20" s="453"/>
      <c r="TSM20" s="453"/>
      <c r="TSN20" s="453"/>
      <c r="TSO20" s="453"/>
      <c r="TSP20" s="453"/>
      <c r="TSQ20" s="452"/>
      <c r="TSR20" s="452"/>
      <c r="TSS20" s="452"/>
      <c r="TST20" s="453"/>
      <c r="TSU20" s="453"/>
      <c r="TSV20" s="453"/>
      <c r="TSW20" s="453"/>
      <c r="TSX20" s="453"/>
      <c r="TSY20" s="452"/>
      <c r="TSZ20" s="452"/>
      <c r="TTA20" s="452"/>
      <c r="TTB20" s="453"/>
      <c r="TTC20" s="453"/>
      <c r="TTD20" s="453"/>
      <c r="TTE20" s="453"/>
      <c r="TTF20" s="453"/>
      <c r="TTG20" s="452"/>
      <c r="TTH20" s="452"/>
      <c r="TTI20" s="452"/>
      <c r="TTJ20" s="453"/>
      <c r="TTK20" s="453"/>
      <c r="TTL20" s="453"/>
      <c r="TTM20" s="453"/>
      <c r="TTN20" s="453"/>
      <c r="TTO20" s="452"/>
      <c r="TTP20" s="452"/>
      <c r="TTQ20" s="452"/>
      <c r="TTR20" s="453"/>
      <c r="TTS20" s="453"/>
      <c r="TTT20" s="453"/>
      <c r="TTU20" s="453"/>
      <c r="TTV20" s="453"/>
      <c r="TTW20" s="452"/>
      <c r="TTX20" s="452"/>
      <c r="TTY20" s="452"/>
      <c r="TTZ20" s="453"/>
      <c r="TUA20" s="453"/>
      <c r="TUB20" s="453"/>
      <c r="TUC20" s="453"/>
      <c r="TUD20" s="453"/>
      <c r="TUE20" s="452"/>
      <c r="TUF20" s="452"/>
      <c r="TUG20" s="452"/>
      <c r="TUH20" s="453"/>
      <c r="TUI20" s="453"/>
      <c r="TUJ20" s="453"/>
      <c r="TUK20" s="453"/>
      <c r="TUL20" s="453"/>
      <c r="TUM20" s="452"/>
      <c r="TUN20" s="452"/>
      <c r="TUO20" s="452"/>
      <c r="TUP20" s="453"/>
      <c r="TUQ20" s="453"/>
      <c r="TUR20" s="453"/>
      <c r="TUS20" s="453"/>
      <c r="TUT20" s="453"/>
      <c r="TUU20" s="452"/>
      <c r="TUV20" s="452"/>
      <c r="TUW20" s="452"/>
      <c r="TUX20" s="453"/>
      <c r="TUY20" s="453"/>
      <c r="TUZ20" s="453"/>
      <c r="TVA20" s="453"/>
      <c r="TVB20" s="453"/>
      <c r="TVC20" s="452"/>
      <c r="TVD20" s="452"/>
      <c r="TVE20" s="452"/>
      <c r="TVF20" s="453"/>
      <c r="TVG20" s="453"/>
      <c r="TVH20" s="453"/>
      <c r="TVI20" s="453"/>
      <c r="TVJ20" s="453"/>
      <c r="TVK20" s="452"/>
      <c r="TVL20" s="452"/>
      <c r="TVM20" s="452"/>
      <c r="TVN20" s="453"/>
      <c r="TVO20" s="453"/>
      <c r="TVP20" s="453"/>
      <c r="TVQ20" s="453"/>
      <c r="TVR20" s="453"/>
      <c r="TVS20" s="452"/>
      <c r="TVT20" s="452"/>
      <c r="TVU20" s="452"/>
      <c r="TVV20" s="453"/>
      <c r="TVW20" s="453"/>
      <c r="TVX20" s="453"/>
      <c r="TVY20" s="453"/>
      <c r="TVZ20" s="453"/>
      <c r="TWA20" s="452"/>
      <c r="TWB20" s="452"/>
      <c r="TWC20" s="452"/>
      <c r="TWD20" s="453"/>
      <c r="TWE20" s="453"/>
      <c r="TWF20" s="453"/>
      <c r="TWG20" s="453"/>
      <c r="TWH20" s="453"/>
      <c r="TWI20" s="452"/>
      <c r="TWJ20" s="452"/>
      <c r="TWK20" s="452"/>
      <c r="TWL20" s="453"/>
      <c r="TWM20" s="453"/>
      <c r="TWN20" s="453"/>
      <c r="TWO20" s="453"/>
      <c r="TWP20" s="453"/>
      <c r="TWQ20" s="452"/>
      <c r="TWR20" s="452"/>
      <c r="TWS20" s="452"/>
      <c r="TWT20" s="453"/>
      <c r="TWU20" s="453"/>
      <c r="TWV20" s="453"/>
      <c r="TWW20" s="453"/>
      <c r="TWX20" s="453"/>
      <c r="TWY20" s="452"/>
      <c r="TWZ20" s="452"/>
      <c r="TXA20" s="452"/>
      <c r="TXB20" s="453"/>
      <c r="TXC20" s="453"/>
      <c r="TXD20" s="453"/>
      <c r="TXE20" s="453"/>
      <c r="TXF20" s="453"/>
      <c r="TXG20" s="452"/>
      <c r="TXH20" s="452"/>
      <c r="TXI20" s="452"/>
      <c r="TXJ20" s="453"/>
      <c r="TXK20" s="453"/>
      <c r="TXL20" s="453"/>
      <c r="TXM20" s="453"/>
      <c r="TXN20" s="453"/>
      <c r="TXO20" s="452"/>
      <c r="TXP20" s="452"/>
      <c r="TXQ20" s="452"/>
      <c r="TXR20" s="453"/>
      <c r="TXS20" s="453"/>
      <c r="TXT20" s="453"/>
      <c r="TXU20" s="453"/>
      <c r="TXV20" s="453"/>
      <c r="TXW20" s="452"/>
      <c r="TXX20" s="452"/>
      <c r="TXY20" s="452"/>
      <c r="TXZ20" s="453"/>
      <c r="TYA20" s="453"/>
      <c r="TYB20" s="453"/>
      <c r="TYC20" s="453"/>
      <c r="TYD20" s="453"/>
      <c r="TYE20" s="452"/>
      <c r="TYF20" s="452"/>
      <c r="TYG20" s="452"/>
      <c r="TYH20" s="453"/>
      <c r="TYI20" s="453"/>
      <c r="TYJ20" s="453"/>
      <c r="TYK20" s="453"/>
      <c r="TYL20" s="453"/>
      <c r="TYM20" s="452"/>
      <c r="TYN20" s="452"/>
      <c r="TYO20" s="452"/>
      <c r="TYP20" s="453"/>
      <c r="TYQ20" s="453"/>
      <c r="TYR20" s="453"/>
      <c r="TYS20" s="453"/>
      <c r="TYT20" s="453"/>
      <c r="TYU20" s="452"/>
      <c r="TYV20" s="452"/>
      <c r="TYW20" s="452"/>
      <c r="TYX20" s="453"/>
      <c r="TYY20" s="453"/>
      <c r="TYZ20" s="453"/>
      <c r="TZA20" s="453"/>
      <c r="TZB20" s="453"/>
      <c r="TZC20" s="452"/>
      <c r="TZD20" s="452"/>
      <c r="TZE20" s="452"/>
      <c r="TZF20" s="453"/>
      <c r="TZG20" s="453"/>
      <c r="TZH20" s="453"/>
      <c r="TZI20" s="453"/>
      <c r="TZJ20" s="453"/>
      <c r="TZK20" s="452"/>
      <c r="TZL20" s="452"/>
      <c r="TZM20" s="452"/>
      <c r="TZN20" s="453"/>
      <c r="TZO20" s="453"/>
      <c r="TZP20" s="453"/>
      <c r="TZQ20" s="453"/>
      <c r="TZR20" s="453"/>
      <c r="TZS20" s="452"/>
      <c r="TZT20" s="452"/>
      <c r="TZU20" s="452"/>
      <c r="TZV20" s="453"/>
      <c r="TZW20" s="453"/>
      <c r="TZX20" s="453"/>
      <c r="TZY20" s="453"/>
      <c r="TZZ20" s="453"/>
      <c r="UAA20" s="452"/>
      <c r="UAB20" s="452"/>
      <c r="UAC20" s="452"/>
      <c r="UAD20" s="453"/>
      <c r="UAE20" s="453"/>
      <c r="UAF20" s="453"/>
      <c r="UAG20" s="453"/>
      <c r="UAH20" s="453"/>
      <c r="UAI20" s="452"/>
      <c r="UAJ20" s="452"/>
      <c r="UAK20" s="452"/>
      <c r="UAL20" s="453"/>
      <c r="UAM20" s="453"/>
      <c r="UAN20" s="453"/>
      <c r="UAO20" s="453"/>
      <c r="UAP20" s="453"/>
      <c r="UAQ20" s="452"/>
      <c r="UAR20" s="452"/>
      <c r="UAS20" s="452"/>
      <c r="UAT20" s="453"/>
      <c r="UAU20" s="453"/>
      <c r="UAV20" s="453"/>
      <c r="UAW20" s="453"/>
      <c r="UAX20" s="453"/>
      <c r="UAY20" s="452"/>
      <c r="UAZ20" s="452"/>
      <c r="UBA20" s="452"/>
      <c r="UBB20" s="453"/>
      <c r="UBC20" s="453"/>
      <c r="UBD20" s="453"/>
      <c r="UBE20" s="453"/>
      <c r="UBF20" s="453"/>
      <c r="UBG20" s="452"/>
      <c r="UBH20" s="452"/>
      <c r="UBI20" s="452"/>
      <c r="UBJ20" s="453"/>
      <c r="UBK20" s="453"/>
      <c r="UBL20" s="453"/>
      <c r="UBM20" s="453"/>
      <c r="UBN20" s="453"/>
      <c r="UBO20" s="452"/>
      <c r="UBP20" s="452"/>
      <c r="UBQ20" s="452"/>
      <c r="UBR20" s="453"/>
      <c r="UBS20" s="453"/>
      <c r="UBT20" s="453"/>
      <c r="UBU20" s="453"/>
      <c r="UBV20" s="453"/>
      <c r="UBW20" s="452"/>
      <c r="UBX20" s="452"/>
      <c r="UBY20" s="452"/>
      <c r="UBZ20" s="453"/>
      <c r="UCA20" s="453"/>
      <c r="UCB20" s="453"/>
      <c r="UCC20" s="453"/>
      <c r="UCD20" s="453"/>
      <c r="UCE20" s="452"/>
      <c r="UCF20" s="452"/>
      <c r="UCG20" s="452"/>
      <c r="UCH20" s="453"/>
      <c r="UCI20" s="453"/>
      <c r="UCJ20" s="453"/>
      <c r="UCK20" s="453"/>
      <c r="UCL20" s="453"/>
      <c r="UCM20" s="452"/>
      <c r="UCN20" s="452"/>
      <c r="UCO20" s="452"/>
      <c r="UCP20" s="453"/>
      <c r="UCQ20" s="453"/>
      <c r="UCR20" s="453"/>
      <c r="UCS20" s="453"/>
      <c r="UCT20" s="453"/>
      <c r="UCU20" s="452"/>
      <c r="UCV20" s="452"/>
      <c r="UCW20" s="452"/>
      <c r="UCX20" s="453"/>
      <c r="UCY20" s="453"/>
      <c r="UCZ20" s="453"/>
      <c r="UDA20" s="453"/>
      <c r="UDB20" s="453"/>
      <c r="UDC20" s="452"/>
      <c r="UDD20" s="452"/>
      <c r="UDE20" s="452"/>
      <c r="UDF20" s="453"/>
      <c r="UDG20" s="453"/>
      <c r="UDH20" s="453"/>
      <c r="UDI20" s="453"/>
      <c r="UDJ20" s="453"/>
      <c r="UDK20" s="452"/>
      <c r="UDL20" s="452"/>
      <c r="UDM20" s="452"/>
      <c r="UDN20" s="453"/>
      <c r="UDO20" s="453"/>
      <c r="UDP20" s="453"/>
      <c r="UDQ20" s="453"/>
      <c r="UDR20" s="453"/>
      <c r="UDS20" s="452"/>
      <c r="UDT20" s="452"/>
      <c r="UDU20" s="452"/>
      <c r="UDV20" s="453"/>
      <c r="UDW20" s="453"/>
      <c r="UDX20" s="453"/>
      <c r="UDY20" s="453"/>
      <c r="UDZ20" s="453"/>
      <c r="UEA20" s="452"/>
      <c r="UEB20" s="452"/>
      <c r="UEC20" s="452"/>
      <c r="UED20" s="453"/>
      <c r="UEE20" s="453"/>
      <c r="UEF20" s="453"/>
      <c r="UEG20" s="453"/>
      <c r="UEH20" s="453"/>
      <c r="UEI20" s="452"/>
      <c r="UEJ20" s="452"/>
      <c r="UEK20" s="452"/>
      <c r="UEL20" s="453"/>
      <c r="UEM20" s="453"/>
      <c r="UEN20" s="453"/>
      <c r="UEO20" s="453"/>
      <c r="UEP20" s="453"/>
      <c r="UEQ20" s="452"/>
      <c r="UER20" s="452"/>
      <c r="UES20" s="452"/>
      <c r="UET20" s="453"/>
      <c r="UEU20" s="453"/>
      <c r="UEV20" s="453"/>
      <c r="UEW20" s="453"/>
      <c r="UEX20" s="453"/>
      <c r="UEY20" s="452"/>
      <c r="UEZ20" s="452"/>
      <c r="UFA20" s="452"/>
      <c r="UFB20" s="453"/>
      <c r="UFC20" s="453"/>
      <c r="UFD20" s="453"/>
      <c r="UFE20" s="453"/>
      <c r="UFF20" s="453"/>
      <c r="UFG20" s="452"/>
      <c r="UFH20" s="452"/>
      <c r="UFI20" s="452"/>
      <c r="UFJ20" s="453"/>
      <c r="UFK20" s="453"/>
      <c r="UFL20" s="453"/>
      <c r="UFM20" s="453"/>
      <c r="UFN20" s="453"/>
      <c r="UFO20" s="452"/>
      <c r="UFP20" s="452"/>
      <c r="UFQ20" s="452"/>
      <c r="UFR20" s="453"/>
      <c r="UFS20" s="453"/>
      <c r="UFT20" s="453"/>
      <c r="UFU20" s="453"/>
      <c r="UFV20" s="453"/>
      <c r="UFW20" s="452"/>
      <c r="UFX20" s="452"/>
      <c r="UFY20" s="452"/>
      <c r="UFZ20" s="453"/>
      <c r="UGA20" s="453"/>
      <c r="UGB20" s="453"/>
      <c r="UGC20" s="453"/>
      <c r="UGD20" s="453"/>
      <c r="UGE20" s="452"/>
      <c r="UGF20" s="452"/>
      <c r="UGG20" s="452"/>
      <c r="UGH20" s="453"/>
      <c r="UGI20" s="453"/>
      <c r="UGJ20" s="453"/>
      <c r="UGK20" s="453"/>
      <c r="UGL20" s="453"/>
      <c r="UGM20" s="452"/>
      <c r="UGN20" s="452"/>
      <c r="UGO20" s="452"/>
      <c r="UGP20" s="453"/>
      <c r="UGQ20" s="453"/>
      <c r="UGR20" s="453"/>
      <c r="UGS20" s="453"/>
      <c r="UGT20" s="453"/>
      <c r="UGU20" s="452"/>
      <c r="UGV20" s="452"/>
      <c r="UGW20" s="452"/>
      <c r="UGX20" s="453"/>
      <c r="UGY20" s="453"/>
      <c r="UGZ20" s="453"/>
      <c r="UHA20" s="453"/>
      <c r="UHB20" s="453"/>
      <c r="UHC20" s="452"/>
      <c r="UHD20" s="452"/>
      <c r="UHE20" s="452"/>
      <c r="UHF20" s="453"/>
      <c r="UHG20" s="453"/>
      <c r="UHH20" s="453"/>
      <c r="UHI20" s="453"/>
      <c r="UHJ20" s="453"/>
      <c r="UHK20" s="452"/>
      <c r="UHL20" s="452"/>
      <c r="UHM20" s="452"/>
      <c r="UHN20" s="453"/>
      <c r="UHO20" s="453"/>
      <c r="UHP20" s="453"/>
      <c r="UHQ20" s="453"/>
      <c r="UHR20" s="453"/>
      <c r="UHS20" s="452"/>
      <c r="UHT20" s="452"/>
      <c r="UHU20" s="452"/>
      <c r="UHV20" s="453"/>
      <c r="UHW20" s="453"/>
      <c r="UHX20" s="453"/>
      <c r="UHY20" s="453"/>
      <c r="UHZ20" s="453"/>
      <c r="UIA20" s="452"/>
      <c r="UIB20" s="452"/>
      <c r="UIC20" s="452"/>
      <c r="UID20" s="453"/>
      <c r="UIE20" s="453"/>
      <c r="UIF20" s="453"/>
      <c r="UIG20" s="453"/>
      <c r="UIH20" s="453"/>
      <c r="UII20" s="452"/>
      <c r="UIJ20" s="452"/>
      <c r="UIK20" s="452"/>
      <c r="UIL20" s="453"/>
      <c r="UIM20" s="453"/>
      <c r="UIN20" s="453"/>
      <c r="UIO20" s="453"/>
      <c r="UIP20" s="453"/>
      <c r="UIQ20" s="452"/>
      <c r="UIR20" s="452"/>
      <c r="UIS20" s="452"/>
      <c r="UIT20" s="453"/>
      <c r="UIU20" s="453"/>
      <c r="UIV20" s="453"/>
      <c r="UIW20" s="453"/>
      <c r="UIX20" s="453"/>
      <c r="UIY20" s="452"/>
      <c r="UIZ20" s="452"/>
      <c r="UJA20" s="452"/>
      <c r="UJB20" s="453"/>
      <c r="UJC20" s="453"/>
      <c r="UJD20" s="453"/>
      <c r="UJE20" s="453"/>
      <c r="UJF20" s="453"/>
      <c r="UJG20" s="452"/>
      <c r="UJH20" s="452"/>
      <c r="UJI20" s="452"/>
      <c r="UJJ20" s="453"/>
      <c r="UJK20" s="453"/>
      <c r="UJL20" s="453"/>
      <c r="UJM20" s="453"/>
      <c r="UJN20" s="453"/>
      <c r="UJO20" s="452"/>
      <c r="UJP20" s="452"/>
      <c r="UJQ20" s="452"/>
      <c r="UJR20" s="453"/>
      <c r="UJS20" s="453"/>
      <c r="UJT20" s="453"/>
      <c r="UJU20" s="453"/>
      <c r="UJV20" s="453"/>
      <c r="UJW20" s="452"/>
      <c r="UJX20" s="452"/>
      <c r="UJY20" s="452"/>
      <c r="UJZ20" s="453"/>
      <c r="UKA20" s="453"/>
      <c r="UKB20" s="453"/>
      <c r="UKC20" s="453"/>
      <c r="UKD20" s="453"/>
      <c r="UKE20" s="452"/>
      <c r="UKF20" s="452"/>
      <c r="UKG20" s="452"/>
      <c r="UKH20" s="453"/>
      <c r="UKI20" s="453"/>
      <c r="UKJ20" s="453"/>
      <c r="UKK20" s="453"/>
      <c r="UKL20" s="453"/>
      <c r="UKM20" s="452"/>
      <c r="UKN20" s="452"/>
      <c r="UKO20" s="452"/>
      <c r="UKP20" s="453"/>
      <c r="UKQ20" s="453"/>
      <c r="UKR20" s="453"/>
      <c r="UKS20" s="453"/>
      <c r="UKT20" s="453"/>
      <c r="UKU20" s="452"/>
      <c r="UKV20" s="452"/>
      <c r="UKW20" s="452"/>
      <c r="UKX20" s="453"/>
      <c r="UKY20" s="453"/>
      <c r="UKZ20" s="453"/>
      <c r="ULA20" s="453"/>
      <c r="ULB20" s="453"/>
      <c r="ULC20" s="452"/>
      <c r="ULD20" s="452"/>
      <c r="ULE20" s="452"/>
      <c r="ULF20" s="453"/>
      <c r="ULG20" s="453"/>
      <c r="ULH20" s="453"/>
      <c r="ULI20" s="453"/>
      <c r="ULJ20" s="453"/>
      <c r="ULK20" s="452"/>
      <c r="ULL20" s="452"/>
      <c r="ULM20" s="452"/>
      <c r="ULN20" s="453"/>
      <c r="ULO20" s="453"/>
      <c r="ULP20" s="453"/>
      <c r="ULQ20" s="453"/>
      <c r="ULR20" s="453"/>
      <c r="ULS20" s="452"/>
      <c r="ULT20" s="452"/>
      <c r="ULU20" s="452"/>
      <c r="ULV20" s="453"/>
      <c r="ULW20" s="453"/>
      <c r="ULX20" s="453"/>
      <c r="ULY20" s="453"/>
      <c r="ULZ20" s="453"/>
      <c r="UMA20" s="452"/>
      <c r="UMB20" s="452"/>
      <c r="UMC20" s="452"/>
      <c r="UMD20" s="453"/>
      <c r="UME20" s="453"/>
      <c r="UMF20" s="453"/>
      <c r="UMG20" s="453"/>
      <c r="UMH20" s="453"/>
      <c r="UMI20" s="452"/>
      <c r="UMJ20" s="452"/>
      <c r="UMK20" s="452"/>
      <c r="UML20" s="453"/>
      <c r="UMM20" s="453"/>
      <c r="UMN20" s="453"/>
      <c r="UMO20" s="453"/>
      <c r="UMP20" s="453"/>
      <c r="UMQ20" s="452"/>
      <c r="UMR20" s="452"/>
      <c r="UMS20" s="452"/>
      <c r="UMT20" s="453"/>
      <c r="UMU20" s="453"/>
      <c r="UMV20" s="453"/>
      <c r="UMW20" s="453"/>
      <c r="UMX20" s="453"/>
      <c r="UMY20" s="452"/>
      <c r="UMZ20" s="452"/>
      <c r="UNA20" s="452"/>
      <c r="UNB20" s="453"/>
      <c r="UNC20" s="453"/>
      <c r="UND20" s="453"/>
      <c r="UNE20" s="453"/>
      <c r="UNF20" s="453"/>
      <c r="UNG20" s="452"/>
      <c r="UNH20" s="452"/>
      <c r="UNI20" s="452"/>
      <c r="UNJ20" s="453"/>
      <c r="UNK20" s="453"/>
      <c r="UNL20" s="453"/>
      <c r="UNM20" s="453"/>
      <c r="UNN20" s="453"/>
      <c r="UNO20" s="452"/>
      <c r="UNP20" s="452"/>
      <c r="UNQ20" s="452"/>
      <c r="UNR20" s="453"/>
      <c r="UNS20" s="453"/>
      <c r="UNT20" s="453"/>
      <c r="UNU20" s="453"/>
      <c r="UNV20" s="453"/>
      <c r="UNW20" s="452"/>
      <c r="UNX20" s="452"/>
      <c r="UNY20" s="452"/>
      <c r="UNZ20" s="453"/>
      <c r="UOA20" s="453"/>
      <c r="UOB20" s="453"/>
      <c r="UOC20" s="453"/>
      <c r="UOD20" s="453"/>
      <c r="UOE20" s="452"/>
      <c r="UOF20" s="452"/>
      <c r="UOG20" s="452"/>
      <c r="UOH20" s="453"/>
      <c r="UOI20" s="453"/>
      <c r="UOJ20" s="453"/>
      <c r="UOK20" s="453"/>
      <c r="UOL20" s="453"/>
      <c r="UOM20" s="452"/>
      <c r="UON20" s="452"/>
      <c r="UOO20" s="452"/>
      <c r="UOP20" s="453"/>
      <c r="UOQ20" s="453"/>
      <c r="UOR20" s="453"/>
      <c r="UOS20" s="453"/>
      <c r="UOT20" s="453"/>
      <c r="UOU20" s="452"/>
      <c r="UOV20" s="452"/>
      <c r="UOW20" s="452"/>
      <c r="UOX20" s="453"/>
      <c r="UOY20" s="453"/>
      <c r="UOZ20" s="453"/>
      <c r="UPA20" s="453"/>
      <c r="UPB20" s="453"/>
      <c r="UPC20" s="452"/>
      <c r="UPD20" s="452"/>
      <c r="UPE20" s="452"/>
      <c r="UPF20" s="453"/>
      <c r="UPG20" s="453"/>
      <c r="UPH20" s="453"/>
      <c r="UPI20" s="453"/>
      <c r="UPJ20" s="453"/>
      <c r="UPK20" s="452"/>
      <c r="UPL20" s="452"/>
      <c r="UPM20" s="452"/>
      <c r="UPN20" s="453"/>
      <c r="UPO20" s="453"/>
      <c r="UPP20" s="453"/>
      <c r="UPQ20" s="453"/>
      <c r="UPR20" s="453"/>
      <c r="UPS20" s="452"/>
      <c r="UPT20" s="452"/>
      <c r="UPU20" s="452"/>
      <c r="UPV20" s="453"/>
      <c r="UPW20" s="453"/>
      <c r="UPX20" s="453"/>
      <c r="UPY20" s="453"/>
      <c r="UPZ20" s="453"/>
      <c r="UQA20" s="452"/>
      <c r="UQB20" s="452"/>
      <c r="UQC20" s="452"/>
      <c r="UQD20" s="453"/>
      <c r="UQE20" s="453"/>
      <c r="UQF20" s="453"/>
      <c r="UQG20" s="453"/>
      <c r="UQH20" s="453"/>
      <c r="UQI20" s="452"/>
      <c r="UQJ20" s="452"/>
      <c r="UQK20" s="452"/>
      <c r="UQL20" s="453"/>
      <c r="UQM20" s="453"/>
      <c r="UQN20" s="453"/>
      <c r="UQO20" s="453"/>
      <c r="UQP20" s="453"/>
      <c r="UQQ20" s="452"/>
      <c r="UQR20" s="452"/>
      <c r="UQS20" s="452"/>
      <c r="UQT20" s="453"/>
      <c r="UQU20" s="453"/>
      <c r="UQV20" s="453"/>
      <c r="UQW20" s="453"/>
      <c r="UQX20" s="453"/>
      <c r="UQY20" s="452"/>
      <c r="UQZ20" s="452"/>
      <c r="URA20" s="452"/>
      <c r="URB20" s="453"/>
      <c r="URC20" s="453"/>
      <c r="URD20" s="453"/>
      <c r="URE20" s="453"/>
      <c r="URF20" s="453"/>
      <c r="URG20" s="452"/>
      <c r="URH20" s="452"/>
      <c r="URI20" s="452"/>
      <c r="URJ20" s="453"/>
      <c r="URK20" s="453"/>
      <c r="URL20" s="453"/>
      <c r="URM20" s="453"/>
      <c r="URN20" s="453"/>
      <c r="URO20" s="452"/>
      <c r="URP20" s="452"/>
      <c r="URQ20" s="452"/>
      <c r="URR20" s="453"/>
      <c r="URS20" s="453"/>
      <c r="URT20" s="453"/>
      <c r="URU20" s="453"/>
      <c r="URV20" s="453"/>
      <c r="URW20" s="452"/>
      <c r="URX20" s="452"/>
      <c r="URY20" s="452"/>
      <c r="URZ20" s="453"/>
      <c r="USA20" s="453"/>
      <c r="USB20" s="453"/>
      <c r="USC20" s="453"/>
      <c r="USD20" s="453"/>
      <c r="USE20" s="452"/>
      <c r="USF20" s="452"/>
      <c r="USG20" s="452"/>
      <c r="USH20" s="453"/>
      <c r="USI20" s="453"/>
      <c r="USJ20" s="453"/>
      <c r="USK20" s="453"/>
      <c r="USL20" s="453"/>
      <c r="USM20" s="452"/>
      <c r="USN20" s="452"/>
      <c r="USO20" s="452"/>
      <c r="USP20" s="453"/>
      <c r="USQ20" s="453"/>
      <c r="USR20" s="453"/>
      <c r="USS20" s="453"/>
      <c r="UST20" s="453"/>
      <c r="USU20" s="452"/>
      <c r="USV20" s="452"/>
      <c r="USW20" s="452"/>
      <c r="USX20" s="453"/>
      <c r="USY20" s="453"/>
      <c r="USZ20" s="453"/>
      <c r="UTA20" s="453"/>
      <c r="UTB20" s="453"/>
      <c r="UTC20" s="452"/>
      <c r="UTD20" s="452"/>
      <c r="UTE20" s="452"/>
      <c r="UTF20" s="453"/>
      <c r="UTG20" s="453"/>
      <c r="UTH20" s="453"/>
      <c r="UTI20" s="453"/>
      <c r="UTJ20" s="453"/>
      <c r="UTK20" s="452"/>
      <c r="UTL20" s="452"/>
      <c r="UTM20" s="452"/>
      <c r="UTN20" s="453"/>
      <c r="UTO20" s="453"/>
      <c r="UTP20" s="453"/>
      <c r="UTQ20" s="453"/>
      <c r="UTR20" s="453"/>
      <c r="UTS20" s="452"/>
      <c r="UTT20" s="452"/>
      <c r="UTU20" s="452"/>
      <c r="UTV20" s="453"/>
      <c r="UTW20" s="453"/>
      <c r="UTX20" s="453"/>
      <c r="UTY20" s="453"/>
      <c r="UTZ20" s="453"/>
      <c r="UUA20" s="452"/>
      <c r="UUB20" s="452"/>
      <c r="UUC20" s="452"/>
      <c r="UUD20" s="453"/>
      <c r="UUE20" s="453"/>
      <c r="UUF20" s="453"/>
      <c r="UUG20" s="453"/>
      <c r="UUH20" s="453"/>
      <c r="UUI20" s="452"/>
      <c r="UUJ20" s="452"/>
      <c r="UUK20" s="452"/>
      <c r="UUL20" s="453"/>
      <c r="UUM20" s="453"/>
      <c r="UUN20" s="453"/>
      <c r="UUO20" s="453"/>
      <c r="UUP20" s="453"/>
      <c r="UUQ20" s="452"/>
      <c r="UUR20" s="452"/>
      <c r="UUS20" s="452"/>
      <c r="UUT20" s="453"/>
      <c r="UUU20" s="453"/>
      <c r="UUV20" s="453"/>
      <c r="UUW20" s="453"/>
      <c r="UUX20" s="453"/>
      <c r="UUY20" s="452"/>
      <c r="UUZ20" s="452"/>
      <c r="UVA20" s="452"/>
      <c r="UVB20" s="453"/>
      <c r="UVC20" s="453"/>
      <c r="UVD20" s="453"/>
      <c r="UVE20" s="453"/>
      <c r="UVF20" s="453"/>
      <c r="UVG20" s="452"/>
      <c r="UVH20" s="452"/>
      <c r="UVI20" s="452"/>
      <c r="UVJ20" s="453"/>
      <c r="UVK20" s="453"/>
      <c r="UVL20" s="453"/>
      <c r="UVM20" s="453"/>
      <c r="UVN20" s="453"/>
      <c r="UVO20" s="452"/>
      <c r="UVP20" s="452"/>
      <c r="UVQ20" s="452"/>
      <c r="UVR20" s="453"/>
      <c r="UVS20" s="453"/>
      <c r="UVT20" s="453"/>
      <c r="UVU20" s="453"/>
      <c r="UVV20" s="453"/>
      <c r="UVW20" s="452"/>
      <c r="UVX20" s="452"/>
      <c r="UVY20" s="452"/>
      <c r="UVZ20" s="453"/>
      <c r="UWA20" s="453"/>
      <c r="UWB20" s="453"/>
      <c r="UWC20" s="453"/>
      <c r="UWD20" s="453"/>
      <c r="UWE20" s="452"/>
      <c r="UWF20" s="452"/>
      <c r="UWG20" s="452"/>
      <c r="UWH20" s="453"/>
      <c r="UWI20" s="453"/>
      <c r="UWJ20" s="453"/>
      <c r="UWK20" s="453"/>
      <c r="UWL20" s="453"/>
      <c r="UWM20" s="452"/>
      <c r="UWN20" s="452"/>
      <c r="UWO20" s="452"/>
      <c r="UWP20" s="453"/>
      <c r="UWQ20" s="453"/>
      <c r="UWR20" s="453"/>
      <c r="UWS20" s="453"/>
      <c r="UWT20" s="453"/>
      <c r="UWU20" s="452"/>
      <c r="UWV20" s="452"/>
      <c r="UWW20" s="452"/>
      <c r="UWX20" s="453"/>
      <c r="UWY20" s="453"/>
      <c r="UWZ20" s="453"/>
      <c r="UXA20" s="453"/>
      <c r="UXB20" s="453"/>
      <c r="UXC20" s="452"/>
      <c r="UXD20" s="452"/>
      <c r="UXE20" s="452"/>
      <c r="UXF20" s="453"/>
      <c r="UXG20" s="453"/>
      <c r="UXH20" s="453"/>
      <c r="UXI20" s="453"/>
      <c r="UXJ20" s="453"/>
      <c r="UXK20" s="452"/>
      <c r="UXL20" s="452"/>
      <c r="UXM20" s="452"/>
      <c r="UXN20" s="453"/>
      <c r="UXO20" s="453"/>
      <c r="UXP20" s="453"/>
      <c r="UXQ20" s="453"/>
      <c r="UXR20" s="453"/>
      <c r="UXS20" s="452"/>
      <c r="UXT20" s="452"/>
      <c r="UXU20" s="452"/>
      <c r="UXV20" s="453"/>
      <c r="UXW20" s="453"/>
      <c r="UXX20" s="453"/>
      <c r="UXY20" s="453"/>
      <c r="UXZ20" s="453"/>
      <c r="UYA20" s="452"/>
      <c r="UYB20" s="452"/>
      <c r="UYC20" s="452"/>
      <c r="UYD20" s="453"/>
      <c r="UYE20" s="453"/>
      <c r="UYF20" s="453"/>
      <c r="UYG20" s="453"/>
      <c r="UYH20" s="453"/>
      <c r="UYI20" s="452"/>
      <c r="UYJ20" s="452"/>
      <c r="UYK20" s="452"/>
      <c r="UYL20" s="453"/>
      <c r="UYM20" s="453"/>
      <c r="UYN20" s="453"/>
      <c r="UYO20" s="453"/>
      <c r="UYP20" s="453"/>
      <c r="UYQ20" s="452"/>
      <c r="UYR20" s="452"/>
      <c r="UYS20" s="452"/>
      <c r="UYT20" s="453"/>
      <c r="UYU20" s="453"/>
      <c r="UYV20" s="453"/>
      <c r="UYW20" s="453"/>
      <c r="UYX20" s="453"/>
      <c r="UYY20" s="452"/>
      <c r="UYZ20" s="452"/>
      <c r="UZA20" s="452"/>
      <c r="UZB20" s="453"/>
      <c r="UZC20" s="453"/>
      <c r="UZD20" s="453"/>
      <c r="UZE20" s="453"/>
      <c r="UZF20" s="453"/>
      <c r="UZG20" s="452"/>
      <c r="UZH20" s="452"/>
      <c r="UZI20" s="452"/>
      <c r="UZJ20" s="453"/>
      <c r="UZK20" s="453"/>
      <c r="UZL20" s="453"/>
      <c r="UZM20" s="453"/>
      <c r="UZN20" s="453"/>
      <c r="UZO20" s="452"/>
      <c r="UZP20" s="452"/>
      <c r="UZQ20" s="452"/>
      <c r="UZR20" s="453"/>
      <c r="UZS20" s="453"/>
      <c r="UZT20" s="453"/>
      <c r="UZU20" s="453"/>
      <c r="UZV20" s="453"/>
      <c r="UZW20" s="452"/>
      <c r="UZX20" s="452"/>
      <c r="UZY20" s="452"/>
      <c r="UZZ20" s="453"/>
      <c r="VAA20" s="453"/>
      <c r="VAB20" s="453"/>
      <c r="VAC20" s="453"/>
      <c r="VAD20" s="453"/>
      <c r="VAE20" s="452"/>
      <c r="VAF20" s="452"/>
      <c r="VAG20" s="452"/>
      <c r="VAH20" s="453"/>
      <c r="VAI20" s="453"/>
      <c r="VAJ20" s="453"/>
      <c r="VAK20" s="453"/>
      <c r="VAL20" s="453"/>
      <c r="VAM20" s="452"/>
      <c r="VAN20" s="452"/>
      <c r="VAO20" s="452"/>
      <c r="VAP20" s="453"/>
      <c r="VAQ20" s="453"/>
      <c r="VAR20" s="453"/>
      <c r="VAS20" s="453"/>
      <c r="VAT20" s="453"/>
      <c r="VAU20" s="452"/>
      <c r="VAV20" s="452"/>
      <c r="VAW20" s="452"/>
      <c r="VAX20" s="453"/>
      <c r="VAY20" s="453"/>
      <c r="VAZ20" s="453"/>
      <c r="VBA20" s="453"/>
      <c r="VBB20" s="453"/>
      <c r="VBC20" s="452"/>
      <c r="VBD20" s="452"/>
      <c r="VBE20" s="452"/>
      <c r="VBF20" s="453"/>
      <c r="VBG20" s="453"/>
      <c r="VBH20" s="453"/>
      <c r="VBI20" s="453"/>
      <c r="VBJ20" s="453"/>
      <c r="VBK20" s="452"/>
      <c r="VBL20" s="452"/>
      <c r="VBM20" s="452"/>
      <c r="VBN20" s="453"/>
      <c r="VBO20" s="453"/>
      <c r="VBP20" s="453"/>
      <c r="VBQ20" s="453"/>
      <c r="VBR20" s="453"/>
      <c r="VBS20" s="452"/>
      <c r="VBT20" s="452"/>
      <c r="VBU20" s="452"/>
      <c r="VBV20" s="453"/>
      <c r="VBW20" s="453"/>
      <c r="VBX20" s="453"/>
      <c r="VBY20" s="453"/>
      <c r="VBZ20" s="453"/>
      <c r="VCA20" s="452"/>
      <c r="VCB20" s="452"/>
      <c r="VCC20" s="452"/>
      <c r="VCD20" s="453"/>
      <c r="VCE20" s="453"/>
      <c r="VCF20" s="453"/>
      <c r="VCG20" s="453"/>
      <c r="VCH20" s="453"/>
      <c r="VCI20" s="452"/>
      <c r="VCJ20" s="452"/>
      <c r="VCK20" s="452"/>
      <c r="VCL20" s="453"/>
      <c r="VCM20" s="453"/>
      <c r="VCN20" s="453"/>
      <c r="VCO20" s="453"/>
      <c r="VCP20" s="453"/>
      <c r="VCQ20" s="452"/>
      <c r="VCR20" s="452"/>
      <c r="VCS20" s="452"/>
      <c r="VCT20" s="453"/>
      <c r="VCU20" s="453"/>
      <c r="VCV20" s="453"/>
      <c r="VCW20" s="453"/>
      <c r="VCX20" s="453"/>
      <c r="VCY20" s="452"/>
      <c r="VCZ20" s="452"/>
      <c r="VDA20" s="452"/>
      <c r="VDB20" s="453"/>
      <c r="VDC20" s="453"/>
      <c r="VDD20" s="453"/>
      <c r="VDE20" s="453"/>
      <c r="VDF20" s="453"/>
      <c r="VDG20" s="452"/>
      <c r="VDH20" s="452"/>
      <c r="VDI20" s="452"/>
      <c r="VDJ20" s="453"/>
      <c r="VDK20" s="453"/>
      <c r="VDL20" s="453"/>
      <c r="VDM20" s="453"/>
      <c r="VDN20" s="453"/>
      <c r="VDO20" s="452"/>
      <c r="VDP20" s="452"/>
      <c r="VDQ20" s="452"/>
      <c r="VDR20" s="453"/>
      <c r="VDS20" s="453"/>
      <c r="VDT20" s="453"/>
      <c r="VDU20" s="453"/>
      <c r="VDV20" s="453"/>
      <c r="VDW20" s="452"/>
      <c r="VDX20" s="452"/>
      <c r="VDY20" s="452"/>
      <c r="VDZ20" s="453"/>
      <c r="VEA20" s="453"/>
      <c r="VEB20" s="453"/>
      <c r="VEC20" s="453"/>
      <c r="VED20" s="453"/>
      <c r="VEE20" s="452"/>
      <c r="VEF20" s="452"/>
      <c r="VEG20" s="452"/>
      <c r="VEH20" s="453"/>
      <c r="VEI20" s="453"/>
      <c r="VEJ20" s="453"/>
      <c r="VEK20" s="453"/>
      <c r="VEL20" s="453"/>
      <c r="VEM20" s="452"/>
      <c r="VEN20" s="452"/>
      <c r="VEO20" s="452"/>
      <c r="VEP20" s="453"/>
      <c r="VEQ20" s="453"/>
      <c r="VER20" s="453"/>
      <c r="VES20" s="453"/>
      <c r="VET20" s="453"/>
      <c r="VEU20" s="452"/>
      <c r="VEV20" s="452"/>
      <c r="VEW20" s="452"/>
      <c r="VEX20" s="453"/>
      <c r="VEY20" s="453"/>
      <c r="VEZ20" s="453"/>
      <c r="VFA20" s="453"/>
      <c r="VFB20" s="453"/>
      <c r="VFC20" s="452"/>
      <c r="VFD20" s="452"/>
      <c r="VFE20" s="452"/>
      <c r="VFF20" s="453"/>
      <c r="VFG20" s="453"/>
      <c r="VFH20" s="453"/>
      <c r="VFI20" s="453"/>
      <c r="VFJ20" s="453"/>
      <c r="VFK20" s="452"/>
      <c r="VFL20" s="452"/>
      <c r="VFM20" s="452"/>
      <c r="VFN20" s="453"/>
      <c r="VFO20" s="453"/>
      <c r="VFP20" s="453"/>
      <c r="VFQ20" s="453"/>
      <c r="VFR20" s="453"/>
      <c r="VFS20" s="452"/>
      <c r="VFT20" s="452"/>
      <c r="VFU20" s="452"/>
      <c r="VFV20" s="453"/>
      <c r="VFW20" s="453"/>
      <c r="VFX20" s="453"/>
      <c r="VFY20" s="453"/>
      <c r="VFZ20" s="453"/>
      <c r="VGA20" s="452"/>
      <c r="VGB20" s="452"/>
      <c r="VGC20" s="452"/>
      <c r="VGD20" s="453"/>
      <c r="VGE20" s="453"/>
      <c r="VGF20" s="453"/>
      <c r="VGG20" s="453"/>
      <c r="VGH20" s="453"/>
      <c r="VGI20" s="452"/>
      <c r="VGJ20" s="452"/>
      <c r="VGK20" s="452"/>
      <c r="VGL20" s="453"/>
      <c r="VGM20" s="453"/>
      <c r="VGN20" s="453"/>
      <c r="VGO20" s="453"/>
      <c r="VGP20" s="453"/>
      <c r="VGQ20" s="452"/>
      <c r="VGR20" s="452"/>
      <c r="VGS20" s="452"/>
      <c r="VGT20" s="453"/>
      <c r="VGU20" s="453"/>
      <c r="VGV20" s="453"/>
      <c r="VGW20" s="453"/>
      <c r="VGX20" s="453"/>
      <c r="VGY20" s="452"/>
      <c r="VGZ20" s="452"/>
      <c r="VHA20" s="452"/>
      <c r="VHB20" s="453"/>
      <c r="VHC20" s="453"/>
      <c r="VHD20" s="453"/>
      <c r="VHE20" s="453"/>
      <c r="VHF20" s="453"/>
      <c r="VHG20" s="452"/>
      <c r="VHH20" s="452"/>
      <c r="VHI20" s="452"/>
      <c r="VHJ20" s="453"/>
      <c r="VHK20" s="453"/>
      <c r="VHL20" s="453"/>
      <c r="VHM20" s="453"/>
      <c r="VHN20" s="453"/>
      <c r="VHO20" s="452"/>
      <c r="VHP20" s="452"/>
      <c r="VHQ20" s="452"/>
      <c r="VHR20" s="453"/>
      <c r="VHS20" s="453"/>
      <c r="VHT20" s="453"/>
      <c r="VHU20" s="453"/>
      <c r="VHV20" s="453"/>
      <c r="VHW20" s="452"/>
      <c r="VHX20" s="452"/>
      <c r="VHY20" s="452"/>
      <c r="VHZ20" s="453"/>
      <c r="VIA20" s="453"/>
      <c r="VIB20" s="453"/>
      <c r="VIC20" s="453"/>
      <c r="VID20" s="453"/>
      <c r="VIE20" s="452"/>
      <c r="VIF20" s="452"/>
      <c r="VIG20" s="452"/>
      <c r="VIH20" s="453"/>
      <c r="VII20" s="453"/>
      <c r="VIJ20" s="453"/>
      <c r="VIK20" s="453"/>
      <c r="VIL20" s="453"/>
      <c r="VIM20" s="452"/>
      <c r="VIN20" s="452"/>
      <c r="VIO20" s="452"/>
      <c r="VIP20" s="453"/>
      <c r="VIQ20" s="453"/>
      <c r="VIR20" s="453"/>
      <c r="VIS20" s="453"/>
      <c r="VIT20" s="453"/>
      <c r="VIU20" s="452"/>
      <c r="VIV20" s="452"/>
      <c r="VIW20" s="452"/>
      <c r="VIX20" s="453"/>
      <c r="VIY20" s="453"/>
      <c r="VIZ20" s="453"/>
      <c r="VJA20" s="453"/>
      <c r="VJB20" s="453"/>
      <c r="VJC20" s="452"/>
      <c r="VJD20" s="452"/>
      <c r="VJE20" s="452"/>
      <c r="VJF20" s="453"/>
      <c r="VJG20" s="453"/>
      <c r="VJH20" s="453"/>
      <c r="VJI20" s="453"/>
      <c r="VJJ20" s="453"/>
      <c r="VJK20" s="452"/>
      <c r="VJL20" s="452"/>
      <c r="VJM20" s="452"/>
      <c r="VJN20" s="453"/>
      <c r="VJO20" s="453"/>
      <c r="VJP20" s="453"/>
      <c r="VJQ20" s="453"/>
      <c r="VJR20" s="453"/>
      <c r="VJS20" s="452"/>
      <c r="VJT20" s="452"/>
      <c r="VJU20" s="452"/>
      <c r="VJV20" s="453"/>
      <c r="VJW20" s="453"/>
      <c r="VJX20" s="453"/>
      <c r="VJY20" s="453"/>
      <c r="VJZ20" s="453"/>
      <c r="VKA20" s="452"/>
      <c r="VKB20" s="452"/>
      <c r="VKC20" s="452"/>
      <c r="VKD20" s="453"/>
      <c r="VKE20" s="453"/>
      <c r="VKF20" s="453"/>
      <c r="VKG20" s="453"/>
      <c r="VKH20" s="453"/>
      <c r="VKI20" s="452"/>
      <c r="VKJ20" s="452"/>
      <c r="VKK20" s="452"/>
      <c r="VKL20" s="453"/>
      <c r="VKM20" s="453"/>
      <c r="VKN20" s="453"/>
      <c r="VKO20" s="453"/>
      <c r="VKP20" s="453"/>
      <c r="VKQ20" s="452"/>
      <c r="VKR20" s="452"/>
      <c r="VKS20" s="452"/>
      <c r="VKT20" s="453"/>
      <c r="VKU20" s="453"/>
      <c r="VKV20" s="453"/>
      <c r="VKW20" s="453"/>
      <c r="VKX20" s="453"/>
      <c r="VKY20" s="452"/>
      <c r="VKZ20" s="452"/>
      <c r="VLA20" s="452"/>
      <c r="VLB20" s="453"/>
      <c r="VLC20" s="453"/>
      <c r="VLD20" s="453"/>
      <c r="VLE20" s="453"/>
      <c r="VLF20" s="453"/>
      <c r="VLG20" s="452"/>
      <c r="VLH20" s="452"/>
      <c r="VLI20" s="452"/>
      <c r="VLJ20" s="453"/>
      <c r="VLK20" s="453"/>
      <c r="VLL20" s="453"/>
      <c r="VLM20" s="453"/>
      <c r="VLN20" s="453"/>
      <c r="VLO20" s="452"/>
      <c r="VLP20" s="452"/>
      <c r="VLQ20" s="452"/>
      <c r="VLR20" s="453"/>
      <c r="VLS20" s="453"/>
      <c r="VLT20" s="453"/>
      <c r="VLU20" s="453"/>
      <c r="VLV20" s="453"/>
      <c r="VLW20" s="452"/>
      <c r="VLX20" s="452"/>
      <c r="VLY20" s="452"/>
      <c r="VLZ20" s="453"/>
      <c r="VMA20" s="453"/>
      <c r="VMB20" s="453"/>
      <c r="VMC20" s="453"/>
      <c r="VMD20" s="453"/>
      <c r="VME20" s="452"/>
      <c r="VMF20" s="452"/>
      <c r="VMG20" s="452"/>
      <c r="VMH20" s="453"/>
      <c r="VMI20" s="453"/>
      <c r="VMJ20" s="453"/>
      <c r="VMK20" s="453"/>
      <c r="VML20" s="453"/>
      <c r="VMM20" s="452"/>
      <c r="VMN20" s="452"/>
      <c r="VMO20" s="452"/>
      <c r="VMP20" s="453"/>
      <c r="VMQ20" s="453"/>
      <c r="VMR20" s="453"/>
      <c r="VMS20" s="453"/>
      <c r="VMT20" s="453"/>
      <c r="VMU20" s="452"/>
      <c r="VMV20" s="452"/>
      <c r="VMW20" s="452"/>
      <c r="VMX20" s="453"/>
      <c r="VMY20" s="453"/>
      <c r="VMZ20" s="453"/>
      <c r="VNA20" s="453"/>
      <c r="VNB20" s="453"/>
      <c r="VNC20" s="452"/>
      <c r="VND20" s="452"/>
      <c r="VNE20" s="452"/>
      <c r="VNF20" s="453"/>
      <c r="VNG20" s="453"/>
      <c r="VNH20" s="453"/>
      <c r="VNI20" s="453"/>
      <c r="VNJ20" s="453"/>
      <c r="VNK20" s="452"/>
      <c r="VNL20" s="452"/>
      <c r="VNM20" s="452"/>
      <c r="VNN20" s="453"/>
      <c r="VNO20" s="453"/>
      <c r="VNP20" s="453"/>
      <c r="VNQ20" s="453"/>
      <c r="VNR20" s="453"/>
      <c r="VNS20" s="452"/>
      <c r="VNT20" s="452"/>
      <c r="VNU20" s="452"/>
      <c r="VNV20" s="453"/>
      <c r="VNW20" s="453"/>
      <c r="VNX20" s="453"/>
      <c r="VNY20" s="453"/>
      <c r="VNZ20" s="453"/>
      <c r="VOA20" s="452"/>
      <c r="VOB20" s="452"/>
      <c r="VOC20" s="452"/>
      <c r="VOD20" s="453"/>
      <c r="VOE20" s="453"/>
      <c r="VOF20" s="453"/>
      <c r="VOG20" s="453"/>
      <c r="VOH20" s="453"/>
      <c r="VOI20" s="452"/>
      <c r="VOJ20" s="452"/>
      <c r="VOK20" s="452"/>
      <c r="VOL20" s="453"/>
      <c r="VOM20" s="453"/>
      <c r="VON20" s="453"/>
      <c r="VOO20" s="453"/>
      <c r="VOP20" s="453"/>
      <c r="VOQ20" s="452"/>
      <c r="VOR20" s="452"/>
      <c r="VOS20" s="452"/>
      <c r="VOT20" s="453"/>
      <c r="VOU20" s="453"/>
      <c r="VOV20" s="453"/>
      <c r="VOW20" s="453"/>
      <c r="VOX20" s="453"/>
      <c r="VOY20" s="452"/>
      <c r="VOZ20" s="452"/>
      <c r="VPA20" s="452"/>
      <c r="VPB20" s="453"/>
      <c r="VPC20" s="453"/>
      <c r="VPD20" s="453"/>
      <c r="VPE20" s="453"/>
      <c r="VPF20" s="453"/>
      <c r="VPG20" s="452"/>
      <c r="VPH20" s="452"/>
      <c r="VPI20" s="452"/>
      <c r="VPJ20" s="453"/>
      <c r="VPK20" s="453"/>
      <c r="VPL20" s="453"/>
      <c r="VPM20" s="453"/>
      <c r="VPN20" s="453"/>
      <c r="VPO20" s="452"/>
      <c r="VPP20" s="452"/>
      <c r="VPQ20" s="452"/>
      <c r="VPR20" s="453"/>
      <c r="VPS20" s="453"/>
      <c r="VPT20" s="453"/>
      <c r="VPU20" s="453"/>
      <c r="VPV20" s="453"/>
      <c r="VPW20" s="452"/>
      <c r="VPX20" s="452"/>
      <c r="VPY20" s="452"/>
      <c r="VPZ20" s="453"/>
      <c r="VQA20" s="453"/>
      <c r="VQB20" s="453"/>
      <c r="VQC20" s="453"/>
      <c r="VQD20" s="453"/>
      <c r="VQE20" s="452"/>
      <c r="VQF20" s="452"/>
      <c r="VQG20" s="452"/>
      <c r="VQH20" s="453"/>
      <c r="VQI20" s="453"/>
      <c r="VQJ20" s="453"/>
      <c r="VQK20" s="453"/>
      <c r="VQL20" s="453"/>
      <c r="VQM20" s="452"/>
      <c r="VQN20" s="452"/>
      <c r="VQO20" s="452"/>
      <c r="VQP20" s="453"/>
      <c r="VQQ20" s="453"/>
      <c r="VQR20" s="453"/>
      <c r="VQS20" s="453"/>
      <c r="VQT20" s="453"/>
      <c r="VQU20" s="452"/>
      <c r="VQV20" s="452"/>
      <c r="VQW20" s="452"/>
      <c r="VQX20" s="453"/>
      <c r="VQY20" s="453"/>
      <c r="VQZ20" s="453"/>
      <c r="VRA20" s="453"/>
      <c r="VRB20" s="453"/>
      <c r="VRC20" s="452"/>
      <c r="VRD20" s="452"/>
      <c r="VRE20" s="452"/>
      <c r="VRF20" s="453"/>
      <c r="VRG20" s="453"/>
      <c r="VRH20" s="453"/>
      <c r="VRI20" s="453"/>
      <c r="VRJ20" s="453"/>
      <c r="VRK20" s="452"/>
      <c r="VRL20" s="452"/>
      <c r="VRM20" s="452"/>
      <c r="VRN20" s="453"/>
      <c r="VRO20" s="453"/>
      <c r="VRP20" s="453"/>
      <c r="VRQ20" s="453"/>
      <c r="VRR20" s="453"/>
      <c r="VRS20" s="452"/>
      <c r="VRT20" s="452"/>
      <c r="VRU20" s="452"/>
      <c r="VRV20" s="453"/>
      <c r="VRW20" s="453"/>
      <c r="VRX20" s="453"/>
      <c r="VRY20" s="453"/>
      <c r="VRZ20" s="453"/>
      <c r="VSA20" s="452"/>
      <c r="VSB20" s="452"/>
      <c r="VSC20" s="452"/>
      <c r="VSD20" s="453"/>
      <c r="VSE20" s="453"/>
      <c r="VSF20" s="453"/>
      <c r="VSG20" s="453"/>
      <c r="VSH20" s="453"/>
      <c r="VSI20" s="452"/>
      <c r="VSJ20" s="452"/>
      <c r="VSK20" s="452"/>
      <c r="VSL20" s="453"/>
      <c r="VSM20" s="453"/>
      <c r="VSN20" s="453"/>
      <c r="VSO20" s="453"/>
      <c r="VSP20" s="453"/>
      <c r="VSQ20" s="452"/>
      <c r="VSR20" s="452"/>
      <c r="VSS20" s="452"/>
      <c r="VST20" s="453"/>
      <c r="VSU20" s="453"/>
      <c r="VSV20" s="453"/>
      <c r="VSW20" s="453"/>
      <c r="VSX20" s="453"/>
      <c r="VSY20" s="452"/>
      <c r="VSZ20" s="452"/>
      <c r="VTA20" s="452"/>
      <c r="VTB20" s="453"/>
      <c r="VTC20" s="453"/>
      <c r="VTD20" s="453"/>
      <c r="VTE20" s="453"/>
      <c r="VTF20" s="453"/>
      <c r="VTG20" s="452"/>
      <c r="VTH20" s="452"/>
      <c r="VTI20" s="452"/>
      <c r="VTJ20" s="453"/>
      <c r="VTK20" s="453"/>
      <c r="VTL20" s="453"/>
      <c r="VTM20" s="453"/>
      <c r="VTN20" s="453"/>
      <c r="VTO20" s="452"/>
      <c r="VTP20" s="452"/>
      <c r="VTQ20" s="452"/>
      <c r="VTR20" s="453"/>
      <c r="VTS20" s="453"/>
      <c r="VTT20" s="453"/>
      <c r="VTU20" s="453"/>
      <c r="VTV20" s="453"/>
      <c r="VTW20" s="452"/>
      <c r="VTX20" s="452"/>
      <c r="VTY20" s="452"/>
      <c r="VTZ20" s="453"/>
      <c r="VUA20" s="453"/>
      <c r="VUB20" s="453"/>
      <c r="VUC20" s="453"/>
      <c r="VUD20" s="453"/>
      <c r="VUE20" s="452"/>
      <c r="VUF20" s="452"/>
      <c r="VUG20" s="452"/>
      <c r="VUH20" s="453"/>
      <c r="VUI20" s="453"/>
      <c r="VUJ20" s="453"/>
      <c r="VUK20" s="453"/>
      <c r="VUL20" s="453"/>
      <c r="VUM20" s="452"/>
      <c r="VUN20" s="452"/>
      <c r="VUO20" s="452"/>
      <c r="VUP20" s="453"/>
      <c r="VUQ20" s="453"/>
      <c r="VUR20" s="453"/>
      <c r="VUS20" s="453"/>
      <c r="VUT20" s="453"/>
      <c r="VUU20" s="452"/>
      <c r="VUV20" s="452"/>
      <c r="VUW20" s="452"/>
      <c r="VUX20" s="453"/>
      <c r="VUY20" s="453"/>
      <c r="VUZ20" s="453"/>
      <c r="VVA20" s="453"/>
      <c r="VVB20" s="453"/>
      <c r="VVC20" s="452"/>
      <c r="VVD20" s="452"/>
      <c r="VVE20" s="452"/>
      <c r="VVF20" s="453"/>
      <c r="VVG20" s="453"/>
      <c r="VVH20" s="453"/>
      <c r="VVI20" s="453"/>
      <c r="VVJ20" s="453"/>
      <c r="VVK20" s="452"/>
      <c r="VVL20" s="452"/>
      <c r="VVM20" s="452"/>
      <c r="VVN20" s="453"/>
      <c r="VVO20" s="453"/>
      <c r="VVP20" s="453"/>
      <c r="VVQ20" s="453"/>
      <c r="VVR20" s="453"/>
      <c r="VVS20" s="452"/>
      <c r="VVT20" s="452"/>
      <c r="VVU20" s="452"/>
      <c r="VVV20" s="453"/>
      <c r="VVW20" s="453"/>
      <c r="VVX20" s="453"/>
      <c r="VVY20" s="453"/>
      <c r="VVZ20" s="453"/>
      <c r="VWA20" s="452"/>
      <c r="VWB20" s="452"/>
      <c r="VWC20" s="452"/>
      <c r="VWD20" s="453"/>
      <c r="VWE20" s="453"/>
      <c r="VWF20" s="453"/>
      <c r="VWG20" s="453"/>
      <c r="VWH20" s="453"/>
      <c r="VWI20" s="452"/>
      <c r="VWJ20" s="452"/>
      <c r="VWK20" s="452"/>
      <c r="VWL20" s="453"/>
      <c r="VWM20" s="453"/>
      <c r="VWN20" s="453"/>
      <c r="VWO20" s="453"/>
      <c r="VWP20" s="453"/>
      <c r="VWQ20" s="452"/>
      <c r="VWR20" s="452"/>
      <c r="VWS20" s="452"/>
      <c r="VWT20" s="453"/>
      <c r="VWU20" s="453"/>
      <c r="VWV20" s="453"/>
      <c r="VWW20" s="453"/>
      <c r="VWX20" s="453"/>
      <c r="VWY20" s="452"/>
      <c r="VWZ20" s="452"/>
      <c r="VXA20" s="452"/>
      <c r="VXB20" s="453"/>
      <c r="VXC20" s="453"/>
      <c r="VXD20" s="453"/>
      <c r="VXE20" s="453"/>
      <c r="VXF20" s="453"/>
      <c r="VXG20" s="452"/>
      <c r="VXH20" s="452"/>
      <c r="VXI20" s="452"/>
      <c r="VXJ20" s="453"/>
      <c r="VXK20" s="453"/>
      <c r="VXL20" s="453"/>
      <c r="VXM20" s="453"/>
      <c r="VXN20" s="453"/>
      <c r="VXO20" s="452"/>
      <c r="VXP20" s="452"/>
      <c r="VXQ20" s="452"/>
      <c r="VXR20" s="453"/>
      <c r="VXS20" s="453"/>
      <c r="VXT20" s="453"/>
      <c r="VXU20" s="453"/>
      <c r="VXV20" s="453"/>
      <c r="VXW20" s="452"/>
      <c r="VXX20" s="452"/>
      <c r="VXY20" s="452"/>
      <c r="VXZ20" s="453"/>
      <c r="VYA20" s="453"/>
      <c r="VYB20" s="453"/>
      <c r="VYC20" s="453"/>
      <c r="VYD20" s="453"/>
      <c r="VYE20" s="452"/>
      <c r="VYF20" s="452"/>
      <c r="VYG20" s="452"/>
      <c r="VYH20" s="453"/>
      <c r="VYI20" s="453"/>
      <c r="VYJ20" s="453"/>
      <c r="VYK20" s="453"/>
      <c r="VYL20" s="453"/>
      <c r="VYM20" s="452"/>
      <c r="VYN20" s="452"/>
      <c r="VYO20" s="452"/>
      <c r="VYP20" s="453"/>
      <c r="VYQ20" s="453"/>
      <c r="VYR20" s="453"/>
      <c r="VYS20" s="453"/>
      <c r="VYT20" s="453"/>
      <c r="VYU20" s="452"/>
      <c r="VYV20" s="452"/>
      <c r="VYW20" s="452"/>
      <c r="VYX20" s="453"/>
      <c r="VYY20" s="453"/>
      <c r="VYZ20" s="453"/>
      <c r="VZA20" s="453"/>
      <c r="VZB20" s="453"/>
      <c r="VZC20" s="452"/>
      <c r="VZD20" s="452"/>
      <c r="VZE20" s="452"/>
      <c r="VZF20" s="453"/>
      <c r="VZG20" s="453"/>
      <c r="VZH20" s="453"/>
      <c r="VZI20" s="453"/>
      <c r="VZJ20" s="453"/>
      <c r="VZK20" s="452"/>
      <c r="VZL20" s="452"/>
      <c r="VZM20" s="452"/>
      <c r="VZN20" s="453"/>
      <c r="VZO20" s="453"/>
      <c r="VZP20" s="453"/>
      <c r="VZQ20" s="453"/>
      <c r="VZR20" s="453"/>
      <c r="VZS20" s="452"/>
      <c r="VZT20" s="452"/>
      <c r="VZU20" s="452"/>
      <c r="VZV20" s="453"/>
      <c r="VZW20" s="453"/>
      <c r="VZX20" s="453"/>
      <c r="VZY20" s="453"/>
      <c r="VZZ20" s="453"/>
      <c r="WAA20" s="452"/>
      <c r="WAB20" s="452"/>
      <c r="WAC20" s="452"/>
      <c r="WAD20" s="453"/>
      <c r="WAE20" s="453"/>
      <c r="WAF20" s="453"/>
      <c r="WAG20" s="453"/>
      <c r="WAH20" s="453"/>
      <c r="WAI20" s="452"/>
      <c r="WAJ20" s="452"/>
      <c r="WAK20" s="452"/>
      <c r="WAL20" s="453"/>
      <c r="WAM20" s="453"/>
      <c r="WAN20" s="453"/>
      <c r="WAO20" s="453"/>
      <c r="WAP20" s="453"/>
      <c r="WAQ20" s="452"/>
      <c r="WAR20" s="452"/>
      <c r="WAS20" s="452"/>
      <c r="WAT20" s="453"/>
      <c r="WAU20" s="453"/>
      <c r="WAV20" s="453"/>
      <c r="WAW20" s="453"/>
      <c r="WAX20" s="453"/>
      <c r="WAY20" s="452"/>
      <c r="WAZ20" s="452"/>
      <c r="WBA20" s="452"/>
      <c r="WBB20" s="453"/>
      <c r="WBC20" s="453"/>
      <c r="WBD20" s="453"/>
      <c r="WBE20" s="453"/>
      <c r="WBF20" s="453"/>
      <c r="WBG20" s="452"/>
      <c r="WBH20" s="452"/>
      <c r="WBI20" s="452"/>
      <c r="WBJ20" s="453"/>
      <c r="WBK20" s="453"/>
      <c r="WBL20" s="453"/>
      <c r="WBM20" s="453"/>
      <c r="WBN20" s="453"/>
      <c r="WBO20" s="452"/>
      <c r="WBP20" s="452"/>
      <c r="WBQ20" s="452"/>
      <c r="WBR20" s="453"/>
      <c r="WBS20" s="453"/>
      <c r="WBT20" s="453"/>
      <c r="WBU20" s="453"/>
      <c r="WBV20" s="453"/>
      <c r="WBW20" s="452"/>
      <c r="WBX20" s="452"/>
      <c r="WBY20" s="452"/>
      <c r="WBZ20" s="453"/>
      <c r="WCA20" s="453"/>
      <c r="WCB20" s="453"/>
      <c r="WCC20" s="453"/>
      <c r="WCD20" s="453"/>
      <c r="WCE20" s="452"/>
      <c r="WCF20" s="452"/>
      <c r="WCG20" s="452"/>
      <c r="WCH20" s="453"/>
      <c r="WCI20" s="453"/>
      <c r="WCJ20" s="453"/>
      <c r="WCK20" s="453"/>
      <c r="WCL20" s="453"/>
      <c r="WCM20" s="452"/>
      <c r="WCN20" s="452"/>
      <c r="WCO20" s="452"/>
      <c r="WCP20" s="453"/>
      <c r="WCQ20" s="453"/>
      <c r="WCR20" s="453"/>
      <c r="WCS20" s="453"/>
      <c r="WCT20" s="453"/>
      <c r="WCU20" s="452"/>
      <c r="WCV20" s="452"/>
      <c r="WCW20" s="452"/>
      <c r="WCX20" s="453"/>
      <c r="WCY20" s="453"/>
      <c r="WCZ20" s="453"/>
      <c r="WDA20" s="453"/>
      <c r="WDB20" s="453"/>
      <c r="WDC20" s="452"/>
      <c r="WDD20" s="452"/>
      <c r="WDE20" s="452"/>
      <c r="WDF20" s="453"/>
      <c r="WDG20" s="453"/>
      <c r="WDH20" s="453"/>
      <c r="WDI20" s="453"/>
      <c r="WDJ20" s="453"/>
      <c r="WDK20" s="452"/>
      <c r="WDL20" s="452"/>
      <c r="WDM20" s="452"/>
      <c r="WDN20" s="453"/>
      <c r="WDO20" s="453"/>
      <c r="WDP20" s="453"/>
      <c r="WDQ20" s="453"/>
      <c r="WDR20" s="453"/>
      <c r="WDS20" s="452"/>
      <c r="WDT20" s="452"/>
      <c r="WDU20" s="452"/>
      <c r="WDV20" s="453"/>
      <c r="WDW20" s="453"/>
      <c r="WDX20" s="453"/>
      <c r="WDY20" s="453"/>
      <c r="WDZ20" s="453"/>
      <c r="WEA20" s="452"/>
      <c r="WEB20" s="452"/>
      <c r="WEC20" s="452"/>
      <c r="WED20" s="453"/>
      <c r="WEE20" s="453"/>
      <c r="WEF20" s="453"/>
      <c r="WEG20" s="453"/>
      <c r="WEH20" s="453"/>
      <c r="WEI20" s="452"/>
      <c r="WEJ20" s="452"/>
      <c r="WEK20" s="452"/>
      <c r="WEL20" s="453"/>
      <c r="WEM20" s="453"/>
      <c r="WEN20" s="453"/>
      <c r="WEO20" s="453"/>
      <c r="WEP20" s="453"/>
      <c r="WEQ20" s="452"/>
      <c r="WER20" s="452"/>
      <c r="WES20" s="452"/>
      <c r="WET20" s="453"/>
      <c r="WEU20" s="453"/>
      <c r="WEV20" s="453"/>
      <c r="WEW20" s="453"/>
      <c r="WEX20" s="453"/>
      <c r="WEY20" s="452"/>
      <c r="WEZ20" s="452"/>
      <c r="WFA20" s="452"/>
      <c r="WFB20" s="453"/>
      <c r="WFC20" s="453"/>
      <c r="WFD20" s="453"/>
      <c r="WFE20" s="453"/>
      <c r="WFF20" s="453"/>
      <c r="WFG20" s="452"/>
      <c r="WFH20" s="452"/>
      <c r="WFI20" s="452"/>
      <c r="WFJ20" s="453"/>
      <c r="WFK20" s="453"/>
      <c r="WFL20" s="453"/>
      <c r="WFM20" s="453"/>
      <c r="WFN20" s="453"/>
      <c r="WFO20" s="452"/>
      <c r="WFP20" s="452"/>
      <c r="WFQ20" s="452"/>
      <c r="WFR20" s="453"/>
      <c r="WFS20" s="453"/>
      <c r="WFT20" s="453"/>
      <c r="WFU20" s="453"/>
      <c r="WFV20" s="453"/>
      <c r="WFW20" s="452"/>
      <c r="WFX20" s="452"/>
      <c r="WFY20" s="452"/>
      <c r="WFZ20" s="453"/>
      <c r="WGA20" s="453"/>
      <c r="WGB20" s="453"/>
      <c r="WGC20" s="453"/>
      <c r="WGD20" s="453"/>
      <c r="WGE20" s="452"/>
      <c r="WGF20" s="452"/>
      <c r="WGG20" s="452"/>
      <c r="WGH20" s="453"/>
      <c r="WGI20" s="453"/>
      <c r="WGJ20" s="453"/>
      <c r="WGK20" s="453"/>
      <c r="WGL20" s="453"/>
      <c r="WGM20" s="452"/>
      <c r="WGN20" s="452"/>
      <c r="WGO20" s="452"/>
      <c r="WGP20" s="453"/>
      <c r="WGQ20" s="453"/>
      <c r="WGR20" s="453"/>
      <c r="WGS20" s="453"/>
      <c r="WGT20" s="453"/>
      <c r="WGU20" s="452"/>
      <c r="WGV20" s="452"/>
      <c r="WGW20" s="452"/>
      <c r="WGX20" s="453"/>
      <c r="WGY20" s="453"/>
      <c r="WGZ20" s="453"/>
      <c r="WHA20" s="453"/>
      <c r="WHB20" s="453"/>
      <c r="WHC20" s="452"/>
      <c r="WHD20" s="452"/>
      <c r="WHE20" s="452"/>
      <c r="WHF20" s="453"/>
      <c r="WHG20" s="453"/>
      <c r="WHH20" s="453"/>
      <c r="WHI20" s="453"/>
      <c r="WHJ20" s="453"/>
      <c r="WHK20" s="452"/>
      <c r="WHL20" s="452"/>
      <c r="WHM20" s="452"/>
      <c r="WHN20" s="453"/>
      <c r="WHO20" s="453"/>
      <c r="WHP20" s="453"/>
      <c r="WHQ20" s="453"/>
      <c r="WHR20" s="453"/>
      <c r="WHS20" s="452"/>
      <c r="WHT20" s="452"/>
      <c r="WHU20" s="452"/>
      <c r="WHV20" s="453"/>
      <c r="WHW20" s="453"/>
      <c r="WHX20" s="453"/>
      <c r="WHY20" s="453"/>
      <c r="WHZ20" s="453"/>
      <c r="WIA20" s="452"/>
      <c r="WIB20" s="452"/>
      <c r="WIC20" s="452"/>
      <c r="WID20" s="453"/>
      <c r="WIE20" s="453"/>
      <c r="WIF20" s="453"/>
      <c r="WIG20" s="453"/>
      <c r="WIH20" s="453"/>
      <c r="WII20" s="452"/>
      <c r="WIJ20" s="452"/>
      <c r="WIK20" s="452"/>
      <c r="WIL20" s="453"/>
      <c r="WIM20" s="453"/>
      <c r="WIN20" s="453"/>
      <c r="WIO20" s="453"/>
      <c r="WIP20" s="453"/>
      <c r="WIQ20" s="452"/>
      <c r="WIR20" s="452"/>
      <c r="WIS20" s="452"/>
      <c r="WIT20" s="453"/>
      <c r="WIU20" s="453"/>
      <c r="WIV20" s="453"/>
      <c r="WIW20" s="453"/>
      <c r="WIX20" s="453"/>
      <c r="WIY20" s="452"/>
      <c r="WIZ20" s="452"/>
      <c r="WJA20" s="452"/>
      <c r="WJB20" s="453"/>
      <c r="WJC20" s="453"/>
      <c r="WJD20" s="453"/>
      <c r="WJE20" s="453"/>
      <c r="WJF20" s="453"/>
      <c r="WJG20" s="452"/>
      <c r="WJH20" s="452"/>
      <c r="WJI20" s="452"/>
      <c r="WJJ20" s="453"/>
      <c r="WJK20" s="453"/>
      <c r="WJL20" s="453"/>
      <c r="WJM20" s="453"/>
      <c r="WJN20" s="453"/>
      <c r="WJO20" s="452"/>
      <c r="WJP20" s="452"/>
      <c r="WJQ20" s="452"/>
      <c r="WJR20" s="453"/>
      <c r="WJS20" s="453"/>
      <c r="WJT20" s="453"/>
      <c r="WJU20" s="453"/>
      <c r="WJV20" s="453"/>
      <c r="WJW20" s="452"/>
      <c r="WJX20" s="452"/>
      <c r="WJY20" s="452"/>
      <c r="WJZ20" s="453"/>
      <c r="WKA20" s="453"/>
      <c r="WKB20" s="453"/>
      <c r="WKC20" s="453"/>
      <c r="WKD20" s="453"/>
      <c r="WKE20" s="452"/>
      <c r="WKF20" s="452"/>
      <c r="WKG20" s="452"/>
      <c r="WKH20" s="453"/>
      <c r="WKI20" s="453"/>
      <c r="WKJ20" s="453"/>
      <c r="WKK20" s="453"/>
      <c r="WKL20" s="453"/>
      <c r="WKM20" s="452"/>
      <c r="WKN20" s="452"/>
      <c r="WKO20" s="452"/>
      <c r="WKP20" s="453"/>
      <c r="WKQ20" s="453"/>
      <c r="WKR20" s="453"/>
      <c r="WKS20" s="453"/>
      <c r="WKT20" s="453"/>
      <c r="WKU20" s="452"/>
      <c r="WKV20" s="452"/>
      <c r="WKW20" s="452"/>
      <c r="WKX20" s="453"/>
      <c r="WKY20" s="453"/>
      <c r="WKZ20" s="453"/>
      <c r="WLA20" s="453"/>
      <c r="WLB20" s="453"/>
      <c r="WLC20" s="452"/>
      <c r="WLD20" s="452"/>
      <c r="WLE20" s="452"/>
      <c r="WLF20" s="453"/>
      <c r="WLG20" s="453"/>
      <c r="WLH20" s="453"/>
      <c r="WLI20" s="453"/>
      <c r="WLJ20" s="453"/>
      <c r="WLK20" s="452"/>
      <c r="WLL20" s="452"/>
      <c r="WLM20" s="452"/>
      <c r="WLN20" s="453"/>
      <c r="WLO20" s="453"/>
      <c r="WLP20" s="453"/>
      <c r="WLQ20" s="453"/>
      <c r="WLR20" s="453"/>
      <c r="WLS20" s="452"/>
      <c r="WLT20" s="452"/>
      <c r="WLU20" s="452"/>
      <c r="WLV20" s="453"/>
      <c r="WLW20" s="453"/>
      <c r="WLX20" s="453"/>
      <c r="WLY20" s="453"/>
      <c r="WLZ20" s="453"/>
      <c r="WMA20" s="452"/>
      <c r="WMB20" s="452"/>
      <c r="WMC20" s="452"/>
      <c r="WMD20" s="453"/>
      <c r="WME20" s="453"/>
      <c r="WMF20" s="453"/>
      <c r="WMG20" s="453"/>
      <c r="WMH20" s="453"/>
      <c r="WMI20" s="452"/>
      <c r="WMJ20" s="452"/>
      <c r="WMK20" s="452"/>
      <c r="WML20" s="453"/>
      <c r="WMM20" s="453"/>
      <c r="WMN20" s="453"/>
      <c r="WMO20" s="453"/>
      <c r="WMP20" s="453"/>
      <c r="WMQ20" s="452"/>
      <c r="WMR20" s="452"/>
      <c r="WMS20" s="452"/>
      <c r="WMT20" s="453"/>
      <c r="WMU20" s="453"/>
      <c r="WMV20" s="453"/>
      <c r="WMW20" s="453"/>
      <c r="WMX20" s="453"/>
      <c r="WMY20" s="452"/>
      <c r="WMZ20" s="452"/>
      <c r="WNA20" s="452"/>
      <c r="WNB20" s="453"/>
      <c r="WNC20" s="453"/>
      <c r="WND20" s="453"/>
      <c r="WNE20" s="453"/>
      <c r="WNF20" s="453"/>
      <c r="WNG20" s="452"/>
      <c r="WNH20" s="452"/>
      <c r="WNI20" s="452"/>
      <c r="WNJ20" s="453"/>
      <c r="WNK20" s="453"/>
      <c r="WNL20" s="453"/>
      <c r="WNM20" s="453"/>
      <c r="WNN20" s="453"/>
      <c r="WNO20" s="452"/>
      <c r="WNP20" s="452"/>
      <c r="WNQ20" s="452"/>
      <c r="WNR20" s="453"/>
      <c r="WNS20" s="453"/>
      <c r="WNT20" s="453"/>
      <c r="WNU20" s="453"/>
      <c r="WNV20" s="453"/>
      <c r="WNW20" s="452"/>
      <c r="WNX20" s="452"/>
      <c r="WNY20" s="452"/>
      <c r="WNZ20" s="453"/>
      <c r="WOA20" s="453"/>
      <c r="WOB20" s="453"/>
      <c r="WOC20" s="453"/>
      <c r="WOD20" s="453"/>
      <c r="WOE20" s="452"/>
      <c r="WOF20" s="452"/>
      <c r="WOG20" s="452"/>
      <c r="WOH20" s="453"/>
      <c r="WOI20" s="453"/>
      <c r="WOJ20" s="453"/>
      <c r="WOK20" s="453"/>
      <c r="WOL20" s="453"/>
      <c r="WOM20" s="452"/>
      <c r="WON20" s="452"/>
      <c r="WOO20" s="452"/>
      <c r="WOP20" s="453"/>
      <c r="WOQ20" s="453"/>
      <c r="WOR20" s="453"/>
      <c r="WOS20" s="453"/>
      <c r="WOT20" s="453"/>
      <c r="WOU20" s="452"/>
      <c r="WOV20" s="452"/>
      <c r="WOW20" s="452"/>
      <c r="WOX20" s="453"/>
      <c r="WOY20" s="453"/>
      <c r="WOZ20" s="453"/>
      <c r="WPA20" s="453"/>
      <c r="WPB20" s="453"/>
      <c r="WPC20" s="452"/>
      <c r="WPD20" s="452"/>
      <c r="WPE20" s="452"/>
      <c r="WPF20" s="453"/>
      <c r="WPG20" s="453"/>
      <c r="WPH20" s="453"/>
      <c r="WPI20" s="453"/>
      <c r="WPJ20" s="453"/>
      <c r="WPK20" s="452"/>
      <c r="WPL20" s="452"/>
      <c r="WPM20" s="452"/>
      <c r="WPN20" s="453"/>
      <c r="WPO20" s="453"/>
      <c r="WPP20" s="453"/>
      <c r="WPQ20" s="453"/>
      <c r="WPR20" s="453"/>
      <c r="WPS20" s="452"/>
      <c r="WPT20" s="452"/>
      <c r="WPU20" s="452"/>
      <c r="WPV20" s="453"/>
      <c r="WPW20" s="453"/>
      <c r="WPX20" s="453"/>
      <c r="WPY20" s="453"/>
      <c r="WPZ20" s="453"/>
      <c r="WQA20" s="452"/>
      <c r="WQB20" s="452"/>
      <c r="WQC20" s="452"/>
      <c r="WQD20" s="453"/>
      <c r="WQE20" s="453"/>
      <c r="WQF20" s="453"/>
      <c r="WQG20" s="453"/>
      <c r="WQH20" s="453"/>
      <c r="WQI20" s="452"/>
      <c r="WQJ20" s="452"/>
      <c r="WQK20" s="452"/>
      <c r="WQL20" s="453"/>
      <c r="WQM20" s="453"/>
      <c r="WQN20" s="453"/>
      <c r="WQO20" s="453"/>
      <c r="WQP20" s="453"/>
      <c r="WQQ20" s="452"/>
      <c r="WQR20" s="452"/>
      <c r="WQS20" s="452"/>
      <c r="WQT20" s="453"/>
      <c r="WQU20" s="453"/>
      <c r="WQV20" s="453"/>
      <c r="WQW20" s="453"/>
      <c r="WQX20" s="453"/>
      <c r="WQY20" s="452"/>
      <c r="WQZ20" s="452"/>
      <c r="WRA20" s="452"/>
      <c r="WRB20" s="453"/>
      <c r="WRC20" s="453"/>
      <c r="WRD20" s="453"/>
      <c r="WRE20" s="453"/>
      <c r="WRF20" s="453"/>
      <c r="WRG20" s="452"/>
      <c r="WRH20" s="452"/>
      <c r="WRI20" s="452"/>
      <c r="WRJ20" s="453"/>
      <c r="WRK20" s="453"/>
      <c r="WRL20" s="453"/>
      <c r="WRM20" s="453"/>
      <c r="WRN20" s="453"/>
      <c r="WRO20" s="452"/>
      <c r="WRP20" s="452"/>
      <c r="WRQ20" s="452"/>
      <c r="WRR20" s="453"/>
      <c r="WRS20" s="453"/>
      <c r="WRT20" s="453"/>
      <c r="WRU20" s="453"/>
      <c r="WRV20" s="453"/>
      <c r="WRW20" s="452"/>
      <c r="WRX20" s="452"/>
      <c r="WRY20" s="452"/>
      <c r="WRZ20" s="453"/>
      <c r="WSA20" s="453"/>
      <c r="WSB20" s="453"/>
      <c r="WSC20" s="453"/>
      <c r="WSD20" s="453"/>
      <c r="WSE20" s="452"/>
      <c r="WSF20" s="452"/>
      <c r="WSG20" s="452"/>
      <c r="WSH20" s="453"/>
      <c r="WSI20" s="453"/>
      <c r="WSJ20" s="453"/>
      <c r="WSK20" s="453"/>
      <c r="WSL20" s="453"/>
      <c r="WSM20" s="452"/>
      <c r="WSN20" s="452"/>
      <c r="WSO20" s="452"/>
      <c r="WSP20" s="453"/>
      <c r="WSQ20" s="453"/>
      <c r="WSR20" s="453"/>
      <c r="WSS20" s="453"/>
      <c r="WST20" s="453"/>
      <c r="WSU20" s="452"/>
      <c r="WSV20" s="452"/>
      <c r="WSW20" s="452"/>
      <c r="WSX20" s="453"/>
      <c r="WSY20" s="453"/>
      <c r="WSZ20" s="453"/>
      <c r="WTA20" s="453"/>
      <c r="WTB20" s="453"/>
      <c r="WTC20" s="452"/>
      <c r="WTD20" s="452"/>
      <c r="WTE20" s="452"/>
      <c r="WTF20" s="453"/>
      <c r="WTG20" s="453"/>
      <c r="WTH20" s="453"/>
      <c r="WTI20" s="453"/>
      <c r="WTJ20" s="453"/>
      <c r="WTK20" s="452"/>
      <c r="WTL20" s="452"/>
      <c r="WTM20" s="452"/>
      <c r="WTN20" s="453"/>
      <c r="WTO20" s="453"/>
      <c r="WTP20" s="453"/>
      <c r="WTQ20" s="453"/>
      <c r="WTR20" s="453"/>
      <c r="WTS20" s="452"/>
      <c r="WTT20" s="452"/>
      <c r="WTU20" s="452"/>
      <c r="WTV20" s="453"/>
      <c r="WTW20" s="453"/>
      <c r="WTX20" s="453"/>
      <c r="WTY20" s="453"/>
      <c r="WTZ20" s="453"/>
      <c r="WUA20" s="452"/>
      <c r="WUB20" s="452"/>
      <c r="WUC20" s="452"/>
      <c r="WUD20" s="453"/>
      <c r="WUE20" s="453"/>
      <c r="WUF20" s="453"/>
      <c r="WUG20" s="453"/>
      <c r="WUH20" s="453"/>
      <c r="WUI20" s="452"/>
      <c r="WUJ20" s="452"/>
      <c r="WUK20" s="452"/>
      <c r="WUL20" s="453"/>
      <c r="WUM20" s="453"/>
      <c r="WUN20" s="453"/>
      <c r="WUO20" s="453"/>
      <c r="WUP20" s="453"/>
      <c r="WUQ20" s="452"/>
      <c r="WUR20" s="452"/>
      <c r="WUS20" s="452"/>
      <c r="WUT20" s="453"/>
      <c r="WUU20" s="453"/>
      <c r="WUV20" s="453"/>
      <c r="WUW20" s="453"/>
      <c r="WUX20" s="453"/>
      <c r="WUY20" s="452"/>
      <c r="WUZ20" s="452"/>
      <c r="WVA20" s="452"/>
      <c r="WVB20" s="453"/>
      <c r="WVC20" s="453"/>
      <c r="WVD20" s="453"/>
      <c r="WVE20" s="453"/>
      <c r="WVF20" s="453"/>
      <c r="WVG20" s="452"/>
      <c r="WVH20" s="452"/>
      <c r="WVI20" s="452"/>
      <c r="WVJ20" s="453"/>
      <c r="WVK20" s="453"/>
      <c r="WVL20" s="453"/>
      <c r="WVM20" s="453"/>
      <c r="WVN20" s="453"/>
      <c r="WVO20" s="452"/>
      <c r="WVP20" s="452"/>
      <c r="WVQ20" s="452"/>
      <c r="WVR20" s="453"/>
      <c r="WVS20" s="453"/>
      <c r="WVT20" s="453"/>
      <c r="WVU20" s="453"/>
      <c r="WVV20" s="453"/>
      <c r="WVW20" s="452"/>
      <c r="WVX20" s="452"/>
      <c r="WVY20" s="452"/>
      <c r="WVZ20" s="453"/>
      <c r="WWA20" s="453"/>
      <c r="WWB20" s="453"/>
      <c r="WWC20" s="453"/>
      <c r="WWD20" s="453"/>
      <c r="WWE20" s="452"/>
      <c r="WWF20" s="452"/>
      <c r="WWG20" s="452"/>
      <c r="WWH20" s="453"/>
      <c r="WWI20" s="453"/>
      <c r="WWJ20" s="453"/>
      <c r="WWK20" s="453"/>
      <c r="WWL20" s="453"/>
      <c r="WWM20" s="452"/>
      <c r="WWN20" s="452"/>
      <c r="WWO20" s="452"/>
      <c r="WWP20" s="453"/>
      <c r="WWQ20" s="453"/>
      <c r="WWR20" s="453"/>
      <c r="WWS20" s="453"/>
      <c r="WWT20" s="453"/>
      <c r="WWU20" s="452"/>
      <c r="WWV20" s="452"/>
      <c r="WWW20" s="452"/>
      <c r="WWX20" s="453"/>
      <c r="WWY20" s="453"/>
      <c r="WWZ20" s="453"/>
      <c r="WXA20" s="453"/>
      <c r="WXB20" s="453"/>
      <c r="WXC20" s="452"/>
      <c r="WXD20" s="452"/>
      <c r="WXE20" s="452"/>
      <c r="WXF20" s="453"/>
      <c r="WXG20" s="453"/>
      <c r="WXH20" s="453"/>
      <c r="WXI20" s="453"/>
      <c r="WXJ20" s="453"/>
      <c r="WXK20" s="452"/>
      <c r="WXL20" s="452"/>
      <c r="WXM20" s="452"/>
      <c r="WXN20" s="453"/>
      <c r="WXO20" s="453"/>
      <c r="WXP20" s="453"/>
      <c r="WXQ20" s="453"/>
      <c r="WXR20" s="453"/>
      <c r="WXS20" s="452"/>
      <c r="WXT20" s="452"/>
      <c r="WXU20" s="452"/>
      <c r="WXV20" s="453"/>
      <c r="WXW20" s="453"/>
      <c r="WXX20" s="453"/>
      <c r="WXY20" s="453"/>
      <c r="WXZ20" s="453"/>
      <c r="WYA20" s="452"/>
      <c r="WYB20" s="452"/>
      <c r="WYC20" s="452"/>
      <c r="WYD20" s="453"/>
      <c r="WYE20" s="453"/>
      <c r="WYF20" s="453"/>
      <c r="WYG20" s="453"/>
      <c r="WYH20" s="453"/>
      <c r="WYI20" s="452"/>
      <c r="WYJ20" s="452"/>
      <c r="WYK20" s="452"/>
      <c r="WYL20" s="453"/>
      <c r="WYM20" s="453"/>
      <c r="WYN20" s="453"/>
      <c r="WYO20" s="453"/>
      <c r="WYP20" s="453"/>
      <c r="WYQ20" s="452"/>
      <c r="WYR20" s="452"/>
      <c r="WYS20" s="452"/>
      <c r="WYT20" s="453"/>
      <c r="WYU20" s="453"/>
      <c r="WYV20" s="453"/>
      <c r="WYW20" s="453"/>
      <c r="WYX20" s="453"/>
      <c r="WYY20" s="452"/>
      <c r="WYZ20" s="452"/>
      <c r="WZA20" s="452"/>
      <c r="WZB20" s="453"/>
      <c r="WZC20" s="453"/>
      <c r="WZD20" s="453"/>
      <c r="WZE20" s="453"/>
      <c r="WZF20" s="453"/>
      <c r="WZG20" s="452"/>
      <c r="WZH20" s="452"/>
      <c r="WZI20" s="452"/>
      <c r="WZJ20" s="453"/>
      <c r="WZK20" s="453"/>
      <c r="WZL20" s="453"/>
      <c r="WZM20" s="453"/>
      <c r="WZN20" s="453"/>
      <c r="WZO20" s="452"/>
      <c r="WZP20" s="452"/>
      <c r="WZQ20" s="452"/>
      <c r="WZR20" s="453"/>
      <c r="WZS20" s="453"/>
      <c r="WZT20" s="453"/>
      <c r="WZU20" s="453"/>
      <c r="WZV20" s="453"/>
      <c r="WZW20" s="452"/>
      <c r="WZX20" s="452"/>
      <c r="WZY20" s="452"/>
      <c r="WZZ20" s="453"/>
      <c r="XAA20" s="453"/>
      <c r="XAB20" s="453"/>
      <c r="XAC20" s="453"/>
      <c r="XAD20" s="453"/>
      <c r="XAE20" s="452"/>
      <c r="XAF20" s="452"/>
      <c r="XAG20" s="452"/>
      <c r="XAH20" s="453"/>
      <c r="XAI20" s="453"/>
      <c r="XAJ20" s="453"/>
      <c r="XAK20" s="453"/>
      <c r="XAL20" s="453"/>
      <c r="XAM20" s="452"/>
      <c r="XAN20" s="452"/>
      <c r="XAO20" s="452"/>
      <c r="XAP20" s="453"/>
      <c r="XAQ20" s="453"/>
      <c r="XAR20" s="453"/>
      <c r="XAS20" s="453"/>
      <c r="XAT20" s="453"/>
      <c r="XAU20" s="452"/>
      <c r="XAV20" s="452"/>
      <c r="XAW20" s="452"/>
      <c r="XAX20" s="453"/>
      <c r="XAY20" s="453"/>
      <c r="XAZ20" s="453"/>
      <c r="XBA20" s="453"/>
      <c r="XBB20" s="453"/>
      <c r="XBC20" s="452"/>
      <c r="XBD20" s="452"/>
      <c r="XBE20" s="452"/>
      <c r="XBF20" s="453"/>
      <c r="XBG20" s="453"/>
      <c r="XBH20" s="453"/>
      <c r="XBI20" s="453"/>
      <c r="XBJ20" s="453"/>
      <c r="XBK20" s="452"/>
      <c r="XBL20" s="452"/>
      <c r="XBM20" s="452"/>
      <c r="XBN20" s="453"/>
      <c r="XBO20" s="453"/>
      <c r="XBP20" s="453"/>
      <c r="XBQ20" s="453"/>
      <c r="XBR20" s="453"/>
      <c r="XBS20" s="452"/>
      <c r="XBT20" s="452"/>
      <c r="XBU20" s="452"/>
      <c r="XBV20" s="453"/>
      <c r="XBW20" s="453"/>
      <c r="XBX20" s="453"/>
      <c r="XBY20" s="453"/>
      <c r="XBZ20" s="453"/>
      <c r="XCA20" s="452"/>
      <c r="XCB20" s="452"/>
      <c r="XCC20" s="452"/>
      <c r="XCD20" s="453"/>
      <c r="XCE20" s="453"/>
      <c r="XCF20" s="453"/>
      <c r="XCG20" s="453"/>
      <c r="XCH20" s="453"/>
      <c r="XCI20" s="452"/>
      <c r="XCJ20" s="452"/>
      <c r="XCK20" s="452"/>
      <c r="XCL20" s="453"/>
      <c r="XCM20" s="453"/>
      <c r="XCN20" s="453"/>
      <c r="XCO20" s="453"/>
      <c r="XCP20" s="453"/>
      <c r="XCQ20" s="452"/>
      <c r="XCR20" s="452"/>
      <c r="XCS20" s="452"/>
      <c r="XCT20" s="453"/>
      <c r="XCU20" s="453"/>
      <c r="XCV20" s="453"/>
      <c r="XCW20" s="453"/>
      <c r="XCX20" s="453"/>
      <c r="XCY20" s="452"/>
      <c r="XCZ20" s="452"/>
      <c r="XDA20" s="452"/>
      <c r="XDB20" s="453"/>
      <c r="XDC20" s="453"/>
      <c r="XDD20" s="453"/>
      <c r="XDE20" s="453"/>
      <c r="XDF20" s="453"/>
      <c r="XDG20" s="452"/>
      <c r="XDH20" s="452"/>
      <c r="XDI20" s="452"/>
      <c r="XDJ20" s="453"/>
      <c r="XDK20" s="453"/>
      <c r="XDL20" s="453"/>
      <c r="XDM20" s="453"/>
      <c r="XDN20" s="453"/>
      <c r="XDO20" s="452"/>
      <c r="XDP20" s="452"/>
      <c r="XDQ20" s="452"/>
      <c r="XDR20" s="453"/>
      <c r="XDS20" s="453"/>
      <c r="XDT20" s="453"/>
      <c r="XDU20" s="453"/>
      <c r="XDV20" s="453"/>
      <c r="XDW20" s="452"/>
      <c r="XDX20" s="452"/>
      <c r="XDY20" s="452"/>
      <c r="XDZ20" s="453"/>
      <c r="XEA20" s="453"/>
      <c r="XEB20" s="453"/>
      <c r="XEC20" s="453"/>
      <c r="XED20" s="453"/>
      <c r="XEE20" s="452"/>
      <c r="XEF20" s="452"/>
      <c r="XEG20" s="452"/>
      <c r="XEH20" s="453"/>
      <c r="XEI20" s="453"/>
      <c r="XEJ20" s="453"/>
      <c r="XEK20" s="453"/>
      <c r="XEL20" s="453"/>
      <c r="XEM20" s="452"/>
      <c r="XEN20" s="452"/>
      <c r="XEO20" s="452"/>
      <c r="XEP20" s="453"/>
      <c r="XEQ20" s="453"/>
      <c r="XER20" s="453"/>
      <c r="XES20" s="453"/>
      <c r="XET20" s="453"/>
      <c r="XEU20" s="452"/>
      <c r="XEV20" s="452"/>
      <c r="XEW20" s="452"/>
      <c r="XEX20" s="453"/>
      <c r="XEY20" s="453"/>
      <c r="XEZ20" s="453"/>
      <c r="XFA20" s="453"/>
      <c r="XFB20" s="453"/>
      <c r="XFC20" s="452"/>
      <c r="XFD20" s="452"/>
    </row>
    <row r="21" spans="1:16384" s="98" customFormat="1" ht="16.5" customHeight="1" x14ac:dyDescent="0.2">
      <c r="A21" s="173" t="s">
        <v>388</v>
      </c>
      <c r="B21" s="429" t="s">
        <v>389</v>
      </c>
      <c r="C21" s="429"/>
      <c r="D21" s="429"/>
      <c r="E21" s="173" t="s">
        <v>390</v>
      </c>
      <c r="F21" s="173" t="s">
        <v>391</v>
      </c>
      <c r="G21" s="173" t="s">
        <v>392</v>
      </c>
      <c r="H21" s="173" t="s">
        <v>393</v>
      </c>
      <c r="I21" s="452"/>
      <c r="J21" s="117"/>
      <c r="K21" s="117"/>
      <c r="L21" s="117"/>
      <c r="M21" s="117"/>
      <c r="N21" s="117"/>
      <c r="O21" s="452"/>
      <c r="P21" s="452"/>
      <c r="Q21" s="452"/>
      <c r="R21" s="453"/>
      <c r="S21" s="453"/>
      <c r="T21" s="453"/>
      <c r="U21" s="453"/>
      <c r="V21" s="453"/>
      <c r="W21" s="452"/>
      <c r="X21" s="452"/>
      <c r="Y21" s="452"/>
      <c r="Z21" s="453"/>
      <c r="AA21" s="453"/>
      <c r="AB21" s="453"/>
      <c r="AC21" s="453"/>
      <c r="AD21" s="453"/>
      <c r="AE21" s="452"/>
      <c r="AF21" s="452"/>
      <c r="AG21" s="452"/>
      <c r="AH21" s="453"/>
      <c r="AI21" s="453"/>
      <c r="AJ21" s="453"/>
      <c r="AK21" s="453"/>
      <c r="AL21" s="453"/>
      <c r="AM21" s="452"/>
      <c r="AN21" s="452"/>
      <c r="AO21" s="452"/>
      <c r="AP21" s="453"/>
      <c r="AQ21" s="453"/>
      <c r="AR21" s="453"/>
      <c r="AS21" s="453"/>
      <c r="AT21" s="453"/>
      <c r="AU21" s="452"/>
      <c r="AV21" s="452"/>
      <c r="AW21" s="452"/>
      <c r="AX21" s="453"/>
      <c r="AY21" s="453"/>
      <c r="AZ21" s="453"/>
      <c r="BA21" s="453"/>
      <c r="BB21" s="453"/>
      <c r="BC21" s="452"/>
      <c r="BD21" s="452"/>
      <c r="BE21" s="452"/>
      <c r="BF21" s="453"/>
      <c r="BG21" s="453"/>
      <c r="BH21" s="453"/>
      <c r="BI21" s="453"/>
      <c r="BJ21" s="453"/>
      <c r="BK21" s="452"/>
      <c r="BL21" s="452"/>
      <c r="BM21" s="452"/>
      <c r="BN21" s="453"/>
      <c r="BO21" s="453"/>
      <c r="BP21" s="453"/>
      <c r="BQ21" s="453"/>
      <c r="BR21" s="453"/>
      <c r="BS21" s="452"/>
      <c r="BT21" s="452"/>
      <c r="BU21" s="452"/>
      <c r="BV21" s="453"/>
      <c r="BW21" s="453"/>
      <c r="BX21" s="453"/>
      <c r="BY21" s="453"/>
      <c r="BZ21" s="453"/>
      <c r="CA21" s="452"/>
      <c r="CB21" s="452"/>
      <c r="CC21" s="452"/>
      <c r="CD21" s="453"/>
      <c r="CE21" s="453"/>
      <c r="CF21" s="453"/>
      <c r="CG21" s="453"/>
      <c r="CH21" s="453"/>
      <c r="CI21" s="452"/>
      <c r="CJ21" s="452"/>
      <c r="CK21" s="452"/>
      <c r="CL21" s="453"/>
      <c r="CM21" s="453"/>
      <c r="CN21" s="453"/>
      <c r="CO21" s="453"/>
      <c r="CP21" s="453"/>
      <c r="CQ21" s="452"/>
      <c r="CR21" s="452"/>
      <c r="CS21" s="452"/>
      <c r="CT21" s="453"/>
      <c r="CU21" s="453"/>
      <c r="CV21" s="453"/>
      <c r="CW21" s="453"/>
      <c r="CX21" s="453"/>
      <c r="CY21" s="452"/>
      <c r="CZ21" s="452"/>
      <c r="DA21" s="452"/>
      <c r="DB21" s="453"/>
      <c r="DC21" s="453"/>
      <c r="DD21" s="453"/>
      <c r="DE21" s="453"/>
      <c r="DF21" s="453"/>
      <c r="DG21" s="452"/>
      <c r="DH21" s="452"/>
      <c r="DI21" s="452"/>
      <c r="DJ21" s="453"/>
      <c r="DK21" s="453"/>
      <c r="DL21" s="453"/>
      <c r="DM21" s="453"/>
      <c r="DN21" s="453"/>
      <c r="DO21" s="452"/>
      <c r="DP21" s="452"/>
      <c r="DQ21" s="452"/>
      <c r="DR21" s="453"/>
      <c r="DS21" s="453"/>
      <c r="DT21" s="453"/>
      <c r="DU21" s="453"/>
      <c r="DV21" s="453"/>
      <c r="DW21" s="452"/>
      <c r="DX21" s="452"/>
      <c r="DY21" s="452"/>
      <c r="DZ21" s="453"/>
      <c r="EA21" s="453"/>
      <c r="EB21" s="453"/>
      <c r="EC21" s="453"/>
      <c r="ED21" s="453"/>
      <c r="EE21" s="452"/>
      <c r="EF21" s="452"/>
      <c r="EG21" s="452"/>
      <c r="EH21" s="453"/>
      <c r="EI21" s="453"/>
      <c r="EJ21" s="453"/>
      <c r="EK21" s="453"/>
      <c r="EL21" s="453"/>
      <c r="EM21" s="452"/>
      <c r="EN21" s="452"/>
      <c r="EO21" s="452"/>
      <c r="EP21" s="453"/>
      <c r="EQ21" s="453"/>
      <c r="ER21" s="453"/>
      <c r="ES21" s="453"/>
      <c r="ET21" s="453"/>
      <c r="EU21" s="452"/>
      <c r="EV21" s="452"/>
      <c r="EW21" s="452"/>
      <c r="EX21" s="453"/>
      <c r="EY21" s="453"/>
      <c r="EZ21" s="453"/>
      <c r="FA21" s="453"/>
      <c r="FB21" s="453"/>
      <c r="FC21" s="452"/>
      <c r="FD21" s="452"/>
      <c r="FE21" s="452"/>
      <c r="FF21" s="453"/>
      <c r="FG21" s="453"/>
      <c r="FH21" s="453"/>
      <c r="FI21" s="453"/>
      <c r="FJ21" s="453"/>
      <c r="FK21" s="452"/>
      <c r="FL21" s="452"/>
      <c r="FM21" s="452"/>
      <c r="FN21" s="453"/>
      <c r="FO21" s="453"/>
      <c r="FP21" s="453"/>
      <c r="FQ21" s="453"/>
      <c r="FR21" s="453"/>
      <c r="FS21" s="452"/>
      <c r="FT21" s="452"/>
      <c r="FU21" s="452"/>
      <c r="FV21" s="453"/>
      <c r="FW21" s="453"/>
      <c r="FX21" s="453"/>
      <c r="FY21" s="453"/>
      <c r="FZ21" s="453"/>
      <c r="GA21" s="452"/>
      <c r="GB21" s="452"/>
      <c r="GC21" s="452"/>
      <c r="GD21" s="453"/>
      <c r="GE21" s="453"/>
      <c r="GF21" s="453"/>
      <c r="GG21" s="453"/>
      <c r="GH21" s="453"/>
      <c r="GI21" s="452"/>
      <c r="GJ21" s="452"/>
      <c r="GK21" s="452"/>
      <c r="GL21" s="453"/>
      <c r="GM21" s="453"/>
      <c r="GN21" s="453"/>
      <c r="GO21" s="453"/>
      <c r="GP21" s="453"/>
      <c r="GQ21" s="452"/>
      <c r="GR21" s="452"/>
      <c r="GS21" s="452"/>
      <c r="GT21" s="453"/>
      <c r="GU21" s="453"/>
      <c r="GV21" s="453"/>
      <c r="GW21" s="453"/>
      <c r="GX21" s="453"/>
      <c r="GY21" s="452"/>
      <c r="GZ21" s="452"/>
      <c r="HA21" s="452"/>
      <c r="HB21" s="453"/>
      <c r="HC21" s="453"/>
      <c r="HD21" s="453"/>
      <c r="HE21" s="453"/>
      <c r="HF21" s="453"/>
      <c r="HG21" s="452"/>
      <c r="HH21" s="452"/>
      <c r="HI21" s="452"/>
      <c r="HJ21" s="453"/>
      <c r="HK21" s="453"/>
      <c r="HL21" s="453"/>
      <c r="HM21" s="453"/>
      <c r="HN21" s="453"/>
      <c r="HO21" s="452"/>
      <c r="HP21" s="452"/>
      <c r="HQ21" s="452"/>
      <c r="HR21" s="453"/>
      <c r="HS21" s="453"/>
      <c r="HT21" s="453"/>
      <c r="HU21" s="453"/>
      <c r="HV21" s="453"/>
      <c r="HW21" s="452"/>
      <c r="HX21" s="452"/>
      <c r="HY21" s="452"/>
      <c r="HZ21" s="453"/>
      <c r="IA21" s="453"/>
      <c r="IB21" s="453"/>
      <c r="IC21" s="453"/>
      <c r="ID21" s="453"/>
      <c r="IE21" s="452"/>
      <c r="IF21" s="452"/>
      <c r="IG21" s="452"/>
      <c r="IH21" s="453"/>
      <c r="II21" s="453"/>
      <c r="IJ21" s="453"/>
      <c r="IK21" s="453"/>
      <c r="IL21" s="453"/>
      <c r="IM21" s="452"/>
      <c r="IN21" s="452"/>
      <c r="IO21" s="452"/>
      <c r="IP21" s="453"/>
      <c r="IQ21" s="453"/>
      <c r="IR21" s="453"/>
      <c r="IS21" s="453"/>
      <c r="IT21" s="453"/>
      <c r="IU21" s="452"/>
      <c r="IV21" s="452"/>
      <c r="IW21" s="452"/>
      <c r="IX21" s="453"/>
      <c r="IY21" s="453"/>
      <c r="IZ21" s="453"/>
      <c r="JA21" s="453"/>
      <c r="JB21" s="453"/>
      <c r="JC21" s="452"/>
      <c r="JD21" s="452"/>
      <c r="JE21" s="452"/>
      <c r="JF21" s="453"/>
      <c r="JG21" s="453"/>
      <c r="JH21" s="453"/>
      <c r="JI21" s="453"/>
      <c r="JJ21" s="453"/>
      <c r="JK21" s="452"/>
      <c r="JL21" s="452"/>
      <c r="JM21" s="452"/>
      <c r="JN21" s="453"/>
      <c r="JO21" s="453"/>
      <c r="JP21" s="453"/>
      <c r="JQ21" s="453"/>
      <c r="JR21" s="453"/>
      <c r="JS21" s="452"/>
      <c r="JT21" s="452"/>
      <c r="JU21" s="452"/>
      <c r="JV21" s="453"/>
      <c r="JW21" s="453"/>
      <c r="JX21" s="453"/>
      <c r="JY21" s="453"/>
      <c r="JZ21" s="453"/>
      <c r="KA21" s="452"/>
      <c r="KB21" s="452"/>
      <c r="KC21" s="452"/>
      <c r="KD21" s="453"/>
      <c r="KE21" s="453"/>
      <c r="KF21" s="453"/>
      <c r="KG21" s="453"/>
      <c r="KH21" s="453"/>
      <c r="KI21" s="452"/>
      <c r="KJ21" s="452"/>
      <c r="KK21" s="452"/>
      <c r="KL21" s="453"/>
      <c r="KM21" s="453"/>
      <c r="KN21" s="453"/>
      <c r="KO21" s="453"/>
      <c r="KP21" s="453"/>
      <c r="KQ21" s="452"/>
      <c r="KR21" s="452"/>
      <c r="KS21" s="452"/>
      <c r="KT21" s="453"/>
      <c r="KU21" s="453"/>
      <c r="KV21" s="453"/>
      <c r="KW21" s="453"/>
      <c r="KX21" s="453"/>
      <c r="KY21" s="452"/>
      <c r="KZ21" s="452"/>
      <c r="LA21" s="452"/>
      <c r="LB21" s="453"/>
      <c r="LC21" s="453"/>
      <c r="LD21" s="453"/>
      <c r="LE21" s="453"/>
      <c r="LF21" s="453"/>
      <c r="LG21" s="452"/>
      <c r="LH21" s="452"/>
      <c r="LI21" s="452"/>
      <c r="LJ21" s="453"/>
      <c r="LK21" s="453"/>
      <c r="LL21" s="453"/>
      <c r="LM21" s="453"/>
      <c r="LN21" s="453"/>
      <c r="LO21" s="452"/>
      <c r="LP21" s="452"/>
      <c r="LQ21" s="452"/>
      <c r="LR21" s="453"/>
      <c r="LS21" s="453"/>
      <c r="LT21" s="453"/>
      <c r="LU21" s="453"/>
      <c r="LV21" s="453"/>
      <c r="LW21" s="452"/>
      <c r="LX21" s="452"/>
      <c r="LY21" s="452"/>
      <c r="LZ21" s="453"/>
      <c r="MA21" s="453"/>
      <c r="MB21" s="453"/>
      <c r="MC21" s="453"/>
      <c r="MD21" s="453"/>
      <c r="ME21" s="452"/>
      <c r="MF21" s="452"/>
      <c r="MG21" s="452"/>
      <c r="MH21" s="453"/>
      <c r="MI21" s="453"/>
      <c r="MJ21" s="453"/>
      <c r="MK21" s="453"/>
      <c r="ML21" s="453"/>
      <c r="MM21" s="452"/>
      <c r="MN21" s="452"/>
      <c r="MO21" s="452"/>
      <c r="MP21" s="453"/>
      <c r="MQ21" s="453"/>
      <c r="MR21" s="453"/>
      <c r="MS21" s="453"/>
      <c r="MT21" s="453"/>
      <c r="MU21" s="452"/>
      <c r="MV21" s="452"/>
      <c r="MW21" s="452"/>
      <c r="MX21" s="453"/>
      <c r="MY21" s="453"/>
      <c r="MZ21" s="453"/>
      <c r="NA21" s="453"/>
      <c r="NB21" s="453"/>
      <c r="NC21" s="452"/>
      <c r="ND21" s="452"/>
      <c r="NE21" s="452"/>
      <c r="NF21" s="453"/>
      <c r="NG21" s="453"/>
      <c r="NH21" s="453"/>
      <c r="NI21" s="453"/>
      <c r="NJ21" s="453"/>
      <c r="NK21" s="452"/>
      <c r="NL21" s="452"/>
      <c r="NM21" s="452"/>
      <c r="NN21" s="453"/>
      <c r="NO21" s="453"/>
      <c r="NP21" s="453"/>
      <c r="NQ21" s="453"/>
      <c r="NR21" s="453"/>
      <c r="NS21" s="452"/>
      <c r="NT21" s="452"/>
      <c r="NU21" s="452"/>
      <c r="NV21" s="453"/>
      <c r="NW21" s="453"/>
      <c r="NX21" s="453"/>
      <c r="NY21" s="453"/>
      <c r="NZ21" s="453"/>
      <c r="OA21" s="452"/>
      <c r="OB21" s="452"/>
      <c r="OC21" s="452"/>
      <c r="OD21" s="453"/>
      <c r="OE21" s="453"/>
      <c r="OF21" s="453"/>
      <c r="OG21" s="453"/>
      <c r="OH21" s="453"/>
      <c r="OI21" s="452"/>
      <c r="OJ21" s="452"/>
      <c r="OK21" s="452"/>
      <c r="OL21" s="453"/>
      <c r="OM21" s="453"/>
      <c r="ON21" s="453"/>
      <c r="OO21" s="453"/>
      <c r="OP21" s="453"/>
      <c r="OQ21" s="452"/>
      <c r="OR21" s="452"/>
      <c r="OS21" s="452"/>
      <c r="OT21" s="453"/>
      <c r="OU21" s="453"/>
      <c r="OV21" s="453"/>
      <c r="OW21" s="453"/>
      <c r="OX21" s="453"/>
      <c r="OY21" s="452"/>
      <c r="OZ21" s="452"/>
      <c r="PA21" s="452"/>
      <c r="PB21" s="453"/>
      <c r="PC21" s="453"/>
      <c r="PD21" s="453"/>
      <c r="PE21" s="453"/>
      <c r="PF21" s="453"/>
      <c r="PG21" s="452"/>
      <c r="PH21" s="452"/>
      <c r="PI21" s="452"/>
      <c r="PJ21" s="453"/>
      <c r="PK21" s="453"/>
      <c r="PL21" s="453"/>
      <c r="PM21" s="453"/>
      <c r="PN21" s="453"/>
      <c r="PO21" s="452"/>
      <c r="PP21" s="452"/>
      <c r="PQ21" s="452"/>
      <c r="PR21" s="453"/>
      <c r="PS21" s="453"/>
      <c r="PT21" s="453"/>
      <c r="PU21" s="453"/>
      <c r="PV21" s="453"/>
      <c r="PW21" s="452"/>
      <c r="PX21" s="452"/>
      <c r="PY21" s="452"/>
      <c r="PZ21" s="453"/>
      <c r="QA21" s="453"/>
      <c r="QB21" s="453"/>
      <c r="QC21" s="453"/>
      <c r="QD21" s="453"/>
      <c r="QE21" s="452"/>
      <c r="QF21" s="452"/>
      <c r="QG21" s="452"/>
      <c r="QH21" s="453"/>
      <c r="QI21" s="453"/>
      <c r="QJ21" s="453"/>
      <c r="QK21" s="453"/>
      <c r="QL21" s="453"/>
      <c r="QM21" s="452"/>
      <c r="QN21" s="452"/>
      <c r="QO21" s="452"/>
      <c r="QP21" s="453"/>
      <c r="QQ21" s="453"/>
      <c r="QR21" s="453"/>
      <c r="QS21" s="453"/>
      <c r="QT21" s="453"/>
      <c r="QU21" s="452"/>
      <c r="QV21" s="452"/>
      <c r="QW21" s="452"/>
      <c r="QX21" s="453"/>
      <c r="QY21" s="453"/>
      <c r="QZ21" s="453"/>
      <c r="RA21" s="453"/>
      <c r="RB21" s="453"/>
      <c r="RC21" s="452"/>
      <c r="RD21" s="452"/>
      <c r="RE21" s="452"/>
      <c r="RF21" s="453"/>
      <c r="RG21" s="453"/>
      <c r="RH21" s="453"/>
      <c r="RI21" s="453"/>
      <c r="RJ21" s="453"/>
      <c r="RK21" s="452"/>
      <c r="RL21" s="452"/>
      <c r="RM21" s="452"/>
      <c r="RN21" s="453"/>
      <c r="RO21" s="453"/>
      <c r="RP21" s="453"/>
      <c r="RQ21" s="453"/>
      <c r="RR21" s="453"/>
      <c r="RS21" s="452"/>
      <c r="RT21" s="452"/>
      <c r="RU21" s="452"/>
      <c r="RV21" s="453"/>
      <c r="RW21" s="453"/>
      <c r="RX21" s="453"/>
      <c r="RY21" s="453"/>
      <c r="RZ21" s="453"/>
      <c r="SA21" s="452"/>
      <c r="SB21" s="452"/>
      <c r="SC21" s="452"/>
      <c r="SD21" s="453"/>
      <c r="SE21" s="453"/>
      <c r="SF21" s="453"/>
      <c r="SG21" s="453"/>
      <c r="SH21" s="453"/>
      <c r="SI21" s="452"/>
      <c r="SJ21" s="452"/>
      <c r="SK21" s="452"/>
      <c r="SL21" s="453"/>
      <c r="SM21" s="453"/>
      <c r="SN21" s="453"/>
      <c r="SO21" s="453"/>
      <c r="SP21" s="453"/>
      <c r="SQ21" s="452"/>
      <c r="SR21" s="452"/>
      <c r="SS21" s="452"/>
      <c r="ST21" s="453"/>
      <c r="SU21" s="453"/>
      <c r="SV21" s="453"/>
      <c r="SW21" s="453"/>
      <c r="SX21" s="453"/>
      <c r="SY21" s="452"/>
      <c r="SZ21" s="452"/>
      <c r="TA21" s="452"/>
      <c r="TB21" s="453"/>
      <c r="TC21" s="453"/>
      <c r="TD21" s="453"/>
      <c r="TE21" s="453"/>
      <c r="TF21" s="453"/>
      <c r="TG21" s="452"/>
      <c r="TH21" s="452"/>
      <c r="TI21" s="452"/>
      <c r="TJ21" s="453"/>
      <c r="TK21" s="453"/>
      <c r="TL21" s="453"/>
      <c r="TM21" s="453"/>
      <c r="TN21" s="453"/>
      <c r="TO21" s="452"/>
      <c r="TP21" s="452"/>
      <c r="TQ21" s="452"/>
      <c r="TR21" s="453"/>
      <c r="TS21" s="453"/>
      <c r="TT21" s="453"/>
      <c r="TU21" s="453"/>
      <c r="TV21" s="453"/>
      <c r="TW21" s="452"/>
      <c r="TX21" s="452"/>
      <c r="TY21" s="452"/>
      <c r="TZ21" s="453"/>
      <c r="UA21" s="453"/>
      <c r="UB21" s="453"/>
      <c r="UC21" s="453"/>
      <c r="UD21" s="453"/>
      <c r="UE21" s="452"/>
      <c r="UF21" s="452"/>
      <c r="UG21" s="452"/>
      <c r="UH21" s="453"/>
      <c r="UI21" s="453"/>
      <c r="UJ21" s="453"/>
      <c r="UK21" s="453"/>
      <c r="UL21" s="453"/>
      <c r="UM21" s="452"/>
      <c r="UN21" s="452"/>
      <c r="UO21" s="452"/>
      <c r="UP21" s="453"/>
      <c r="UQ21" s="453"/>
      <c r="UR21" s="453"/>
      <c r="US21" s="453"/>
      <c r="UT21" s="453"/>
      <c r="UU21" s="452"/>
      <c r="UV21" s="452"/>
      <c r="UW21" s="452"/>
      <c r="UX21" s="453"/>
      <c r="UY21" s="453"/>
      <c r="UZ21" s="453"/>
      <c r="VA21" s="453"/>
      <c r="VB21" s="453"/>
      <c r="VC21" s="452"/>
      <c r="VD21" s="452"/>
      <c r="VE21" s="452"/>
      <c r="VF21" s="453"/>
      <c r="VG21" s="453"/>
      <c r="VH21" s="453"/>
      <c r="VI21" s="453"/>
      <c r="VJ21" s="453"/>
      <c r="VK21" s="452"/>
      <c r="VL21" s="452"/>
      <c r="VM21" s="452"/>
      <c r="VN21" s="453"/>
      <c r="VO21" s="453"/>
      <c r="VP21" s="453"/>
      <c r="VQ21" s="453"/>
      <c r="VR21" s="453"/>
      <c r="VS21" s="452"/>
      <c r="VT21" s="452"/>
      <c r="VU21" s="452"/>
      <c r="VV21" s="453"/>
      <c r="VW21" s="453"/>
      <c r="VX21" s="453"/>
      <c r="VY21" s="453"/>
      <c r="VZ21" s="453"/>
      <c r="WA21" s="452"/>
      <c r="WB21" s="452"/>
      <c r="WC21" s="452"/>
      <c r="WD21" s="453"/>
      <c r="WE21" s="453"/>
      <c r="WF21" s="453"/>
      <c r="WG21" s="453"/>
      <c r="WH21" s="453"/>
      <c r="WI21" s="452"/>
      <c r="WJ21" s="452"/>
      <c r="WK21" s="452"/>
      <c r="WL21" s="453"/>
      <c r="WM21" s="453"/>
      <c r="WN21" s="453"/>
      <c r="WO21" s="453"/>
      <c r="WP21" s="453"/>
      <c r="WQ21" s="452"/>
      <c r="WR21" s="452"/>
      <c r="WS21" s="452"/>
      <c r="WT21" s="453"/>
      <c r="WU21" s="453"/>
      <c r="WV21" s="453"/>
      <c r="WW21" s="453"/>
      <c r="WX21" s="453"/>
      <c r="WY21" s="452"/>
      <c r="WZ21" s="452"/>
      <c r="XA21" s="452"/>
      <c r="XB21" s="453"/>
      <c r="XC21" s="453"/>
      <c r="XD21" s="453"/>
      <c r="XE21" s="453"/>
      <c r="XF21" s="453"/>
      <c r="XG21" s="452"/>
      <c r="XH21" s="452"/>
      <c r="XI21" s="452"/>
      <c r="XJ21" s="453"/>
      <c r="XK21" s="453"/>
      <c r="XL21" s="453"/>
      <c r="XM21" s="453"/>
      <c r="XN21" s="453"/>
      <c r="XO21" s="452"/>
      <c r="XP21" s="452"/>
      <c r="XQ21" s="452"/>
      <c r="XR21" s="453"/>
      <c r="XS21" s="453"/>
      <c r="XT21" s="453"/>
      <c r="XU21" s="453"/>
      <c r="XV21" s="453"/>
      <c r="XW21" s="452"/>
      <c r="XX21" s="452"/>
      <c r="XY21" s="452"/>
      <c r="XZ21" s="453"/>
      <c r="YA21" s="453"/>
      <c r="YB21" s="453"/>
      <c r="YC21" s="453"/>
      <c r="YD21" s="453"/>
      <c r="YE21" s="452"/>
      <c r="YF21" s="452"/>
      <c r="YG21" s="452"/>
      <c r="YH21" s="453"/>
      <c r="YI21" s="453"/>
      <c r="YJ21" s="453"/>
      <c r="YK21" s="453"/>
      <c r="YL21" s="453"/>
      <c r="YM21" s="452"/>
      <c r="YN21" s="452"/>
      <c r="YO21" s="452"/>
      <c r="YP21" s="453"/>
      <c r="YQ21" s="453"/>
      <c r="YR21" s="453"/>
      <c r="YS21" s="453"/>
      <c r="YT21" s="453"/>
      <c r="YU21" s="452"/>
      <c r="YV21" s="452"/>
      <c r="YW21" s="452"/>
      <c r="YX21" s="453"/>
      <c r="YY21" s="453"/>
      <c r="YZ21" s="453"/>
      <c r="ZA21" s="453"/>
      <c r="ZB21" s="453"/>
      <c r="ZC21" s="452"/>
      <c r="ZD21" s="452"/>
      <c r="ZE21" s="452"/>
      <c r="ZF21" s="453"/>
      <c r="ZG21" s="453"/>
      <c r="ZH21" s="453"/>
      <c r="ZI21" s="453"/>
      <c r="ZJ21" s="453"/>
      <c r="ZK21" s="452"/>
      <c r="ZL21" s="452"/>
      <c r="ZM21" s="452"/>
      <c r="ZN21" s="453"/>
      <c r="ZO21" s="453"/>
      <c r="ZP21" s="453"/>
      <c r="ZQ21" s="453"/>
      <c r="ZR21" s="453"/>
      <c r="ZS21" s="452"/>
      <c r="ZT21" s="452"/>
      <c r="ZU21" s="452"/>
      <c r="ZV21" s="453"/>
      <c r="ZW21" s="453"/>
      <c r="ZX21" s="453"/>
      <c r="ZY21" s="453"/>
      <c r="ZZ21" s="453"/>
      <c r="AAA21" s="452"/>
      <c r="AAB21" s="452"/>
      <c r="AAC21" s="452"/>
      <c r="AAD21" s="453"/>
      <c r="AAE21" s="453"/>
      <c r="AAF21" s="453"/>
      <c r="AAG21" s="453"/>
      <c r="AAH21" s="453"/>
      <c r="AAI21" s="452"/>
      <c r="AAJ21" s="452"/>
      <c r="AAK21" s="452"/>
      <c r="AAL21" s="453"/>
      <c r="AAM21" s="453"/>
      <c r="AAN21" s="453"/>
      <c r="AAO21" s="453"/>
      <c r="AAP21" s="453"/>
      <c r="AAQ21" s="452"/>
      <c r="AAR21" s="452"/>
      <c r="AAS21" s="452"/>
      <c r="AAT21" s="453"/>
      <c r="AAU21" s="453"/>
      <c r="AAV21" s="453"/>
      <c r="AAW21" s="453"/>
      <c r="AAX21" s="453"/>
      <c r="AAY21" s="452"/>
      <c r="AAZ21" s="452"/>
      <c r="ABA21" s="452"/>
      <c r="ABB21" s="453"/>
      <c r="ABC21" s="453"/>
      <c r="ABD21" s="453"/>
      <c r="ABE21" s="453"/>
      <c r="ABF21" s="453"/>
      <c r="ABG21" s="452"/>
      <c r="ABH21" s="452"/>
      <c r="ABI21" s="452"/>
      <c r="ABJ21" s="453"/>
      <c r="ABK21" s="453"/>
      <c r="ABL21" s="453"/>
      <c r="ABM21" s="453"/>
      <c r="ABN21" s="453"/>
      <c r="ABO21" s="452"/>
      <c r="ABP21" s="452"/>
      <c r="ABQ21" s="452"/>
      <c r="ABR21" s="453"/>
      <c r="ABS21" s="453"/>
      <c r="ABT21" s="453"/>
      <c r="ABU21" s="453"/>
      <c r="ABV21" s="453"/>
      <c r="ABW21" s="452"/>
      <c r="ABX21" s="452"/>
      <c r="ABY21" s="452"/>
      <c r="ABZ21" s="453"/>
      <c r="ACA21" s="453"/>
      <c r="ACB21" s="453"/>
      <c r="ACC21" s="453"/>
      <c r="ACD21" s="453"/>
      <c r="ACE21" s="452"/>
      <c r="ACF21" s="452"/>
      <c r="ACG21" s="452"/>
      <c r="ACH21" s="453"/>
      <c r="ACI21" s="453"/>
      <c r="ACJ21" s="453"/>
      <c r="ACK21" s="453"/>
      <c r="ACL21" s="453"/>
      <c r="ACM21" s="452"/>
      <c r="ACN21" s="452"/>
      <c r="ACO21" s="452"/>
      <c r="ACP21" s="453"/>
      <c r="ACQ21" s="453"/>
      <c r="ACR21" s="453"/>
      <c r="ACS21" s="453"/>
      <c r="ACT21" s="453"/>
      <c r="ACU21" s="452"/>
      <c r="ACV21" s="452"/>
      <c r="ACW21" s="452"/>
      <c r="ACX21" s="453"/>
      <c r="ACY21" s="453"/>
      <c r="ACZ21" s="453"/>
      <c r="ADA21" s="453"/>
      <c r="ADB21" s="453"/>
      <c r="ADC21" s="452"/>
      <c r="ADD21" s="452"/>
      <c r="ADE21" s="452"/>
      <c r="ADF21" s="453"/>
      <c r="ADG21" s="453"/>
      <c r="ADH21" s="453"/>
      <c r="ADI21" s="453"/>
      <c r="ADJ21" s="453"/>
      <c r="ADK21" s="452"/>
      <c r="ADL21" s="452"/>
      <c r="ADM21" s="452"/>
      <c r="ADN21" s="453"/>
      <c r="ADO21" s="453"/>
      <c r="ADP21" s="453"/>
      <c r="ADQ21" s="453"/>
      <c r="ADR21" s="453"/>
      <c r="ADS21" s="452"/>
      <c r="ADT21" s="452"/>
      <c r="ADU21" s="452"/>
      <c r="ADV21" s="453"/>
      <c r="ADW21" s="453"/>
      <c r="ADX21" s="453"/>
      <c r="ADY21" s="453"/>
      <c r="ADZ21" s="453"/>
      <c r="AEA21" s="452"/>
      <c r="AEB21" s="452"/>
      <c r="AEC21" s="452"/>
      <c r="AED21" s="453"/>
      <c r="AEE21" s="453"/>
      <c r="AEF21" s="453"/>
      <c r="AEG21" s="453"/>
      <c r="AEH21" s="453"/>
      <c r="AEI21" s="452"/>
      <c r="AEJ21" s="452"/>
      <c r="AEK21" s="452"/>
      <c r="AEL21" s="453"/>
      <c r="AEM21" s="453"/>
      <c r="AEN21" s="453"/>
      <c r="AEO21" s="453"/>
      <c r="AEP21" s="453"/>
      <c r="AEQ21" s="452"/>
      <c r="AER21" s="452"/>
      <c r="AES21" s="452"/>
      <c r="AET21" s="453"/>
      <c r="AEU21" s="453"/>
      <c r="AEV21" s="453"/>
      <c r="AEW21" s="453"/>
      <c r="AEX21" s="453"/>
      <c r="AEY21" s="452"/>
      <c r="AEZ21" s="452"/>
      <c r="AFA21" s="452"/>
      <c r="AFB21" s="453"/>
      <c r="AFC21" s="453"/>
      <c r="AFD21" s="453"/>
      <c r="AFE21" s="453"/>
      <c r="AFF21" s="453"/>
      <c r="AFG21" s="452"/>
      <c r="AFH21" s="452"/>
      <c r="AFI21" s="452"/>
      <c r="AFJ21" s="453"/>
      <c r="AFK21" s="453"/>
      <c r="AFL21" s="453"/>
      <c r="AFM21" s="453"/>
      <c r="AFN21" s="453"/>
      <c r="AFO21" s="452"/>
      <c r="AFP21" s="452"/>
      <c r="AFQ21" s="452"/>
      <c r="AFR21" s="453"/>
      <c r="AFS21" s="453"/>
      <c r="AFT21" s="453"/>
      <c r="AFU21" s="453"/>
      <c r="AFV21" s="453"/>
      <c r="AFW21" s="452"/>
      <c r="AFX21" s="452"/>
      <c r="AFY21" s="452"/>
      <c r="AFZ21" s="453"/>
      <c r="AGA21" s="453"/>
      <c r="AGB21" s="453"/>
      <c r="AGC21" s="453"/>
      <c r="AGD21" s="453"/>
      <c r="AGE21" s="452"/>
      <c r="AGF21" s="452"/>
      <c r="AGG21" s="452"/>
      <c r="AGH21" s="453"/>
      <c r="AGI21" s="453"/>
      <c r="AGJ21" s="453"/>
      <c r="AGK21" s="453"/>
      <c r="AGL21" s="453"/>
      <c r="AGM21" s="452"/>
      <c r="AGN21" s="452"/>
      <c r="AGO21" s="452"/>
      <c r="AGP21" s="453"/>
      <c r="AGQ21" s="453"/>
      <c r="AGR21" s="453"/>
      <c r="AGS21" s="453"/>
      <c r="AGT21" s="453"/>
      <c r="AGU21" s="452"/>
      <c r="AGV21" s="452"/>
      <c r="AGW21" s="452"/>
      <c r="AGX21" s="453"/>
      <c r="AGY21" s="453"/>
      <c r="AGZ21" s="453"/>
      <c r="AHA21" s="453"/>
      <c r="AHB21" s="453"/>
      <c r="AHC21" s="452"/>
      <c r="AHD21" s="452"/>
      <c r="AHE21" s="452"/>
      <c r="AHF21" s="453"/>
      <c r="AHG21" s="453"/>
      <c r="AHH21" s="453"/>
      <c r="AHI21" s="453"/>
      <c r="AHJ21" s="453"/>
      <c r="AHK21" s="452"/>
      <c r="AHL21" s="452"/>
      <c r="AHM21" s="452"/>
      <c r="AHN21" s="453"/>
      <c r="AHO21" s="453"/>
      <c r="AHP21" s="453"/>
      <c r="AHQ21" s="453"/>
      <c r="AHR21" s="453"/>
      <c r="AHS21" s="452"/>
      <c r="AHT21" s="452"/>
      <c r="AHU21" s="452"/>
      <c r="AHV21" s="453"/>
      <c r="AHW21" s="453"/>
      <c r="AHX21" s="453"/>
      <c r="AHY21" s="453"/>
      <c r="AHZ21" s="453"/>
      <c r="AIA21" s="452"/>
      <c r="AIB21" s="452"/>
      <c r="AIC21" s="452"/>
      <c r="AID21" s="453"/>
      <c r="AIE21" s="453"/>
      <c r="AIF21" s="453"/>
      <c r="AIG21" s="453"/>
      <c r="AIH21" s="453"/>
      <c r="AII21" s="452"/>
      <c r="AIJ21" s="452"/>
      <c r="AIK21" s="452"/>
      <c r="AIL21" s="453"/>
      <c r="AIM21" s="453"/>
      <c r="AIN21" s="453"/>
      <c r="AIO21" s="453"/>
      <c r="AIP21" s="453"/>
      <c r="AIQ21" s="452"/>
      <c r="AIR21" s="452"/>
      <c r="AIS21" s="452"/>
      <c r="AIT21" s="453"/>
      <c r="AIU21" s="453"/>
      <c r="AIV21" s="453"/>
      <c r="AIW21" s="453"/>
      <c r="AIX21" s="453"/>
      <c r="AIY21" s="452"/>
      <c r="AIZ21" s="452"/>
      <c r="AJA21" s="452"/>
      <c r="AJB21" s="453"/>
      <c r="AJC21" s="453"/>
      <c r="AJD21" s="453"/>
      <c r="AJE21" s="453"/>
      <c r="AJF21" s="453"/>
      <c r="AJG21" s="452"/>
      <c r="AJH21" s="452"/>
      <c r="AJI21" s="452"/>
      <c r="AJJ21" s="453"/>
      <c r="AJK21" s="453"/>
      <c r="AJL21" s="453"/>
      <c r="AJM21" s="453"/>
      <c r="AJN21" s="453"/>
      <c r="AJO21" s="452"/>
      <c r="AJP21" s="452"/>
      <c r="AJQ21" s="452"/>
      <c r="AJR21" s="453"/>
      <c r="AJS21" s="453"/>
      <c r="AJT21" s="453"/>
      <c r="AJU21" s="453"/>
      <c r="AJV21" s="453"/>
      <c r="AJW21" s="452"/>
      <c r="AJX21" s="452"/>
      <c r="AJY21" s="452"/>
      <c r="AJZ21" s="453"/>
      <c r="AKA21" s="453"/>
      <c r="AKB21" s="453"/>
      <c r="AKC21" s="453"/>
      <c r="AKD21" s="453"/>
      <c r="AKE21" s="452"/>
      <c r="AKF21" s="452"/>
      <c r="AKG21" s="452"/>
      <c r="AKH21" s="453"/>
      <c r="AKI21" s="453"/>
      <c r="AKJ21" s="453"/>
      <c r="AKK21" s="453"/>
      <c r="AKL21" s="453"/>
      <c r="AKM21" s="452"/>
      <c r="AKN21" s="452"/>
      <c r="AKO21" s="452"/>
      <c r="AKP21" s="453"/>
      <c r="AKQ21" s="453"/>
      <c r="AKR21" s="453"/>
      <c r="AKS21" s="453"/>
      <c r="AKT21" s="453"/>
      <c r="AKU21" s="452"/>
      <c r="AKV21" s="452"/>
      <c r="AKW21" s="452"/>
      <c r="AKX21" s="453"/>
      <c r="AKY21" s="453"/>
      <c r="AKZ21" s="453"/>
      <c r="ALA21" s="453"/>
      <c r="ALB21" s="453"/>
      <c r="ALC21" s="452"/>
      <c r="ALD21" s="452"/>
      <c r="ALE21" s="452"/>
      <c r="ALF21" s="453"/>
      <c r="ALG21" s="453"/>
      <c r="ALH21" s="453"/>
      <c r="ALI21" s="453"/>
      <c r="ALJ21" s="453"/>
      <c r="ALK21" s="452"/>
      <c r="ALL21" s="452"/>
      <c r="ALM21" s="452"/>
      <c r="ALN21" s="453"/>
      <c r="ALO21" s="453"/>
      <c r="ALP21" s="453"/>
      <c r="ALQ21" s="453"/>
      <c r="ALR21" s="453"/>
      <c r="ALS21" s="452"/>
      <c r="ALT21" s="452"/>
      <c r="ALU21" s="452"/>
      <c r="ALV21" s="453"/>
      <c r="ALW21" s="453"/>
      <c r="ALX21" s="453"/>
      <c r="ALY21" s="453"/>
      <c r="ALZ21" s="453"/>
      <c r="AMA21" s="452"/>
      <c r="AMB21" s="452"/>
      <c r="AMC21" s="452"/>
      <c r="AMD21" s="453"/>
      <c r="AME21" s="453"/>
      <c r="AMF21" s="453"/>
      <c r="AMG21" s="453"/>
      <c r="AMH21" s="453"/>
      <c r="AMI21" s="452"/>
      <c r="AMJ21" s="452"/>
      <c r="AMK21" s="452"/>
      <c r="AML21" s="453"/>
      <c r="AMM21" s="453"/>
      <c r="AMN21" s="453"/>
      <c r="AMO21" s="453"/>
      <c r="AMP21" s="453"/>
      <c r="AMQ21" s="452"/>
      <c r="AMR21" s="452"/>
      <c r="AMS21" s="452"/>
      <c r="AMT21" s="453"/>
      <c r="AMU21" s="453"/>
      <c r="AMV21" s="453"/>
      <c r="AMW21" s="453"/>
      <c r="AMX21" s="453"/>
      <c r="AMY21" s="452"/>
      <c r="AMZ21" s="452"/>
      <c r="ANA21" s="452"/>
      <c r="ANB21" s="453"/>
      <c r="ANC21" s="453"/>
      <c r="AND21" s="453"/>
      <c r="ANE21" s="453"/>
      <c r="ANF21" s="453"/>
      <c r="ANG21" s="452"/>
      <c r="ANH21" s="452"/>
      <c r="ANI21" s="452"/>
      <c r="ANJ21" s="453"/>
      <c r="ANK21" s="453"/>
      <c r="ANL21" s="453"/>
      <c r="ANM21" s="453"/>
      <c r="ANN21" s="453"/>
      <c r="ANO21" s="452"/>
      <c r="ANP21" s="452"/>
      <c r="ANQ21" s="452"/>
      <c r="ANR21" s="453"/>
      <c r="ANS21" s="453"/>
      <c r="ANT21" s="453"/>
      <c r="ANU21" s="453"/>
      <c r="ANV21" s="453"/>
      <c r="ANW21" s="452"/>
      <c r="ANX21" s="452"/>
      <c r="ANY21" s="452"/>
      <c r="ANZ21" s="453"/>
      <c r="AOA21" s="453"/>
      <c r="AOB21" s="453"/>
      <c r="AOC21" s="453"/>
      <c r="AOD21" s="453"/>
      <c r="AOE21" s="452"/>
      <c r="AOF21" s="452"/>
      <c r="AOG21" s="452"/>
      <c r="AOH21" s="453"/>
      <c r="AOI21" s="453"/>
      <c r="AOJ21" s="453"/>
      <c r="AOK21" s="453"/>
      <c r="AOL21" s="453"/>
      <c r="AOM21" s="452"/>
      <c r="AON21" s="452"/>
      <c r="AOO21" s="452"/>
      <c r="AOP21" s="453"/>
      <c r="AOQ21" s="453"/>
      <c r="AOR21" s="453"/>
      <c r="AOS21" s="453"/>
      <c r="AOT21" s="453"/>
      <c r="AOU21" s="452"/>
      <c r="AOV21" s="452"/>
      <c r="AOW21" s="452"/>
      <c r="AOX21" s="453"/>
      <c r="AOY21" s="453"/>
      <c r="AOZ21" s="453"/>
      <c r="APA21" s="453"/>
      <c r="APB21" s="453"/>
      <c r="APC21" s="452"/>
      <c r="APD21" s="452"/>
      <c r="APE21" s="452"/>
      <c r="APF21" s="453"/>
      <c r="APG21" s="453"/>
      <c r="APH21" s="453"/>
      <c r="API21" s="453"/>
      <c r="APJ21" s="453"/>
      <c r="APK21" s="452"/>
      <c r="APL21" s="452"/>
      <c r="APM21" s="452"/>
      <c r="APN21" s="453"/>
      <c r="APO21" s="453"/>
      <c r="APP21" s="453"/>
      <c r="APQ21" s="453"/>
      <c r="APR21" s="453"/>
      <c r="APS21" s="452"/>
      <c r="APT21" s="452"/>
      <c r="APU21" s="452"/>
      <c r="APV21" s="453"/>
      <c r="APW21" s="453"/>
      <c r="APX21" s="453"/>
      <c r="APY21" s="453"/>
      <c r="APZ21" s="453"/>
      <c r="AQA21" s="452"/>
      <c r="AQB21" s="452"/>
      <c r="AQC21" s="452"/>
      <c r="AQD21" s="453"/>
      <c r="AQE21" s="453"/>
      <c r="AQF21" s="453"/>
      <c r="AQG21" s="453"/>
      <c r="AQH21" s="453"/>
      <c r="AQI21" s="452"/>
      <c r="AQJ21" s="452"/>
      <c r="AQK21" s="452"/>
      <c r="AQL21" s="453"/>
      <c r="AQM21" s="453"/>
      <c r="AQN21" s="453"/>
      <c r="AQO21" s="453"/>
      <c r="AQP21" s="453"/>
      <c r="AQQ21" s="452"/>
      <c r="AQR21" s="452"/>
      <c r="AQS21" s="452"/>
      <c r="AQT21" s="453"/>
      <c r="AQU21" s="453"/>
      <c r="AQV21" s="453"/>
      <c r="AQW21" s="453"/>
      <c r="AQX21" s="453"/>
      <c r="AQY21" s="452"/>
      <c r="AQZ21" s="452"/>
      <c r="ARA21" s="452"/>
      <c r="ARB21" s="453"/>
      <c r="ARC21" s="453"/>
      <c r="ARD21" s="453"/>
      <c r="ARE21" s="453"/>
      <c r="ARF21" s="453"/>
      <c r="ARG21" s="452"/>
      <c r="ARH21" s="452"/>
      <c r="ARI21" s="452"/>
      <c r="ARJ21" s="453"/>
      <c r="ARK21" s="453"/>
      <c r="ARL21" s="453"/>
      <c r="ARM21" s="453"/>
      <c r="ARN21" s="453"/>
      <c r="ARO21" s="452"/>
      <c r="ARP21" s="452"/>
      <c r="ARQ21" s="452"/>
      <c r="ARR21" s="453"/>
      <c r="ARS21" s="453"/>
      <c r="ART21" s="453"/>
      <c r="ARU21" s="453"/>
      <c r="ARV21" s="453"/>
      <c r="ARW21" s="452"/>
      <c r="ARX21" s="452"/>
      <c r="ARY21" s="452"/>
      <c r="ARZ21" s="453"/>
      <c r="ASA21" s="453"/>
      <c r="ASB21" s="453"/>
      <c r="ASC21" s="453"/>
      <c r="ASD21" s="453"/>
      <c r="ASE21" s="452"/>
      <c r="ASF21" s="452"/>
      <c r="ASG21" s="452"/>
      <c r="ASH21" s="453"/>
      <c r="ASI21" s="453"/>
      <c r="ASJ21" s="453"/>
      <c r="ASK21" s="453"/>
      <c r="ASL21" s="453"/>
      <c r="ASM21" s="452"/>
      <c r="ASN21" s="452"/>
      <c r="ASO21" s="452"/>
      <c r="ASP21" s="453"/>
      <c r="ASQ21" s="453"/>
      <c r="ASR21" s="453"/>
      <c r="ASS21" s="453"/>
      <c r="AST21" s="453"/>
      <c r="ASU21" s="452"/>
      <c r="ASV21" s="452"/>
      <c r="ASW21" s="452"/>
      <c r="ASX21" s="453"/>
      <c r="ASY21" s="453"/>
      <c r="ASZ21" s="453"/>
      <c r="ATA21" s="453"/>
      <c r="ATB21" s="453"/>
      <c r="ATC21" s="452"/>
      <c r="ATD21" s="452"/>
      <c r="ATE21" s="452"/>
      <c r="ATF21" s="453"/>
      <c r="ATG21" s="453"/>
      <c r="ATH21" s="453"/>
      <c r="ATI21" s="453"/>
      <c r="ATJ21" s="453"/>
      <c r="ATK21" s="452"/>
      <c r="ATL21" s="452"/>
      <c r="ATM21" s="452"/>
      <c r="ATN21" s="453"/>
      <c r="ATO21" s="453"/>
      <c r="ATP21" s="453"/>
      <c r="ATQ21" s="453"/>
      <c r="ATR21" s="453"/>
      <c r="ATS21" s="452"/>
      <c r="ATT21" s="452"/>
      <c r="ATU21" s="452"/>
      <c r="ATV21" s="453"/>
      <c r="ATW21" s="453"/>
      <c r="ATX21" s="453"/>
      <c r="ATY21" s="453"/>
      <c r="ATZ21" s="453"/>
      <c r="AUA21" s="452"/>
      <c r="AUB21" s="452"/>
      <c r="AUC21" s="452"/>
      <c r="AUD21" s="453"/>
      <c r="AUE21" s="453"/>
      <c r="AUF21" s="453"/>
      <c r="AUG21" s="453"/>
      <c r="AUH21" s="453"/>
      <c r="AUI21" s="452"/>
      <c r="AUJ21" s="452"/>
      <c r="AUK21" s="452"/>
      <c r="AUL21" s="453"/>
      <c r="AUM21" s="453"/>
      <c r="AUN21" s="453"/>
      <c r="AUO21" s="453"/>
      <c r="AUP21" s="453"/>
      <c r="AUQ21" s="452"/>
      <c r="AUR21" s="452"/>
      <c r="AUS21" s="452"/>
      <c r="AUT21" s="453"/>
      <c r="AUU21" s="453"/>
      <c r="AUV21" s="453"/>
      <c r="AUW21" s="453"/>
      <c r="AUX21" s="453"/>
      <c r="AUY21" s="452"/>
      <c r="AUZ21" s="452"/>
      <c r="AVA21" s="452"/>
      <c r="AVB21" s="453"/>
      <c r="AVC21" s="453"/>
      <c r="AVD21" s="453"/>
      <c r="AVE21" s="453"/>
      <c r="AVF21" s="453"/>
      <c r="AVG21" s="452"/>
      <c r="AVH21" s="452"/>
      <c r="AVI21" s="452"/>
      <c r="AVJ21" s="453"/>
      <c r="AVK21" s="453"/>
      <c r="AVL21" s="453"/>
      <c r="AVM21" s="453"/>
      <c r="AVN21" s="453"/>
      <c r="AVO21" s="452"/>
      <c r="AVP21" s="452"/>
      <c r="AVQ21" s="452"/>
      <c r="AVR21" s="453"/>
      <c r="AVS21" s="453"/>
      <c r="AVT21" s="453"/>
      <c r="AVU21" s="453"/>
      <c r="AVV21" s="453"/>
      <c r="AVW21" s="452"/>
      <c r="AVX21" s="452"/>
      <c r="AVY21" s="452"/>
      <c r="AVZ21" s="453"/>
      <c r="AWA21" s="453"/>
      <c r="AWB21" s="453"/>
      <c r="AWC21" s="453"/>
      <c r="AWD21" s="453"/>
      <c r="AWE21" s="452"/>
      <c r="AWF21" s="452"/>
      <c r="AWG21" s="452"/>
      <c r="AWH21" s="453"/>
      <c r="AWI21" s="453"/>
      <c r="AWJ21" s="453"/>
      <c r="AWK21" s="453"/>
      <c r="AWL21" s="453"/>
      <c r="AWM21" s="452"/>
      <c r="AWN21" s="452"/>
      <c r="AWO21" s="452"/>
      <c r="AWP21" s="453"/>
      <c r="AWQ21" s="453"/>
      <c r="AWR21" s="453"/>
      <c r="AWS21" s="453"/>
      <c r="AWT21" s="453"/>
      <c r="AWU21" s="452"/>
      <c r="AWV21" s="452"/>
      <c r="AWW21" s="452"/>
      <c r="AWX21" s="453"/>
      <c r="AWY21" s="453"/>
      <c r="AWZ21" s="453"/>
      <c r="AXA21" s="453"/>
      <c r="AXB21" s="453"/>
      <c r="AXC21" s="452"/>
      <c r="AXD21" s="452"/>
      <c r="AXE21" s="452"/>
      <c r="AXF21" s="453"/>
      <c r="AXG21" s="453"/>
      <c r="AXH21" s="453"/>
      <c r="AXI21" s="453"/>
      <c r="AXJ21" s="453"/>
      <c r="AXK21" s="452"/>
      <c r="AXL21" s="452"/>
      <c r="AXM21" s="452"/>
      <c r="AXN21" s="453"/>
      <c r="AXO21" s="453"/>
      <c r="AXP21" s="453"/>
      <c r="AXQ21" s="453"/>
      <c r="AXR21" s="453"/>
      <c r="AXS21" s="452"/>
      <c r="AXT21" s="452"/>
      <c r="AXU21" s="452"/>
      <c r="AXV21" s="453"/>
      <c r="AXW21" s="453"/>
      <c r="AXX21" s="453"/>
      <c r="AXY21" s="453"/>
      <c r="AXZ21" s="453"/>
      <c r="AYA21" s="452"/>
      <c r="AYB21" s="452"/>
      <c r="AYC21" s="452"/>
      <c r="AYD21" s="453"/>
      <c r="AYE21" s="453"/>
      <c r="AYF21" s="453"/>
      <c r="AYG21" s="453"/>
      <c r="AYH21" s="453"/>
      <c r="AYI21" s="452"/>
      <c r="AYJ21" s="452"/>
      <c r="AYK21" s="452"/>
      <c r="AYL21" s="453"/>
      <c r="AYM21" s="453"/>
      <c r="AYN21" s="453"/>
      <c r="AYO21" s="453"/>
      <c r="AYP21" s="453"/>
      <c r="AYQ21" s="452"/>
      <c r="AYR21" s="452"/>
      <c r="AYS21" s="452"/>
      <c r="AYT21" s="453"/>
      <c r="AYU21" s="453"/>
      <c r="AYV21" s="453"/>
      <c r="AYW21" s="453"/>
      <c r="AYX21" s="453"/>
      <c r="AYY21" s="452"/>
      <c r="AYZ21" s="452"/>
      <c r="AZA21" s="452"/>
      <c r="AZB21" s="453"/>
      <c r="AZC21" s="453"/>
      <c r="AZD21" s="453"/>
      <c r="AZE21" s="453"/>
      <c r="AZF21" s="453"/>
      <c r="AZG21" s="452"/>
      <c r="AZH21" s="452"/>
      <c r="AZI21" s="452"/>
      <c r="AZJ21" s="453"/>
      <c r="AZK21" s="453"/>
      <c r="AZL21" s="453"/>
      <c r="AZM21" s="453"/>
      <c r="AZN21" s="453"/>
      <c r="AZO21" s="452"/>
      <c r="AZP21" s="452"/>
      <c r="AZQ21" s="452"/>
      <c r="AZR21" s="453"/>
      <c r="AZS21" s="453"/>
      <c r="AZT21" s="453"/>
      <c r="AZU21" s="453"/>
      <c r="AZV21" s="453"/>
      <c r="AZW21" s="452"/>
      <c r="AZX21" s="452"/>
      <c r="AZY21" s="452"/>
      <c r="AZZ21" s="453"/>
      <c r="BAA21" s="453"/>
      <c r="BAB21" s="453"/>
      <c r="BAC21" s="453"/>
      <c r="BAD21" s="453"/>
      <c r="BAE21" s="452"/>
      <c r="BAF21" s="452"/>
      <c r="BAG21" s="452"/>
      <c r="BAH21" s="453"/>
      <c r="BAI21" s="453"/>
      <c r="BAJ21" s="453"/>
      <c r="BAK21" s="453"/>
      <c r="BAL21" s="453"/>
      <c r="BAM21" s="452"/>
      <c r="BAN21" s="452"/>
      <c r="BAO21" s="452"/>
      <c r="BAP21" s="453"/>
      <c r="BAQ21" s="453"/>
      <c r="BAR21" s="453"/>
      <c r="BAS21" s="453"/>
      <c r="BAT21" s="453"/>
      <c r="BAU21" s="452"/>
      <c r="BAV21" s="452"/>
      <c r="BAW21" s="452"/>
      <c r="BAX21" s="453"/>
      <c r="BAY21" s="453"/>
      <c r="BAZ21" s="453"/>
      <c r="BBA21" s="453"/>
      <c r="BBB21" s="453"/>
      <c r="BBC21" s="452"/>
      <c r="BBD21" s="452"/>
      <c r="BBE21" s="452"/>
      <c r="BBF21" s="453"/>
      <c r="BBG21" s="453"/>
      <c r="BBH21" s="453"/>
      <c r="BBI21" s="453"/>
      <c r="BBJ21" s="453"/>
      <c r="BBK21" s="452"/>
      <c r="BBL21" s="452"/>
      <c r="BBM21" s="452"/>
      <c r="BBN21" s="453"/>
      <c r="BBO21" s="453"/>
      <c r="BBP21" s="453"/>
      <c r="BBQ21" s="453"/>
      <c r="BBR21" s="453"/>
      <c r="BBS21" s="452"/>
      <c r="BBT21" s="452"/>
      <c r="BBU21" s="452"/>
      <c r="BBV21" s="453"/>
      <c r="BBW21" s="453"/>
      <c r="BBX21" s="453"/>
      <c r="BBY21" s="453"/>
      <c r="BBZ21" s="453"/>
      <c r="BCA21" s="452"/>
      <c r="BCB21" s="452"/>
      <c r="BCC21" s="452"/>
      <c r="BCD21" s="453"/>
      <c r="BCE21" s="453"/>
      <c r="BCF21" s="453"/>
      <c r="BCG21" s="453"/>
      <c r="BCH21" s="453"/>
      <c r="BCI21" s="452"/>
      <c r="BCJ21" s="452"/>
      <c r="BCK21" s="452"/>
      <c r="BCL21" s="453"/>
      <c r="BCM21" s="453"/>
      <c r="BCN21" s="453"/>
      <c r="BCO21" s="453"/>
      <c r="BCP21" s="453"/>
      <c r="BCQ21" s="452"/>
      <c r="BCR21" s="452"/>
      <c r="BCS21" s="452"/>
      <c r="BCT21" s="453"/>
      <c r="BCU21" s="453"/>
      <c r="BCV21" s="453"/>
      <c r="BCW21" s="453"/>
      <c r="BCX21" s="453"/>
      <c r="BCY21" s="452"/>
      <c r="BCZ21" s="452"/>
      <c r="BDA21" s="452"/>
      <c r="BDB21" s="453"/>
      <c r="BDC21" s="453"/>
      <c r="BDD21" s="453"/>
      <c r="BDE21" s="453"/>
      <c r="BDF21" s="453"/>
      <c r="BDG21" s="452"/>
      <c r="BDH21" s="452"/>
      <c r="BDI21" s="452"/>
      <c r="BDJ21" s="453"/>
      <c r="BDK21" s="453"/>
      <c r="BDL21" s="453"/>
      <c r="BDM21" s="453"/>
      <c r="BDN21" s="453"/>
      <c r="BDO21" s="452"/>
      <c r="BDP21" s="452"/>
      <c r="BDQ21" s="452"/>
      <c r="BDR21" s="453"/>
      <c r="BDS21" s="453"/>
      <c r="BDT21" s="453"/>
      <c r="BDU21" s="453"/>
      <c r="BDV21" s="453"/>
      <c r="BDW21" s="452"/>
      <c r="BDX21" s="452"/>
      <c r="BDY21" s="452"/>
      <c r="BDZ21" s="453"/>
      <c r="BEA21" s="453"/>
      <c r="BEB21" s="453"/>
      <c r="BEC21" s="453"/>
      <c r="BED21" s="453"/>
      <c r="BEE21" s="452"/>
      <c r="BEF21" s="452"/>
      <c r="BEG21" s="452"/>
      <c r="BEH21" s="453"/>
      <c r="BEI21" s="453"/>
      <c r="BEJ21" s="453"/>
      <c r="BEK21" s="453"/>
      <c r="BEL21" s="453"/>
      <c r="BEM21" s="452"/>
      <c r="BEN21" s="452"/>
      <c r="BEO21" s="452"/>
      <c r="BEP21" s="453"/>
      <c r="BEQ21" s="453"/>
      <c r="BER21" s="453"/>
      <c r="BES21" s="453"/>
      <c r="BET21" s="453"/>
      <c r="BEU21" s="452"/>
      <c r="BEV21" s="452"/>
      <c r="BEW21" s="452"/>
      <c r="BEX21" s="453"/>
      <c r="BEY21" s="453"/>
      <c r="BEZ21" s="453"/>
      <c r="BFA21" s="453"/>
      <c r="BFB21" s="453"/>
      <c r="BFC21" s="452"/>
      <c r="BFD21" s="452"/>
      <c r="BFE21" s="452"/>
      <c r="BFF21" s="453"/>
      <c r="BFG21" s="453"/>
      <c r="BFH21" s="453"/>
      <c r="BFI21" s="453"/>
      <c r="BFJ21" s="453"/>
      <c r="BFK21" s="452"/>
      <c r="BFL21" s="452"/>
      <c r="BFM21" s="452"/>
      <c r="BFN21" s="453"/>
      <c r="BFO21" s="453"/>
      <c r="BFP21" s="453"/>
      <c r="BFQ21" s="453"/>
      <c r="BFR21" s="453"/>
      <c r="BFS21" s="452"/>
      <c r="BFT21" s="452"/>
      <c r="BFU21" s="452"/>
      <c r="BFV21" s="453"/>
      <c r="BFW21" s="453"/>
      <c r="BFX21" s="453"/>
      <c r="BFY21" s="453"/>
      <c r="BFZ21" s="453"/>
      <c r="BGA21" s="452"/>
      <c r="BGB21" s="452"/>
      <c r="BGC21" s="452"/>
      <c r="BGD21" s="453"/>
      <c r="BGE21" s="453"/>
      <c r="BGF21" s="453"/>
      <c r="BGG21" s="453"/>
      <c r="BGH21" s="453"/>
      <c r="BGI21" s="452"/>
      <c r="BGJ21" s="452"/>
      <c r="BGK21" s="452"/>
      <c r="BGL21" s="453"/>
      <c r="BGM21" s="453"/>
      <c r="BGN21" s="453"/>
      <c r="BGO21" s="453"/>
      <c r="BGP21" s="453"/>
      <c r="BGQ21" s="452"/>
      <c r="BGR21" s="452"/>
      <c r="BGS21" s="452"/>
      <c r="BGT21" s="453"/>
      <c r="BGU21" s="453"/>
      <c r="BGV21" s="453"/>
      <c r="BGW21" s="453"/>
      <c r="BGX21" s="453"/>
      <c r="BGY21" s="452"/>
      <c r="BGZ21" s="452"/>
      <c r="BHA21" s="452"/>
      <c r="BHB21" s="453"/>
      <c r="BHC21" s="453"/>
      <c r="BHD21" s="453"/>
      <c r="BHE21" s="453"/>
      <c r="BHF21" s="453"/>
      <c r="BHG21" s="452"/>
      <c r="BHH21" s="452"/>
      <c r="BHI21" s="452"/>
      <c r="BHJ21" s="453"/>
      <c r="BHK21" s="453"/>
      <c r="BHL21" s="453"/>
      <c r="BHM21" s="453"/>
      <c r="BHN21" s="453"/>
      <c r="BHO21" s="452"/>
      <c r="BHP21" s="452"/>
      <c r="BHQ21" s="452"/>
      <c r="BHR21" s="453"/>
      <c r="BHS21" s="453"/>
      <c r="BHT21" s="453"/>
      <c r="BHU21" s="453"/>
      <c r="BHV21" s="453"/>
      <c r="BHW21" s="452"/>
      <c r="BHX21" s="452"/>
      <c r="BHY21" s="452"/>
      <c r="BHZ21" s="453"/>
      <c r="BIA21" s="453"/>
      <c r="BIB21" s="453"/>
      <c r="BIC21" s="453"/>
      <c r="BID21" s="453"/>
      <c r="BIE21" s="452"/>
      <c r="BIF21" s="452"/>
      <c r="BIG21" s="452"/>
      <c r="BIH21" s="453"/>
      <c r="BII21" s="453"/>
      <c r="BIJ21" s="453"/>
      <c r="BIK21" s="453"/>
      <c r="BIL21" s="453"/>
      <c r="BIM21" s="452"/>
      <c r="BIN21" s="452"/>
      <c r="BIO21" s="452"/>
      <c r="BIP21" s="453"/>
      <c r="BIQ21" s="453"/>
      <c r="BIR21" s="453"/>
      <c r="BIS21" s="453"/>
      <c r="BIT21" s="453"/>
      <c r="BIU21" s="452"/>
      <c r="BIV21" s="452"/>
      <c r="BIW21" s="452"/>
      <c r="BIX21" s="453"/>
      <c r="BIY21" s="453"/>
      <c r="BIZ21" s="453"/>
      <c r="BJA21" s="453"/>
      <c r="BJB21" s="453"/>
      <c r="BJC21" s="452"/>
      <c r="BJD21" s="452"/>
      <c r="BJE21" s="452"/>
      <c r="BJF21" s="453"/>
      <c r="BJG21" s="453"/>
      <c r="BJH21" s="453"/>
      <c r="BJI21" s="453"/>
      <c r="BJJ21" s="453"/>
      <c r="BJK21" s="452"/>
      <c r="BJL21" s="452"/>
      <c r="BJM21" s="452"/>
      <c r="BJN21" s="453"/>
      <c r="BJO21" s="453"/>
      <c r="BJP21" s="453"/>
      <c r="BJQ21" s="453"/>
      <c r="BJR21" s="453"/>
      <c r="BJS21" s="452"/>
      <c r="BJT21" s="452"/>
      <c r="BJU21" s="452"/>
      <c r="BJV21" s="453"/>
      <c r="BJW21" s="453"/>
      <c r="BJX21" s="453"/>
      <c r="BJY21" s="453"/>
      <c r="BJZ21" s="453"/>
      <c r="BKA21" s="452"/>
      <c r="BKB21" s="452"/>
      <c r="BKC21" s="452"/>
      <c r="BKD21" s="453"/>
      <c r="BKE21" s="453"/>
      <c r="BKF21" s="453"/>
      <c r="BKG21" s="453"/>
      <c r="BKH21" s="453"/>
      <c r="BKI21" s="452"/>
      <c r="BKJ21" s="452"/>
      <c r="BKK21" s="452"/>
      <c r="BKL21" s="453"/>
      <c r="BKM21" s="453"/>
      <c r="BKN21" s="453"/>
      <c r="BKO21" s="453"/>
      <c r="BKP21" s="453"/>
      <c r="BKQ21" s="452"/>
      <c r="BKR21" s="452"/>
      <c r="BKS21" s="452"/>
      <c r="BKT21" s="453"/>
      <c r="BKU21" s="453"/>
      <c r="BKV21" s="453"/>
      <c r="BKW21" s="453"/>
      <c r="BKX21" s="453"/>
      <c r="BKY21" s="452"/>
      <c r="BKZ21" s="452"/>
      <c r="BLA21" s="452"/>
      <c r="BLB21" s="453"/>
      <c r="BLC21" s="453"/>
      <c r="BLD21" s="453"/>
      <c r="BLE21" s="453"/>
      <c r="BLF21" s="453"/>
      <c r="BLG21" s="452"/>
      <c r="BLH21" s="452"/>
      <c r="BLI21" s="452"/>
      <c r="BLJ21" s="453"/>
      <c r="BLK21" s="453"/>
      <c r="BLL21" s="453"/>
      <c r="BLM21" s="453"/>
      <c r="BLN21" s="453"/>
      <c r="BLO21" s="452"/>
      <c r="BLP21" s="452"/>
      <c r="BLQ21" s="452"/>
      <c r="BLR21" s="453"/>
      <c r="BLS21" s="453"/>
      <c r="BLT21" s="453"/>
      <c r="BLU21" s="453"/>
      <c r="BLV21" s="453"/>
      <c r="BLW21" s="452"/>
      <c r="BLX21" s="452"/>
      <c r="BLY21" s="452"/>
      <c r="BLZ21" s="453"/>
      <c r="BMA21" s="453"/>
      <c r="BMB21" s="453"/>
      <c r="BMC21" s="453"/>
      <c r="BMD21" s="453"/>
      <c r="BME21" s="452"/>
      <c r="BMF21" s="452"/>
      <c r="BMG21" s="452"/>
      <c r="BMH21" s="453"/>
      <c r="BMI21" s="453"/>
      <c r="BMJ21" s="453"/>
      <c r="BMK21" s="453"/>
      <c r="BML21" s="453"/>
      <c r="BMM21" s="452"/>
      <c r="BMN21" s="452"/>
      <c r="BMO21" s="452"/>
      <c r="BMP21" s="453"/>
      <c r="BMQ21" s="453"/>
      <c r="BMR21" s="453"/>
      <c r="BMS21" s="453"/>
      <c r="BMT21" s="453"/>
      <c r="BMU21" s="452"/>
      <c r="BMV21" s="452"/>
      <c r="BMW21" s="452"/>
      <c r="BMX21" s="453"/>
      <c r="BMY21" s="453"/>
      <c r="BMZ21" s="453"/>
      <c r="BNA21" s="453"/>
      <c r="BNB21" s="453"/>
      <c r="BNC21" s="452"/>
      <c r="BND21" s="452"/>
      <c r="BNE21" s="452"/>
      <c r="BNF21" s="453"/>
      <c r="BNG21" s="453"/>
      <c r="BNH21" s="453"/>
      <c r="BNI21" s="453"/>
      <c r="BNJ21" s="453"/>
      <c r="BNK21" s="452"/>
      <c r="BNL21" s="452"/>
      <c r="BNM21" s="452"/>
      <c r="BNN21" s="453"/>
      <c r="BNO21" s="453"/>
      <c r="BNP21" s="453"/>
      <c r="BNQ21" s="453"/>
      <c r="BNR21" s="453"/>
      <c r="BNS21" s="452"/>
      <c r="BNT21" s="452"/>
      <c r="BNU21" s="452"/>
      <c r="BNV21" s="453"/>
      <c r="BNW21" s="453"/>
      <c r="BNX21" s="453"/>
      <c r="BNY21" s="453"/>
      <c r="BNZ21" s="453"/>
      <c r="BOA21" s="452"/>
      <c r="BOB21" s="452"/>
      <c r="BOC21" s="452"/>
      <c r="BOD21" s="453"/>
      <c r="BOE21" s="453"/>
      <c r="BOF21" s="453"/>
      <c r="BOG21" s="453"/>
      <c r="BOH21" s="453"/>
      <c r="BOI21" s="452"/>
      <c r="BOJ21" s="452"/>
      <c r="BOK21" s="452"/>
      <c r="BOL21" s="453"/>
      <c r="BOM21" s="453"/>
      <c r="BON21" s="453"/>
      <c r="BOO21" s="453"/>
      <c r="BOP21" s="453"/>
      <c r="BOQ21" s="452"/>
      <c r="BOR21" s="452"/>
      <c r="BOS21" s="452"/>
      <c r="BOT21" s="453"/>
      <c r="BOU21" s="453"/>
      <c r="BOV21" s="453"/>
      <c r="BOW21" s="453"/>
      <c r="BOX21" s="453"/>
      <c r="BOY21" s="452"/>
      <c r="BOZ21" s="452"/>
      <c r="BPA21" s="452"/>
      <c r="BPB21" s="453"/>
      <c r="BPC21" s="453"/>
      <c r="BPD21" s="453"/>
      <c r="BPE21" s="453"/>
      <c r="BPF21" s="453"/>
      <c r="BPG21" s="452"/>
      <c r="BPH21" s="452"/>
      <c r="BPI21" s="452"/>
      <c r="BPJ21" s="453"/>
      <c r="BPK21" s="453"/>
      <c r="BPL21" s="453"/>
      <c r="BPM21" s="453"/>
      <c r="BPN21" s="453"/>
      <c r="BPO21" s="452"/>
      <c r="BPP21" s="452"/>
      <c r="BPQ21" s="452"/>
      <c r="BPR21" s="453"/>
      <c r="BPS21" s="453"/>
      <c r="BPT21" s="453"/>
      <c r="BPU21" s="453"/>
      <c r="BPV21" s="453"/>
      <c r="BPW21" s="452"/>
      <c r="BPX21" s="452"/>
      <c r="BPY21" s="452"/>
      <c r="BPZ21" s="453"/>
      <c r="BQA21" s="453"/>
      <c r="BQB21" s="453"/>
      <c r="BQC21" s="453"/>
      <c r="BQD21" s="453"/>
      <c r="BQE21" s="452"/>
      <c r="BQF21" s="452"/>
      <c r="BQG21" s="452"/>
      <c r="BQH21" s="453"/>
      <c r="BQI21" s="453"/>
      <c r="BQJ21" s="453"/>
      <c r="BQK21" s="453"/>
      <c r="BQL21" s="453"/>
      <c r="BQM21" s="452"/>
      <c r="BQN21" s="452"/>
      <c r="BQO21" s="452"/>
      <c r="BQP21" s="453"/>
      <c r="BQQ21" s="453"/>
      <c r="BQR21" s="453"/>
      <c r="BQS21" s="453"/>
      <c r="BQT21" s="453"/>
      <c r="BQU21" s="452"/>
      <c r="BQV21" s="452"/>
      <c r="BQW21" s="452"/>
      <c r="BQX21" s="453"/>
      <c r="BQY21" s="453"/>
      <c r="BQZ21" s="453"/>
      <c r="BRA21" s="453"/>
      <c r="BRB21" s="453"/>
      <c r="BRC21" s="452"/>
      <c r="BRD21" s="452"/>
      <c r="BRE21" s="452"/>
      <c r="BRF21" s="453"/>
      <c r="BRG21" s="453"/>
      <c r="BRH21" s="453"/>
      <c r="BRI21" s="453"/>
      <c r="BRJ21" s="453"/>
      <c r="BRK21" s="452"/>
      <c r="BRL21" s="452"/>
      <c r="BRM21" s="452"/>
      <c r="BRN21" s="453"/>
      <c r="BRO21" s="453"/>
      <c r="BRP21" s="453"/>
      <c r="BRQ21" s="453"/>
      <c r="BRR21" s="453"/>
      <c r="BRS21" s="452"/>
      <c r="BRT21" s="452"/>
      <c r="BRU21" s="452"/>
      <c r="BRV21" s="453"/>
      <c r="BRW21" s="453"/>
      <c r="BRX21" s="453"/>
      <c r="BRY21" s="453"/>
      <c r="BRZ21" s="453"/>
      <c r="BSA21" s="452"/>
      <c r="BSB21" s="452"/>
      <c r="BSC21" s="452"/>
      <c r="BSD21" s="453"/>
      <c r="BSE21" s="453"/>
      <c r="BSF21" s="453"/>
      <c r="BSG21" s="453"/>
      <c r="BSH21" s="453"/>
      <c r="BSI21" s="452"/>
      <c r="BSJ21" s="452"/>
      <c r="BSK21" s="452"/>
      <c r="BSL21" s="453"/>
      <c r="BSM21" s="453"/>
      <c r="BSN21" s="453"/>
      <c r="BSO21" s="453"/>
      <c r="BSP21" s="453"/>
      <c r="BSQ21" s="452"/>
      <c r="BSR21" s="452"/>
      <c r="BSS21" s="452"/>
      <c r="BST21" s="453"/>
      <c r="BSU21" s="453"/>
      <c r="BSV21" s="453"/>
      <c r="BSW21" s="453"/>
      <c r="BSX21" s="453"/>
      <c r="BSY21" s="452"/>
      <c r="BSZ21" s="452"/>
      <c r="BTA21" s="452"/>
      <c r="BTB21" s="453"/>
      <c r="BTC21" s="453"/>
      <c r="BTD21" s="453"/>
      <c r="BTE21" s="453"/>
      <c r="BTF21" s="453"/>
      <c r="BTG21" s="452"/>
      <c r="BTH21" s="452"/>
      <c r="BTI21" s="452"/>
      <c r="BTJ21" s="453"/>
      <c r="BTK21" s="453"/>
      <c r="BTL21" s="453"/>
      <c r="BTM21" s="453"/>
      <c r="BTN21" s="453"/>
      <c r="BTO21" s="452"/>
      <c r="BTP21" s="452"/>
      <c r="BTQ21" s="452"/>
      <c r="BTR21" s="453"/>
      <c r="BTS21" s="453"/>
      <c r="BTT21" s="453"/>
      <c r="BTU21" s="453"/>
      <c r="BTV21" s="453"/>
      <c r="BTW21" s="452"/>
      <c r="BTX21" s="452"/>
      <c r="BTY21" s="452"/>
      <c r="BTZ21" s="453"/>
      <c r="BUA21" s="453"/>
      <c r="BUB21" s="453"/>
      <c r="BUC21" s="453"/>
      <c r="BUD21" s="453"/>
      <c r="BUE21" s="452"/>
      <c r="BUF21" s="452"/>
      <c r="BUG21" s="452"/>
      <c r="BUH21" s="453"/>
      <c r="BUI21" s="453"/>
      <c r="BUJ21" s="453"/>
      <c r="BUK21" s="453"/>
      <c r="BUL21" s="453"/>
      <c r="BUM21" s="452"/>
      <c r="BUN21" s="452"/>
      <c r="BUO21" s="452"/>
      <c r="BUP21" s="453"/>
      <c r="BUQ21" s="453"/>
      <c r="BUR21" s="453"/>
      <c r="BUS21" s="453"/>
      <c r="BUT21" s="453"/>
      <c r="BUU21" s="452"/>
      <c r="BUV21" s="452"/>
      <c r="BUW21" s="452"/>
      <c r="BUX21" s="453"/>
      <c r="BUY21" s="453"/>
      <c r="BUZ21" s="453"/>
      <c r="BVA21" s="453"/>
      <c r="BVB21" s="453"/>
      <c r="BVC21" s="452"/>
      <c r="BVD21" s="452"/>
      <c r="BVE21" s="452"/>
      <c r="BVF21" s="453"/>
      <c r="BVG21" s="453"/>
      <c r="BVH21" s="453"/>
      <c r="BVI21" s="453"/>
      <c r="BVJ21" s="453"/>
      <c r="BVK21" s="452"/>
      <c r="BVL21" s="452"/>
      <c r="BVM21" s="452"/>
      <c r="BVN21" s="453"/>
      <c r="BVO21" s="453"/>
      <c r="BVP21" s="453"/>
      <c r="BVQ21" s="453"/>
      <c r="BVR21" s="453"/>
      <c r="BVS21" s="452"/>
      <c r="BVT21" s="452"/>
      <c r="BVU21" s="452"/>
      <c r="BVV21" s="453"/>
      <c r="BVW21" s="453"/>
      <c r="BVX21" s="453"/>
      <c r="BVY21" s="453"/>
      <c r="BVZ21" s="453"/>
      <c r="BWA21" s="452"/>
      <c r="BWB21" s="452"/>
      <c r="BWC21" s="452"/>
      <c r="BWD21" s="453"/>
      <c r="BWE21" s="453"/>
      <c r="BWF21" s="453"/>
      <c r="BWG21" s="453"/>
      <c r="BWH21" s="453"/>
      <c r="BWI21" s="452"/>
      <c r="BWJ21" s="452"/>
      <c r="BWK21" s="452"/>
      <c r="BWL21" s="453"/>
      <c r="BWM21" s="453"/>
      <c r="BWN21" s="453"/>
      <c r="BWO21" s="453"/>
      <c r="BWP21" s="453"/>
      <c r="BWQ21" s="452"/>
      <c r="BWR21" s="452"/>
      <c r="BWS21" s="452"/>
      <c r="BWT21" s="453"/>
      <c r="BWU21" s="453"/>
      <c r="BWV21" s="453"/>
      <c r="BWW21" s="453"/>
      <c r="BWX21" s="453"/>
      <c r="BWY21" s="452"/>
      <c r="BWZ21" s="452"/>
      <c r="BXA21" s="452"/>
      <c r="BXB21" s="453"/>
      <c r="BXC21" s="453"/>
      <c r="BXD21" s="453"/>
      <c r="BXE21" s="453"/>
      <c r="BXF21" s="453"/>
      <c r="BXG21" s="452"/>
      <c r="BXH21" s="452"/>
      <c r="BXI21" s="452"/>
      <c r="BXJ21" s="453"/>
      <c r="BXK21" s="453"/>
      <c r="BXL21" s="453"/>
      <c r="BXM21" s="453"/>
      <c r="BXN21" s="453"/>
      <c r="BXO21" s="452"/>
      <c r="BXP21" s="452"/>
      <c r="BXQ21" s="452"/>
      <c r="BXR21" s="453"/>
      <c r="BXS21" s="453"/>
      <c r="BXT21" s="453"/>
      <c r="BXU21" s="453"/>
      <c r="BXV21" s="453"/>
      <c r="BXW21" s="452"/>
      <c r="BXX21" s="452"/>
      <c r="BXY21" s="452"/>
      <c r="BXZ21" s="453"/>
      <c r="BYA21" s="453"/>
      <c r="BYB21" s="453"/>
      <c r="BYC21" s="453"/>
      <c r="BYD21" s="453"/>
      <c r="BYE21" s="452"/>
      <c r="BYF21" s="452"/>
      <c r="BYG21" s="452"/>
      <c r="BYH21" s="453"/>
      <c r="BYI21" s="453"/>
      <c r="BYJ21" s="453"/>
      <c r="BYK21" s="453"/>
      <c r="BYL21" s="453"/>
      <c r="BYM21" s="452"/>
      <c r="BYN21" s="452"/>
      <c r="BYO21" s="452"/>
      <c r="BYP21" s="453"/>
      <c r="BYQ21" s="453"/>
      <c r="BYR21" s="453"/>
      <c r="BYS21" s="453"/>
      <c r="BYT21" s="453"/>
      <c r="BYU21" s="452"/>
      <c r="BYV21" s="452"/>
      <c r="BYW21" s="452"/>
      <c r="BYX21" s="453"/>
      <c r="BYY21" s="453"/>
      <c r="BYZ21" s="453"/>
      <c r="BZA21" s="453"/>
      <c r="BZB21" s="453"/>
      <c r="BZC21" s="452"/>
      <c r="BZD21" s="452"/>
      <c r="BZE21" s="452"/>
      <c r="BZF21" s="453"/>
      <c r="BZG21" s="453"/>
      <c r="BZH21" s="453"/>
      <c r="BZI21" s="453"/>
      <c r="BZJ21" s="453"/>
      <c r="BZK21" s="452"/>
      <c r="BZL21" s="452"/>
      <c r="BZM21" s="452"/>
      <c r="BZN21" s="453"/>
      <c r="BZO21" s="453"/>
      <c r="BZP21" s="453"/>
      <c r="BZQ21" s="453"/>
      <c r="BZR21" s="453"/>
      <c r="BZS21" s="452"/>
      <c r="BZT21" s="452"/>
      <c r="BZU21" s="452"/>
      <c r="BZV21" s="453"/>
      <c r="BZW21" s="453"/>
      <c r="BZX21" s="453"/>
      <c r="BZY21" s="453"/>
      <c r="BZZ21" s="453"/>
      <c r="CAA21" s="452"/>
      <c r="CAB21" s="452"/>
      <c r="CAC21" s="452"/>
      <c r="CAD21" s="453"/>
      <c r="CAE21" s="453"/>
      <c r="CAF21" s="453"/>
      <c r="CAG21" s="453"/>
      <c r="CAH21" s="453"/>
      <c r="CAI21" s="452"/>
      <c r="CAJ21" s="452"/>
      <c r="CAK21" s="452"/>
      <c r="CAL21" s="453"/>
      <c r="CAM21" s="453"/>
      <c r="CAN21" s="453"/>
      <c r="CAO21" s="453"/>
      <c r="CAP21" s="453"/>
      <c r="CAQ21" s="452"/>
      <c r="CAR21" s="452"/>
      <c r="CAS21" s="452"/>
      <c r="CAT21" s="453"/>
      <c r="CAU21" s="453"/>
      <c r="CAV21" s="453"/>
      <c r="CAW21" s="453"/>
      <c r="CAX21" s="453"/>
      <c r="CAY21" s="452"/>
      <c r="CAZ21" s="452"/>
      <c r="CBA21" s="452"/>
      <c r="CBB21" s="453"/>
      <c r="CBC21" s="453"/>
      <c r="CBD21" s="453"/>
      <c r="CBE21" s="453"/>
      <c r="CBF21" s="453"/>
      <c r="CBG21" s="452"/>
      <c r="CBH21" s="452"/>
      <c r="CBI21" s="452"/>
      <c r="CBJ21" s="453"/>
      <c r="CBK21" s="453"/>
      <c r="CBL21" s="453"/>
      <c r="CBM21" s="453"/>
      <c r="CBN21" s="453"/>
      <c r="CBO21" s="452"/>
      <c r="CBP21" s="452"/>
      <c r="CBQ21" s="452"/>
      <c r="CBR21" s="453"/>
      <c r="CBS21" s="453"/>
      <c r="CBT21" s="453"/>
      <c r="CBU21" s="453"/>
      <c r="CBV21" s="453"/>
      <c r="CBW21" s="452"/>
      <c r="CBX21" s="452"/>
      <c r="CBY21" s="452"/>
      <c r="CBZ21" s="453"/>
      <c r="CCA21" s="453"/>
      <c r="CCB21" s="453"/>
      <c r="CCC21" s="453"/>
      <c r="CCD21" s="453"/>
      <c r="CCE21" s="452"/>
      <c r="CCF21" s="452"/>
      <c r="CCG21" s="452"/>
      <c r="CCH21" s="453"/>
      <c r="CCI21" s="453"/>
      <c r="CCJ21" s="453"/>
      <c r="CCK21" s="453"/>
      <c r="CCL21" s="453"/>
      <c r="CCM21" s="452"/>
      <c r="CCN21" s="452"/>
      <c r="CCO21" s="452"/>
      <c r="CCP21" s="453"/>
      <c r="CCQ21" s="453"/>
      <c r="CCR21" s="453"/>
      <c r="CCS21" s="453"/>
      <c r="CCT21" s="453"/>
      <c r="CCU21" s="452"/>
      <c r="CCV21" s="452"/>
      <c r="CCW21" s="452"/>
      <c r="CCX21" s="453"/>
      <c r="CCY21" s="453"/>
      <c r="CCZ21" s="453"/>
      <c r="CDA21" s="453"/>
      <c r="CDB21" s="453"/>
      <c r="CDC21" s="452"/>
      <c r="CDD21" s="452"/>
      <c r="CDE21" s="452"/>
      <c r="CDF21" s="453"/>
      <c r="CDG21" s="453"/>
      <c r="CDH21" s="453"/>
      <c r="CDI21" s="453"/>
      <c r="CDJ21" s="453"/>
      <c r="CDK21" s="452"/>
      <c r="CDL21" s="452"/>
      <c r="CDM21" s="452"/>
      <c r="CDN21" s="453"/>
      <c r="CDO21" s="453"/>
      <c r="CDP21" s="453"/>
      <c r="CDQ21" s="453"/>
      <c r="CDR21" s="453"/>
      <c r="CDS21" s="452"/>
      <c r="CDT21" s="452"/>
      <c r="CDU21" s="452"/>
      <c r="CDV21" s="453"/>
      <c r="CDW21" s="453"/>
      <c r="CDX21" s="453"/>
      <c r="CDY21" s="453"/>
      <c r="CDZ21" s="453"/>
      <c r="CEA21" s="452"/>
      <c r="CEB21" s="452"/>
      <c r="CEC21" s="452"/>
      <c r="CED21" s="453"/>
      <c r="CEE21" s="453"/>
      <c r="CEF21" s="453"/>
      <c r="CEG21" s="453"/>
      <c r="CEH21" s="453"/>
      <c r="CEI21" s="452"/>
      <c r="CEJ21" s="452"/>
      <c r="CEK21" s="452"/>
      <c r="CEL21" s="453"/>
      <c r="CEM21" s="453"/>
      <c r="CEN21" s="453"/>
      <c r="CEO21" s="453"/>
      <c r="CEP21" s="453"/>
      <c r="CEQ21" s="452"/>
      <c r="CER21" s="452"/>
      <c r="CES21" s="452"/>
      <c r="CET21" s="453"/>
      <c r="CEU21" s="453"/>
      <c r="CEV21" s="453"/>
      <c r="CEW21" s="453"/>
      <c r="CEX21" s="453"/>
      <c r="CEY21" s="452"/>
      <c r="CEZ21" s="452"/>
      <c r="CFA21" s="452"/>
      <c r="CFB21" s="453"/>
      <c r="CFC21" s="453"/>
      <c r="CFD21" s="453"/>
      <c r="CFE21" s="453"/>
      <c r="CFF21" s="453"/>
      <c r="CFG21" s="452"/>
      <c r="CFH21" s="452"/>
      <c r="CFI21" s="452"/>
      <c r="CFJ21" s="453"/>
      <c r="CFK21" s="453"/>
      <c r="CFL21" s="453"/>
      <c r="CFM21" s="453"/>
      <c r="CFN21" s="453"/>
      <c r="CFO21" s="452"/>
      <c r="CFP21" s="452"/>
      <c r="CFQ21" s="452"/>
      <c r="CFR21" s="453"/>
      <c r="CFS21" s="453"/>
      <c r="CFT21" s="453"/>
      <c r="CFU21" s="453"/>
      <c r="CFV21" s="453"/>
      <c r="CFW21" s="452"/>
      <c r="CFX21" s="452"/>
      <c r="CFY21" s="452"/>
      <c r="CFZ21" s="453"/>
      <c r="CGA21" s="453"/>
      <c r="CGB21" s="453"/>
      <c r="CGC21" s="453"/>
      <c r="CGD21" s="453"/>
      <c r="CGE21" s="452"/>
      <c r="CGF21" s="452"/>
      <c r="CGG21" s="452"/>
      <c r="CGH21" s="453"/>
      <c r="CGI21" s="453"/>
      <c r="CGJ21" s="453"/>
      <c r="CGK21" s="453"/>
      <c r="CGL21" s="453"/>
      <c r="CGM21" s="452"/>
      <c r="CGN21" s="452"/>
      <c r="CGO21" s="452"/>
      <c r="CGP21" s="453"/>
      <c r="CGQ21" s="453"/>
      <c r="CGR21" s="453"/>
      <c r="CGS21" s="453"/>
      <c r="CGT21" s="453"/>
      <c r="CGU21" s="452"/>
      <c r="CGV21" s="452"/>
      <c r="CGW21" s="452"/>
      <c r="CGX21" s="453"/>
      <c r="CGY21" s="453"/>
      <c r="CGZ21" s="453"/>
      <c r="CHA21" s="453"/>
      <c r="CHB21" s="453"/>
      <c r="CHC21" s="452"/>
      <c r="CHD21" s="452"/>
      <c r="CHE21" s="452"/>
      <c r="CHF21" s="453"/>
      <c r="CHG21" s="453"/>
      <c r="CHH21" s="453"/>
      <c r="CHI21" s="453"/>
      <c r="CHJ21" s="453"/>
      <c r="CHK21" s="452"/>
      <c r="CHL21" s="452"/>
      <c r="CHM21" s="452"/>
      <c r="CHN21" s="453"/>
      <c r="CHO21" s="453"/>
      <c r="CHP21" s="453"/>
      <c r="CHQ21" s="453"/>
      <c r="CHR21" s="453"/>
      <c r="CHS21" s="452"/>
      <c r="CHT21" s="452"/>
      <c r="CHU21" s="452"/>
      <c r="CHV21" s="453"/>
      <c r="CHW21" s="453"/>
      <c r="CHX21" s="453"/>
      <c r="CHY21" s="453"/>
      <c r="CHZ21" s="453"/>
      <c r="CIA21" s="452"/>
      <c r="CIB21" s="452"/>
      <c r="CIC21" s="452"/>
      <c r="CID21" s="453"/>
      <c r="CIE21" s="453"/>
      <c r="CIF21" s="453"/>
      <c r="CIG21" s="453"/>
      <c r="CIH21" s="453"/>
      <c r="CII21" s="452"/>
      <c r="CIJ21" s="452"/>
      <c r="CIK21" s="452"/>
      <c r="CIL21" s="453"/>
      <c r="CIM21" s="453"/>
      <c r="CIN21" s="453"/>
      <c r="CIO21" s="453"/>
      <c r="CIP21" s="453"/>
      <c r="CIQ21" s="452"/>
      <c r="CIR21" s="452"/>
      <c r="CIS21" s="452"/>
      <c r="CIT21" s="453"/>
      <c r="CIU21" s="453"/>
      <c r="CIV21" s="453"/>
      <c r="CIW21" s="453"/>
      <c r="CIX21" s="453"/>
      <c r="CIY21" s="452"/>
      <c r="CIZ21" s="452"/>
      <c r="CJA21" s="452"/>
      <c r="CJB21" s="453"/>
      <c r="CJC21" s="453"/>
      <c r="CJD21" s="453"/>
      <c r="CJE21" s="453"/>
      <c r="CJF21" s="453"/>
      <c r="CJG21" s="452"/>
      <c r="CJH21" s="452"/>
      <c r="CJI21" s="452"/>
      <c r="CJJ21" s="453"/>
      <c r="CJK21" s="453"/>
      <c r="CJL21" s="453"/>
      <c r="CJM21" s="453"/>
      <c r="CJN21" s="453"/>
      <c r="CJO21" s="452"/>
      <c r="CJP21" s="452"/>
      <c r="CJQ21" s="452"/>
      <c r="CJR21" s="453"/>
      <c r="CJS21" s="453"/>
      <c r="CJT21" s="453"/>
      <c r="CJU21" s="453"/>
      <c r="CJV21" s="453"/>
      <c r="CJW21" s="452"/>
      <c r="CJX21" s="452"/>
      <c r="CJY21" s="452"/>
      <c r="CJZ21" s="453"/>
      <c r="CKA21" s="453"/>
      <c r="CKB21" s="453"/>
      <c r="CKC21" s="453"/>
      <c r="CKD21" s="453"/>
      <c r="CKE21" s="452"/>
      <c r="CKF21" s="452"/>
      <c r="CKG21" s="452"/>
      <c r="CKH21" s="453"/>
      <c r="CKI21" s="453"/>
      <c r="CKJ21" s="453"/>
      <c r="CKK21" s="453"/>
      <c r="CKL21" s="453"/>
      <c r="CKM21" s="452"/>
      <c r="CKN21" s="452"/>
      <c r="CKO21" s="452"/>
      <c r="CKP21" s="453"/>
      <c r="CKQ21" s="453"/>
      <c r="CKR21" s="453"/>
      <c r="CKS21" s="453"/>
      <c r="CKT21" s="453"/>
      <c r="CKU21" s="452"/>
      <c r="CKV21" s="452"/>
      <c r="CKW21" s="452"/>
      <c r="CKX21" s="453"/>
      <c r="CKY21" s="453"/>
      <c r="CKZ21" s="453"/>
      <c r="CLA21" s="453"/>
      <c r="CLB21" s="453"/>
      <c r="CLC21" s="452"/>
      <c r="CLD21" s="452"/>
      <c r="CLE21" s="452"/>
      <c r="CLF21" s="453"/>
      <c r="CLG21" s="453"/>
      <c r="CLH21" s="453"/>
      <c r="CLI21" s="453"/>
      <c r="CLJ21" s="453"/>
      <c r="CLK21" s="452"/>
      <c r="CLL21" s="452"/>
      <c r="CLM21" s="452"/>
      <c r="CLN21" s="453"/>
      <c r="CLO21" s="453"/>
      <c r="CLP21" s="453"/>
      <c r="CLQ21" s="453"/>
      <c r="CLR21" s="453"/>
      <c r="CLS21" s="452"/>
      <c r="CLT21" s="452"/>
      <c r="CLU21" s="452"/>
      <c r="CLV21" s="453"/>
      <c r="CLW21" s="453"/>
      <c r="CLX21" s="453"/>
      <c r="CLY21" s="453"/>
      <c r="CLZ21" s="453"/>
      <c r="CMA21" s="452"/>
      <c r="CMB21" s="452"/>
      <c r="CMC21" s="452"/>
      <c r="CMD21" s="453"/>
      <c r="CME21" s="453"/>
      <c r="CMF21" s="453"/>
      <c r="CMG21" s="453"/>
      <c r="CMH21" s="453"/>
      <c r="CMI21" s="452"/>
      <c r="CMJ21" s="452"/>
      <c r="CMK21" s="452"/>
      <c r="CML21" s="453"/>
      <c r="CMM21" s="453"/>
      <c r="CMN21" s="453"/>
      <c r="CMO21" s="453"/>
      <c r="CMP21" s="453"/>
      <c r="CMQ21" s="452"/>
      <c r="CMR21" s="452"/>
      <c r="CMS21" s="452"/>
      <c r="CMT21" s="453"/>
      <c r="CMU21" s="453"/>
      <c r="CMV21" s="453"/>
      <c r="CMW21" s="453"/>
      <c r="CMX21" s="453"/>
      <c r="CMY21" s="452"/>
      <c r="CMZ21" s="452"/>
      <c r="CNA21" s="452"/>
      <c r="CNB21" s="453"/>
      <c r="CNC21" s="453"/>
      <c r="CND21" s="453"/>
      <c r="CNE21" s="453"/>
      <c r="CNF21" s="453"/>
      <c r="CNG21" s="452"/>
      <c r="CNH21" s="452"/>
      <c r="CNI21" s="452"/>
      <c r="CNJ21" s="453"/>
      <c r="CNK21" s="453"/>
      <c r="CNL21" s="453"/>
      <c r="CNM21" s="453"/>
      <c r="CNN21" s="453"/>
      <c r="CNO21" s="452"/>
      <c r="CNP21" s="452"/>
      <c r="CNQ21" s="452"/>
      <c r="CNR21" s="453"/>
      <c r="CNS21" s="453"/>
      <c r="CNT21" s="453"/>
      <c r="CNU21" s="453"/>
      <c r="CNV21" s="453"/>
      <c r="CNW21" s="452"/>
      <c r="CNX21" s="452"/>
      <c r="CNY21" s="452"/>
      <c r="CNZ21" s="453"/>
      <c r="COA21" s="453"/>
      <c r="COB21" s="453"/>
      <c r="COC21" s="453"/>
      <c r="COD21" s="453"/>
      <c r="COE21" s="452"/>
      <c r="COF21" s="452"/>
      <c r="COG21" s="452"/>
      <c r="COH21" s="453"/>
      <c r="COI21" s="453"/>
      <c r="COJ21" s="453"/>
      <c r="COK21" s="453"/>
      <c r="COL21" s="453"/>
      <c r="COM21" s="452"/>
      <c r="CON21" s="452"/>
      <c r="COO21" s="452"/>
      <c r="COP21" s="453"/>
      <c r="COQ21" s="453"/>
      <c r="COR21" s="453"/>
      <c r="COS21" s="453"/>
      <c r="COT21" s="453"/>
      <c r="COU21" s="452"/>
      <c r="COV21" s="452"/>
      <c r="COW21" s="452"/>
      <c r="COX21" s="453"/>
      <c r="COY21" s="453"/>
      <c r="COZ21" s="453"/>
      <c r="CPA21" s="453"/>
      <c r="CPB21" s="453"/>
      <c r="CPC21" s="452"/>
      <c r="CPD21" s="452"/>
      <c r="CPE21" s="452"/>
      <c r="CPF21" s="453"/>
      <c r="CPG21" s="453"/>
      <c r="CPH21" s="453"/>
      <c r="CPI21" s="453"/>
      <c r="CPJ21" s="453"/>
      <c r="CPK21" s="452"/>
      <c r="CPL21" s="452"/>
      <c r="CPM21" s="452"/>
      <c r="CPN21" s="453"/>
      <c r="CPO21" s="453"/>
      <c r="CPP21" s="453"/>
      <c r="CPQ21" s="453"/>
      <c r="CPR21" s="453"/>
      <c r="CPS21" s="452"/>
      <c r="CPT21" s="452"/>
      <c r="CPU21" s="452"/>
      <c r="CPV21" s="453"/>
      <c r="CPW21" s="453"/>
      <c r="CPX21" s="453"/>
      <c r="CPY21" s="453"/>
      <c r="CPZ21" s="453"/>
      <c r="CQA21" s="452"/>
      <c r="CQB21" s="452"/>
      <c r="CQC21" s="452"/>
      <c r="CQD21" s="453"/>
      <c r="CQE21" s="453"/>
      <c r="CQF21" s="453"/>
      <c r="CQG21" s="453"/>
      <c r="CQH21" s="453"/>
      <c r="CQI21" s="452"/>
      <c r="CQJ21" s="452"/>
      <c r="CQK21" s="452"/>
      <c r="CQL21" s="453"/>
      <c r="CQM21" s="453"/>
      <c r="CQN21" s="453"/>
      <c r="CQO21" s="453"/>
      <c r="CQP21" s="453"/>
      <c r="CQQ21" s="452"/>
      <c r="CQR21" s="452"/>
      <c r="CQS21" s="452"/>
      <c r="CQT21" s="453"/>
      <c r="CQU21" s="453"/>
      <c r="CQV21" s="453"/>
      <c r="CQW21" s="453"/>
      <c r="CQX21" s="453"/>
      <c r="CQY21" s="452"/>
      <c r="CQZ21" s="452"/>
      <c r="CRA21" s="452"/>
      <c r="CRB21" s="453"/>
      <c r="CRC21" s="453"/>
      <c r="CRD21" s="453"/>
      <c r="CRE21" s="453"/>
      <c r="CRF21" s="453"/>
      <c r="CRG21" s="452"/>
      <c r="CRH21" s="452"/>
      <c r="CRI21" s="452"/>
      <c r="CRJ21" s="453"/>
      <c r="CRK21" s="453"/>
      <c r="CRL21" s="453"/>
      <c r="CRM21" s="453"/>
      <c r="CRN21" s="453"/>
      <c r="CRO21" s="452"/>
      <c r="CRP21" s="452"/>
      <c r="CRQ21" s="452"/>
      <c r="CRR21" s="453"/>
      <c r="CRS21" s="453"/>
      <c r="CRT21" s="453"/>
      <c r="CRU21" s="453"/>
      <c r="CRV21" s="453"/>
      <c r="CRW21" s="452"/>
      <c r="CRX21" s="452"/>
      <c r="CRY21" s="452"/>
      <c r="CRZ21" s="453"/>
      <c r="CSA21" s="453"/>
      <c r="CSB21" s="453"/>
      <c r="CSC21" s="453"/>
      <c r="CSD21" s="453"/>
      <c r="CSE21" s="452"/>
      <c r="CSF21" s="452"/>
      <c r="CSG21" s="452"/>
      <c r="CSH21" s="453"/>
      <c r="CSI21" s="453"/>
      <c r="CSJ21" s="453"/>
      <c r="CSK21" s="453"/>
      <c r="CSL21" s="453"/>
      <c r="CSM21" s="452"/>
      <c r="CSN21" s="452"/>
      <c r="CSO21" s="452"/>
      <c r="CSP21" s="453"/>
      <c r="CSQ21" s="453"/>
      <c r="CSR21" s="453"/>
      <c r="CSS21" s="453"/>
      <c r="CST21" s="453"/>
      <c r="CSU21" s="452"/>
      <c r="CSV21" s="452"/>
      <c r="CSW21" s="452"/>
      <c r="CSX21" s="453"/>
      <c r="CSY21" s="453"/>
      <c r="CSZ21" s="453"/>
      <c r="CTA21" s="453"/>
      <c r="CTB21" s="453"/>
      <c r="CTC21" s="452"/>
      <c r="CTD21" s="452"/>
      <c r="CTE21" s="452"/>
      <c r="CTF21" s="453"/>
      <c r="CTG21" s="453"/>
      <c r="CTH21" s="453"/>
      <c r="CTI21" s="453"/>
      <c r="CTJ21" s="453"/>
      <c r="CTK21" s="452"/>
      <c r="CTL21" s="452"/>
      <c r="CTM21" s="452"/>
      <c r="CTN21" s="453"/>
      <c r="CTO21" s="453"/>
      <c r="CTP21" s="453"/>
      <c r="CTQ21" s="453"/>
      <c r="CTR21" s="453"/>
      <c r="CTS21" s="452"/>
      <c r="CTT21" s="452"/>
      <c r="CTU21" s="452"/>
      <c r="CTV21" s="453"/>
      <c r="CTW21" s="453"/>
      <c r="CTX21" s="453"/>
      <c r="CTY21" s="453"/>
      <c r="CTZ21" s="453"/>
      <c r="CUA21" s="452"/>
      <c r="CUB21" s="452"/>
      <c r="CUC21" s="452"/>
      <c r="CUD21" s="453"/>
      <c r="CUE21" s="453"/>
      <c r="CUF21" s="453"/>
      <c r="CUG21" s="453"/>
      <c r="CUH21" s="453"/>
      <c r="CUI21" s="452"/>
      <c r="CUJ21" s="452"/>
      <c r="CUK21" s="452"/>
      <c r="CUL21" s="453"/>
      <c r="CUM21" s="453"/>
      <c r="CUN21" s="453"/>
      <c r="CUO21" s="453"/>
      <c r="CUP21" s="453"/>
      <c r="CUQ21" s="452"/>
      <c r="CUR21" s="452"/>
      <c r="CUS21" s="452"/>
      <c r="CUT21" s="453"/>
      <c r="CUU21" s="453"/>
      <c r="CUV21" s="453"/>
      <c r="CUW21" s="453"/>
      <c r="CUX21" s="453"/>
      <c r="CUY21" s="452"/>
      <c r="CUZ21" s="452"/>
      <c r="CVA21" s="452"/>
      <c r="CVB21" s="453"/>
      <c r="CVC21" s="453"/>
      <c r="CVD21" s="453"/>
      <c r="CVE21" s="453"/>
      <c r="CVF21" s="453"/>
      <c r="CVG21" s="452"/>
      <c r="CVH21" s="452"/>
      <c r="CVI21" s="452"/>
      <c r="CVJ21" s="453"/>
      <c r="CVK21" s="453"/>
      <c r="CVL21" s="453"/>
      <c r="CVM21" s="453"/>
      <c r="CVN21" s="453"/>
      <c r="CVO21" s="452"/>
      <c r="CVP21" s="452"/>
      <c r="CVQ21" s="452"/>
      <c r="CVR21" s="453"/>
      <c r="CVS21" s="453"/>
      <c r="CVT21" s="453"/>
      <c r="CVU21" s="453"/>
      <c r="CVV21" s="453"/>
      <c r="CVW21" s="452"/>
      <c r="CVX21" s="452"/>
      <c r="CVY21" s="452"/>
      <c r="CVZ21" s="453"/>
      <c r="CWA21" s="453"/>
      <c r="CWB21" s="453"/>
      <c r="CWC21" s="453"/>
      <c r="CWD21" s="453"/>
      <c r="CWE21" s="452"/>
      <c r="CWF21" s="452"/>
      <c r="CWG21" s="452"/>
      <c r="CWH21" s="453"/>
      <c r="CWI21" s="453"/>
      <c r="CWJ21" s="453"/>
      <c r="CWK21" s="453"/>
      <c r="CWL21" s="453"/>
      <c r="CWM21" s="452"/>
      <c r="CWN21" s="452"/>
      <c r="CWO21" s="452"/>
      <c r="CWP21" s="453"/>
      <c r="CWQ21" s="453"/>
      <c r="CWR21" s="453"/>
      <c r="CWS21" s="453"/>
      <c r="CWT21" s="453"/>
      <c r="CWU21" s="452"/>
      <c r="CWV21" s="452"/>
      <c r="CWW21" s="452"/>
      <c r="CWX21" s="453"/>
      <c r="CWY21" s="453"/>
      <c r="CWZ21" s="453"/>
      <c r="CXA21" s="453"/>
      <c r="CXB21" s="453"/>
      <c r="CXC21" s="452"/>
      <c r="CXD21" s="452"/>
      <c r="CXE21" s="452"/>
      <c r="CXF21" s="453"/>
      <c r="CXG21" s="453"/>
      <c r="CXH21" s="453"/>
      <c r="CXI21" s="453"/>
      <c r="CXJ21" s="453"/>
      <c r="CXK21" s="452"/>
      <c r="CXL21" s="452"/>
      <c r="CXM21" s="452"/>
      <c r="CXN21" s="453"/>
      <c r="CXO21" s="453"/>
      <c r="CXP21" s="453"/>
      <c r="CXQ21" s="453"/>
      <c r="CXR21" s="453"/>
      <c r="CXS21" s="452"/>
      <c r="CXT21" s="452"/>
      <c r="CXU21" s="452"/>
      <c r="CXV21" s="453"/>
      <c r="CXW21" s="453"/>
      <c r="CXX21" s="453"/>
      <c r="CXY21" s="453"/>
      <c r="CXZ21" s="453"/>
      <c r="CYA21" s="452"/>
      <c r="CYB21" s="452"/>
      <c r="CYC21" s="452"/>
      <c r="CYD21" s="453"/>
      <c r="CYE21" s="453"/>
      <c r="CYF21" s="453"/>
      <c r="CYG21" s="453"/>
      <c r="CYH21" s="453"/>
      <c r="CYI21" s="452"/>
      <c r="CYJ21" s="452"/>
      <c r="CYK21" s="452"/>
      <c r="CYL21" s="453"/>
      <c r="CYM21" s="453"/>
      <c r="CYN21" s="453"/>
      <c r="CYO21" s="453"/>
      <c r="CYP21" s="453"/>
      <c r="CYQ21" s="452"/>
      <c r="CYR21" s="452"/>
      <c r="CYS21" s="452"/>
      <c r="CYT21" s="453"/>
      <c r="CYU21" s="453"/>
      <c r="CYV21" s="453"/>
      <c r="CYW21" s="453"/>
      <c r="CYX21" s="453"/>
      <c r="CYY21" s="452"/>
      <c r="CYZ21" s="452"/>
      <c r="CZA21" s="452"/>
      <c r="CZB21" s="453"/>
      <c r="CZC21" s="453"/>
      <c r="CZD21" s="453"/>
      <c r="CZE21" s="453"/>
      <c r="CZF21" s="453"/>
      <c r="CZG21" s="452"/>
      <c r="CZH21" s="452"/>
      <c r="CZI21" s="452"/>
      <c r="CZJ21" s="453"/>
      <c r="CZK21" s="453"/>
      <c r="CZL21" s="453"/>
      <c r="CZM21" s="453"/>
      <c r="CZN21" s="453"/>
      <c r="CZO21" s="452"/>
      <c r="CZP21" s="452"/>
      <c r="CZQ21" s="452"/>
      <c r="CZR21" s="453"/>
      <c r="CZS21" s="453"/>
      <c r="CZT21" s="453"/>
      <c r="CZU21" s="453"/>
      <c r="CZV21" s="453"/>
      <c r="CZW21" s="452"/>
      <c r="CZX21" s="452"/>
      <c r="CZY21" s="452"/>
      <c r="CZZ21" s="453"/>
      <c r="DAA21" s="453"/>
      <c r="DAB21" s="453"/>
      <c r="DAC21" s="453"/>
      <c r="DAD21" s="453"/>
      <c r="DAE21" s="452"/>
      <c r="DAF21" s="452"/>
      <c r="DAG21" s="452"/>
      <c r="DAH21" s="453"/>
      <c r="DAI21" s="453"/>
      <c r="DAJ21" s="453"/>
      <c r="DAK21" s="453"/>
      <c r="DAL21" s="453"/>
      <c r="DAM21" s="452"/>
      <c r="DAN21" s="452"/>
      <c r="DAO21" s="452"/>
      <c r="DAP21" s="453"/>
      <c r="DAQ21" s="453"/>
      <c r="DAR21" s="453"/>
      <c r="DAS21" s="453"/>
      <c r="DAT21" s="453"/>
      <c r="DAU21" s="452"/>
      <c r="DAV21" s="452"/>
      <c r="DAW21" s="452"/>
      <c r="DAX21" s="453"/>
      <c r="DAY21" s="453"/>
      <c r="DAZ21" s="453"/>
      <c r="DBA21" s="453"/>
      <c r="DBB21" s="453"/>
      <c r="DBC21" s="452"/>
      <c r="DBD21" s="452"/>
      <c r="DBE21" s="452"/>
      <c r="DBF21" s="453"/>
      <c r="DBG21" s="453"/>
      <c r="DBH21" s="453"/>
      <c r="DBI21" s="453"/>
      <c r="DBJ21" s="453"/>
      <c r="DBK21" s="452"/>
      <c r="DBL21" s="452"/>
      <c r="DBM21" s="452"/>
      <c r="DBN21" s="453"/>
      <c r="DBO21" s="453"/>
      <c r="DBP21" s="453"/>
      <c r="DBQ21" s="453"/>
      <c r="DBR21" s="453"/>
      <c r="DBS21" s="452"/>
      <c r="DBT21" s="452"/>
      <c r="DBU21" s="452"/>
      <c r="DBV21" s="453"/>
      <c r="DBW21" s="453"/>
      <c r="DBX21" s="453"/>
      <c r="DBY21" s="453"/>
      <c r="DBZ21" s="453"/>
      <c r="DCA21" s="452"/>
      <c r="DCB21" s="452"/>
      <c r="DCC21" s="452"/>
      <c r="DCD21" s="453"/>
      <c r="DCE21" s="453"/>
      <c r="DCF21" s="453"/>
      <c r="DCG21" s="453"/>
      <c r="DCH21" s="453"/>
      <c r="DCI21" s="452"/>
      <c r="DCJ21" s="452"/>
      <c r="DCK21" s="452"/>
      <c r="DCL21" s="453"/>
      <c r="DCM21" s="453"/>
      <c r="DCN21" s="453"/>
      <c r="DCO21" s="453"/>
      <c r="DCP21" s="453"/>
      <c r="DCQ21" s="452"/>
      <c r="DCR21" s="452"/>
      <c r="DCS21" s="452"/>
      <c r="DCT21" s="453"/>
      <c r="DCU21" s="453"/>
      <c r="DCV21" s="453"/>
      <c r="DCW21" s="453"/>
      <c r="DCX21" s="453"/>
      <c r="DCY21" s="452"/>
      <c r="DCZ21" s="452"/>
      <c r="DDA21" s="452"/>
      <c r="DDB21" s="453"/>
      <c r="DDC21" s="453"/>
      <c r="DDD21" s="453"/>
      <c r="DDE21" s="453"/>
      <c r="DDF21" s="453"/>
      <c r="DDG21" s="452"/>
      <c r="DDH21" s="452"/>
      <c r="DDI21" s="452"/>
      <c r="DDJ21" s="453"/>
      <c r="DDK21" s="453"/>
      <c r="DDL21" s="453"/>
      <c r="DDM21" s="453"/>
      <c r="DDN21" s="453"/>
      <c r="DDO21" s="452"/>
      <c r="DDP21" s="452"/>
      <c r="DDQ21" s="452"/>
      <c r="DDR21" s="453"/>
      <c r="DDS21" s="453"/>
      <c r="DDT21" s="453"/>
      <c r="DDU21" s="453"/>
      <c r="DDV21" s="453"/>
      <c r="DDW21" s="452"/>
      <c r="DDX21" s="452"/>
      <c r="DDY21" s="452"/>
      <c r="DDZ21" s="453"/>
      <c r="DEA21" s="453"/>
      <c r="DEB21" s="453"/>
      <c r="DEC21" s="453"/>
      <c r="DED21" s="453"/>
      <c r="DEE21" s="452"/>
      <c r="DEF21" s="452"/>
      <c r="DEG21" s="452"/>
      <c r="DEH21" s="453"/>
      <c r="DEI21" s="453"/>
      <c r="DEJ21" s="453"/>
      <c r="DEK21" s="453"/>
      <c r="DEL21" s="453"/>
      <c r="DEM21" s="452"/>
      <c r="DEN21" s="452"/>
      <c r="DEO21" s="452"/>
      <c r="DEP21" s="453"/>
      <c r="DEQ21" s="453"/>
      <c r="DER21" s="453"/>
      <c r="DES21" s="453"/>
      <c r="DET21" s="453"/>
      <c r="DEU21" s="452"/>
      <c r="DEV21" s="452"/>
      <c r="DEW21" s="452"/>
      <c r="DEX21" s="453"/>
      <c r="DEY21" s="453"/>
      <c r="DEZ21" s="453"/>
      <c r="DFA21" s="453"/>
      <c r="DFB21" s="453"/>
      <c r="DFC21" s="452"/>
      <c r="DFD21" s="452"/>
      <c r="DFE21" s="452"/>
      <c r="DFF21" s="453"/>
      <c r="DFG21" s="453"/>
      <c r="DFH21" s="453"/>
      <c r="DFI21" s="453"/>
      <c r="DFJ21" s="453"/>
      <c r="DFK21" s="452"/>
      <c r="DFL21" s="452"/>
      <c r="DFM21" s="452"/>
      <c r="DFN21" s="453"/>
      <c r="DFO21" s="453"/>
      <c r="DFP21" s="453"/>
      <c r="DFQ21" s="453"/>
      <c r="DFR21" s="453"/>
      <c r="DFS21" s="452"/>
      <c r="DFT21" s="452"/>
      <c r="DFU21" s="452"/>
      <c r="DFV21" s="453"/>
      <c r="DFW21" s="453"/>
      <c r="DFX21" s="453"/>
      <c r="DFY21" s="453"/>
      <c r="DFZ21" s="453"/>
      <c r="DGA21" s="452"/>
      <c r="DGB21" s="452"/>
      <c r="DGC21" s="452"/>
      <c r="DGD21" s="453"/>
      <c r="DGE21" s="453"/>
      <c r="DGF21" s="453"/>
      <c r="DGG21" s="453"/>
      <c r="DGH21" s="453"/>
      <c r="DGI21" s="452"/>
      <c r="DGJ21" s="452"/>
      <c r="DGK21" s="452"/>
      <c r="DGL21" s="453"/>
      <c r="DGM21" s="453"/>
      <c r="DGN21" s="453"/>
      <c r="DGO21" s="453"/>
      <c r="DGP21" s="453"/>
      <c r="DGQ21" s="452"/>
      <c r="DGR21" s="452"/>
      <c r="DGS21" s="452"/>
      <c r="DGT21" s="453"/>
      <c r="DGU21" s="453"/>
      <c r="DGV21" s="453"/>
      <c r="DGW21" s="453"/>
      <c r="DGX21" s="453"/>
      <c r="DGY21" s="452"/>
      <c r="DGZ21" s="452"/>
      <c r="DHA21" s="452"/>
      <c r="DHB21" s="453"/>
      <c r="DHC21" s="453"/>
      <c r="DHD21" s="453"/>
      <c r="DHE21" s="453"/>
      <c r="DHF21" s="453"/>
      <c r="DHG21" s="452"/>
      <c r="DHH21" s="452"/>
      <c r="DHI21" s="452"/>
      <c r="DHJ21" s="453"/>
      <c r="DHK21" s="453"/>
      <c r="DHL21" s="453"/>
      <c r="DHM21" s="453"/>
      <c r="DHN21" s="453"/>
      <c r="DHO21" s="452"/>
      <c r="DHP21" s="452"/>
      <c r="DHQ21" s="452"/>
      <c r="DHR21" s="453"/>
      <c r="DHS21" s="453"/>
      <c r="DHT21" s="453"/>
      <c r="DHU21" s="453"/>
      <c r="DHV21" s="453"/>
      <c r="DHW21" s="452"/>
      <c r="DHX21" s="452"/>
      <c r="DHY21" s="452"/>
      <c r="DHZ21" s="453"/>
      <c r="DIA21" s="453"/>
      <c r="DIB21" s="453"/>
      <c r="DIC21" s="453"/>
      <c r="DID21" s="453"/>
      <c r="DIE21" s="452"/>
      <c r="DIF21" s="452"/>
      <c r="DIG21" s="452"/>
      <c r="DIH21" s="453"/>
      <c r="DII21" s="453"/>
      <c r="DIJ21" s="453"/>
      <c r="DIK21" s="453"/>
      <c r="DIL21" s="453"/>
      <c r="DIM21" s="452"/>
      <c r="DIN21" s="452"/>
      <c r="DIO21" s="452"/>
      <c r="DIP21" s="453"/>
      <c r="DIQ21" s="453"/>
      <c r="DIR21" s="453"/>
      <c r="DIS21" s="453"/>
      <c r="DIT21" s="453"/>
      <c r="DIU21" s="452"/>
      <c r="DIV21" s="452"/>
      <c r="DIW21" s="452"/>
      <c r="DIX21" s="453"/>
      <c r="DIY21" s="453"/>
      <c r="DIZ21" s="453"/>
      <c r="DJA21" s="453"/>
      <c r="DJB21" s="453"/>
      <c r="DJC21" s="452"/>
      <c r="DJD21" s="452"/>
      <c r="DJE21" s="452"/>
      <c r="DJF21" s="453"/>
      <c r="DJG21" s="453"/>
      <c r="DJH21" s="453"/>
      <c r="DJI21" s="453"/>
      <c r="DJJ21" s="453"/>
      <c r="DJK21" s="452"/>
      <c r="DJL21" s="452"/>
      <c r="DJM21" s="452"/>
      <c r="DJN21" s="453"/>
      <c r="DJO21" s="453"/>
      <c r="DJP21" s="453"/>
      <c r="DJQ21" s="453"/>
      <c r="DJR21" s="453"/>
      <c r="DJS21" s="452"/>
      <c r="DJT21" s="452"/>
      <c r="DJU21" s="452"/>
      <c r="DJV21" s="453"/>
      <c r="DJW21" s="453"/>
      <c r="DJX21" s="453"/>
      <c r="DJY21" s="453"/>
      <c r="DJZ21" s="453"/>
      <c r="DKA21" s="452"/>
      <c r="DKB21" s="452"/>
      <c r="DKC21" s="452"/>
      <c r="DKD21" s="453"/>
      <c r="DKE21" s="453"/>
      <c r="DKF21" s="453"/>
      <c r="DKG21" s="453"/>
      <c r="DKH21" s="453"/>
      <c r="DKI21" s="452"/>
      <c r="DKJ21" s="452"/>
      <c r="DKK21" s="452"/>
      <c r="DKL21" s="453"/>
      <c r="DKM21" s="453"/>
      <c r="DKN21" s="453"/>
      <c r="DKO21" s="453"/>
      <c r="DKP21" s="453"/>
      <c r="DKQ21" s="452"/>
      <c r="DKR21" s="452"/>
      <c r="DKS21" s="452"/>
      <c r="DKT21" s="453"/>
      <c r="DKU21" s="453"/>
      <c r="DKV21" s="453"/>
      <c r="DKW21" s="453"/>
      <c r="DKX21" s="453"/>
      <c r="DKY21" s="452"/>
      <c r="DKZ21" s="452"/>
      <c r="DLA21" s="452"/>
      <c r="DLB21" s="453"/>
      <c r="DLC21" s="453"/>
      <c r="DLD21" s="453"/>
      <c r="DLE21" s="453"/>
      <c r="DLF21" s="453"/>
      <c r="DLG21" s="452"/>
      <c r="DLH21" s="452"/>
      <c r="DLI21" s="452"/>
      <c r="DLJ21" s="453"/>
      <c r="DLK21" s="453"/>
      <c r="DLL21" s="453"/>
      <c r="DLM21" s="453"/>
      <c r="DLN21" s="453"/>
      <c r="DLO21" s="452"/>
      <c r="DLP21" s="452"/>
      <c r="DLQ21" s="452"/>
      <c r="DLR21" s="453"/>
      <c r="DLS21" s="453"/>
      <c r="DLT21" s="453"/>
      <c r="DLU21" s="453"/>
      <c r="DLV21" s="453"/>
      <c r="DLW21" s="452"/>
      <c r="DLX21" s="452"/>
      <c r="DLY21" s="452"/>
      <c r="DLZ21" s="453"/>
      <c r="DMA21" s="453"/>
      <c r="DMB21" s="453"/>
      <c r="DMC21" s="453"/>
      <c r="DMD21" s="453"/>
      <c r="DME21" s="452"/>
      <c r="DMF21" s="452"/>
      <c r="DMG21" s="452"/>
      <c r="DMH21" s="453"/>
      <c r="DMI21" s="453"/>
      <c r="DMJ21" s="453"/>
      <c r="DMK21" s="453"/>
      <c r="DML21" s="453"/>
      <c r="DMM21" s="452"/>
      <c r="DMN21" s="452"/>
      <c r="DMO21" s="452"/>
      <c r="DMP21" s="453"/>
      <c r="DMQ21" s="453"/>
      <c r="DMR21" s="453"/>
      <c r="DMS21" s="453"/>
      <c r="DMT21" s="453"/>
      <c r="DMU21" s="452"/>
      <c r="DMV21" s="452"/>
      <c r="DMW21" s="452"/>
      <c r="DMX21" s="453"/>
      <c r="DMY21" s="453"/>
      <c r="DMZ21" s="453"/>
      <c r="DNA21" s="453"/>
      <c r="DNB21" s="453"/>
      <c r="DNC21" s="452"/>
      <c r="DND21" s="452"/>
      <c r="DNE21" s="452"/>
      <c r="DNF21" s="453"/>
      <c r="DNG21" s="453"/>
      <c r="DNH21" s="453"/>
      <c r="DNI21" s="453"/>
      <c r="DNJ21" s="453"/>
      <c r="DNK21" s="452"/>
      <c r="DNL21" s="452"/>
      <c r="DNM21" s="452"/>
      <c r="DNN21" s="453"/>
      <c r="DNO21" s="453"/>
      <c r="DNP21" s="453"/>
      <c r="DNQ21" s="453"/>
      <c r="DNR21" s="453"/>
      <c r="DNS21" s="452"/>
      <c r="DNT21" s="452"/>
      <c r="DNU21" s="452"/>
      <c r="DNV21" s="453"/>
      <c r="DNW21" s="453"/>
      <c r="DNX21" s="453"/>
      <c r="DNY21" s="453"/>
      <c r="DNZ21" s="453"/>
      <c r="DOA21" s="452"/>
      <c r="DOB21" s="452"/>
      <c r="DOC21" s="452"/>
      <c r="DOD21" s="453"/>
      <c r="DOE21" s="453"/>
      <c r="DOF21" s="453"/>
      <c r="DOG21" s="453"/>
      <c r="DOH21" s="453"/>
      <c r="DOI21" s="452"/>
      <c r="DOJ21" s="452"/>
      <c r="DOK21" s="452"/>
      <c r="DOL21" s="453"/>
      <c r="DOM21" s="453"/>
      <c r="DON21" s="453"/>
      <c r="DOO21" s="453"/>
      <c r="DOP21" s="453"/>
      <c r="DOQ21" s="452"/>
      <c r="DOR21" s="452"/>
      <c r="DOS21" s="452"/>
      <c r="DOT21" s="453"/>
      <c r="DOU21" s="453"/>
      <c r="DOV21" s="453"/>
      <c r="DOW21" s="453"/>
      <c r="DOX21" s="453"/>
      <c r="DOY21" s="452"/>
      <c r="DOZ21" s="452"/>
      <c r="DPA21" s="452"/>
      <c r="DPB21" s="453"/>
      <c r="DPC21" s="453"/>
      <c r="DPD21" s="453"/>
      <c r="DPE21" s="453"/>
      <c r="DPF21" s="453"/>
      <c r="DPG21" s="452"/>
      <c r="DPH21" s="452"/>
      <c r="DPI21" s="452"/>
      <c r="DPJ21" s="453"/>
      <c r="DPK21" s="453"/>
      <c r="DPL21" s="453"/>
      <c r="DPM21" s="453"/>
      <c r="DPN21" s="453"/>
      <c r="DPO21" s="452"/>
      <c r="DPP21" s="452"/>
      <c r="DPQ21" s="452"/>
      <c r="DPR21" s="453"/>
      <c r="DPS21" s="453"/>
      <c r="DPT21" s="453"/>
      <c r="DPU21" s="453"/>
      <c r="DPV21" s="453"/>
      <c r="DPW21" s="452"/>
      <c r="DPX21" s="452"/>
      <c r="DPY21" s="452"/>
      <c r="DPZ21" s="453"/>
      <c r="DQA21" s="453"/>
      <c r="DQB21" s="453"/>
      <c r="DQC21" s="453"/>
      <c r="DQD21" s="453"/>
      <c r="DQE21" s="452"/>
      <c r="DQF21" s="452"/>
      <c r="DQG21" s="452"/>
      <c r="DQH21" s="453"/>
      <c r="DQI21" s="453"/>
      <c r="DQJ21" s="453"/>
      <c r="DQK21" s="453"/>
      <c r="DQL21" s="453"/>
      <c r="DQM21" s="452"/>
      <c r="DQN21" s="452"/>
      <c r="DQO21" s="452"/>
      <c r="DQP21" s="453"/>
      <c r="DQQ21" s="453"/>
      <c r="DQR21" s="453"/>
      <c r="DQS21" s="453"/>
      <c r="DQT21" s="453"/>
      <c r="DQU21" s="452"/>
      <c r="DQV21" s="452"/>
      <c r="DQW21" s="452"/>
      <c r="DQX21" s="453"/>
      <c r="DQY21" s="453"/>
      <c r="DQZ21" s="453"/>
      <c r="DRA21" s="453"/>
      <c r="DRB21" s="453"/>
      <c r="DRC21" s="452"/>
      <c r="DRD21" s="452"/>
      <c r="DRE21" s="452"/>
      <c r="DRF21" s="453"/>
      <c r="DRG21" s="453"/>
      <c r="DRH21" s="453"/>
      <c r="DRI21" s="453"/>
      <c r="DRJ21" s="453"/>
      <c r="DRK21" s="452"/>
      <c r="DRL21" s="452"/>
      <c r="DRM21" s="452"/>
      <c r="DRN21" s="453"/>
      <c r="DRO21" s="453"/>
      <c r="DRP21" s="453"/>
      <c r="DRQ21" s="453"/>
      <c r="DRR21" s="453"/>
      <c r="DRS21" s="452"/>
      <c r="DRT21" s="452"/>
      <c r="DRU21" s="452"/>
      <c r="DRV21" s="453"/>
      <c r="DRW21" s="453"/>
      <c r="DRX21" s="453"/>
      <c r="DRY21" s="453"/>
      <c r="DRZ21" s="453"/>
      <c r="DSA21" s="452"/>
      <c r="DSB21" s="452"/>
      <c r="DSC21" s="452"/>
      <c r="DSD21" s="453"/>
      <c r="DSE21" s="453"/>
      <c r="DSF21" s="453"/>
      <c r="DSG21" s="453"/>
      <c r="DSH21" s="453"/>
      <c r="DSI21" s="452"/>
      <c r="DSJ21" s="452"/>
      <c r="DSK21" s="452"/>
      <c r="DSL21" s="453"/>
      <c r="DSM21" s="453"/>
      <c r="DSN21" s="453"/>
      <c r="DSO21" s="453"/>
      <c r="DSP21" s="453"/>
      <c r="DSQ21" s="452"/>
      <c r="DSR21" s="452"/>
      <c r="DSS21" s="452"/>
      <c r="DST21" s="453"/>
      <c r="DSU21" s="453"/>
      <c r="DSV21" s="453"/>
      <c r="DSW21" s="453"/>
      <c r="DSX21" s="453"/>
      <c r="DSY21" s="452"/>
      <c r="DSZ21" s="452"/>
      <c r="DTA21" s="452"/>
      <c r="DTB21" s="453"/>
      <c r="DTC21" s="453"/>
      <c r="DTD21" s="453"/>
      <c r="DTE21" s="453"/>
      <c r="DTF21" s="453"/>
      <c r="DTG21" s="452"/>
      <c r="DTH21" s="452"/>
      <c r="DTI21" s="452"/>
      <c r="DTJ21" s="453"/>
      <c r="DTK21" s="453"/>
      <c r="DTL21" s="453"/>
      <c r="DTM21" s="453"/>
      <c r="DTN21" s="453"/>
      <c r="DTO21" s="452"/>
      <c r="DTP21" s="452"/>
      <c r="DTQ21" s="452"/>
      <c r="DTR21" s="453"/>
      <c r="DTS21" s="453"/>
      <c r="DTT21" s="453"/>
      <c r="DTU21" s="453"/>
      <c r="DTV21" s="453"/>
      <c r="DTW21" s="452"/>
      <c r="DTX21" s="452"/>
      <c r="DTY21" s="452"/>
      <c r="DTZ21" s="453"/>
      <c r="DUA21" s="453"/>
      <c r="DUB21" s="453"/>
      <c r="DUC21" s="453"/>
      <c r="DUD21" s="453"/>
      <c r="DUE21" s="452"/>
      <c r="DUF21" s="452"/>
      <c r="DUG21" s="452"/>
      <c r="DUH21" s="453"/>
      <c r="DUI21" s="453"/>
      <c r="DUJ21" s="453"/>
      <c r="DUK21" s="453"/>
      <c r="DUL21" s="453"/>
      <c r="DUM21" s="452"/>
      <c r="DUN21" s="452"/>
      <c r="DUO21" s="452"/>
      <c r="DUP21" s="453"/>
      <c r="DUQ21" s="453"/>
      <c r="DUR21" s="453"/>
      <c r="DUS21" s="453"/>
      <c r="DUT21" s="453"/>
      <c r="DUU21" s="452"/>
      <c r="DUV21" s="452"/>
      <c r="DUW21" s="452"/>
      <c r="DUX21" s="453"/>
      <c r="DUY21" s="453"/>
      <c r="DUZ21" s="453"/>
      <c r="DVA21" s="453"/>
      <c r="DVB21" s="453"/>
      <c r="DVC21" s="452"/>
      <c r="DVD21" s="452"/>
      <c r="DVE21" s="452"/>
      <c r="DVF21" s="453"/>
      <c r="DVG21" s="453"/>
      <c r="DVH21" s="453"/>
      <c r="DVI21" s="453"/>
      <c r="DVJ21" s="453"/>
      <c r="DVK21" s="452"/>
      <c r="DVL21" s="452"/>
      <c r="DVM21" s="452"/>
      <c r="DVN21" s="453"/>
      <c r="DVO21" s="453"/>
      <c r="DVP21" s="453"/>
      <c r="DVQ21" s="453"/>
      <c r="DVR21" s="453"/>
      <c r="DVS21" s="452"/>
      <c r="DVT21" s="452"/>
      <c r="DVU21" s="452"/>
      <c r="DVV21" s="453"/>
      <c r="DVW21" s="453"/>
      <c r="DVX21" s="453"/>
      <c r="DVY21" s="453"/>
      <c r="DVZ21" s="453"/>
      <c r="DWA21" s="452"/>
      <c r="DWB21" s="452"/>
      <c r="DWC21" s="452"/>
      <c r="DWD21" s="453"/>
      <c r="DWE21" s="453"/>
      <c r="DWF21" s="453"/>
      <c r="DWG21" s="453"/>
      <c r="DWH21" s="453"/>
      <c r="DWI21" s="452"/>
      <c r="DWJ21" s="452"/>
      <c r="DWK21" s="452"/>
      <c r="DWL21" s="453"/>
      <c r="DWM21" s="453"/>
      <c r="DWN21" s="453"/>
      <c r="DWO21" s="453"/>
      <c r="DWP21" s="453"/>
      <c r="DWQ21" s="452"/>
      <c r="DWR21" s="452"/>
      <c r="DWS21" s="452"/>
      <c r="DWT21" s="453"/>
      <c r="DWU21" s="453"/>
      <c r="DWV21" s="453"/>
      <c r="DWW21" s="453"/>
      <c r="DWX21" s="453"/>
      <c r="DWY21" s="452"/>
      <c r="DWZ21" s="452"/>
      <c r="DXA21" s="452"/>
      <c r="DXB21" s="453"/>
      <c r="DXC21" s="453"/>
      <c r="DXD21" s="453"/>
      <c r="DXE21" s="453"/>
      <c r="DXF21" s="453"/>
      <c r="DXG21" s="452"/>
      <c r="DXH21" s="452"/>
      <c r="DXI21" s="452"/>
      <c r="DXJ21" s="453"/>
      <c r="DXK21" s="453"/>
      <c r="DXL21" s="453"/>
      <c r="DXM21" s="453"/>
      <c r="DXN21" s="453"/>
      <c r="DXO21" s="452"/>
      <c r="DXP21" s="452"/>
      <c r="DXQ21" s="452"/>
      <c r="DXR21" s="453"/>
      <c r="DXS21" s="453"/>
      <c r="DXT21" s="453"/>
      <c r="DXU21" s="453"/>
      <c r="DXV21" s="453"/>
      <c r="DXW21" s="452"/>
      <c r="DXX21" s="452"/>
      <c r="DXY21" s="452"/>
      <c r="DXZ21" s="453"/>
      <c r="DYA21" s="453"/>
      <c r="DYB21" s="453"/>
      <c r="DYC21" s="453"/>
      <c r="DYD21" s="453"/>
      <c r="DYE21" s="452"/>
      <c r="DYF21" s="452"/>
      <c r="DYG21" s="452"/>
      <c r="DYH21" s="453"/>
      <c r="DYI21" s="453"/>
      <c r="DYJ21" s="453"/>
      <c r="DYK21" s="453"/>
      <c r="DYL21" s="453"/>
      <c r="DYM21" s="452"/>
      <c r="DYN21" s="452"/>
      <c r="DYO21" s="452"/>
      <c r="DYP21" s="453"/>
      <c r="DYQ21" s="453"/>
      <c r="DYR21" s="453"/>
      <c r="DYS21" s="453"/>
      <c r="DYT21" s="453"/>
      <c r="DYU21" s="452"/>
      <c r="DYV21" s="452"/>
      <c r="DYW21" s="452"/>
      <c r="DYX21" s="453"/>
      <c r="DYY21" s="453"/>
      <c r="DYZ21" s="453"/>
      <c r="DZA21" s="453"/>
      <c r="DZB21" s="453"/>
      <c r="DZC21" s="452"/>
      <c r="DZD21" s="452"/>
      <c r="DZE21" s="452"/>
      <c r="DZF21" s="453"/>
      <c r="DZG21" s="453"/>
      <c r="DZH21" s="453"/>
      <c r="DZI21" s="453"/>
      <c r="DZJ21" s="453"/>
      <c r="DZK21" s="452"/>
      <c r="DZL21" s="452"/>
      <c r="DZM21" s="452"/>
      <c r="DZN21" s="453"/>
      <c r="DZO21" s="453"/>
      <c r="DZP21" s="453"/>
      <c r="DZQ21" s="453"/>
      <c r="DZR21" s="453"/>
      <c r="DZS21" s="452"/>
      <c r="DZT21" s="452"/>
      <c r="DZU21" s="452"/>
      <c r="DZV21" s="453"/>
      <c r="DZW21" s="453"/>
      <c r="DZX21" s="453"/>
      <c r="DZY21" s="453"/>
      <c r="DZZ21" s="453"/>
      <c r="EAA21" s="452"/>
      <c r="EAB21" s="452"/>
      <c r="EAC21" s="452"/>
      <c r="EAD21" s="453"/>
      <c r="EAE21" s="453"/>
      <c r="EAF21" s="453"/>
      <c r="EAG21" s="453"/>
      <c r="EAH21" s="453"/>
      <c r="EAI21" s="452"/>
      <c r="EAJ21" s="452"/>
      <c r="EAK21" s="452"/>
      <c r="EAL21" s="453"/>
      <c r="EAM21" s="453"/>
      <c r="EAN21" s="453"/>
      <c r="EAO21" s="453"/>
      <c r="EAP21" s="453"/>
      <c r="EAQ21" s="452"/>
      <c r="EAR21" s="452"/>
      <c r="EAS21" s="452"/>
      <c r="EAT21" s="453"/>
      <c r="EAU21" s="453"/>
      <c r="EAV21" s="453"/>
      <c r="EAW21" s="453"/>
      <c r="EAX21" s="453"/>
      <c r="EAY21" s="452"/>
      <c r="EAZ21" s="452"/>
      <c r="EBA21" s="452"/>
      <c r="EBB21" s="453"/>
      <c r="EBC21" s="453"/>
      <c r="EBD21" s="453"/>
      <c r="EBE21" s="453"/>
      <c r="EBF21" s="453"/>
      <c r="EBG21" s="452"/>
      <c r="EBH21" s="452"/>
      <c r="EBI21" s="452"/>
      <c r="EBJ21" s="453"/>
      <c r="EBK21" s="453"/>
      <c r="EBL21" s="453"/>
      <c r="EBM21" s="453"/>
      <c r="EBN21" s="453"/>
      <c r="EBO21" s="452"/>
      <c r="EBP21" s="452"/>
      <c r="EBQ21" s="452"/>
      <c r="EBR21" s="453"/>
      <c r="EBS21" s="453"/>
      <c r="EBT21" s="453"/>
      <c r="EBU21" s="453"/>
      <c r="EBV21" s="453"/>
      <c r="EBW21" s="452"/>
      <c r="EBX21" s="452"/>
      <c r="EBY21" s="452"/>
      <c r="EBZ21" s="453"/>
      <c r="ECA21" s="453"/>
      <c r="ECB21" s="453"/>
      <c r="ECC21" s="453"/>
      <c r="ECD21" s="453"/>
      <c r="ECE21" s="452"/>
      <c r="ECF21" s="452"/>
      <c r="ECG21" s="452"/>
      <c r="ECH21" s="453"/>
      <c r="ECI21" s="453"/>
      <c r="ECJ21" s="453"/>
      <c r="ECK21" s="453"/>
      <c r="ECL21" s="453"/>
      <c r="ECM21" s="452"/>
      <c r="ECN21" s="452"/>
      <c r="ECO21" s="452"/>
      <c r="ECP21" s="453"/>
      <c r="ECQ21" s="453"/>
      <c r="ECR21" s="453"/>
      <c r="ECS21" s="453"/>
      <c r="ECT21" s="453"/>
      <c r="ECU21" s="452"/>
      <c r="ECV21" s="452"/>
      <c r="ECW21" s="452"/>
      <c r="ECX21" s="453"/>
      <c r="ECY21" s="453"/>
      <c r="ECZ21" s="453"/>
      <c r="EDA21" s="453"/>
      <c r="EDB21" s="453"/>
      <c r="EDC21" s="452"/>
      <c r="EDD21" s="452"/>
      <c r="EDE21" s="452"/>
      <c r="EDF21" s="453"/>
      <c r="EDG21" s="453"/>
      <c r="EDH21" s="453"/>
      <c r="EDI21" s="453"/>
      <c r="EDJ21" s="453"/>
      <c r="EDK21" s="452"/>
      <c r="EDL21" s="452"/>
      <c r="EDM21" s="452"/>
      <c r="EDN21" s="453"/>
      <c r="EDO21" s="453"/>
      <c r="EDP21" s="453"/>
      <c r="EDQ21" s="453"/>
      <c r="EDR21" s="453"/>
      <c r="EDS21" s="452"/>
      <c r="EDT21" s="452"/>
      <c r="EDU21" s="452"/>
      <c r="EDV21" s="453"/>
      <c r="EDW21" s="453"/>
      <c r="EDX21" s="453"/>
      <c r="EDY21" s="453"/>
      <c r="EDZ21" s="453"/>
      <c r="EEA21" s="452"/>
      <c r="EEB21" s="452"/>
      <c r="EEC21" s="452"/>
      <c r="EED21" s="453"/>
      <c r="EEE21" s="453"/>
      <c r="EEF21" s="453"/>
      <c r="EEG21" s="453"/>
      <c r="EEH21" s="453"/>
      <c r="EEI21" s="452"/>
      <c r="EEJ21" s="452"/>
      <c r="EEK21" s="452"/>
      <c r="EEL21" s="453"/>
      <c r="EEM21" s="453"/>
      <c r="EEN21" s="453"/>
      <c r="EEO21" s="453"/>
      <c r="EEP21" s="453"/>
      <c r="EEQ21" s="452"/>
      <c r="EER21" s="452"/>
      <c r="EES21" s="452"/>
      <c r="EET21" s="453"/>
      <c r="EEU21" s="453"/>
      <c r="EEV21" s="453"/>
      <c r="EEW21" s="453"/>
      <c r="EEX21" s="453"/>
      <c r="EEY21" s="452"/>
      <c r="EEZ21" s="452"/>
      <c r="EFA21" s="452"/>
      <c r="EFB21" s="453"/>
      <c r="EFC21" s="453"/>
      <c r="EFD21" s="453"/>
      <c r="EFE21" s="453"/>
      <c r="EFF21" s="453"/>
      <c r="EFG21" s="452"/>
      <c r="EFH21" s="452"/>
      <c r="EFI21" s="452"/>
      <c r="EFJ21" s="453"/>
      <c r="EFK21" s="453"/>
      <c r="EFL21" s="453"/>
      <c r="EFM21" s="453"/>
      <c r="EFN21" s="453"/>
      <c r="EFO21" s="452"/>
      <c r="EFP21" s="452"/>
      <c r="EFQ21" s="452"/>
      <c r="EFR21" s="453"/>
      <c r="EFS21" s="453"/>
      <c r="EFT21" s="453"/>
      <c r="EFU21" s="453"/>
      <c r="EFV21" s="453"/>
      <c r="EFW21" s="452"/>
      <c r="EFX21" s="452"/>
      <c r="EFY21" s="452"/>
      <c r="EFZ21" s="453"/>
      <c r="EGA21" s="453"/>
      <c r="EGB21" s="453"/>
      <c r="EGC21" s="453"/>
      <c r="EGD21" s="453"/>
      <c r="EGE21" s="452"/>
      <c r="EGF21" s="452"/>
      <c r="EGG21" s="452"/>
      <c r="EGH21" s="453"/>
      <c r="EGI21" s="453"/>
      <c r="EGJ21" s="453"/>
      <c r="EGK21" s="453"/>
      <c r="EGL21" s="453"/>
      <c r="EGM21" s="452"/>
      <c r="EGN21" s="452"/>
      <c r="EGO21" s="452"/>
      <c r="EGP21" s="453"/>
      <c r="EGQ21" s="453"/>
      <c r="EGR21" s="453"/>
      <c r="EGS21" s="453"/>
      <c r="EGT21" s="453"/>
      <c r="EGU21" s="452"/>
      <c r="EGV21" s="452"/>
      <c r="EGW21" s="452"/>
      <c r="EGX21" s="453"/>
      <c r="EGY21" s="453"/>
      <c r="EGZ21" s="453"/>
      <c r="EHA21" s="453"/>
      <c r="EHB21" s="453"/>
      <c r="EHC21" s="452"/>
      <c r="EHD21" s="452"/>
      <c r="EHE21" s="452"/>
      <c r="EHF21" s="453"/>
      <c r="EHG21" s="453"/>
      <c r="EHH21" s="453"/>
      <c r="EHI21" s="453"/>
      <c r="EHJ21" s="453"/>
      <c r="EHK21" s="452"/>
      <c r="EHL21" s="452"/>
      <c r="EHM21" s="452"/>
      <c r="EHN21" s="453"/>
      <c r="EHO21" s="453"/>
      <c r="EHP21" s="453"/>
      <c r="EHQ21" s="453"/>
      <c r="EHR21" s="453"/>
      <c r="EHS21" s="452"/>
      <c r="EHT21" s="452"/>
      <c r="EHU21" s="452"/>
      <c r="EHV21" s="453"/>
      <c r="EHW21" s="453"/>
      <c r="EHX21" s="453"/>
      <c r="EHY21" s="453"/>
      <c r="EHZ21" s="453"/>
      <c r="EIA21" s="452"/>
      <c r="EIB21" s="452"/>
      <c r="EIC21" s="452"/>
      <c r="EID21" s="453"/>
      <c r="EIE21" s="453"/>
      <c r="EIF21" s="453"/>
      <c r="EIG21" s="453"/>
      <c r="EIH21" s="453"/>
      <c r="EII21" s="452"/>
      <c r="EIJ21" s="452"/>
      <c r="EIK21" s="452"/>
      <c r="EIL21" s="453"/>
      <c r="EIM21" s="453"/>
      <c r="EIN21" s="453"/>
      <c r="EIO21" s="453"/>
      <c r="EIP21" s="453"/>
      <c r="EIQ21" s="452"/>
      <c r="EIR21" s="452"/>
      <c r="EIS21" s="452"/>
      <c r="EIT21" s="453"/>
      <c r="EIU21" s="453"/>
      <c r="EIV21" s="453"/>
      <c r="EIW21" s="453"/>
      <c r="EIX21" s="453"/>
      <c r="EIY21" s="452"/>
      <c r="EIZ21" s="452"/>
      <c r="EJA21" s="452"/>
      <c r="EJB21" s="453"/>
      <c r="EJC21" s="453"/>
      <c r="EJD21" s="453"/>
      <c r="EJE21" s="453"/>
      <c r="EJF21" s="453"/>
      <c r="EJG21" s="452"/>
      <c r="EJH21" s="452"/>
      <c r="EJI21" s="452"/>
      <c r="EJJ21" s="453"/>
      <c r="EJK21" s="453"/>
      <c r="EJL21" s="453"/>
      <c r="EJM21" s="453"/>
      <c r="EJN21" s="453"/>
      <c r="EJO21" s="452"/>
      <c r="EJP21" s="452"/>
      <c r="EJQ21" s="452"/>
      <c r="EJR21" s="453"/>
      <c r="EJS21" s="453"/>
      <c r="EJT21" s="453"/>
      <c r="EJU21" s="453"/>
      <c r="EJV21" s="453"/>
      <c r="EJW21" s="452"/>
      <c r="EJX21" s="452"/>
      <c r="EJY21" s="452"/>
      <c r="EJZ21" s="453"/>
      <c r="EKA21" s="453"/>
      <c r="EKB21" s="453"/>
      <c r="EKC21" s="453"/>
      <c r="EKD21" s="453"/>
      <c r="EKE21" s="452"/>
      <c r="EKF21" s="452"/>
      <c r="EKG21" s="452"/>
      <c r="EKH21" s="453"/>
      <c r="EKI21" s="453"/>
      <c r="EKJ21" s="453"/>
      <c r="EKK21" s="453"/>
      <c r="EKL21" s="453"/>
      <c r="EKM21" s="452"/>
      <c r="EKN21" s="452"/>
      <c r="EKO21" s="452"/>
      <c r="EKP21" s="453"/>
      <c r="EKQ21" s="453"/>
      <c r="EKR21" s="453"/>
      <c r="EKS21" s="453"/>
      <c r="EKT21" s="453"/>
      <c r="EKU21" s="452"/>
      <c r="EKV21" s="452"/>
      <c r="EKW21" s="452"/>
      <c r="EKX21" s="453"/>
      <c r="EKY21" s="453"/>
      <c r="EKZ21" s="453"/>
      <c r="ELA21" s="453"/>
      <c r="ELB21" s="453"/>
      <c r="ELC21" s="452"/>
      <c r="ELD21" s="452"/>
      <c r="ELE21" s="452"/>
      <c r="ELF21" s="453"/>
      <c r="ELG21" s="453"/>
      <c r="ELH21" s="453"/>
      <c r="ELI21" s="453"/>
      <c r="ELJ21" s="453"/>
      <c r="ELK21" s="452"/>
      <c r="ELL21" s="452"/>
      <c r="ELM21" s="452"/>
      <c r="ELN21" s="453"/>
      <c r="ELO21" s="453"/>
      <c r="ELP21" s="453"/>
      <c r="ELQ21" s="453"/>
      <c r="ELR21" s="453"/>
      <c r="ELS21" s="452"/>
      <c r="ELT21" s="452"/>
      <c r="ELU21" s="452"/>
      <c r="ELV21" s="453"/>
      <c r="ELW21" s="453"/>
      <c r="ELX21" s="453"/>
      <c r="ELY21" s="453"/>
      <c r="ELZ21" s="453"/>
      <c r="EMA21" s="452"/>
      <c r="EMB21" s="452"/>
      <c r="EMC21" s="452"/>
      <c r="EMD21" s="453"/>
      <c r="EME21" s="453"/>
      <c r="EMF21" s="453"/>
      <c r="EMG21" s="453"/>
      <c r="EMH21" s="453"/>
      <c r="EMI21" s="452"/>
      <c r="EMJ21" s="452"/>
      <c r="EMK21" s="452"/>
      <c r="EML21" s="453"/>
      <c r="EMM21" s="453"/>
      <c r="EMN21" s="453"/>
      <c r="EMO21" s="453"/>
      <c r="EMP21" s="453"/>
      <c r="EMQ21" s="452"/>
      <c r="EMR21" s="452"/>
      <c r="EMS21" s="452"/>
      <c r="EMT21" s="453"/>
      <c r="EMU21" s="453"/>
      <c r="EMV21" s="453"/>
      <c r="EMW21" s="453"/>
      <c r="EMX21" s="453"/>
      <c r="EMY21" s="452"/>
      <c r="EMZ21" s="452"/>
      <c r="ENA21" s="452"/>
      <c r="ENB21" s="453"/>
      <c r="ENC21" s="453"/>
      <c r="END21" s="453"/>
      <c r="ENE21" s="453"/>
      <c r="ENF21" s="453"/>
      <c r="ENG21" s="452"/>
      <c r="ENH21" s="452"/>
      <c r="ENI21" s="452"/>
      <c r="ENJ21" s="453"/>
      <c r="ENK21" s="453"/>
      <c r="ENL21" s="453"/>
      <c r="ENM21" s="453"/>
      <c r="ENN21" s="453"/>
      <c r="ENO21" s="452"/>
      <c r="ENP21" s="452"/>
      <c r="ENQ21" s="452"/>
      <c r="ENR21" s="453"/>
      <c r="ENS21" s="453"/>
      <c r="ENT21" s="453"/>
      <c r="ENU21" s="453"/>
      <c r="ENV21" s="453"/>
      <c r="ENW21" s="452"/>
      <c r="ENX21" s="452"/>
      <c r="ENY21" s="452"/>
      <c r="ENZ21" s="453"/>
      <c r="EOA21" s="453"/>
      <c r="EOB21" s="453"/>
      <c r="EOC21" s="453"/>
      <c r="EOD21" s="453"/>
      <c r="EOE21" s="452"/>
      <c r="EOF21" s="452"/>
      <c r="EOG21" s="452"/>
      <c r="EOH21" s="453"/>
      <c r="EOI21" s="453"/>
      <c r="EOJ21" s="453"/>
      <c r="EOK21" s="453"/>
      <c r="EOL21" s="453"/>
      <c r="EOM21" s="452"/>
      <c r="EON21" s="452"/>
      <c r="EOO21" s="452"/>
      <c r="EOP21" s="453"/>
      <c r="EOQ21" s="453"/>
      <c r="EOR21" s="453"/>
      <c r="EOS21" s="453"/>
      <c r="EOT21" s="453"/>
      <c r="EOU21" s="452"/>
      <c r="EOV21" s="452"/>
      <c r="EOW21" s="452"/>
      <c r="EOX21" s="453"/>
      <c r="EOY21" s="453"/>
      <c r="EOZ21" s="453"/>
      <c r="EPA21" s="453"/>
      <c r="EPB21" s="453"/>
      <c r="EPC21" s="452"/>
      <c r="EPD21" s="452"/>
      <c r="EPE21" s="452"/>
      <c r="EPF21" s="453"/>
      <c r="EPG21" s="453"/>
      <c r="EPH21" s="453"/>
      <c r="EPI21" s="453"/>
      <c r="EPJ21" s="453"/>
      <c r="EPK21" s="452"/>
      <c r="EPL21" s="452"/>
      <c r="EPM21" s="452"/>
      <c r="EPN21" s="453"/>
      <c r="EPO21" s="453"/>
      <c r="EPP21" s="453"/>
      <c r="EPQ21" s="453"/>
      <c r="EPR21" s="453"/>
      <c r="EPS21" s="452"/>
      <c r="EPT21" s="452"/>
      <c r="EPU21" s="452"/>
      <c r="EPV21" s="453"/>
      <c r="EPW21" s="453"/>
      <c r="EPX21" s="453"/>
      <c r="EPY21" s="453"/>
      <c r="EPZ21" s="453"/>
      <c r="EQA21" s="452"/>
      <c r="EQB21" s="452"/>
      <c r="EQC21" s="452"/>
      <c r="EQD21" s="453"/>
      <c r="EQE21" s="453"/>
      <c r="EQF21" s="453"/>
      <c r="EQG21" s="453"/>
      <c r="EQH21" s="453"/>
      <c r="EQI21" s="452"/>
      <c r="EQJ21" s="452"/>
      <c r="EQK21" s="452"/>
      <c r="EQL21" s="453"/>
      <c r="EQM21" s="453"/>
      <c r="EQN21" s="453"/>
      <c r="EQO21" s="453"/>
      <c r="EQP21" s="453"/>
      <c r="EQQ21" s="452"/>
      <c r="EQR21" s="452"/>
      <c r="EQS21" s="452"/>
      <c r="EQT21" s="453"/>
      <c r="EQU21" s="453"/>
      <c r="EQV21" s="453"/>
      <c r="EQW21" s="453"/>
      <c r="EQX21" s="453"/>
      <c r="EQY21" s="452"/>
      <c r="EQZ21" s="452"/>
      <c r="ERA21" s="452"/>
      <c r="ERB21" s="453"/>
      <c r="ERC21" s="453"/>
      <c r="ERD21" s="453"/>
      <c r="ERE21" s="453"/>
      <c r="ERF21" s="453"/>
      <c r="ERG21" s="452"/>
      <c r="ERH21" s="452"/>
      <c r="ERI21" s="452"/>
      <c r="ERJ21" s="453"/>
      <c r="ERK21" s="453"/>
      <c r="ERL21" s="453"/>
      <c r="ERM21" s="453"/>
      <c r="ERN21" s="453"/>
      <c r="ERO21" s="452"/>
      <c r="ERP21" s="452"/>
      <c r="ERQ21" s="452"/>
      <c r="ERR21" s="453"/>
      <c r="ERS21" s="453"/>
      <c r="ERT21" s="453"/>
      <c r="ERU21" s="453"/>
      <c r="ERV21" s="453"/>
      <c r="ERW21" s="452"/>
      <c r="ERX21" s="452"/>
      <c r="ERY21" s="452"/>
      <c r="ERZ21" s="453"/>
      <c r="ESA21" s="453"/>
      <c r="ESB21" s="453"/>
      <c r="ESC21" s="453"/>
      <c r="ESD21" s="453"/>
      <c r="ESE21" s="452"/>
      <c r="ESF21" s="452"/>
      <c r="ESG21" s="452"/>
      <c r="ESH21" s="453"/>
      <c r="ESI21" s="453"/>
      <c r="ESJ21" s="453"/>
      <c r="ESK21" s="453"/>
      <c r="ESL21" s="453"/>
      <c r="ESM21" s="452"/>
      <c r="ESN21" s="452"/>
      <c r="ESO21" s="452"/>
      <c r="ESP21" s="453"/>
      <c r="ESQ21" s="453"/>
      <c r="ESR21" s="453"/>
      <c r="ESS21" s="453"/>
      <c r="EST21" s="453"/>
      <c r="ESU21" s="452"/>
      <c r="ESV21" s="452"/>
      <c r="ESW21" s="452"/>
      <c r="ESX21" s="453"/>
      <c r="ESY21" s="453"/>
      <c r="ESZ21" s="453"/>
      <c r="ETA21" s="453"/>
      <c r="ETB21" s="453"/>
      <c r="ETC21" s="452"/>
      <c r="ETD21" s="452"/>
      <c r="ETE21" s="452"/>
      <c r="ETF21" s="453"/>
      <c r="ETG21" s="453"/>
      <c r="ETH21" s="453"/>
      <c r="ETI21" s="453"/>
      <c r="ETJ21" s="453"/>
      <c r="ETK21" s="452"/>
      <c r="ETL21" s="452"/>
      <c r="ETM21" s="452"/>
      <c r="ETN21" s="453"/>
      <c r="ETO21" s="453"/>
      <c r="ETP21" s="453"/>
      <c r="ETQ21" s="453"/>
      <c r="ETR21" s="453"/>
      <c r="ETS21" s="452"/>
      <c r="ETT21" s="452"/>
      <c r="ETU21" s="452"/>
      <c r="ETV21" s="453"/>
      <c r="ETW21" s="453"/>
      <c r="ETX21" s="453"/>
      <c r="ETY21" s="453"/>
      <c r="ETZ21" s="453"/>
      <c r="EUA21" s="452"/>
      <c r="EUB21" s="452"/>
      <c r="EUC21" s="452"/>
      <c r="EUD21" s="453"/>
      <c r="EUE21" s="453"/>
      <c r="EUF21" s="453"/>
      <c r="EUG21" s="453"/>
      <c r="EUH21" s="453"/>
      <c r="EUI21" s="452"/>
      <c r="EUJ21" s="452"/>
      <c r="EUK21" s="452"/>
      <c r="EUL21" s="453"/>
      <c r="EUM21" s="453"/>
      <c r="EUN21" s="453"/>
      <c r="EUO21" s="453"/>
      <c r="EUP21" s="453"/>
      <c r="EUQ21" s="452"/>
      <c r="EUR21" s="452"/>
      <c r="EUS21" s="452"/>
      <c r="EUT21" s="453"/>
      <c r="EUU21" s="453"/>
      <c r="EUV21" s="453"/>
      <c r="EUW21" s="453"/>
      <c r="EUX21" s="453"/>
      <c r="EUY21" s="452"/>
      <c r="EUZ21" s="452"/>
      <c r="EVA21" s="452"/>
      <c r="EVB21" s="453"/>
      <c r="EVC21" s="453"/>
      <c r="EVD21" s="453"/>
      <c r="EVE21" s="453"/>
      <c r="EVF21" s="453"/>
      <c r="EVG21" s="452"/>
      <c r="EVH21" s="452"/>
      <c r="EVI21" s="452"/>
      <c r="EVJ21" s="453"/>
      <c r="EVK21" s="453"/>
      <c r="EVL21" s="453"/>
      <c r="EVM21" s="453"/>
      <c r="EVN21" s="453"/>
      <c r="EVO21" s="452"/>
      <c r="EVP21" s="452"/>
      <c r="EVQ21" s="452"/>
      <c r="EVR21" s="453"/>
      <c r="EVS21" s="453"/>
      <c r="EVT21" s="453"/>
      <c r="EVU21" s="453"/>
      <c r="EVV21" s="453"/>
      <c r="EVW21" s="452"/>
      <c r="EVX21" s="452"/>
      <c r="EVY21" s="452"/>
      <c r="EVZ21" s="453"/>
      <c r="EWA21" s="453"/>
      <c r="EWB21" s="453"/>
      <c r="EWC21" s="453"/>
      <c r="EWD21" s="453"/>
      <c r="EWE21" s="452"/>
      <c r="EWF21" s="452"/>
      <c r="EWG21" s="452"/>
      <c r="EWH21" s="453"/>
      <c r="EWI21" s="453"/>
      <c r="EWJ21" s="453"/>
      <c r="EWK21" s="453"/>
      <c r="EWL21" s="453"/>
      <c r="EWM21" s="452"/>
      <c r="EWN21" s="452"/>
      <c r="EWO21" s="452"/>
      <c r="EWP21" s="453"/>
      <c r="EWQ21" s="453"/>
      <c r="EWR21" s="453"/>
      <c r="EWS21" s="453"/>
      <c r="EWT21" s="453"/>
      <c r="EWU21" s="452"/>
      <c r="EWV21" s="452"/>
      <c r="EWW21" s="452"/>
      <c r="EWX21" s="453"/>
      <c r="EWY21" s="453"/>
      <c r="EWZ21" s="453"/>
      <c r="EXA21" s="453"/>
      <c r="EXB21" s="453"/>
      <c r="EXC21" s="452"/>
      <c r="EXD21" s="452"/>
      <c r="EXE21" s="452"/>
      <c r="EXF21" s="453"/>
      <c r="EXG21" s="453"/>
      <c r="EXH21" s="453"/>
      <c r="EXI21" s="453"/>
      <c r="EXJ21" s="453"/>
      <c r="EXK21" s="452"/>
      <c r="EXL21" s="452"/>
      <c r="EXM21" s="452"/>
      <c r="EXN21" s="453"/>
      <c r="EXO21" s="453"/>
      <c r="EXP21" s="453"/>
      <c r="EXQ21" s="453"/>
      <c r="EXR21" s="453"/>
      <c r="EXS21" s="452"/>
      <c r="EXT21" s="452"/>
      <c r="EXU21" s="452"/>
      <c r="EXV21" s="453"/>
      <c r="EXW21" s="453"/>
      <c r="EXX21" s="453"/>
      <c r="EXY21" s="453"/>
      <c r="EXZ21" s="453"/>
      <c r="EYA21" s="452"/>
      <c r="EYB21" s="452"/>
      <c r="EYC21" s="452"/>
      <c r="EYD21" s="453"/>
      <c r="EYE21" s="453"/>
      <c r="EYF21" s="453"/>
      <c r="EYG21" s="453"/>
      <c r="EYH21" s="453"/>
      <c r="EYI21" s="452"/>
      <c r="EYJ21" s="452"/>
      <c r="EYK21" s="452"/>
      <c r="EYL21" s="453"/>
      <c r="EYM21" s="453"/>
      <c r="EYN21" s="453"/>
      <c r="EYO21" s="453"/>
      <c r="EYP21" s="453"/>
      <c r="EYQ21" s="452"/>
      <c r="EYR21" s="452"/>
      <c r="EYS21" s="452"/>
      <c r="EYT21" s="453"/>
      <c r="EYU21" s="453"/>
      <c r="EYV21" s="453"/>
      <c r="EYW21" s="453"/>
      <c r="EYX21" s="453"/>
      <c r="EYY21" s="452"/>
      <c r="EYZ21" s="452"/>
      <c r="EZA21" s="452"/>
      <c r="EZB21" s="453"/>
      <c r="EZC21" s="453"/>
      <c r="EZD21" s="453"/>
      <c r="EZE21" s="453"/>
      <c r="EZF21" s="453"/>
      <c r="EZG21" s="452"/>
      <c r="EZH21" s="452"/>
      <c r="EZI21" s="452"/>
      <c r="EZJ21" s="453"/>
      <c r="EZK21" s="453"/>
      <c r="EZL21" s="453"/>
      <c r="EZM21" s="453"/>
      <c r="EZN21" s="453"/>
      <c r="EZO21" s="452"/>
      <c r="EZP21" s="452"/>
      <c r="EZQ21" s="452"/>
      <c r="EZR21" s="453"/>
      <c r="EZS21" s="453"/>
      <c r="EZT21" s="453"/>
      <c r="EZU21" s="453"/>
      <c r="EZV21" s="453"/>
      <c r="EZW21" s="452"/>
      <c r="EZX21" s="452"/>
      <c r="EZY21" s="452"/>
      <c r="EZZ21" s="453"/>
      <c r="FAA21" s="453"/>
      <c r="FAB21" s="453"/>
      <c r="FAC21" s="453"/>
      <c r="FAD21" s="453"/>
      <c r="FAE21" s="452"/>
      <c r="FAF21" s="452"/>
      <c r="FAG21" s="452"/>
      <c r="FAH21" s="453"/>
      <c r="FAI21" s="453"/>
      <c r="FAJ21" s="453"/>
      <c r="FAK21" s="453"/>
      <c r="FAL21" s="453"/>
      <c r="FAM21" s="452"/>
      <c r="FAN21" s="452"/>
      <c r="FAO21" s="452"/>
      <c r="FAP21" s="453"/>
      <c r="FAQ21" s="453"/>
      <c r="FAR21" s="453"/>
      <c r="FAS21" s="453"/>
      <c r="FAT21" s="453"/>
      <c r="FAU21" s="452"/>
      <c r="FAV21" s="452"/>
      <c r="FAW21" s="452"/>
      <c r="FAX21" s="453"/>
      <c r="FAY21" s="453"/>
      <c r="FAZ21" s="453"/>
      <c r="FBA21" s="453"/>
      <c r="FBB21" s="453"/>
      <c r="FBC21" s="452"/>
      <c r="FBD21" s="452"/>
      <c r="FBE21" s="452"/>
      <c r="FBF21" s="453"/>
      <c r="FBG21" s="453"/>
      <c r="FBH21" s="453"/>
      <c r="FBI21" s="453"/>
      <c r="FBJ21" s="453"/>
      <c r="FBK21" s="452"/>
      <c r="FBL21" s="452"/>
      <c r="FBM21" s="452"/>
      <c r="FBN21" s="453"/>
      <c r="FBO21" s="453"/>
      <c r="FBP21" s="453"/>
      <c r="FBQ21" s="453"/>
      <c r="FBR21" s="453"/>
      <c r="FBS21" s="452"/>
      <c r="FBT21" s="452"/>
      <c r="FBU21" s="452"/>
      <c r="FBV21" s="453"/>
      <c r="FBW21" s="453"/>
      <c r="FBX21" s="453"/>
      <c r="FBY21" s="453"/>
      <c r="FBZ21" s="453"/>
      <c r="FCA21" s="452"/>
      <c r="FCB21" s="452"/>
      <c r="FCC21" s="452"/>
      <c r="FCD21" s="453"/>
      <c r="FCE21" s="453"/>
      <c r="FCF21" s="453"/>
      <c r="FCG21" s="453"/>
      <c r="FCH21" s="453"/>
      <c r="FCI21" s="452"/>
      <c r="FCJ21" s="452"/>
      <c r="FCK21" s="452"/>
      <c r="FCL21" s="453"/>
      <c r="FCM21" s="453"/>
      <c r="FCN21" s="453"/>
      <c r="FCO21" s="453"/>
      <c r="FCP21" s="453"/>
      <c r="FCQ21" s="452"/>
      <c r="FCR21" s="452"/>
      <c r="FCS21" s="452"/>
      <c r="FCT21" s="453"/>
      <c r="FCU21" s="453"/>
      <c r="FCV21" s="453"/>
      <c r="FCW21" s="453"/>
      <c r="FCX21" s="453"/>
      <c r="FCY21" s="452"/>
      <c r="FCZ21" s="452"/>
      <c r="FDA21" s="452"/>
      <c r="FDB21" s="453"/>
      <c r="FDC21" s="453"/>
      <c r="FDD21" s="453"/>
      <c r="FDE21" s="453"/>
      <c r="FDF21" s="453"/>
      <c r="FDG21" s="452"/>
      <c r="FDH21" s="452"/>
      <c r="FDI21" s="452"/>
      <c r="FDJ21" s="453"/>
      <c r="FDK21" s="453"/>
      <c r="FDL21" s="453"/>
      <c r="FDM21" s="453"/>
      <c r="FDN21" s="453"/>
      <c r="FDO21" s="452"/>
      <c r="FDP21" s="452"/>
      <c r="FDQ21" s="452"/>
      <c r="FDR21" s="453"/>
      <c r="FDS21" s="453"/>
      <c r="FDT21" s="453"/>
      <c r="FDU21" s="453"/>
      <c r="FDV21" s="453"/>
      <c r="FDW21" s="452"/>
      <c r="FDX21" s="452"/>
      <c r="FDY21" s="452"/>
      <c r="FDZ21" s="453"/>
      <c r="FEA21" s="453"/>
      <c r="FEB21" s="453"/>
      <c r="FEC21" s="453"/>
      <c r="FED21" s="453"/>
      <c r="FEE21" s="452"/>
      <c r="FEF21" s="452"/>
      <c r="FEG21" s="452"/>
      <c r="FEH21" s="453"/>
      <c r="FEI21" s="453"/>
      <c r="FEJ21" s="453"/>
      <c r="FEK21" s="453"/>
      <c r="FEL21" s="453"/>
      <c r="FEM21" s="452"/>
      <c r="FEN21" s="452"/>
      <c r="FEO21" s="452"/>
      <c r="FEP21" s="453"/>
      <c r="FEQ21" s="453"/>
      <c r="FER21" s="453"/>
      <c r="FES21" s="453"/>
      <c r="FET21" s="453"/>
      <c r="FEU21" s="452"/>
      <c r="FEV21" s="452"/>
      <c r="FEW21" s="452"/>
      <c r="FEX21" s="453"/>
      <c r="FEY21" s="453"/>
      <c r="FEZ21" s="453"/>
      <c r="FFA21" s="453"/>
      <c r="FFB21" s="453"/>
      <c r="FFC21" s="452"/>
      <c r="FFD21" s="452"/>
      <c r="FFE21" s="452"/>
      <c r="FFF21" s="453"/>
      <c r="FFG21" s="453"/>
      <c r="FFH21" s="453"/>
      <c r="FFI21" s="453"/>
      <c r="FFJ21" s="453"/>
      <c r="FFK21" s="452"/>
      <c r="FFL21" s="452"/>
      <c r="FFM21" s="452"/>
      <c r="FFN21" s="453"/>
      <c r="FFO21" s="453"/>
      <c r="FFP21" s="453"/>
      <c r="FFQ21" s="453"/>
      <c r="FFR21" s="453"/>
      <c r="FFS21" s="452"/>
      <c r="FFT21" s="452"/>
      <c r="FFU21" s="452"/>
      <c r="FFV21" s="453"/>
      <c r="FFW21" s="453"/>
      <c r="FFX21" s="453"/>
      <c r="FFY21" s="453"/>
      <c r="FFZ21" s="453"/>
      <c r="FGA21" s="452"/>
      <c r="FGB21" s="452"/>
      <c r="FGC21" s="452"/>
      <c r="FGD21" s="453"/>
      <c r="FGE21" s="453"/>
      <c r="FGF21" s="453"/>
      <c r="FGG21" s="453"/>
      <c r="FGH21" s="453"/>
      <c r="FGI21" s="452"/>
      <c r="FGJ21" s="452"/>
      <c r="FGK21" s="452"/>
      <c r="FGL21" s="453"/>
      <c r="FGM21" s="453"/>
      <c r="FGN21" s="453"/>
      <c r="FGO21" s="453"/>
      <c r="FGP21" s="453"/>
      <c r="FGQ21" s="452"/>
      <c r="FGR21" s="452"/>
      <c r="FGS21" s="452"/>
      <c r="FGT21" s="453"/>
      <c r="FGU21" s="453"/>
      <c r="FGV21" s="453"/>
      <c r="FGW21" s="453"/>
      <c r="FGX21" s="453"/>
      <c r="FGY21" s="452"/>
      <c r="FGZ21" s="452"/>
      <c r="FHA21" s="452"/>
      <c r="FHB21" s="453"/>
      <c r="FHC21" s="453"/>
      <c r="FHD21" s="453"/>
      <c r="FHE21" s="453"/>
      <c r="FHF21" s="453"/>
      <c r="FHG21" s="452"/>
      <c r="FHH21" s="452"/>
      <c r="FHI21" s="452"/>
      <c r="FHJ21" s="453"/>
      <c r="FHK21" s="453"/>
      <c r="FHL21" s="453"/>
      <c r="FHM21" s="453"/>
      <c r="FHN21" s="453"/>
      <c r="FHO21" s="452"/>
      <c r="FHP21" s="452"/>
      <c r="FHQ21" s="452"/>
      <c r="FHR21" s="453"/>
      <c r="FHS21" s="453"/>
      <c r="FHT21" s="453"/>
      <c r="FHU21" s="453"/>
      <c r="FHV21" s="453"/>
      <c r="FHW21" s="452"/>
      <c r="FHX21" s="452"/>
      <c r="FHY21" s="452"/>
      <c r="FHZ21" s="453"/>
      <c r="FIA21" s="453"/>
      <c r="FIB21" s="453"/>
      <c r="FIC21" s="453"/>
      <c r="FID21" s="453"/>
      <c r="FIE21" s="452"/>
      <c r="FIF21" s="452"/>
      <c r="FIG21" s="452"/>
      <c r="FIH21" s="453"/>
      <c r="FII21" s="453"/>
      <c r="FIJ21" s="453"/>
      <c r="FIK21" s="453"/>
      <c r="FIL21" s="453"/>
      <c r="FIM21" s="452"/>
      <c r="FIN21" s="452"/>
      <c r="FIO21" s="452"/>
      <c r="FIP21" s="453"/>
      <c r="FIQ21" s="453"/>
      <c r="FIR21" s="453"/>
      <c r="FIS21" s="453"/>
      <c r="FIT21" s="453"/>
      <c r="FIU21" s="452"/>
      <c r="FIV21" s="452"/>
      <c r="FIW21" s="452"/>
      <c r="FIX21" s="453"/>
      <c r="FIY21" s="453"/>
      <c r="FIZ21" s="453"/>
      <c r="FJA21" s="453"/>
      <c r="FJB21" s="453"/>
      <c r="FJC21" s="452"/>
      <c r="FJD21" s="452"/>
      <c r="FJE21" s="452"/>
      <c r="FJF21" s="453"/>
      <c r="FJG21" s="453"/>
      <c r="FJH21" s="453"/>
      <c r="FJI21" s="453"/>
      <c r="FJJ21" s="453"/>
      <c r="FJK21" s="452"/>
      <c r="FJL21" s="452"/>
      <c r="FJM21" s="452"/>
      <c r="FJN21" s="453"/>
      <c r="FJO21" s="453"/>
      <c r="FJP21" s="453"/>
      <c r="FJQ21" s="453"/>
      <c r="FJR21" s="453"/>
      <c r="FJS21" s="452"/>
      <c r="FJT21" s="452"/>
      <c r="FJU21" s="452"/>
      <c r="FJV21" s="453"/>
      <c r="FJW21" s="453"/>
      <c r="FJX21" s="453"/>
      <c r="FJY21" s="453"/>
      <c r="FJZ21" s="453"/>
      <c r="FKA21" s="452"/>
      <c r="FKB21" s="452"/>
      <c r="FKC21" s="452"/>
      <c r="FKD21" s="453"/>
      <c r="FKE21" s="453"/>
      <c r="FKF21" s="453"/>
      <c r="FKG21" s="453"/>
      <c r="FKH21" s="453"/>
      <c r="FKI21" s="452"/>
      <c r="FKJ21" s="452"/>
      <c r="FKK21" s="452"/>
      <c r="FKL21" s="453"/>
      <c r="FKM21" s="453"/>
      <c r="FKN21" s="453"/>
      <c r="FKO21" s="453"/>
      <c r="FKP21" s="453"/>
      <c r="FKQ21" s="452"/>
      <c r="FKR21" s="452"/>
      <c r="FKS21" s="452"/>
      <c r="FKT21" s="453"/>
      <c r="FKU21" s="453"/>
      <c r="FKV21" s="453"/>
      <c r="FKW21" s="453"/>
      <c r="FKX21" s="453"/>
      <c r="FKY21" s="452"/>
      <c r="FKZ21" s="452"/>
      <c r="FLA21" s="452"/>
      <c r="FLB21" s="453"/>
      <c r="FLC21" s="453"/>
      <c r="FLD21" s="453"/>
      <c r="FLE21" s="453"/>
      <c r="FLF21" s="453"/>
      <c r="FLG21" s="452"/>
      <c r="FLH21" s="452"/>
      <c r="FLI21" s="452"/>
      <c r="FLJ21" s="453"/>
      <c r="FLK21" s="453"/>
      <c r="FLL21" s="453"/>
      <c r="FLM21" s="453"/>
      <c r="FLN21" s="453"/>
      <c r="FLO21" s="452"/>
      <c r="FLP21" s="452"/>
      <c r="FLQ21" s="452"/>
      <c r="FLR21" s="453"/>
      <c r="FLS21" s="453"/>
      <c r="FLT21" s="453"/>
      <c r="FLU21" s="453"/>
      <c r="FLV21" s="453"/>
      <c r="FLW21" s="452"/>
      <c r="FLX21" s="452"/>
      <c r="FLY21" s="452"/>
      <c r="FLZ21" s="453"/>
      <c r="FMA21" s="453"/>
      <c r="FMB21" s="453"/>
      <c r="FMC21" s="453"/>
      <c r="FMD21" s="453"/>
      <c r="FME21" s="452"/>
      <c r="FMF21" s="452"/>
      <c r="FMG21" s="452"/>
      <c r="FMH21" s="453"/>
      <c r="FMI21" s="453"/>
      <c r="FMJ21" s="453"/>
      <c r="FMK21" s="453"/>
      <c r="FML21" s="453"/>
      <c r="FMM21" s="452"/>
      <c r="FMN21" s="452"/>
      <c r="FMO21" s="452"/>
      <c r="FMP21" s="453"/>
      <c r="FMQ21" s="453"/>
      <c r="FMR21" s="453"/>
      <c r="FMS21" s="453"/>
      <c r="FMT21" s="453"/>
      <c r="FMU21" s="452"/>
      <c r="FMV21" s="452"/>
      <c r="FMW21" s="452"/>
      <c r="FMX21" s="453"/>
      <c r="FMY21" s="453"/>
      <c r="FMZ21" s="453"/>
      <c r="FNA21" s="453"/>
      <c r="FNB21" s="453"/>
      <c r="FNC21" s="452"/>
      <c r="FND21" s="452"/>
      <c r="FNE21" s="452"/>
      <c r="FNF21" s="453"/>
      <c r="FNG21" s="453"/>
      <c r="FNH21" s="453"/>
      <c r="FNI21" s="453"/>
      <c r="FNJ21" s="453"/>
      <c r="FNK21" s="452"/>
      <c r="FNL21" s="452"/>
      <c r="FNM21" s="452"/>
      <c r="FNN21" s="453"/>
      <c r="FNO21" s="453"/>
      <c r="FNP21" s="453"/>
      <c r="FNQ21" s="453"/>
      <c r="FNR21" s="453"/>
      <c r="FNS21" s="452"/>
      <c r="FNT21" s="452"/>
      <c r="FNU21" s="452"/>
      <c r="FNV21" s="453"/>
      <c r="FNW21" s="453"/>
      <c r="FNX21" s="453"/>
      <c r="FNY21" s="453"/>
      <c r="FNZ21" s="453"/>
      <c r="FOA21" s="452"/>
      <c r="FOB21" s="452"/>
      <c r="FOC21" s="452"/>
      <c r="FOD21" s="453"/>
      <c r="FOE21" s="453"/>
      <c r="FOF21" s="453"/>
      <c r="FOG21" s="453"/>
      <c r="FOH21" s="453"/>
      <c r="FOI21" s="452"/>
      <c r="FOJ21" s="452"/>
      <c r="FOK21" s="452"/>
      <c r="FOL21" s="453"/>
      <c r="FOM21" s="453"/>
      <c r="FON21" s="453"/>
      <c r="FOO21" s="453"/>
      <c r="FOP21" s="453"/>
      <c r="FOQ21" s="452"/>
      <c r="FOR21" s="452"/>
      <c r="FOS21" s="452"/>
      <c r="FOT21" s="453"/>
      <c r="FOU21" s="453"/>
      <c r="FOV21" s="453"/>
      <c r="FOW21" s="453"/>
      <c r="FOX21" s="453"/>
      <c r="FOY21" s="452"/>
      <c r="FOZ21" s="452"/>
      <c r="FPA21" s="452"/>
      <c r="FPB21" s="453"/>
      <c r="FPC21" s="453"/>
      <c r="FPD21" s="453"/>
      <c r="FPE21" s="453"/>
      <c r="FPF21" s="453"/>
      <c r="FPG21" s="452"/>
      <c r="FPH21" s="452"/>
      <c r="FPI21" s="452"/>
      <c r="FPJ21" s="453"/>
      <c r="FPK21" s="453"/>
      <c r="FPL21" s="453"/>
      <c r="FPM21" s="453"/>
      <c r="FPN21" s="453"/>
      <c r="FPO21" s="452"/>
      <c r="FPP21" s="452"/>
      <c r="FPQ21" s="452"/>
      <c r="FPR21" s="453"/>
      <c r="FPS21" s="453"/>
      <c r="FPT21" s="453"/>
      <c r="FPU21" s="453"/>
      <c r="FPV21" s="453"/>
      <c r="FPW21" s="452"/>
      <c r="FPX21" s="452"/>
      <c r="FPY21" s="452"/>
      <c r="FPZ21" s="453"/>
      <c r="FQA21" s="453"/>
      <c r="FQB21" s="453"/>
      <c r="FQC21" s="453"/>
      <c r="FQD21" s="453"/>
      <c r="FQE21" s="452"/>
      <c r="FQF21" s="452"/>
      <c r="FQG21" s="452"/>
      <c r="FQH21" s="453"/>
      <c r="FQI21" s="453"/>
      <c r="FQJ21" s="453"/>
      <c r="FQK21" s="453"/>
      <c r="FQL21" s="453"/>
      <c r="FQM21" s="452"/>
      <c r="FQN21" s="452"/>
      <c r="FQO21" s="452"/>
      <c r="FQP21" s="453"/>
      <c r="FQQ21" s="453"/>
      <c r="FQR21" s="453"/>
      <c r="FQS21" s="453"/>
      <c r="FQT21" s="453"/>
      <c r="FQU21" s="452"/>
      <c r="FQV21" s="452"/>
      <c r="FQW21" s="452"/>
      <c r="FQX21" s="453"/>
      <c r="FQY21" s="453"/>
      <c r="FQZ21" s="453"/>
      <c r="FRA21" s="453"/>
      <c r="FRB21" s="453"/>
      <c r="FRC21" s="452"/>
      <c r="FRD21" s="452"/>
      <c r="FRE21" s="452"/>
      <c r="FRF21" s="453"/>
      <c r="FRG21" s="453"/>
      <c r="FRH21" s="453"/>
      <c r="FRI21" s="453"/>
      <c r="FRJ21" s="453"/>
      <c r="FRK21" s="452"/>
      <c r="FRL21" s="452"/>
      <c r="FRM21" s="452"/>
      <c r="FRN21" s="453"/>
      <c r="FRO21" s="453"/>
      <c r="FRP21" s="453"/>
      <c r="FRQ21" s="453"/>
      <c r="FRR21" s="453"/>
      <c r="FRS21" s="452"/>
      <c r="FRT21" s="452"/>
      <c r="FRU21" s="452"/>
      <c r="FRV21" s="453"/>
      <c r="FRW21" s="453"/>
      <c r="FRX21" s="453"/>
      <c r="FRY21" s="453"/>
      <c r="FRZ21" s="453"/>
      <c r="FSA21" s="452"/>
      <c r="FSB21" s="452"/>
      <c r="FSC21" s="452"/>
      <c r="FSD21" s="453"/>
      <c r="FSE21" s="453"/>
      <c r="FSF21" s="453"/>
      <c r="FSG21" s="453"/>
      <c r="FSH21" s="453"/>
      <c r="FSI21" s="452"/>
      <c r="FSJ21" s="452"/>
      <c r="FSK21" s="452"/>
      <c r="FSL21" s="453"/>
      <c r="FSM21" s="453"/>
      <c r="FSN21" s="453"/>
      <c r="FSO21" s="453"/>
      <c r="FSP21" s="453"/>
      <c r="FSQ21" s="452"/>
      <c r="FSR21" s="452"/>
      <c r="FSS21" s="452"/>
      <c r="FST21" s="453"/>
      <c r="FSU21" s="453"/>
      <c r="FSV21" s="453"/>
      <c r="FSW21" s="453"/>
      <c r="FSX21" s="453"/>
      <c r="FSY21" s="452"/>
      <c r="FSZ21" s="452"/>
      <c r="FTA21" s="452"/>
      <c r="FTB21" s="453"/>
      <c r="FTC21" s="453"/>
      <c r="FTD21" s="453"/>
      <c r="FTE21" s="453"/>
      <c r="FTF21" s="453"/>
      <c r="FTG21" s="452"/>
      <c r="FTH21" s="452"/>
      <c r="FTI21" s="452"/>
      <c r="FTJ21" s="453"/>
      <c r="FTK21" s="453"/>
      <c r="FTL21" s="453"/>
      <c r="FTM21" s="453"/>
      <c r="FTN21" s="453"/>
      <c r="FTO21" s="452"/>
      <c r="FTP21" s="452"/>
      <c r="FTQ21" s="452"/>
      <c r="FTR21" s="453"/>
      <c r="FTS21" s="453"/>
      <c r="FTT21" s="453"/>
      <c r="FTU21" s="453"/>
      <c r="FTV21" s="453"/>
      <c r="FTW21" s="452"/>
      <c r="FTX21" s="452"/>
      <c r="FTY21" s="452"/>
      <c r="FTZ21" s="453"/>
      <c r="FUA21" s="453"/>
      <c r="FUB21" s="453"/>
      <c r="FUC21" s="453"/>
      <c r="FUD21" s="453"/>
      <c r="FUE21" s="452"/>
      <c r="FUF21" s="452"/>
      <c r="FUG21" s="452"/>
      <c r="FUH21" s="453"/>
      <c r="FUI21" s="453"/>
      <c r="FUJ21" s="453"/>
      <c r="FUK21" s="453"/>
      <c r="FUL21" s="453"/>
      <c r="FUM21" s="452"/>
      <c r="FUN21" s="452"/>
      <c r="FUO21" s="452"/>
      <c r="FUP21" s="453"/>
      <c r="FUQ21" s="453"/>
      <c r="FUR21" s="453"/>
      <c r="FUS21" s="453"/>
      <c r="FUT21" s="453"/>
      <c r="FUU21" s="452"/>
      <c r="FUV21" s="452"/>
      <c r="FUW21" s="452"/>
      <c r="FUX21" s="453"/>
      <c r="FUY21" s="453"/>
      <c r="FUZ21" s="453"/>
      <c r="FVA21" s="453"/>
      <c r="FVB21" s="453"/>
      <c r="FVC21" s="452"/>
      <c r="FVD21" s="452"/>
      <c r="FVE21" s="452"/>
      <c r="FVF21" s="453"/>
      <c r="FVG21" s="453"/>
      <c r="FVH21" s="453"/>
      <c r="FVI21" s="453"/>
      <c r="FVJ21" s="453"/>
      <c r="FVK21" s="452"/>
      <c r="FVL21" s="452"/>
      <c r="FVM21" s="452"/>
      <c r="FVN21" s="453"/>
      <c r="FVO21" s="453"/>
      <c r="FVP21" s="453"/>
      <c r="FVQ21" s="453"/>
      <c r="FVR21" s="453"/>
      <c r="FVS21" s="452"/>
      <c r="FVT21" s="452"/>
      <c r="FVU21" s="452"/>
      <c r="FVV21" s="453"/>
      <c r="FVW21" s="453"/>
      <c r="FVX21" s="453"/>
      <c r="FVY21" s="453"/>
      <c r="FVZ21" s="453"/>
      <c r="FWA21" s="452"/>
      <c r="FWB21" s="452"/>
      <c r="FWC21" s="452"/>
      <c r="FWD21" s="453"/>
      <c r="FWE21" s="453"/>
      <c r="FWF21" s="453"/>
      <c r="FWG21" s="453"/>
      <c r="FWH21" s="453"/>
      <c r="FWI21" s="452"/>
      <c r="FWJ21" s="452"/>
      <c r="FWK21" s="452"/>
      <c r="FWL21" s="453"/>
      <c r="FWM21" s="453"/>
      <c r="FWN21" s="453"/>
      <c r="FWO21" s="453"/>
      <c r="FWP21" s="453"/>
      <c r="FWQ21" s="452"/>
      <c r="FWR21" s="452"/>
      <c r="FWS21" s="452"/>
      <c r="FWT21" s="453"/>
      <c r="FWU21" s="453"/>
      <c r="FWV21" s="453"/>
      <c r="FWW21" s="453"/>
      <c r="FWX21" s="453"/>
      <c r="FWY21" s="452"/>
      <c r="FWZ21" s="452"/>
      <c r="FXA21" s="452"/>
      <c r="FXB21" s="453"/>
      <c r="FXC21" s="453"/>
      <c r="FXD21" s="453"/>
      <c r="FXE21" s="453"/>
      <c r="FXF21" s="453"/>
      <c r="FXG21" s="452"/>
      <c r="FXH21" s="452"/>
      <c r="FXI21" s="452"/>
      <c r="FXJ21" s="453"/>
      <c r="FXK21" s="453"/>
      <c r="FXL21" s="453"/>
      <c r="FXM21" s="453"/>
      <c r="FXN21" s="453"/>
      <c r="FXO21" s="452"/>
      <c r="FXP21" s="452"/>
      <c r="FXQ21" s="452"/>
      <c r="FXR21" s="453"/>
      <c r="FXS21" s="453"/>
      <c r="FXT21" s="453"/>
      <c r="FXU21" s="453"/>
      <c r="FXV21" s="453"/>
      <c r="FXW21" s="452"/>
      <c r="FXX21" s="452"/>
      <c r="FXY21" s="452"/>
      <c r="FXZ21" s="453"/>
      <c r="FYA21" s="453"/>
      <c r="FYB21" s="453"/>
      <c r="FYC21" s="453"/>
      <c r="FYD21" s="453"/>
      <c r="FYE21" s="452"/>
      <c r="FYF21" s="452"/>
      <c r="FYG21" s="452"/>
      <c r="FYH21" s="453"/>
      <c r="FYI21" s="453"/>
      <c r="FYJ21" s="453"/>
      <c r="FYK21" s="453"/>
      <c r="FYL21" s="453"/>
      <c r="FYM21" s="452"/>
      <c r="FYN21" s="452"/>
      <c r="FYO21" s="452"/>
      <c r="FYP21" s="453"/>
      <c r="FYQ21" s="453"/>
      <c r="FYR21" s="453"/>
      <c r="FYS21" s="453"/>
      <c r="FYT21" s="453"/>
      <c r="FYU21" s="452"/>
      <c r="FYV21" s="452"/>
      <c r="FYW21" s="452"/>
      <c r="FYX21" s="453"/>
      <c r="FYY21" s="453"/>
      <c r="FYZ21" s="453"/>
      <c r="FZA21" s="453"/>
      <c r="FZB21" s="453"/>
      <c r="FZC21" s="452"/>
      <c r="FZD21" s="452"/>
      <c r="FZE21" s="452"/>
      <c r="FZF21" s="453"/>
      <c r="FZG21" s="453"/>
      <c r="FZH21" s="453"/>
      <c r="FZI21" s="453"/>
      <c r="FZJ21" s="453"/>
      <c r="FZK21" s="452"/>
      <c r="FZL21" s="452"/>
      <c r="FZM21" s="452"/>
      <c r="FZN21" s="453"/>
      <c r="FZO21" s="453"/>
      <c r="FZP21" s="453"/>
      <c r="FZQ21" s="453"/>
      <c r="FZR21" s="453"/>
      <c r="FZS21" s="452"/>
      <c r="FZT21" s="452"/>
      <c r="FZU21" s="452"/>
      <c r="FZV21" s="453"/>
      <c r="FZW21" s="453"/>
      <c r="FZX21" s="453"/>
      <c r="FZY21" s="453"/>
      <c r="FZZ21" s="453"/>
      <c r="GAA21" s="452"/>
      <c r="GAB21" s="452"/>
      <c r="GAC21" s="452"/>
      <c r="GAD21" s="453"/>
      <c r="GAE21" s="453"/>
      <c r="GAF21" s="453"/>
      <c r="GAG21" s="453"/>
      <c r="GAH21" s="453"/>
      <c r="GAI21" s="452"/>
      <c r="GAJ21" s="452"/>
      <c r="GAK21" s="452"/>
      <c r="GAL21" s="453"/>
      <c r="GAM21" s="453"/>
      <c r="GAN21" s="453"/>
      <c r="GAO21" s="453"/>
      <c r="GAP21" s="453"/>
      <c r="GAQ21" s="452"/>
      <c r="GAR21" s="452"/>
      <c r="GAS21" s="452"/>
      <c r="GAT21" s="453"/>
      <c r="GAU21" s="453"/>
      <c r="GAV21" s="453"/>
      <c r="GAW21" s="453"/>
      <c r="GAX21" s="453"/>
      <c r="GAY21" s="452"/>
      <c r="GAZ21" s="452"/>
      <c r="GBA21" s="452"/>
      <c r="GBB21" s="453"/>
      <c r="GBC21" s="453"/>
      <c r="GBD21" s="453"/>
      <c r="GBE21" s="453"/>
      <c r="GBF21" s="453"/>
      <c r="GBG21" s="452"/>
      <c r="GBH21" s="452"/>
      <c r="GBI21" s="452"/>
      <c r="GBJ21" s="453"/>
      <c r="GBK21" s="453"/>
      <c r="GBL21" s="453"/>
      <c r="GBM21" s="453"/>
      <c r="GBN21" s="453"/>
      <c r="GBO21" s="452"/>
      <c r="GBP21" s="452"/>
      <c r="GBQ21" s="452"/>
      <c r="GBR21" s="453"/>
      <c r="GBS21" s="453"/>
      <c r="GBT21" s="453"/>
      <c r="GBU21" s="453"/>
      <c r="GBV21" s="453"/>
      <c r="GBW21" s="452"/>
      <c r="GBX21" s="452"/>
      <c r="GBY21" s="452"/>
      <c r="GBZ21" s="453"/>
      <c r="GCA21" s="453"/>
      <c r="GCB21" s="453"/>
      <c r="GCC21" s="453"/>
      <c r="GCD21" s="453"/>
      <c r="GCE21" s="452"/>
      <c r="GCF21" s="452"/>
      <c r="GCG21" s="452"/>
      <c r="GCH21" s="453"/>
      <c r="GCI21" s="453"/>
      <c r="GCJ21" s="453"/>
      <c r="GCK21" s="453"/>
      <c r="GCL21" s="453"/>
      <c r="GCM21" s="452"/>
      <c r="GCN21" s="452"/>
      <c r="GCO21" s="452"/>
      <c r="GCP21" s="453"/>
      <c r="GCQ21" s="453"/>
      <c r="GCR21" s="453"/>
      <c r="GCS21" s="453"/>
      <c r="GCT21" s="453"/>
      <c r="GCU21" s="452"/>
      <c r="GCV21" s="452"/>
      <c r="GCW21" s="452"/>
      <c r="GCX21" s="453"/>
      <c r="GCY21" s="453"/>
      <c r="GCZ21" s="453"/>
      <c r="GDA21" s="453"/>
      <c r="GDB21" s="453"/>
      <c r="GDC21" s="452"/>
      <c r="GDD21" s="452"/>
      <c r="GDE21" s="452"/>
      <c r="GDF21" s="453"/>
      <c r="GDG21" s="453"/>
      <c r="GDH21" s="453"/>
      <c r="GDI21" s="453"/>
      <c r="GDJ21" s="453"/>
      <c r="GDK21" s="452"/>
      <c r="GDL21" s="452"/>
      <c r="GDM21" s="452"/>
      <c r="GDN21" s="453"/>
      <c r="GDO21" s="453"/>
      <c r="GDP21" s="453"/>
      <c r="GDQ21" s="453"/>
      <c r="GDR21" s="453"/>
      <c r="GDS21" s="452"/>
      <c r="GDT21" s="452"/>
      <c r="GDU21" s="452"/>
      <c r="GDV21" s="453"/>
      <c r="GDW21" s="453"/>
      <c r="GDX21" s="453"/>
      <c r="GDY21" s="453"/>
      <c r="GDZ21" s="453"/>
      <c r="GEA21" s="452"/>
      <c r="GEB21" s="452"/>
      <c r="GEC21" s="452"/>
      <c r="GED21" s="453"/>
      <c r="GEE21" s="453"/>
      <c r="GEF21" s="453"/>
      <c r="GEG21" s="453"/>
      <c r="GEH21" s="453"/>
      <c r="GEI21" s="452"/>
      <c r="GEJ21" s="452"/>
      <c r="GEK21" s="452"/>
      <c r="GEL21" s="453"/>
      <c r="GEM21" s="453"/>
      <c r="GEN21" s="453"/>
      <c r="GEO21" s="453"/>
      <c r="GEP21" s="453"/>
      <c r="GEQ21" s="452"/>
      <c r="GER21" s="452"/>
      <c r="GES21" s="452"/>
      <c r="GET21" s="453"/>
      <c r="GEU21" s="453"/>
      <c r="GEV21" s="453"/>
      <c r="GEW21" s="453"/>
      <c r="GEX21" s="453"/>
      <c r="GEY21" s="452"/>
      <c r="GEZ21" s="452"/>
      <c r="GFA21" s="452"/>
      <c r="GFB21" s="453"/>
      <c r="GFC21" s="453"/>
      <c r="GFD21" s="453"/>
      <c r="GFE21" s="453"/>
      <c r="GFF21" s="453"/>
      <c r="GFG21" s="452"/>
      <c r="GFH21" s="452"/>
      <c r="GFI21" s="452"/>
      <c r="GFJ21" s="453"/>
      <c r="GFK21" s="453"/>
      <c r="GFL21" s="453"/>
      <c r="GFM21" s="453"/>
      <c r="GFN21" s="453"/>
      <c r="GFO21" s="452"/>
      <c r="GFP21" s="452"/>
      <c r="GFQ21" s="452"/>
      <c r="GFR21" s="453"/>
      <c r="GFS21" s="453"/>
      <c r="GFT21" s="453"/>
      <c r="GFU21" s="453"/>
      <c r="GFV21" s="453"/>
      <c r="GFW21" s="452"/>
      <c r="GFX21" s="452"/>
      <c r="GFY21" s="452"/>
      <c r="GFZ21" s="453"/>
      <c r="GGA21" s="453"/>
      <c r="GGB21" s="453"/>
      <c r="GGC21" s="453"/>
      <c r="GGD21" s="453"/>
      <c r="GGE21" s="452"/>
      <c r="GGF21" s="452"/>
      <c r="GGG21" s="452"/>
      <c r="GGH21" s="453"/>
      <c r="GGI21" s="453"/>
      <c r="GGJ21" s="453"/>
      <c r="GGK21" s="453"/>
      <c r="GGL21" s="453"/>
      <c r="GGM21" s="452"/>
      <c r="GGN21" s="452"/>
      <c r="GGO21" s="452"/>
      <c r="GGP21" s="453"/>
      <c r="GGQ21" s="453"/>
      <c r="GGR21" s="453"/>
      <c r="GGS21" s="453"/>
      <c r="GGT21" s="453"/>
      <c r="GGU21" s="452"/>
      <c r="GGV21" s="452"/>
      <c r="GGW21" s="452"/>
      <c r="GGX21" s="453"/>
      <c r="GGY21" s="453"/>
      <c r="GGZ21" s="453"/>
      <c r="GHA21" s="453"/>
      <c r="GHB21" s="453"/>
      <c r="GHC21" s="452"/>
      <c r="GHD21" s="452"/>
      <c r="GHE21" s="452"/>
      <c r="GHF21" s="453"/>
      <c r="GHG21" s="453"/>
      <c r="GHH21" s="453"/>
      <c r="GHI21" s="453"/>
      <c r="GHJ21" s="453"/>
      <c r="GHK21" s="452"/>
      <c r="GHL21" s="452"/>
      <c r="GHM21" s="452"/>
      <c r="GHN21" s="453"/>
      <c r="GHO21" s="453"/>
      <c r="GHP21" s="453"/>
      <c r="GHQ21" s="453"/>
      <c r="GHR21" s="453"/>
      <c r="GHS21" s="452"/>
      <c r="GHT21" s="452"/>
      <c r="GHU21" s="452"/>
      <c r="GHV21" s="453"/>
      <c r="GHW21" s="453"/>
      <c r="GHX21" s="453"/>
      <c r="GHY21" s="453"/>
      <c r="GHZ21" s="453"/>
      <c r="GIA21" s="452"/>
      <c r="GIB21" s="452"/>
      <c r="GIC21" s="452"/>
      <c r="GID21" s="453"/>
      <c r="GIE21" s="453"/>
      <c r="GIF21" s="453"/>
      <c r="GIG21" s="453"/>
      <c r="GIH21" s="453"/>
      <c r="GII21" s="452"/>
      <c r="GIJ21" s="452"/>
      <c r="GIK21" s="452"/>
      <c r="GIL21" s="453"/>
      <c r="GIM21" s="453"/>
      <c r="GIN21" s="453"/>
      <c r="GIO21" s="453"/>
      <c r="GIP21" s="453"/>
      <c r="GIQ21" s="452"/>
      <c r="GIR21" s="452"/>
      <c r="GIS21" s="452"/>
      <c r="GIT21" s="453"/>
      <c r="GIU21" s="453"/>
      <c r="GIV21" s="453"/>
      <c r="GIW21" s="453"/>
      <c r="GIX21" s="453"/>
      <c r="GIY21" s="452"/>
      <c r="GIZ21" s="452"/>
      <c r="GJA21" s="452"/>
      <c r="GJB21" s="453"/>
      <c r="GJC21" s="453"/>
      <c r="GJD21" s="453"/>
      <c r="GJE21" s="453"/>
      <c r="GJF21" s="453"/>
      <c r="GJG21" s="452"/>
      <c r="GJH21" s="452"/>
      <c r="GJI21" s="452"/>
      <c r="GJJ21" s="453"/>
      <c r="GJK21" s="453"/>
      <c r="GJL21" s="453"/>
      <c r="GJM21" s="453"/>
      <c r="GJN21" s="453"/>
      <c r="GJO21" s="452"/>
      <c r="GJP21" s="452"/>
      <c r="GJQ21" s="452"/>
      <c r="GJR21" s="453"/>
      <c r="GJS21" s="453"/>
      <c r="GJT21" s="453"/>
      <c r="GJU21" s="453"/>
      <c r="GJV21" s="453"/>
      <c r="GJW21" s="452"/>
      <c r="GJX21" s="452"/>
      <c r="GJY21" s="452"/>
      <c r="GJZ21" s="453"/>
      <c r="GKA21" s="453"/>
      <c r="GKB21" s="453"/>
      <c r="GKC21" s="453"/>
      <c r="GKD21" s="453"/>
      <c r="GKE21" s="452"/>
      <c r="GKF21" s="452"/>
      <c r="GKG21" s="452"/>
      <c r="GKH21" s="453"/>
      <c r="GKI21" s="453"/>
      <c r="GKJ21" s="453"/>
      <c r="GKK21" s="453"/>
      <c r="GKL21" s="453"/>
      <c r="GKM21" s="452"/>
      <c r="GKN21" s="452"/>
      <c r="GKO21" s="452"/>
      <c r="GKP21" s="453"/>
      <c r="GKQ21" s="453"/>
      <c r="GKR21" s="453"/>
      <c r="GKS21" s="453"/>
      <c r="GKT21" s="453"/>
      <c r="GKU21" s="452"/>
      <c r="GKV21" s="452"/>
      <c r="GKW21" s="452"/>
      <c r="GKX21" s="453"/>
      <c r="GKY21" s="453"/>
      <c r="GKZ21" s="453"/>
      <c r="GLA21" s="453"/>
      <c r="GLB21" s="453"/>
      <c r="GLC21" s="452"/>
      <c r="GLD21" s="452"/>
      <c r="GLE21" s="452"/>
      <c r="GLF21" s="453"/>
      <c r="GLG21" s="453"/>
      <c r="GLH21" s="453"/>
      <c r="GLI21" s="453"/>
      <c r="GLJ21" s="453"/>
      <c r="GLK21" s="452"/>
      <c r="GLL21" s="452"/>
      <c r="GLM21" s="452"/>
      <c r="GLN21" s="453"/>
      <c r="GLO21" s="453"/>
      <c r="GLP21" s="453"/>
      <c r="GLQ21" s="453"/>
      <c r="GLR21" s="453"/>
      <c r="GLS21" s="452"/>
      <c r="GLT21" s="452"/>
      <c r="GLU21" s="452"/>
      <c r="GLV21" s="453"/>
      <c r="GLW21" s="453"/>
      <c r="GLX21" s="453"/>
      <c r="GLY21" s="453"/>
      <c r="GLZ21" s="453"/>
      <c r="GMA21" s="452"/>
      <c r="GMB21" s="452"/>
      <c r="GMC21" s="452"/>
      <c r="GMD21" s="453"/>
      <c r="GME21" s="453"/>
      <c r="GMF21" s="453"/>
      <c r="GMG21" s="453"/>
      <c r="GMH21" s="453"/>
      <c r="GMI21" s="452"/>
      <c r="GMJ21" s="452"/>
      <c r="GMK21" s="452"/>
      <c r="GML21" s="453"/>
      <c r="GMM21" s="453"/>
      <c r="GMN21" s="453"/>
      <c r="GMO21" s="453"/>
      <c r="GMP21" s="453"/>
      <c r="GMQ21" s="452"/>
      <c r="GMR21" s="452"/>
      <c r="GMS21" s="452"/>
      <c r="GMT21" s="453"/>
      <c r="GMU21" s="453"/>
      <c r="GMV21" s="453"/>
      <c r="GMW21" s="453"/>
      <c r="GMX21" s="453"/>
      <c r="GMY21" s="452"/>
      <c r="GMZ21" s="452"/>
      <c r="GNA21" s="452"/>
      <c r="GNB21" s="453"/>
      <c r="GNC21" s="453"/>
      <c r="GND21" s="453"/>
      <c r="GNE21" s="453"/>
      <c r="GNF21" s="453"/>
      <c r="GNG21" s="452"/>
      <c r="GNH21" s="452"/>
      <c r="GNI21" s="452"/>
      <c r="GNJ21" s="453"/>
      <c r="GNK21" s="453"/>
      <c r="GNL21" s="453"/>
      <c r="GNM21" s="453"/>
      <c r="GNN21" s="453"/>
      <c r="GNO21" s="452"/>
      <c r="GNP21" s="452"/>
      <c r="GNQ21" s="452"/>
      <c r="GNR21" s="453"/>
      <c r="GNS21" s="453"/>
      <c r="GNT21" s="453"/>
      <c r="GNU21" s="453"/>
      <c r="GNV21" s="453"/>
      <c r="GNW21" s="452"/>
      <c r="GNX21" s="452"/>
      <c r="GNY21" s="452"/>
      <c r="GNZ21" s="453"/>
      <c r="GOA21" s="453"/>
      <c r="GOB21" s="453"/>
      <c r="GOC21" s="453"/>
      <c r="GOD21" s="453"/>
      <c r="GOE21" s="452"/>
      <c r="GOF21" s="452"/>
      <c r="GOG21" s="452"/>
      <c r="GOH21" s="453"/>
      <c r="GOI21" s="453"/>
      <c r="GOJ21" s="453"/>
      <c r="GOK21" s="453"/>
      <c r="GOL21" s="453"/>
      <c r="GOM21" s="452"/>
      <c r="GON21" s="452"/>
      <c r="GOO21" s="452"/>
      <c r="GOP21" s="453"/>
      <c r="GOQ21" s="453"/>
      <c r="GOR21" s="453"/>
      <c r="GOS21" s="453"/>
      <c r="GOT21" s="453"/>
      <c r="GOU21" s="452"/>
      <c r="GOV21" s="452"/>
      <c r="GOW21" s="452"/>
      <c r="GOX21" s="453"/>
      <c r="GOY21" s="453"/>
      <c r="GOZ21" s="453"/>
      <c r="GPA21" s="453"/>
      <c r="GPB21" s="453"/>
      <c r="GPC21" s="452"/>
      <c r="GPD21" s="452"/>
      <c r="GPE21" s="452"/>
      <c r="GPF21" s="453"/>
      <c r="GPG21" s="453"/>
      <c r="GPH21" s="453"/>
      <c r="GPI21" s="453"/>
      <c r="GPJ21" s="453"/>
      <c r="GPK21" s="452"/>
      <c r="GPL21" s="452"/>
      <c r="GPM21" s="452"/>
      <c r="GPN21" s="453"/>
      <c r="GPO21" s="453"/>
      <c r="GPP21" s="453"/>
      <c r="GPQ21" s="453"/>
      <c r="GPR21" s="453"/>
      <c r="GPS21" s="452"/>
      <c r="GPT21" s="452"/>
      <c r="GPU21" s="452"/>
      <c r="GPV21" s="453"/>
      <c r="GPW21" s="453"/>
      <c r="GPX21" s="453"/>
      <c r="GPY21" s="453"/>
      <c r="GPZ21" s="453"/>
      <c r="GQA21" s="452"/>
      <c r="GQB21" s="452"/>
      <c r="GQC21" s="452"/>
      <c r="GQD21" s="453"/>
      <c r="GQE21" s="453"/>
      <c r="GQF21" s="453"/>
      <c r="GQG21" s="453"/>
      <c r="GQH21" s="453"/>
      <c r="GQI21" s="452"/>
      <c r="GQJ21" s="452"/>
      <c r="GQK21" s="452"/>
      <c r="GQL21" s="453"/>
      <c r="GQM21" s="453"/>
      <c r="GQN21" s="453"/>
      <c r="GQO21" s="453"/>
      <c r="GQP21" s="453"/>
      <c r="GQQ21" s="452"/>
      <c r="GQR21" s="452"/>
      <c r="GQS21" s="452"/>
      <c r="GQT21" s="453"/>
      <c r="GQU21" s="453"/>
      <c r="GQV21" s="453"/>
      <c r="GQW21" s="453"/>
      <c r="GQX21" s="453"/>
      <c r="GQY21" s="452"/>
      <c r="GQZ21" s="452"/>
      <c r="GRA21" s="452"/>
      <c r="GRB21" s="453"/>
      <c r="GRC21" s="453"/>
      <c r="GRD21" s="453"/>
      <c r="GRE21" s="453"/>
      <c r="GRF21" s="453"/>
      <c r="GRG21" s="452"/>
      <c r="GRH21" s="452"/>
      <c r="GRI21" s="452"/>
      <c r="GRJ21" s="453"/>
      <c r="GRK21" s="453"/>
      <c r="GRL21" s="453"/>
      <c r="GRM21" s="453"/>
      <c r="GRN21" s="453"/>
      <c r="GRO21" s="452"/>
      <c r="GRP21" s="452"/>
      <c r="GRQ21" s="452"/>
      <c r="GRR21" s="453"/>
      <c r="GRS21" s="453"/>
      <c r="GRT21" s="453"/>
      <c r="GRU21" s="453"/>
      <c r="GRV21" s="453"/>
      <c r="GRW21" s="452"/>
      <c r="GRX21" s="452"/>
      <c r="GRY21" s="452"/>
      <c r="GRZ21" s="453"/>
      <c r="GSA21" s="453"/>
      <c r="GSB21" s="453"/>
      <c r="GSC21" s="453"/>
      <c r="GSD21" s="453"/>
      <c r="GSE21" s="452"/>
      <c r="GSF21" s="452"/>
      <c r="GSG21" s="452"/>
      <c r="GSH21" s="453"/>
      <c r="GSI21" s="453"/>
      <c r="GSJ21" s="453"/>
      <c r="GSK21" s="453"/>
      <c r="GSL21" s="453"/>
      <c r="GSM21" s="452"/>
      <c r="GSN21" s="452"/>
      <c r="GSO21" s="452"/>
      <c r="GSP21" s="453"/>
      <c r="GSQ21" s="453"/>
      <c r="GSR21" s="453"/>
      <c r="GSS21" s="453"/>
      <c r="GST21" s="453"/>
      <c r="GSU21" s="452"/>
      <c r="GSV21" s="452"/>
      <c r="GSW21" s="452"/>
      <c r="GSX21" s="453"/>
      <c r="GSY21" s="453"/>
      <c r="GSZ21" s="453"/>
      <c r="GTA21" s="453"/>
      <c r="GTB21" s="453"/>
      <c r="GTC21" s="452"/>
      <c r="GTD21" s="452"/>
      <c r="GTE21" s="452"/>
      <c r="GTF21" s="453"/>
      <c r="GTG21" s="453"/>
      <c r="GTH21" s="453"/>
      <c r="GTI21" s="453"/>
      <c r="GTJ21" s="453"/>
      <c r="GTK21" s="452"/>
      <c r="GTL21" s="452"/>
      <c r="GTM21" s="452"/>
      <c r="GTN21" s="453"/>
      <c r="GTO21" s="453"/>
      <c r="GTP21" s="453"/>
      <c r="GTQ21" s="453"/>
      <c r="GTR21" s="453"/>
      <c r="GTS21" s="452"/>
      <c r="GTT21" s="452"/>
      <c r="GTU21" s="452"/>
      <c r="GTV21" s="453"/>
      <c r="GTW21" s="453"/>
      <c r="GTX21" s="453"/>
      <c r="GTY21" s="453"/>
      <c r="GTZ21" s="453"/>
      <c r="GUA21" s="452"/>
      <c r="GUB21" s="452"/>
      <c r="GUC21" s="452"/>
      <c r="GUD21" s="453"/>
      <c r="GUE21" s="453"/>
      <c r="GUF21" s="453"/>
      <c r="GUG21" s="453"/>
      <c r="GUH21" s="453"/>
      <c r="GUI21" s="452"/>
      <c r="GUJ21" s="452"/>
      <c r="GUK21" s="452"/>
      <c r="GUL21" s="453"/>
      <c r="GUM21" s="453"/>
      <c r="GUN21" s="453"/>
      <c r="GUO21" s="453"/>
      <c r="GUP21" s="453"/>
      <c r="GUQ21" s="452"/>
      <c r="GUR21" s="452"/>
      <c r="GUS21" s="452"/>
      <c r="GUT21" s="453"/>
      <c r="GUU21" s="453"/>
      <c r="GUV21" s="453"/>
      <c r="GUW21" s="453"/>
      <c r="GUX21" s="453"/>
      <c r="GUY21" s="452"/>
      <c r="GUZ21" s="452"/>
      <c r="GVA21" s="452"/>
      <c r="GVB21" s="453"/>
      <c r="GVC21" s="453"/>
      <c r="GVD21" s="453"/>
      <c r="GVE21" s="453"/>
      <c r="GVF21" s="453"/>
      <c r="GVG21" s="452"/>
      <c r="GVH21" s="452"/>
      <c r="GVI21" s="452"/>
      <c r="GVJ21" s="453"/>
      <c r="GVK21" s="453"/>
      <c r="GVL21" s="453"/>
      <c r="GVM21" s="453"/>
      <c r="GVN21" s="453"/>
      <c r="GVO21" s="452"/>
      <c r="GVP21" s="452"/>
      <c r="GVQ21" s="452"/>
      <c r="GVR21" s="453"/>
      <c r="GVS21" s="453"/>
      <c r="GVT21" s="453"/>
      <c r="GVU21" s="453"/>
      <c r="GVV21" s="453"/>
      <c r="GVW21" s="452"/>
      <c r="GVX21" s="452"/>
      <c r="GVY21" s="452"/>
      <c r="GVZ21" s="453"/>
      <c r="GWA21" s="453"/>
      <c r="GWB21" s="453"/>
      <c r="GWC21" s="453"/>
      <c r="GWD21" s="453"/>
      <c r="GWE21" s="452"/>
      <c r="GWF21" s="452"/>
      <c r="GWG21" s="452"/>
      <c r="GWH21" s="453"/>
      <c r="GWI21" s="453"/>
      <c r="GWJ21" s="453"/>
      <c r="GWK21" s="453"/>
      <c r="GWL21" s="453"/>
      <c r="GWM21" s="452"/>
      <c r="GWN21" s="452"/>
      <c r="GWO21" s="452"/>
      <c r="GWP21" s="453"/>
      <c r="GWQ21" s="453"/>
      <c r="GWR21" s="453"/>
      <c r="GWS21" s="453"/>
      <c r="GWT21" s="453"/>
      <c r="GWU21" s="452"/>
      <c r="GWV21" s="452"/>
      <c r="GWW21" s="452"/>
      <c r="GWX21" s="453"/>
      <c r="GWY21" s="453"/>
      <c r="GWZ21" s="453"/>
      <c r="GXA21" s="453"/>
      <c r="GXB21" s="453"/>
      <c r="GXC21" s="452"/>
      <c r="GXD21" s="452"/>
      <c r="GXE21" s="452"/>
      <c r="GXF21" s="453"/>
      <c r="GXG21" s="453"/>
      <c r="GXH21" s="453"/>
      <c r="GXI21" s="453"/>
      <c r="GXJ21" s="453"/>
      <c r="GXK21" s="452"/>
      <c r="GXL21" s="452"/>
      <c r="GXM21" s="452"/>
      <c r="GXN21" s="453"/>
      <c r="GXO21" s="453"/>
      <c r="GXP21" s="453"/>
      <c r="GXQ21" s="453"/>
      <c r="GXR21" s="453"/>
      <c r="GXS21" s="452"/>
      <c r="GXT21" s="452"/>
      <c r="GXU21" s="452"/>
      <c r="GXV21" s="453"/>
      <c r="GXW21" s="453"/>
      <c r="GXX21" s="453"/>
      <c r="GXY21" s="453"/>
      <c r="GXZ21" s="453"/>
      <c r="GYA21" s="452"/>
      <c r="GYB21" s="452"/>
      <c r="GYC21" s="452"/>
      <c r="GYD21" s="453"/>
      <c r="GYE21" s="453"/>
      <c r="GYF21" s="453"/>
      <c r="GYG21" s="453"/>
      <c r="GYH21" s="453"/>
      <c r="GYI21" s="452"/>
      <c r="GYJ21" s="452"/>
      <c r="GYK21" s="452"/>
      <c r="GYL21" s="453"/>
      <c r="GYM21" s="453"/>
      <c r="GYN21" s="453"/>
      <c r="GYO21" s="453"/>
      <c r="GYP21" s="453"/>
      <c r="GYQ21" s="452"/>
      <c r="GYR21" s="452"/>
      <c r="GYS21" s="452"/>
      <c r="GYT21" s="453"/>
      <c r="GYU21" s="453"/>
      <c r="GYV21" s="453"/>
      <c r="GYW21" s="453"/>
      <c r="GYX21" s="453"/>
      <c r="GYY21" s="452"/>
      <c r="GYZ21" s="452"/>
      <c r="GZA21" s="452"/>
      <c r="GZB21" s="453"/>
      <c r="GZC21" s="453"/>
      <c r="GZD21" s="453"/>
      <c r="GZE21" s="453"/>
      <c r="GZF21" s="453"/>
      <c r="GZG21" s="452"/>
      <c r="GZH21" s="452"/>
      <c r="GZI21" s="452"/>
      <c r="GZJ21" s="453"/>
      <c r="GZK21" s="453"/>
      <c r="GZL21" s="453"/>
      <c r="GZM21" s="453"/>
      <c r="GZN21" s="453"/>
      <c r="GZO21" s="452"/>
      <c r="GZP21" s="452"/>
      <c r="GZQ21" s="452"/>
      <c r="GZR21" s="453"/>
      <c r="GZS21" s="453"/>
      <c r="GZT21" s="453"/>
      <c r="GZU21" s="453"/>
      <c r="GZV21" s="453"/>
      <c r="GZW21" s="452"/>
      <c r="GZX21" s="452"/>
      <c r="GZY21" s="452"/>
      <c r="GZZ21" s="453"/>
      <c r="HAA21" s="453"/>
      <c r="HAB21" s="453"/>
      <c r="HAC21" s="453"/>
      <c r="HAD21" s="453"/>
      <c r="HAE21" s="452"/>
      <c r="HAF21" s="452"/>
      <c r="HAG21" s="452"/>
      <c r="HAH21" s="453"/>
      <c r="HAI21" s="453"/>
      <c r="HAJ21" s="453"/>
      <c r="HAK21" s="453"/>
      <c r="HAL21" s="453"/>
      <c r="HAM21" s="452"/>
      <c r="HAN21" s="452"/>
      <c r="HAO21" s="452"/>
      <c r="HAP21" s="453"/>
      <c r="HAQ21" s="453"/>
      <c r="HAR21" s="453"/>
      <c r="HAS21" s="453"/>
      <c r="HAT21" s="453"/>
      <c r="HAU21" s="452"/>
      <c r="HAV21" s="452"/>
      <c r="HAW21" s="452"/>
      <c r="HAX21" s="453"/>
      <c r="HAY21" s="453"/>
      <c r="HAZ21" s="453"/>
      <c r="HBA21" s="453"/>
      <c r="HBB21" s="453"/>
      <c r="HBC21" s="452"/>
      <c r="HBD21" s="452"/>
      <c r="HBE21" s="452"/>
      <c r="HBF21" s="453"/>
      <c r="HBG21" s="453"/>
      <c r="HBH21" s="453"/>
      <c r="HBI21" s="453"/>
      <c r="HBJ21" s="453"/>
      <c r="HBK21" s="452"/>
      <c r="HBL21" s="452"/>
      <c r="HBM21" s="452"/>
      <c r="HBN21" s="453"/>
      <c r="HBO21" s="453"/>
      <c r="HBP21" s="453"/>
      <c r="HBQ21" s="453"/>
      <c r="HBR21" s="453"/>
      <c r="HBS21" s="452"/>
      <c r="HBT21" s="452"/>
      <c r="HBU21" s="452"/>
      <c r="HBV21" s="453"/>
      <c r="HBW21" s="453"/>
      <c r="HBX21" s="453"/>
      <c r="HBY21" s="453"/>
      <c r="HBZ21" s="453"/>
      <c r="HCA21" s="452"/>
      <c r="HCB21" s="452"/>
      <c r="HCC21" s="452"/>
      <c r="HCD21" s="453"/>
      <c r="HCE21" s="453"/>
      <c r="HCF21" s="453"/>
      <c r="HCG21" s="453"/>
      <c r="HCH21" s="453"/>
      <c r="HCI21" s="452"/>
      <c r="HCJ21" s="452"/>
      <c r="HCK21" s="452"/>
      <c r="HCL21" s="453"/>
      <c r="HCM21" s="453"/>
      <c r="HCN21" s="453"/>
      <c r="HCO21" s="453"/>
      <c r="HCP21" s="453"/>
      <c r="HCQ21" s="452"/>
      <c r="HCR21" s="452"/>
      <c r="HCS21" s="452"/>
      <c r="HCT21" s="453"/>
      <c r="HCU21" s="453"/>
      <c r="HCV21" s="453"/>
      <c r="HCW21" s="453"/>
      <c r="HCX21" s="453"/>
      <c r="HCY21" s="452"/>
      <c r="HCZ21" s="452"/>
      <c r="HDA21" s="452"/>
      <c r="HDB21" s="453"/>
      <c r="HDC21" s="453"/>
      <c r="HDD21" s="453"/>
      <c r="HDE21" s="453"/>
      <c r="HDF21" s="453"/>
      <c r="HDG21" s="452"/>
      <c r="HDH21" s="452"/>
      <c r="HDI21" s="452"/>
      <c r="HDJ21" s="453"/>
      <c r="HDK21" s="453"/>
      <c r="HDL21" s="453"/>
      <c r="HDM21" s="453"/>
      <c r="HDN21" s="453"/>
      <c r="HDO21" s="452"/>
      <c r="HDP21" s="452"/>
      <c r="HDQ21" s="452"/>
      <c r="HDR21" s="453"/>
      <c r="HDS21" s="453"/>
      <c r="HDT21" s="453"/>
      <c r="HDU21" s="453"/>
      <c r="HDV21" s="453"/>
      <c r="HDW21" s="452"/>
      <c r="HDX21" s="452"/>
      <c r="HDY21" s="452"/>
      <c r="HDZ21" s="453"/>
      <c r="HEA21" s="453"/>
      <c r="HEB21" s="453"/>
      <c r="HEC21" s="453"/>
      <c r="HED21" s="453"/>
      <c r="HEE21" s="452"/>
      <c r="HEF21" s="452"/>
      <c r="HEG21" s="452"/>
      <c r="HEH21" s="453"/>
      <c r="HEI21" s="453"/>
      <c r="HEJ21" s="453"/>
      <c r="HEK21" s="453"/>
      <c r="HEL21" s="453"/>
      <c r="HEM21" s="452"/>
      <c r="HEN21" s="452"/>
      <c r="HEO21" s="452"/>
      <c r="HEP21" s="453"/>
      <c r="HEQ21" s="453"/>
      <c r="HER21" s="453"/>
      <c r="HES21" s="453"/>
      <c r="HET21" s="453"/>
      <c r="HEU21" s="452"/>
      <c r="HEV21" s="452"/>
      <c r="HEW21" s="452"/>
      <c r="HEX21" s="453"/>
      <c r="HEY21" s="453"/>
      <c r="HEZ21" s="453"/>
      <c r="HFA21" s="453"/>
      <c r="HFB21" s="453"/>
      <c r="HFC21" s="452"/>
      <c r="HFD21" s="452"/>
      <c r="HFE21" s="452"/>
      <c r="HFF21" s="453"/>
      <c r="HFG21" s="453"/>
      <c r="HFH21" s="453"/>
      <c r="HFI21" s="453"/>
      <c r="HFJ21" s="453"/>
      <c r="HFK21" s="452"/>
      <c r="HFL21" s="452"/>
      <c r="HFM21" s="452"/>
      <c r="HFN21" s="453"/>
      <c r="HFO21" s="453"/>
      <c r="HFP21" s="453"/>
      <c r="HFQ21" s="453"/>
      <c r="HFR21" s="453"/>
      <c r="HFS21" s="452"/>
      <c r="HFT21" s="452"/>
      <c r="HFU21" s="452"/>
      <c r="HFV21" s="453"/>
      <c r="HFW21" s="453"/>
      <c r="HFX21" s="453"/>
      <c r="HFY21" s="453"/>
      <c r="HFZ21" s="453"/>
      <c r="HGA21" s="452"/>
      <c r="HGB21" s="452"/>
      <c r="HGC21" s="452"/>
      <c r="HGD21" s="453"/>
      <c r="HGE21" s="453"/>
      <c r="HGF21" s="453"/>
      <c r="HGG21" s="453"/>
      <c r="HGH21" s="453"/>
      <c r="HGI21" s="452"/>
      <c r="HGJ21" s="452"/>
      <c r="HGK21" s="452"/>
      <c r="HGL21" s="453"/>
      <c r="HGM21" s="453"/>
      <c r="HGN21" s="453"/>
      <c r="HGO21" s="453"/>
      <c r="HGP21" s="453"/>
      <c r="HGQ21" s="452"/>
      <c r="HGR21" s="452"/>
      <c r="HGS21" s="452"/>
      <c r="HGT21" s="453"/>
      <c r="HGU21" s="453"/>
      <c r="HGV21" s="453"/>
      <c r="HGW21" s="453"/>
      <c r="HGX21" s="453"/>
      <c r="HGY21" s="452"/>
      <c r="HGZ21" s="452"/>
      <c r="HHA21" s="452"/>
      <c r="HHB21" s="453"/>
      <c r="HHC21" s="453"/>
      <c r="HHD21" s="453"/>
      <c r="HHE21" s="453"/>
      <c r="HHF21" s="453"/>
      <c r="HHG21" s="452"/>
      <c r="HHH21" s="452"/>
      <c r="HHI21" s="452"/>
      <c r="HHJ21" s="453"/>
      <c r="HHK21" s="453"/>
      <c r="HHL21" s="453"/>
      <c r="HHM21" s="453"/>
      <c r="HHN21" s="453"/>
      <c r="HHO21" s="452"/>
      <c r="HHP21" s="452"/>
      <c r="HHQ21" s="452"/>
      <c r="HHR21" s="453"/>
      <c r="HHS21" s="453"/>
      <c r="HHT21" s="453"/>
      <c r="HHU21" s="453"/>
      <c r="HHV21" s="453"/>
      <c r="HHW21" s="452"/>
      <c r="HHX21" s="452"/>
      <c r="HHY21" s="452"/>
      <c r="HHZ21" s="453"/>
      <c r="HIA21" s="453"/>
      <c r="HIB21" s="453"/>
      <c r="HIC21" s="453"/>
      <c r="HID21" s="453"/>
      <c r="HIE21" s="452"/>
      <c r="HIF21" s="452"/>
      <c r="HIG21" s="452"/>
      <c r="HIH21" s="453"/>
      <c r="HII21" s="453"/>
      <c r="HIJ21" s="453"/>
      <c r="HIK21" s="453"/>
      <c r="HIL21" s="453"/>
      <c r="HIM21" s="452"/>
      <c r="HIN21" s="452"/>
      <c r="HIO21" s="452"/>
      <c r="HIP21" s="453"/>
      <c r="HIQ21" s="453"/>
      <c r="HIR21" s="453"/>
      <c r="HIS21" s="453"/>
      <c r="HIT21" s="453"/>
      <c r="HIU21" s="452"/>
      <c r="HIV21" s="452"/>
      <c r="HIW21" s="452"/>
      <c r="HIX21" s="453"/>
      <c r="HIY21" s="453"/>
      <c r="HIZ21" s="453"/>
      <c r="HJA21" s="453"/>
      <c r="HJB21" s="453"/>
      <c r="HJC21" s="452"/>
      <c r="HJD21" s="452"/>
      <c r="HJE21" s="452"/>
      <c r="HJF21" s="453"/>
      <c r="HJG21" s="453"/>
      <c r="HJH21" s="453"/>
      <c r="HJI21" s="453"/>
      <c r="HJJ21" s="453"/>
      <c r="HJK21" s="452"/>
      <c r="HJL21" s="452"/>
      <c r="HJM21" s="452"/>
      <c r="HJN21" s="453"/>
      <c r="HJO21" s="453"/>
      <c r="HJP21" s="453"/>
      <c r="HJQ21" s="453"/>
      <c r="HJR21" s="453"/>
      <c r="HJS21" s="452"/>
      <c r="HJT21" s="452"/>
      <c r="HJU21" s="452"/>
      <c r="HJV21" s="453"/>
      <c r="HJW21" s="453"/>
      <c r="HJX21" s="453"/>
      <c r="HJY21" s="453"/>
      <c r="HJZ21" s="453"/>
      <c r="HKA21" s="452"/>
      <c r="HKB21" s="452"/>
      <c r="HKC21" s="452"/>
      <c r="HKD21" s="453"/>
      <c r="HKE21" s="453"/>
      <c r="HKF21" s="453"/>
      <c r="HKG21" s="453"/>
      <c r="HKH21" s="453"/>
      <c r="HKI21" s="452"/>
      <c r="HKJ21" s="452"/>
      <c r="HKK21" s="452"/>
      <c r="HKL21" s="453"/>
      <c r="HKM21" s="453"/>
      <c r="HKN21" s="453"/>
      <c r="HKO21" s="453"/>
      <c r="HKP21" s="453"/>
      <c r="HKQ21" s="452"/>
      <c r="HKR21" s="452"/>
      <c r="HKS21" s="452"/>
      <c r="HKT21" s="453"/>
      <c r="HKU21" s="453"/>
      <c r="HKV21" s="453"/>
      <c r="HKW21" s="453"/>
      <c r="HKX21" s="453"/>
      <c r="HKY21" s="452"/>
      <c r="HKZ21" s="452"/>
      <c r="HLA21" s="452"/>
      <c r="HLB21" s="453"/>
      <c r="HLC21" s="453"/>
      <c r="HLD21" s="453"/>
      <c r="HLE21" s="453"/>
      <c r="HLF21" s="453"/>
      <c r="HLG21" s="452"/>
      <c r="HLH21" s="452"/>
      <c r="HLI21" s="452"/>
      <c r="HLJ21" s="453"/>
      <c r="HLK21" s="453"/>
      <c r="HLL21" s="453"/>
      <c r="HLM21" s="453"/>
      <c r="HLN21" s="453"/>
      <c r="HLO21" s="452"/>
      <c r="HLP21" s="452"/>
      <c r="HLQ21" s="452"/>
      <c r="HLR21" s="453"/>
      <c r="HLS21" s="453"/>
      <c r="HLT21" s="453"/>
      <c r="HLU21" s="453"/>
      <c r="HLV21" s="453"/>
      <c r="HLW21" s="452"/>
      <c r="HLX21" s="452"/>
      <c r="HLY21" s="452"/>
      <c r="HLZ21" s="453"/>
      <c r="HMA21" s="453"/>
      <c r="HMB21" s="453"/>
      <c r="HMC21" s="453"/>
      <c r="HMD21" s="453"/>
      <c r="HME21" s="452"/>
      <c r="HMF21" s="452"/>
      <c r="HMG21" s="452"/>
      <c r="HMH21" s="453"/>
      <c r="HMI21" s="453"/>
      <c r="HMJ21" s="453"/>
      <c r="HMK21" s="453"/>
      <c r="HML21" s="453"/>
      <c r="HMM21" s="452"/>
      <c r="HMN21" s="452"/>
      <c r="HMO21" s="452"/>
      <c r="HMP21" s="453"/>
      <c r="HMQ21" s="453"/>
      <c r="HMR21" s="453"/>
      <c r="HMS21" s="453"/>
      <c r="HMT21" s="453"/>
      <c r="HMU21" s="452"/>
      <c r="HMV21" s="452"/>
      <c r="HMW21" s="452"/>
      <c r="HMX21" s="453"/>
      <c r="HMY21" s="453"/>
      <c r="HMZ21" s="453"/>
      <c r="HNA21" s="453"/>
      <c r="HNB21" s="453"/>
      <c r="HNC21" s="452"/>
      <c r="HND21" s="452"/>
      <c r="HNE21" s="452"/>
      <c r="HNF21" s="453"/>
      <c r="HNG21" s="453"/>
      <c r="HNH21" s="453"/>
      <c r="HNI21" s="453"/>
      <c r="HNJ21" s="453"/>
      <c r="HNK21" s="452"/>
      <c r="HNL21" s="452"/>
      <c r="HNM21" s="452"/>
      <c r="HNN21" s="453"/>
      <c r="HNO21" s="453"/>
      <c r="HNP21" s="453"/>
      <c r="HNQ21" s="453"/>
      <c r="HNR21" s="453"/>
      <c r="HNS21" s="452"/>
      <c r="HNT21" s="452"/>
      <c r="HNU21" s="452"/>
      <c r="HNV21" s="453"/>
      <c r="HNW21" s="453"/>
      <c r="HNX21" s="453"/>
      <c r="HNY21" s="453"/>
      <c r="HNZ21" s="453"/>
      <c r="HOA21" s="452"/>
      <c r="HOB21" s="452"/>
      <c r="HOC21" s="452"/>
      <c r="HOD21" s="453"/>
      <c r="HOE21" s="453"/>
      <c r="HOF21" s="453"/>
      <c r="HOG21" s="453"/>
      <c r="HOH21" s="453"/>
      <c r="HOI21" s="452"/>
      <c r="HOJ21" s="452"/>
      <c r="HOK21" s="452"/>
      <c r="HOL21" s="453"/>
      <c r="HOM21" s="453"/>
      <c r="HON21" s="453"/>
      <c r="HOO21" s="453"/>
      <c r="HOP21" s="453"/>
      <c r="HOQ21" s="452"/>
      <c r="HOR21" s="452"/>
      <c r="HOS21" s="452"/>
      <c r="HOT21" s="453"/>
      <c r="HOU21" s="453"/>
      <c r="HOV21" s="453"/>
      <c r="HOW21" s="453"/>
      <c r="HOX21" s="453"/>
      <c r="HOY21" s="452"/>
      <c r="HOZ21" s="452"/>
      <c r="HPA21" s="452"/>
      <c r="HPB21" s="453"/>
      <c r="HPC21" s="453"/>
      <c r="HPD21" s="453"/>
      <c r="HPE21" s="453"/>
      <c r="HPF21" s="453"/>
      <c r="HPG21" s="452"/>
      <c r="HPH21" s="452"/>
      <c r="HPI21" s="452"/>
      <c r="HPJ21" s="453"/>
      <c r="HPK21" s="453"/>
      <c r="HPL21" s="453"/>
      <c r="HPM21" s="453"/>
      <c r="HPN21" s="453"/>
      <c r="HPO21" s="452"/>
      <c r="HPP21" s="452"/>
      <c r="HPQ21" s="452"/>
      <c r="HPR21" s="453"/>
      <c r="HPS21" s="453"/>
      <c r="HPT21" s="453"/>
      <c r="HPU21" s="453"/>
      <c r="HPV21" s="453"/>
      <c r="HPW21" s="452"/>
      <c r="HPX21" s="452"/>
      <c r="HPY21" s="452"/>
      <c r="HPZ21" s="453"/>
      <c r="HQA21" s="453"/>
      <c r="HQB21" s="453"/>
      <c r="HQC21" s="453"/>
      <c r="HQD21" s="453"/>
      <c r="HQE21" s="452"/>
      <c r="HQF21" s="452"/>
      <c r="HQG21" s="452"/>
      <c r="HQH21" s="453"/>
      <c r="HQI21" s="453"/>
      <c r="HQJ21" s="453"/>
      <c r="HQK21" s="453"/>
      <c r="HQL21" s="453"/>
      <c r="HQM21" s="452"/>
      <c r="HQN21" s="452"/>
      <c r="HQO21" s="452"/>
      <c r="HQP21" s="453"/>
      <c r="HQQ21" s="453"/>
      <c r="HQR21" s="453"/>
      <c r="HQS21" s="453"/>
      <c r="HQT21" s="453"/>
      <c r="HQU21" s="452"/>
      <c r="HQV21" s="452"/>
      <c r="HQW21" s="452"/>
      <c r="HQX21" s="453"/>
      <c r="HQY21" s="453"/>
      <c r="HQZ21" s="453"/>
      <c r="HRA21" s="453"/>
      <c r="HRB21" s="453"/>
      <c r="HRC21" s="452"/>
      <c r="HRD21" s="452"/>
      <c r="HRE21" s="452"/>
      <c r="HRF21" s="453"/>
      <c r="HRG21" s="453"/>
      <c r="HRH21" s="453"/>
      <c r="HRI21" s="453"/>
      <c r="HRJ21" s="453"/>
      <c r="HRK21" s="452"/>
      <c r="HRL21" s="452"/>
      <c r="HRM21" s="452"/>
      <c r="HRN21" s="453"/>
      <c r="HRO21" s="453"/>
      <c r="HRP21" s="453"/>
      <c r="HRQ21" s="453"/>
      <c r="HRR21" s="453"/>
      <c r="HRS21" s="452"/>
      <c r="HRT21" s="452"/>
      <c r="HRU21" s="452"/>
      <c r="HRV21" s="453"/>
      <c r="HRW21" s="453"/>
      <c r="HRX21" s="453"/>
      <c r="HRY21" s="453"/>
      <c r="HRZ21" s="453"/>
      <c r="HSA21" s="452"/>
      <c r="HSB21" s="452"/>
      <c r="HSC21" s="452"/>
      <c r="HSD21" s="453"/>
      <c r="HSE21" s="453"/>
      <c r="HSF21" s="453"/>
      <c r="HSG21" s="453"/>
      <c r="HSH21" s="453"/>
      <c r="HSI21" s="452"/>
      <c r="HSJ21" s="452"/>
      <c r="HSK21" s="452"/>
      <c r="HSL21" s="453"/>
      <c r="HSM21" s="453"/>
      <c r="HSN21" s="453"/>
      <c r="HSO21" s="453"/>
      <c r="HSP21" s="453"/>
      <c r="HSQ21" s="452"/>
      <c r="HSR21" s="452"/>
      <c r="HSS21" s="452"/>
      <c r="HST21" s="453"/>
      <c r="HSU21" s="453"/>
      <c r="HSV21" s="453"/>
      <c r="HSW21" s="453"/>
      <c r="HSX21" s="453"/>
      <c r="HSY21" s="452"/>
      <c r="HSZ21" s="452"/>
      <c r="HTA21" s="452"/>
      <c r="HTB21" s="453"/>
      <c r="HTC21" s="453"/>
      <c r="HTD21" s="453"/>
      <c r="HTE21" s="453"/>
      <c r="HTF21" s="453"/>
      <c r="HTG21" s="452"/>
      <c r="HTH21" s="452"/>
      <c r="HTI21" s="452"/>
      <c r="HTJ21" s="453"/>
      <c r="HTK21" s="453"/>
      <c r="HTL21" s="453"/>
      <c r="HTM21" s="453"/>
      <c r="HTN21" s="453"/>
      <c r="HTO21" s="452"/>
      <c r="HTP21" s="452"/>
      <c r="HTQ21" s="452"/>
      <c r="HTR21" s="453"/>
      <c r="HTS21" s="453"/>
      <c r="HTT21" s="453"/>
      <c r="HTU21" s="453"/>
      <c r="HTV21" s="453"/>
      <c r="HTW21" s="452"/>
      <c r="HTX21" s="452"/>
      <c r="HTY21" s="452"/>
      <c r="HTZ21" s="453"/>
      <c r="HUA21" s="453"/>
      <c r="HUB21" s="453"/>
      <c r="HUC21" s="453"/>
      <c r="HUD21" s="453"/>
      <c r="HUE21" s="452"/>
      <c r="HUF21" s="452"/>
      <c r="HUG21" s="452"/>
      <c r="HUH21" s="453"/>
      <c r="HUI21" s="453"/>
      <c r="HUJ21" s="453"/>
      <c r="HUK21" s="453"/>
      <c r="HUL21" s="453"/>
      <c r="HUM21" s="452"/>
      <c r="HUN21" s="452"/>
      <c r="HUO21" s="452"/>
      <c r="HUP21" s="453"/>
      <c r="HUQ21" s="453"/>
      <c r="HUR21" s="453"/>
      <c r="HUS21" s="453"/>
      <c r="HUT21" s="453"/>
      <c r="HUU21" s="452"/>
      <c r="HUV21" s="452"/>
      <c r="HUW21" s="452"/>
      <c r="HUX21" s="453"/>
      <c r="HUY21" s="453"/>
      <c r="HUZ21" s="453"/>
      <c r="HVA21" s="453"/>
      <c r="HVB21" s="453"/>
      <c r="HVC21" s="452"/>
      <c r="HVD21" s="452"/>
      <c r="HVE21" s="452"/>
      <c r="HVF21" s="453"/>
      <c r="HVG21" s="453"/>
      <c r="HVH21" s="453"/>
      <c r="HVI21" s="453"/>
      <c r="HVJ21" s="453"/>
      <c r="HVK21" s="452"/>
      <c r="HVL21" s="452"/>
      <c r="HVM21" s="452"/>
      <c r="HVN21" s="453"/>
      <c r="HVO21" s="453"/>
      <c r="HVP21" s="453"/>
      <c r="HVQ21" s="453"/>
      <c r="HVR21" s="453"/>
      <c r="HVS21" s="452"/>
      <c r="HVT21" s="452"/>
      <c r="HVU21" s="452"/>
      <c r="HVV21" s="453"/>
      <c r="HVW21" s="453"/>
      <c r="HVX21" s="453"/>
      <c r="HVY21" s="453"/>
      <c r="HVZ21" s="453"/>
      <c r="HWA21" s="452"/>
      <c r="HWB21" s="452"/>
      <c r="HWC21" s="452"/>
      <c r="HWD21" s="453"/>
      <c r="HWE21" s="453"/>
      <c r="HWF21" s="453"/>
      <c r="HWG21" s="453"/>
      <c r="HWH21" s="453"/>
      <c r="HWI21" s="452"/>
      <c r="HWJ21" s="452"/>
      <c r="HWK21" s="452"/>
      <c r="HWL21" s="453"/>
      <c r="HWM21" s="453"/>
      <c r="HWN21" s="453"/>
      <c r="HWO21" s="453"/>
      <c r="HWP21" s="453"/>
      <c r="HWQ21" s="452"/>
      <c r="HWR21" s="452"/>
      <c r="HWS21" s="452"/>
      <c r="HWT21" s="453"/>
      <c r="HWU21" s="453"/>
      <c r="HWV21" s="453"/>
      <c r="HWW21" s="453"/>
      <c r="HWX21" s="453"/>
      <c r="HWY21" s="452"/>
      <c r="HWZ21" s="452"/>
      <c r="HXA21" s="452"/>
      <c r="HXB21" s="453"/>
      <c r="HXC21" s="453"/>
      <c r="HXD21" s="453"/>
      <c r="HXE21" s="453"/>
      <c r="HXF21" s="453"/>
      <c r="HXG21" s="452"/>
      <c r="HXH21" s="452"/>
      <c r="HXI21" s="452"/>
      <c r="HXJ21" s="453"/>
      <c r="HXK21" s="453"/>
      <c r="HXL21" s="453"/>
      <c r="HXM21" s="453"/>
      <c r="HXN21" s="453"/>
      <c r="HXO21" s="452"/>
      <c r="HXP21" s="452"/>
      <c r="HXQ21" s="452"/>
      <c r="HXR21" s="453"/>
      <c r="HXS21" s="453"/>
      <c r="HXT21" s="453"/>
      <c r="HXU21" s="453"/>
      <c r="HXV21" s="453"/>
      <c r="HXW21" s="452"/>
      <c r="HXX21" s="452"/>
      <c r="HXY21" s="452"/>
      <c r="HXZ21" s="453"/>
      <c r="HYA21" s="453"/>
      <c r="HYB21" s="453"/>
      <c r="HYC21" s="453"/>
      <c r="HYD21" s="453"/>
      <c r="HYE21" s="452"/>
      <c r="HYF21" s="452"/>
      <c r="HYG21" s="452"/>
      <c r="HYH21" s="453"/>
      <c r="HYI21" s="453"/>
      <c r="HYJ21" s="453"/>
      <c r="HYK21" s="453"/>
      <c r="HYL21" s="453"/>
      <c r="HYM21" s="452"/>
      <c r="HYN21" s="452"/>
      <c r="HYO21" s="452"/>
      <c r="HYP21" s="453"/>
      <c r="HYQ21" s="453"/>
      <c r="HYR21" s="453"/>
      <c r="HYS21" s="453"/>
      <c r="HYT21" s="453"/>
      <c r="HYU21" s="452"/>
      <c r="HYV21" s="452"/>
      <c r="HYW21" s="452"/>
      <c r="HYX21" s="453"/>
      <c r="HYY21" s="453"/>
      <c r="HYZ21" s="453"/>
      <c r="HZA21" s="453"/>
      <c r="HZB21" s="453"/>
      <c r="HZC21" s="452"/>
      <c r="HZD21" s="452"/>
      <c r="HZE21" s="452"/>
      <c r="HZF21" s="453"/>
      <c r="HZG21" s="453"/>
      <c r="HZH21" s="453"/>
      <c r="HZI21" s="453"/>
      <c r="HZJ21" s="453"/>
      <c r="HZK21" s="452"/>
      <c r="HZL21" s="452"/>
      <c r="HZM21" s="452"/>
      <c r="HZN21" s="453"/>
      <c r="HZO21" s="453"/>
      <c r="HZP21" s="453"/>
      <c r="HZQ21" s="453"/>
      <c r="HZR21" s="453"/>
      <c r="HZS21" s="452"/>
      <c r="HZT21" s="452"/>
      <c r="HZU21" s="452"/>
      <c r="HZV21" s="453"/>
      <c r="HZW21" s="453"/>
      <c r="HZX21" s="453"/>
      <c r="HZY21" s="453"/>
      <c r="HZZ21" s="453"/>
      <c r="IAA21" s="452"/>
      <c r="IAB21" s="452"/>
      <c r="IAC21" s="452"/>
      <c r="IAD21" s="453"/>
      <c r="IAE21" s="453"/>
      <c r="IAF21" s="453"/>
      <c r="IAG21" s="453"/>
      <c r="IAH21" s="453"/>
      <c r="IAI21" s="452"/>
      <c r="IAJ21" s="452"/>
      <c r="IAK21" s="452"/>
      <c r="IAL21" s="453"/>
      <c r="IAM21" s="453"/>
      <c r="IAN21" s="453"/>
      <c r="IAO21" s="453"/>
      <c r="IAP21" s="453"/>
      <c r="IAQ21" s="452"/>
      <c r="IAR21" s="452"/>
      <c r="IAS21" s="452"/>
      <c r="IAT21" s="453"/>
      <c r="IAU21" s="453"/>
      <c r="IAV21" s="453"/>
      <c r="IAW21" s="453"/>
      <c r="IAX21" s="453"/>
      <c r="IAY21" s="452"/>
      <c r="IAZ21" s="452"/>
      <c r="IBA21" s="452"/>
      <c r="IBB21" s="453"/>
      <c r="IBC21" s="453"/>
      <c r="IBD21" s="453"/>
      <c r="IBE21" s="453"/>
      <c r="IBF21" s="453"/>
      <c r="IBG21" s="452"/>
      <c r="IBH21" s="452"/>
      <c r="IBI21" s="452"/>
      <c r="IBJ21" s="453"/>
      <c r="IBK21" s="453"/>
      <c r="IBL21" s="453"/>
      <c r="IBM21" s="453"/>
      <c r="IBN21" s="453"/>
      <c r="IBO21" s="452"/>
      <c r="IBP21" s="452"/>
      <c r="IBQ21" s="452"/>
      <c r="IBR21" s="453"/>
      <c r="IBS21" s="453"/>
      <c r="IBT21" s="453"/>
      <c r="IBU21" s="453"/>
      <c r="IBV21" s="453"/>
      <c r="IBW21" s="452"/>
      <c r="IBX21" s="452"/>
      <c r="IBY21" s="452"/>
      <c r="IBZ21" s="453"/>
      <c r="ICA21" s="453"/>
      <c r="ICB21" s="453"/>
      <c r="ICC21" s="453"/>
      <c r="ICD21" s="453"/>
      <c r="ICE21" s="452"/>
      <c r="ICF21" s="452"/>
      <c r="ICG21" s="452"/>
      <c r="ICH21" s="453"/>
      <c r="ICI21" s="453"/>
      <c r="ICJ21" s="453"/>
      <c r="ICK21" s="453"/>
      <c r="ICL21" s="453"/>
      <c r="ICM21" s="452"/>
      <c r="ICN21" s="452"/>
      <c r="ICO21" s="452"/>
      <c r="ICP21" s="453"/>
      <c r="ICQ21" s="453"/>
      <c r="ICR21" s="453"/>
      <c r="ICS21" s="453"/>
      <c r="ICT21" s="453"/>
      <c r="ICU21" s="452"/>
      <c r="ICV21" s="452"/>
      <c r="ICW21" s="452"/>
      <c r="ICX21" s="453"/>
      <c r="ICY21" s="453"/>
      <c r="ICZ21" s="453"/>
      <c r="IDA21" s="453"/>
      <c r="IDB21" s="453"/>
      <c r="IDC21" s="452"/>
      <c r="IDD21" s="452"/>
      <c r="IDE21" s="452"/>
      <c r="IDF21" s="453"/>
      <c r="IDG21" s="453"/>
      <c r="IDH21" s="453"/>
      <c r="IDI21" s="453"/>
      <c r="IDJ21" s="453"/>
      <c r="IDK21" s="452"/>
      <c r="IDL21" s="452"/>
      <c r="IDM21" s="452"/>
      <c r="IDN21" s="453"/>
      <c r="IDO21" s="453"/>
      <c r="IDP21" s="453"/>
      <c r="IDQ21" s="453"/>
      <c r="IDR21" s="453"/>
      <c r="IDS21" s="452"/>
      <c r="IDT21" s="452"/>
      <c r="IDU21" s="452"/>
      <c r="IDV21" s="453"/>
      <c r="IDW21" s="453"/>
      <c r="IDX21" s="453"/>
      <c r="IDY21" s="453"/>
      <c r="IDZ21" s="453"/>
      <c r="IEA21" s="452"/>
      <c r="IEB21" s="452"/>
      <c r="IEC21" s="452"/>
      <c r="IED21" s="453"/>
      <c r="IEE21" s="453"/>
      <c r="IEF21" s="453"/>
      <c r="IEG21" s="453"/>
      <c r="IEH21" s="453"/>
      <c r="IEI21" s="452"/>
      <c r="IEJ21" s="452"/>
      <c r="IEK21" s="452"/>
      <c r="IEL21" s="453"/>
      <c r="IEM21" s="453"/>
      <c r="IEN21" s="453"/>
      <c r="IEO21" s="453"/>
      <c r="IEP21" s="453"/>
      <c r="IEQ21" s="452"/>
      <c r="IER21" s="452"/>
      <c r="IES21" s="452"/>
      <c r="IET21" s="453"/>
      <c r="IEU21" s="453"/>
      <c r="IEV21" s="453"/>
      <c r="IEW21" s="453"/>
      <c r="IEX21" s="453"/>
      <c r="IEY21" s="452"/>
      <c r="IEZ21" s="452"/>
      <c r="IFA21" s="452"/>
      <c r="IFB21" s="453"/>
      <c r="IFC21" s="453"/>
      <c r="IFD21" s="453"/>
      <c r="IFE21" s="453"/>
      <c r="IFF21" s="453"/>
      <c r="IFG21" s="452"/>
      <c r="IFH21" s="452"/>
      <c r="IFI21" s="452"/>
      <c r="IFJ21" s="453"/>
      <c r="IFK21" s="453"/>
      <c r="IFL21" s="453"/>
      <c r="IFM21" s="453"/>
      <c r="IFN21" s="453"/>
      <c r="IFO21" s="452"/>
      <c r="IFP21" s="452"/>
      <c r="IFQ21" s="452"/>
      <c r="IFR21" s="453"/>
      <c r="IFS21" s="453"/>
      <c r="IFT21" s="453"/>
      <c r="IFU21" s="453"/>
      <c r="IFV21" s="453"/>
      <c r="IFW21" s="452"/>
      <c r="IFX21" s="452"/>
      <c r="IFY21" s="452"/>
      <c r="IFZ21" s="453"/>
      <c r="IGA21" s="453"/>
      <c r="IGB21" s="453"/>
      <c r="IGC21" s="453"/>
      <c r="IGD21" s="453"/>
      <c r="IGE21" s="452"/>
      <c r="IGF21" s="452"/>
      <c r="IGG21" s="452"/>
      <c r="IGH21" s="453"/>
      <c r="IGI21" s="453"/>
      <c r="IGJ21" s="453"/>
      <c r="IGK21" s="453"/>
      <c r="IGL21" s="453"/>
      <c r="IGM21" s="452"/>
      <c r="IGN21" s="452"/>
      <c r="IGO21" s="452"/>
      <c r="IGP21" s="453"/>
      <c r="IGQ21" s="453"/>
      <c r="IGR21" s="453"/>
      <c r="IGS21" s="453"/>
      <c r="IGT21" s="453"/>
      <c r="IGU21" s="452"/>
      <c r="IGV21" s="452"/>
      <c r="IGW21" s="452"/>
      <c r="IGX21" s="453"/>
      <c r="IGY21" s="453"/>
      <c r="IGZ21" s="453"/>
      <c r="IHA21" s="453"/>
      <c r="IHB21" s="453"/>
      <c r="IHC21" s="452"/>
      <c r="IHD21" s="452"/>
      <c r="IHE21" s="452"/>
      <c r="IHF21" s="453"/>
      <c r="IHG21" s="453"/>
      <c r="IHH21" s="453"/>
      <c r="IHI21" s="453"/>
      <c r="IHJ21" s="453"/>
      <c r="IHK21" s="452"/>
      <c r="IHL21" s="452"/>
      <c r="IHM21" s="452"/>
      <c r="IHN21" s="453"/>
      <c r="IHO21" s="453"/>
      <c r="IHP21" s="453"/>
      <c r="IHQ21" s="453"/>
      <c r="IHR21" s="453"/>
      <c r="IHS21" s="452"/>
      <c r="IHT21" s="452"/>
      <c r="IHU21" s="452"/>
      <c r="IHV21" s="453"/>
      <c r="IHW21" s="453"/>
      <c r="IHX21" s="453"/>
      <c r="IHY21" s="453"/>
      <c r="IHZ21" s="453"/>
      <c r="IIA21" s="452"/>
      <c r="IIB21" s="452"/>
      <c r="IIC21" s="452"/>
      <c r="IID21" s="453"/>
      <c r="IIE21" s="453"/>
      <c r="IIF21" s="453"/>
      <c r="IIG21" s="453"/>
      <c r="IIH21" s="453"/>
      <c r="III21" s="452"/>
      <c r="IIJ21" s="452"/>
      <c r="IIK21" s="452"/>
      <c r="IIL21" s="453"/>
      <c r="IIM21" s="453"/>
      <c r="IIN21" s="453"/>
      <c r="IIO21" s="453"/>
      <c r="IIP21" s="453"/>
      <c r="IIQ21" s="452"/>
      <c r="IIR21" s="452"/>
      <c r="IIS21" s="452"/>
      <c r="IIT21" s="453"/>
      <c r="IIU21" s="453"/>
      <c r="IIV21" s="453"/>
      <c r="IIW21" s="453"/>
      <c r="IIX21" s="453"/>
      <c r="IIY21" s="452"/>
      <c r="IIZ21" s="452"/>
      <c r="IJA21" s="452"/>
      <c r="IJB21" s="453"/>
      <c r="IJC21" s="453"/>
      <c r="IJD21" s="453"/>
      <c r="IJE21" s="453"/>
      <c r="IJF21" s="453"/>
      <c r="IJG21" s="452"/>
      <c r="IJH21" s="452"/>
      <c r="IJI21" s="452"/>
      <c r="IJJ21" s="453"/>
      <c r="IJK21" s="453"/>
      <c r="IJL21" s="453"/>
      <c r="IJM21" s="453"/>
      <c r="IJN21" s="453"/>
      <c r="IJO21" s="452"/>
      <c r="IJP21" s="452"/>
      <c r="IJQ21" s="452"/>
      <c r="IJR21" s="453"/>
      <c r="IJS21" s="453"/>
      <c r="IJT21" s="453"/>
      <c r="IJU21" s="453"/>
      <c r="IJV21" s="453"/>
      <c r="IJW21" s="452"/>
      <c r="IJX21" s="452"/>
      <c r="IJY21" s="452"/>
      <c r="IJZ21" s="453"/>
      <c r="IKA21" s="453"/>
      <c r="IKB21" s="453"/>
      <c r="IKC21" s="453"/>
      <c r="IKD21" s="453"/>
      <c r="IKE21" s="452"/>
      <c r="IKF21" s="452"/>
      <c r="IKG21" s="452"/>
      <c r="IKH21" s="453"/>
      <c r="IKI21" s="453"/>
      <c r="IKJ21" s="453"/>
      <c r="IKK21" s="453"/>
      <c r="IKL21" s="453"/>
      <c r="IKM21" s="452"/>
      <c r="IKN21" s="452"/>
      <c r="IKO21" s="452"/>
      <c r="IKP21" s="453"/>
      <c r="IKQ21" s="453"/>
      <c r="IKR21" s="453"/>
      <c r="IKS21" s="453"/>
      <c r="IKT21" s="453"/>
      <c r="IKU21" s="452"/>
      <c r="IKV21" s="452"/>
      <c r="IKW21" s="452"/>
      <c r="IKX21" s="453"/>
      <c r="IKY21" s="453"/>
      <c r="IKZ21" s="453"/>
      <c r="ILA21" s="453"/>
      <c r="ILB21" s="453"/>
      <c r="ILC21" s="452"/>
      <c r="ILD21" s="452"/>
      <c r="ILE21" s="452"/>
      <c r="ILF21" s="453"/>
      <c r="ILG21" s="453"/>
      <c r="ILH21" s="453"/>
      <c r="ILI21" s="453"/>
      <c r="ILJ21" s="453"/>
      <c r="ILK21" s="452"/>
      <c r="ILL21" s="452"/>
      <c r="ILM21" s="452"/>
      <c r="ILN21" s="453"/>
      <c r="ILO21" s="453"/>
      <c r="ILP21" s="453"/>
      <c r="ILQ21" s="453"/>
      <c r="ILR21" s="453"/>
      <c r="ILS21" s="452"/>
      <c r="ILT21" s="452"/>
      <c r="ILU21" s="452"/>
      <c r="ILV21" s="453"/>
      <c r="ILW21" s="453"/>
      <c r="ILX21" s="453"/>
      <c r="ILY21" s="453"/>
      <c r="ILZ21" s="453"/>
      <c r="IMA21" s="452"/>
      <c r="IMB21" s="452"/>
      <c r="IMC21" s="452"/>
      <c r="IMD21" s="453"/>
      <c r="IME21" s="453"/>
      <c r="IMF21" s="453"/>
      <c r="IMG21" s="453"/>
      <c r="IMH21" s="453"/>
      <c r="IMI21" s="452"/>
      <c r="IMJ21" s="452"/>
      <c r="IMK21" s="452"/>
      <c r="IML21" s="453"/>
      <c r="IMM21" s="453"/>
      <c r="IMN21" s="453"/>
      <c r="IMO21" s="453"/>
      <c r="IMP21" s="453"/>
      <c r="IMQ21" s="452"/>
      <c r="IMR21" s="452"/>
      <c r="IMS21" s="452"/>
      <c r="IMT21" s="453"/>
      <c r="IMU21" s="453"/>
      <c r="IMV21" s="453"/>
      <c r="IMW21" s="453"/>
      <c r="IMX21" s="453"/>
      <c r="IMY21" s="452"/>
      <c r="IMZ21" s="452"/>
      <c r="INA21" s="452"/>
      <c r="INB21" s="453"/>
      <c r="INC21" s="453"/>
      <c r="IND21" s="453"/>
      <c r="INE21" s="453"/>
      <c r="INF21" s="453"/>
      <c r="ING21" s="452"/>
      <c r="INH21" s="452"/>
      <c r="INI21" s="452"/>
      <c r="INJ21" s="453"/>
      <c r="INK21" s="453"/>
      <c r="INL21" s="453"/>
      <c r="INM21" s="453"/>
      <c r="INN21" s="453"/>
      <c r="INO21" s="452"/>
      <c r="INP21" s="452"/>
      <c r="INQ21" s="452"/>
      <c r="INR21" s="453"/>
      <c r="INS21" s="453"/>
      <c r="INT21" s="453"/>
      <c r="INU21" s="453"/>
      <c r="INV21" s="453"/>
      <c r="INW21" s="452"/>
      <c r="INX21" s="452"/>
      <c r="INY21" s="452"/>
      <c r="INZ21" s="453"/>
      <c r="IOA21" s="453"/>
      <c r="IOB21" s="453"/>
      <c r="IOC21" s="453"/>
      <c r="IOD21" s="453"/>
      <c r="IOE21" s="452"/>
      <c r="IOF21" s="452"/>
      <c r="IOG21" s="452"/>
      <c r="IOH21" s="453"/>
      <c r="IOI21" s="453"/>
      <c r="IOJ21" s="453"/>
      <c r="IOK21" s="453"/>
      <c r="IOL21" s="453"/>
      <c r="IOM21" s="452"/>
      <c r="ION21" s="452"/>
      <c r="IOO21" s="452"/>
      <c r="IOP21" s="453"/>
      <c r="IOQ21" s="453"/>
      <c r="IOR21" s="453"/>
      <c r="IOS21" s="453"/>
      <c r="IOT21" s="453"/>
      <c r="IOU21" s="452"/>
      <c r="IOV21" s="452"/>
      <c r="IOW21" s="452"/>
      <c r="IOX21" s="453"/>
      <c r="IOY21" s="453"/>
      <c r="IOZ21" s="453"/>
      <c r="IPA21" s="453"/>
      <c r="IPB21" s="453"/>
      <c r="IPC21" s="452"/>
      <c r="IPD21" s="452"/>
      <c r="IPE21" s="452"/>
      <c r="IPF21" s="453"/>
      <c r="IPG21" s="453"/>
      <c r="IPH21" s="453"/>
      <c r="IPI21" s="453"/>
      <c r="IPJ21" s="453"/>
      <c r="IPK21" s="452"/>
      <c r="IPL21" s="452"/>
      <c r="IPM21" s="452"/>
      <c r="IPN21" s="453"/>
      <c r="IPO21" s="453"/>
      <c r="IPP21" s="453"/>
      <c r="IPQ21" s="453"/>
      <c r="IPR21" s="453"/>
      <c r="IPS21" s="452"/>
      <c r="IPT21" s="452"/>
      <c r="IPU21" s="452"/>
      <c r="IPV21" s="453"/>
      <c r="IPW21" s="453"/>
      <c r="IPX21" s="453"/>
      <c r="IPY21" s="453"/>
      <c r="IPZ21" s="453"/>
      <c r="IQA21" s="452"/>
      <c r="IQB21" s="452"/>
      <c r="IQC21" s="452"/>
      <c r="IQD21" s="453"/>
      <c r="IQE21" s="453"/>
      <c r="IQF21" s="453"/>
      <c r="IQG21" s="453"/>
      <c r="IQH21" s="453"/>
      <c r="IQI21" s="452"/>
      <c r="IQJ21" s="452"/>
      <c r="IQK21" s="452"/>
      <c r="IQL21" s="453"/>
      <c r="IQM21" s="453"/>
      <c r="IQN21" s="453"/>
      <c r="IQO21" s="453"/>
      <c r="IQP21" s="453"/>
      <c r="IQQ21" s="452"/>
      <c r="IQR21" s="452"/>
      <c r="IQS21" s="452"/>
      <c r="IQT21" s="453"/>
      <c r="IQU21" s="453"/>
      <c r="IQV21" s="453"/>
      <c r="IQW21" s="453"/>
      <c r="IQX21" s="453"/>
      <c r="IQY21" s="452"/>
      <c r="IQZ21" s="452"/>
      <c r="IRA21" s="452"/>
      <c r="IRB21" s="453"/>
      <c r="IRC21" s="453"/>
      <c r="IRD21" s="453"/>
      <c r="IRE21" s="453"/>
      <c r="IRF21" s="453"/>
      <c r="IRG21" s="452"/>
      <c r="IRH21" s="452"/>
      <c r="IRI21" s="452"/>
      <c r="IRJ21" s="453"/>
      <c r="IRK21" s="453"/>
      <c r="IRL21" s="453"/>
      <c r="IRM21" s="453"/>
      <c r="IRN21" s="453"/>
      <c r="IRO21" s="452"/>
      <c r="IRP21" s="452"/>
      <c r="IRQ21" s="452"/>
      <c r="IRR21" s="453"/>
      <c r="IRS21" s="453"/>
      <c r="IRT21" s="453"/>
      <c r="IRU21" s="453"/>
      <c r="IRV21" s="453"/>
      <c r="IRW21" s="452"/>
      <c r="IRX21" s="452"/>
      <c r="IRY21" s="452"/>
      <c r="IRZ21" s="453"/>
      <c r="ISA21" s="453"/>
      <c r="ISB21" s="453"/>
      <c r="ISC21" s="453"/>
      <c r="ISD21" s="453"/>
      <c r="ISE21" s="452"/>
      <c r="ISF21" s="452"/>
      <c r="ISG21" s="452"/>
      <c r="ISH21" s="453"/>
      <c r="ISI21" s="453"/>
      <c r="ISJ21" s="453"/>
      <c r="ISK21" s="453"/>
      <c r="ISL21" s="453"/>
      <c r="ISM21" s="452"/>
      <c r="ISN21" s="452"/>
      <c r="ISO21" s="452"/>
      <c r="ISP21" s="453"/>
      <c r="ISQ21" s="453"/>
      <c r="ISR21" s="453"/>
      <c r="ISS21" s="453"/>
      <c r="IST21" s="453"/>
      <c r="ISU21" s="452"/>
      <c r="ISV21" s="452"/>
      <c r="ISW21" s="452"/>
      <c r="ISX21" s="453"/>
      <c r="ISY21" s="453"/>
      <c r="ISZ21" s="453"/>
      <c r="ITA21" s="453"/>
      <c r="ITB21" s="453"/>
      <c r="ITC21" s="452"/>
      <c r="ITD21" s="452"/>
      <c r="ITE21" s="452"/>
      <c r="ITF21" s="453"/>
      <c r="ITG21" s="453"/>
      <c r="ITH21" s="453"/>
      <c r="ITI21" s="453"/>
      <c r="ITJ21" s="453"/>
      <c r="ITK21" s="452"/>
      <c r="ITL21" s="452"/>
      <c r="ITM21" s="452"/>
      <c r="ITN21" s="453"/>
      <c r="ITO21" s="453"/>
      <c r="ITP21" s="453"/>
      <c r="ITQ21" s="453"/>
      <c r="ITR21" s="453"/>
      <c r="ITS21" s="452"/>
      <c r="ITT21" s="452"/>
      <c r="ITU21" s="452"/>
      <c r="ITV21" s="453"/>
      <c r="ITW21" s="453"/>
      <c r="ITX21" s="453"/>
      <c r="ITY21" s="453"/>
      <c r="ITZ21" s="453"/>
      <c r="IUA21" s="452"/>
      <c r="IUB21" s="452"/>
      <c r="IUC21" s="452"/>
      <c r="IUD21" s="453"/>
      <c r="IUE21" s="453"/>
      <c r="IUF21" s="453"/>
      <c r="IUG21" s="453"/>
      <c r="IUH21" s="453"/>
      <c r="IUI21" s="452"/>
      <c r="IUJ21" s="452"/>
      <c r="IUK21" s="452"/>
      <c r="IUL21" s="453"/>
      <c r="IUM21" s="453"/>
      <c r="IUN21" s="453"/>
      <c r="IUO21" s="453"/>
      <c r="IUP21" s="453"/>
      <c r="IUQ21" s="452"/>
      <c r="IUR21" s="452"/>
      <c r="IUS21" s="452"/>
      <c r="IUT21" s="453"/>
      <c r="IUU21" s="453"/>
      <c r="IUV21" s="453"/>
      <c r="IUW21" s="453"/>
      <c r="IUX21" s="453"/>
      <c r="IUY21" s="452"/>
      <c r="IUZ21" s="452"/>
      <c r="IVA21" s="452"/>
      <c r="IVB21" s="453"/>
      <c r="IVC21" s="453"/>
      <c r="IVD21" s="453"/>
      <c r="IVE21" s="453"/>
      <c r="IVF21" s="453"/>
      <c r="IVG21" s="452"/>
      <c r="IVH21" s="452"/>
      <c r="IVI21" s="452"/>
      <c r="IVJ21" s="453"/>
      <c r="IVK21" s="453"/>
      <c r="IVL21" s="453"/>
      <c r="IVM21" s="453"/>
      <c r="IVN21" s="453"/>
      <c r="IVO21" s="452"/>
      <c r="IVP21" s="452"/>
      <c r="IVQ21" s="452"/>
      <c r="IVR21" s="453"/>
      <c r="IVS21" s="453"/>
      <c r="IVT21" s="453"/>
      <c r="IVU21" s="453"/>
      <c r="IVV21" s="453"/>
      <c r="IVW21" s="452"/>
      <c r="IVX21" s="452"/>
      <c r="IVY21" s="452"/>
      <c r="IVZ21" s="453"/>
      <c r="IWA21" s="453"/>
      <c r="IWB21" s="453"/>
      <c r="IWC21" s="453"/>
      <c r="IWD21" s="453"/>
      <c r="IWE21" s="452"/>
      <c r="IWF21" s="452"/>
      <c r="IWG21" s="452"/>
      <c r="IWH21" s="453"/>
      <c r="IWI21" s="453"/>
      <c r="IWJ21" s="453"/>
      <c r="IWK21" s="453"/>
      <c r="IWL21" s="453"/>
      <c r="IWM21" s="452"/>
      <c r="IWN21" s="452"/>
      <c r="IWO21" s="452"/>
      <c r="IWP21" s="453"/>
      <c r="IWQ21" s="453"/>
      <c r="IWR21" s="453"/>
      <c r="IWS21" s="453"/>
      <c r="IWT21" s="453"/>
      <c r="IWU21" s="452"/>
      <c r="IWV21" s="452"/>
      <c r="IWW21" s="452"/>
      <c r="IWX21" s="453"/>
      <c r="IWY21" s="453"/>
      <c r="IWZ21" s="453"/>
      <c r="IXA21" s="453"/>
      <c r="IXB21" s="453"/>
      <c r="IXC21" s="452"/>
      <c r="IXD21" s="452"/>
      <c r="IXE21" s="452"/>
      <c r="IXF21" s="453"/>
      <c r="IXG21" s="453"/>
      <c r="IXH21" s="453"/>
      <c r="IXI21" s="453"/>
      <c r="IXJ21" s="453"/>
      <c r="IXK21" s="452"/>
      <c r="IXL21" s="452"/>
      <c r="IXM21" s="452"/>
      <c r="IXN21" s="453"/>
      <c r="IXO21" s="453"/>
      <c r="IXP21" s="453"/>
      <c r="IXQ21" s="453"/>
      <c r="IXR21" s="453"/>
      <c r="IXS21" s="452"/>
      <c r="IXT21" s="452"/>
      <c r="IXU21" s="452"/>
      <c r="IXV21" s="453"/>
      <c r="IXW21" s="453"/>
      <c r="IXX21" s="453"/>
      <c r="IXY21" s="453"/>
      <c r="IXZ21" s="453"/>
      <c r="IYA21" s="452"/>
      <c r="IYB21" s="452"/>
      <c r="IYC21" s="452"/>
      <c r="IYD21" s="453"/>
      <c r="IYE21" s="453"/>
      <c r="IYF21" s="453"/>
      <c r="IYG21" s="453"/>
      <c r="IYH21" s="453"/>
      <c r="IYI21" s="452"/>
      <c r="IYJ21" s="452"/>
      <c r="IYK21" s="452"/>
      <c r="IYL21" s="453"/>
      <c r="IYM21" s="453"/>
      <c r="IYN21" s="453"/>
      <c r="IYO21" s="453"/>
      <c r="IYP21" s="453"/>
      <c r="IYQ21" s="452"/>
      <c r="IYR21" s="452"/>
      <c r="IYS21" s="452"/>
      <c r="IYT21" s="453"/>
      <c r="IYU21" s="453"/>
      <c r="IYV21" s="453"/>
      <c r="IYW21" s="453"/>
      <c r="IYX21" s="453"/>
      <c r="IYY21" s="452"/>
      <c r="IYZ21" s="452"/>
      <c r="IZA21" s="452"/>
      <c r="IZB21" s="453"/>
      <c r="IZC21" s="453"/>
      <c r="IZD21" s="453"/>
      <c r="IZE21" s="453"/>
      <c r="IZF21" s="453"/>
      <c r="IZG21" s="452"/>
      <c r="IZH21" s="452"/>
      <c r="IZI21" s="452"/>
      <c r="IZJ21" s="453"/>
      <c r="IZK21" s="453"/>
      <c r="IZL21" s="453"/>
      <c r="IZM21" s="453"/>
      <c r="IZN21" s="453"/>
      <c r="IZO21" s="452"/>
      <c r="IZP21" s="452"/>
      <c r="IZQ21" s="452"/>
      <c r="IZR21" s="453"/>
      <c r="IZS21" s="453"/>
      <c r="IZT21" s="453"/>
      <c r="IZU21" s="453"/>
      <c r="IZV21" s="453"/>
      <c r="IZW21" s="452"/>
      <c r="IZX21" s="452"/>
      <c r="IZY21" s="452"/>
      <c r="IZZ21" s="453"/>
      <c r="JAA21" s="453"/>
      <c r="JAB21" s="453"/>
      <c r="JAC21" s="453"/>
      <c r="JAD21" s="453"/>
      <c r="JAE21" s="452"/>
      <c r="JAF21" s="452"/>
      <c r="JAG21" s="452"/>
      <c r="JAH21" s="453"/>
      <c r="JAI21" s="453"/>
      <c r="JAJ21" s="453"/>
      <c r="JAK21" s="453"/>
      <c r="JAL21" s="453"/>
      <c r="JAM21" s="452"/>
      <c r="JAN21" s="452"/>
      <c r="JAO21" s="452"/>
      <c r="JAP21" s="453"/>
      <c r="JAQ21" s="453"/>
      <c r="JAR21" s="453"/>
      <c r="JAS21" s="453"/>
      <c r="JAT21" s="453"/>
      <c r="JAU21" s="452"/>
      <c r="JAV21" s="452"/>
      <c r="JAW21" s="452"/>
      <c r="JAX21" s="453"/>
      <c r="JAY21" s="453"/>
      <c r="JAZ21" s="453"/>
      <c r="JBA21" s="453"/>
      <c r="JBB21" s="453"/>
      <c r="JBC21" s="452"/>
      <c r="JBD21" s="452"/>
      <c r="JBE21" s="452"/>
      <c r="JBF21" s="453"/>
      <c r="JBG21" s="453"/>
      <c r="JBH21" s="453"/>
      <c r="JBI21" s="453"/>
      <c r="JBJ21" s="453"/>
      <c r="JBK21" s="452"/>
      <c r="JBL21" s="452"/>
      <c r="JBM21" s="452"/>
      <c r="JBN21" s="453"/>
      <c r="JBO21" s="453"/>
      <c r="JBP21" s="453"/>
      <c r="JBQ21" s="453"/>
      <c r="JBR21" s="453"/>
      <c r="JBS21" s="452"/>
      <c r="JBT21" s="452"/>
      <c r="JBU21" s="452"/>
      <c r="JBV21" s="453"/>
      <c r="JBW21" s="453"/>
      <c r="JBX21" s="453"/>
      <c r="JBY21" s="453"/>
      <c r="JBZ21" s="453"/>
      <c r="JCA21" s="452"/>
      <c r="JCB21" s="452"/>
      <c r="JCC21" s="452"/>
      <c r="JCD21" s="453"/>
      <c r="JCE21" s="453"/>
      <c r="JCF21" s="453"/>
      <c r="JCG21" s="453"/>
      <c r="JCH21" s="453"/>
      <c r="JCI21" s="452"/>
      <c r="JCJ21" s="452"/>
      <c r="JCK21" s="452"/>
      <c r="JCL21" s="453"/>
      <c r="JCM21" s="453"/>
      <c r="JCN21" s="453"/>
      <c r="JCO21" s="453"/>
      <c r="JCP21" s="453"/>
      <c r="JCQ21" s="452"/>
      <c r="JCR21" s="452"/>
      <c r="JCS21" s="452"/>
      <c r="JCT21" s="453"/>
      <c r="JCU21" s="453"/>
      <c r="JCV21" s="453"/>
      <c r="JCW21" s="453"/>
      <c r="JCX21" s="453"/>
      <c r="JCY21" s="452"/>
      <c r="JCZ21" s="452"/>
      <c r="JDA21" s="452"/>
      <c r="JDB21" s="453"/>
      <c r="JDC21" s="453"/>
      <c r="JDD21" s="453"/>
      <c r="JDE21" s="453"/>
      <c r="JDF21" s="453"/>
      <c r="JDG21" s="452"/>
      <c r="JDH21" s="452"/>
      <c r="JDI21" s="452"/>
      <c r="JDJ21" s="453"/>
      <c r="JDK21" s="453"/>
      <c r="JDL21" s="453"/>
      <c r="JDM21" s="453"/>
      <c r="JDN21" s="453"/>
      <c r="JDO21" s="452"/>
      <c r="JDP21" s="452"/>
      <c r="JDQ21" s="452"/>
      <c r="JDR21" s="453"/>
      <c r="JDS21" s="453"/>
      <c r="JDT21" s="453"/>
      <c r="JDU21" s="453"/>
      <c r="JDV21" s="453"/>
      <c r="JDW21" s="452"/>
      <c r="JDX21" s="452"/>
      <c r="JDY21" s="452"/>
      <c r="JDZ21" s="453"/>
      <c r="JEA21" s="453"/>
      <c r="JEB21" s="453"/>
      <c r="JEC21" s="453"/>
      <c r="JED21" s="453"/>
      <c r="JEE21" s="452"/>
      <c r="JEF21" s="452"/>
      <c r="JEG21" s="452"/>
      <c r="JEH21" s="453"/>
      <c r="JEI21" s="453"/>
      <c r="JEJ21" s="453"/>
      <c r="JEK21" s="453"/>
      <c r="JEL21" s="453"/>
      <c r="JEM21" s="452"/>
      <c r="JEN21" s="452"/>
      <c r="JEO21" s="452"/>
      <c r="JEP21" s="453"/>
      <c r="JEQ21" s="453"/>
      <c r="JER21" s="453"/>
      <c r="JES21" s="453"/>
      <c r="JET21" s="453"/>
      <c r="JEU21" s="452"/>
      <c r="JEV21" s="452"/>
      <c r="JEW21" s="452"/>
      <c r="JEX21" s="453"/>
      <c r="JEY21" s="453"/>
      <c r="JEZ21" s="453"/>
      <c r="JFA21" s="453"/>
      <c r="JFB21" s="453"/>
      <c r="JFC21" s="452"/>
      <c r="JFD21" s="452"/>
      <c r="JFE21" s="452"/>
      <c r="JFF21" s="453"/>
      <c r="JFG21" s="453"/>
      <c r="JFH21" s="453"/>
      <c r="JFI21" s="453"/>
      <c r="JFJ21" s="453"/>
      <c r="JFK21" s="452"/>
      <c r="JFL21" s="452"/>
      <c r="JFM21" s="452"/>
      <c r="JFN21" s="453"/>
      <c r="JFO21" s="453"/>
      <c r="JFP21" s="453"/>
      <c r="JFQ21" s="453"/>
      <c r="JFR21" s="453"/>
      <c r="JFS21" s="452"/>
      <c r="JFT21" s="452"/>
      <c r="JFU21" s="452"/>
      <c r="JFV21" s="453"/>
      <c r="JFW21" s="453"/>
      <c r="JFX21" s="453"/>
      <c r="JFY21" s="453"/>
      <c r="JFZ21" s="453"/>
      <c r="JGA21" s="452"/>
      <c r="JGB21" s="452"/>
      <c r="JGC21" s="452"/>
      <c r="JGD21" s="453"/>
      <c r="JGE21" s="453"/>
      <c r="JGF21" s="453"/>
      <c r="JGG21" s="453"/>
      <c r="JGH21" s="453"/>
      <c r="JGI21" s="452"/>
      <c r="JGJ21" s="452"/>
      <c r="JGK21" s="452"/>
      <c r="JGL21" s="453"/>
      <c r="JGM21" s="453"/>
      <c r="JGN21" s="453"/>
      <c r="JGO21" s="453"/>
      <c r="JGP21" s="453"/>
      <c r="JGQ21" s="452"/>
      <c r="JGR21" s="452"/>
      <c r="JGS21" s="452"/>
      <c r="JGT21" s="453"/>
      <c r="JGU21" s="453"/>
      <c r="JGV21" s="453"/>
      <c r="JGW21" s="453"/>
      <c r="JGX21" s="453"/>
      <c r="JGY21" s="452"/>
      <c r="JGZ21" s="452"/>
      <c r="JHA21" s="452"/>
      <c r="JHB21" s="453"/>
      <c r="JHC21" s="453"/>
      <c r="JHD21" s="453"/>
      <c r="JHE21" s="453"/>
      <c r="JHF21" s="453"/>
      <c r="JHG21" s="452"/>
      <c r="JHH21" s="452"/>
      <c r="JHI21" s="452"/>
      <c r="JHJ21" s="453"/>
      <c r="JHK21" s="453"/>
      <c r="JHL21" s="453"/>
      <c r="JHM21" s="453"/>
      <c r="JHN21" s="453"/>
      <c r="JHO21" s="452"/>
      <c r="JHP21" s="452"/>
      <c r="JHQ21" s="452"/>
      <c r="JHR21" s="453"/>
      <c r="JHS21" s="453"/>
      <c r="JHT21" s="453"/>
      <c r="JHU21" s="453"/>
      <c r="JHV21" s="453"/>
      <c r="JHW21" s="452"/>
      <c r="JHX21" s="452"/>
      <c r="JHY21" s="452"/>
      <c r="JHZ21" s="453"/>
      <c r="JIA21" s="453"/>
      <c r="JIB21" s="453"/>
      <c r="JIC21" s="453"/>
      <c r="JID21" s="453"/>
      <c r="JIE21" s="452"/>
      <c r="JIF21" s="452"/>
      <c r="JIG21" s="452"/>
      <c r="JIH21" s="453"/>
      <c r="JII21" s="453"/>
      <c r="JIJ21" s="453"/>
      <c r="JIK21" s="453"/>
      <c r="JIL21" s="453"/>
      <c r="JIM21" s="452"/>
      <c r="JIN21" s="452"/>
      <c r="JIO21" s="452"/>
      <c r="JIP21" s="453"/>
      <c r="JIQ21" s="453"/>
      <c r="JIR21" s="453"/>
      <c r="JIS21" s="453"/>
      <c r="JIT21" s="453"/>
      <c r="JIU21" s="452"/>
      <c r="JIV21" s="452"/>
      <c r="JIW21" s="452"/>
      <c r="JIX21" s="453"/>
      <c r="JIY21" s="453"/>
      <c r="JIZ21" s="453"/>
      <c r="JJA21" s="453"/>
      <c r="JJB21" s="453"/>
      <c r="JJC21" s="452"/>
      <c r="JJD21" s="452"/>
      <c r="JJE21" s="452"/>
      <c r="JJF21" s="453"/>
      <c r="JJG21" s="453"/>
      <c r="JJH21" s="453"/>
      <c r="JJI21" s="453"/>
      <c r="JJJ21" s="453"/>
      <c r="JJK21" s="452"/>
      <c r="JJL21" s="452"/>
      <c r="JJM21" s="452"/>
      <c r="JJN21" s="453"/>
      <c r="JJO21" s="453"/>
      <c r="JJP21" s="453"/>
      <c r="JJQ21" s="453"/>
      <c r="JJR21" s="453"/>
      <c r="JJS21" s="452"/>
      <c r="JJT21" s="452"/>
      <c r="JJU21" s="452"/>
      <c r="JJV21" s="453"/>
      <c r="JJW21" s="453"/>
      <c r="JJX21" s="453"/>
      <c r="JJY21" s="453"/>
      <c r="JJZ21" s="453"/>
      <c r="JKA21" s="452"/>
      <c r="JKB21" s="452"/>
      <c r="JKC21" s="452"/>
      <c r="JKD21" s="453"/>
      <c r="JKE21" s="453"/>
      <c r="JKF21" s="453"/>
      <c r="JKG21" s="453"/>
      <c r="JKH21" s="453"/>
      <c r="JKI21" s="452"/>
      <c r="JKJ21" s="452"/>
      <c r="JKK21" s="452"/>
      <c r="JKL21" s="453"/>
      <c r="JKM21" s="453"/>
      <c r="JKN21" s="453"/>
      <c r="JKO21" s="453"/>
      <c r="JKP21" s="453"/>
      <c r="JKQ21" s="452"/>
      <c r="JKR21" s="452"/>
      <c r="JKS21" s="452"/>
      <c r="JKT21" s="453"/>
      <c r="JKU21" s="453"/>
      <c r="JKV21" s="453"/>
      <c r="JKW21" s="453"/>
      <c r="JKX21" s="453"/>
      <c r="JKY21" s="452"/>
      <c r="JKZ21" s="452"/>
      <c r="JLA21" s="452"/>
      <c r="JLB21" s="453"/>
      <c r="JLC21" s="453"/>
      <c r="JLD21" s="453"/>
      <c r="JLE21" s="453"/>
      <c r="JLF21" s="453"/>
      <c r="JLG21" s="452"/>
      <c r="JLH21" s="452"/>
      <c r="JLI21" s="452"/>
      <c r="JLJ21" s="453"/>
      <c r="JLK21" s="453"/>
      <c r="JLL21" s="453"/>
      <c r="JLM21" s="453"/>
      <c r="JLN21" s="453"/>
      <c r="JLO21" s="452"/>
      <c r="JLP21" s="452"/>
      <c r="JLQ21" s="452"/>
      <c r="JLR21" s="453"/>
      <c r="JLS21" s="453"/>
      <c r="JLT21" s="453"/>
      <c r="JLU21" s="453"/>
      <c r="JLV21" s="453"/>
      <c r="JLW21" s="452"/>
      <c r="JLX21" s="452"/>
      <c r="JLY21" s="452"/>
      <c r="JLZ21" s="453"/>
      <c r="JMA21" s="453"/>
      <c r="JMB21" s="453"/>
      <c r="JMC21" s="453"/>
      <c r="JMD21" s="453"/>
      <c r="JME21" s="452"/>
      <c r="JMF21" s="452"/>
      <c r="JMG21" s="452"/>
      <c r="JMH21" s="453"/>
      <c r="JMI21" s="453"/>
      <c r="JMJ21" s="453"/>
      <c r="JMK21" s="453"/>
      <c r="JML21" s="453"/>
      <c r="JMM21" s="452"/>
      <c r="JMN21" s="452"/>
      <c r="JMO21" s="452"/>
      <c r="JMP21" s="453"/>
      <c r="JMQ21" s="453"/>
      <c r="JMR21" s="453"/>
      <c r="JMS21" s="453"/>
      <c r="JMT21" s="453"/>
      <c r="JMU21" s="452"/>
      <c r="JMV21" s="452"/>
      <c r="JMW21" s="452"/>
      <c r="JMX21" s="453"/>
      <c r="JMY21" s="453"/>
      <c r="JMZ21" s="453"/>
      <c r="JNA21" s="453"/>
      <c r="JNB21" s="453"/>
      <c r="JNC21" s="452"/>
      <c r="JND21" s="452"/>
      <c r="JNE21" s="452"/>
      <c r="JNF21" s="453"/>
      <c r="JNG21" s="453"/>
      <c r="JNH21" s="453"/>
      <c r="JNI21" s="453"/>
      <c r="JNJ21" s="453"/>
      <c r="JNK21" s="452"/>
      <c r="JNL21" s="452"/>
      <c r="JNM21" s="452"/>
      <c r="JNN21" s="453"/>
      <c r="JNO21" s="453"/>
      <c r="JNP21" s="453"/>
      <c r="JNQ21" s="453"/>
      <c r="JNR21" s="453"/>
      <c r="JNS21" s="452"/>
      <c r="JNT21" s="452"/>
      <c r="JNU21" s="452"/>
      <c r="JNV21" s="453"/>
      <c r="JNW21" s="453"/>
      <c r="JNX21" s="453"/>
      <c r="JNY21" s="453"/>
      <c r="JNZ21" s="453"/>
      <c r="JOA21" s="452"/>
      <c r="JOB21" s="452"/>
      <c r="JOC21" s="452"/>
      <c r="JOD21" s="453"/>
      <c r="JOE21" s="453"/>
      <c r="JOF21" s="453"/>
      <c r="JOG21" s="453"/>
      <c r="JOH21" s="453"/>
      <c r="JOI21" s="452"/>
      <c r="JOJ21" s="452"/>
      <c r="JOK21" s="452"/>
      <c r="JOL21" s="453"/>
      <c r="JOM21" s="453"/>
      <c r="JON21" s="453"/>
      <c r="JOO21" s="453"/>
      <c r="JOP21" s="453"/>
      <c r="JOQ21" s="452"/>
      <c r="JOR21" s="452"/>
      <c r="JOS21" s="452"/>
      <c r="JOT21" s="453"/>
      <c r="JOU21" s="453"/>
      <c r="JOV21" s="453"/>
      <c r="JOW21" s="453"/>
      <c r="JOX21" s="453"/>
      <c r="JOY21" s="452"/>
      <c r="JOZ21" s="452"/>
      <c r="JPA21" s="452"/>
      <c r="JPB21" s="453"/>
      <c r="JPC21" s="453"/>
      <c r="JPD21" s="453"/>
      <c r="JPE21" s="453"/>
      <c r="JPF21" s="453"/>
      <c r="JPG21" s="452"/>
      <c r="JPH21" s="452"/>
      <c r="JPI21" s="452"/>
      <c r="JPJ21" s="453"/>
      <c r="JPK21" s="453"/>
      <c r="JPL21" s="453"/>
      <c r="JPM21" s="453"/>
      <c r="JPN21" s="453"/>
      <c r="JPO21" s="452"/>
      <c r="JPP21" s="452"/>
      <c r="JPQ21" s="452"/>
      <c r="JPR21" s="453"/>
      <c r="JPS21" s="453"/>
      <c r="JPT21" s="453"/>
      <c r="JPU21" s="453"/>
      <c r="JPV21" s="453"/>
      <c r="JPW21" s="452"/>
      <c r="JPX21" s="452"/>
      <c r="JPY21" s="452"/>
      <c r="JPZ21" s="453"/>
      <c r="JQA21" s="453"/>
      <c r="JQB21" s="453"/>
      <c r="JQC21" s="453"/>
      <c r="JQD21" s="453"/>
      <c r="JQE21" s="452"/>
      <c r="JQF21" s="452"/>
      <c r="JQG21" s="452"/>
      <c r="JQH21" s="453"/>
      <c r="JQI21" s="453"/>
      <c r="JQJ21" s="453"/>
      <c r="JQK21" s="453"/>
      <c r="JQL21" s="453"/>
      <c r="JQM21" s="452"/>
      <c r="JQN21" s="452"/>
      <c r="JQO21" s="452"/>
      <c r="JQP21" s="453"/>
      <c r="JQQ21" s="453"/>
      <c r="JQR21" s="453"/>
      <c r="JQS21" s="453"/>
      <c r="JQT21" s="453"/>
      <c r="JQU21" s="452"/>
      <c r="JQV21" s="452"/>
      <c r="JQW21" s="452"/>
      <c r="JQX21" s="453"/>
      <c r="JQY21" s="453"/>
      <c r="JQZ21" s="453"/>
      <c r="JRA21" s="453"/>
      <c r="JRB21" s="453"/>
      <c r="JRC21" s="452"/>
      <c r="JRD21" s="452"/>
      <c r="JRE21" s="452"/>
      <c r="JRF21" s="453"/>
      <c r="JRG21" s="453"/>
      <c r="JRH21" s="453"/>
      <c r="JRI21" s="453"/>
      <c r="JRJ21" s="453"/>
      <c r="JRK21" s="452"/>
      <c r="JRL21" s="452"/>
      <c r="JRM21" s="452"/>
      <c r="JRN21" s="453"/>
      <c r="JRO21" s="453"/>
      <c r="JRP21" s="453"/>
      <c r="JRQ21" s="453"/>
      <c r="JRR21" s="453"/>
      <c r="JRS21" s="452"/>
      <c r="JRT21" s="452"/>
      <c r="JRU21" s="452"/>
      <c r="JRV21" s="453"/>
      <c r="JRW21" s="453"/>
      <c r="JRX21" s="453"/>
      <c r="JRY21" s="453"/>
      <c r="JRZ21" s="453"/>
      <c r="JSA21" s="452"/>
      <c r="JSB21" s="452"/>
      <c r="JSC21" s="452"/>
      <c r="JSD21" s="453"/>
      <c r="JSE21" s="453"/>
      <c r="JSF21" s="453"/>
      <c r="JSG21" s="453"/>
      <c r="JSH21" s="453"/>
      <c r="JSI21" s="452"/>
      <c r="JSJ21" s="452"/>
      <c r="JSK21" s="452"/>
      <c r="JSL21" s="453"/>
      <c r="JSM21" s="453"/>
      <c r="JSN21" s="453"/>
      <c r="JSO21" s="453"/>
      <c r="JSP21" s="453"/>
      <c r="JSQ21" s="452"/>
      <c r="JSR21" s="452"/>
      <c r="JSS21" s="452"/>
      <c r="JST21" s="453"/>
      <c r="JSU21" s="453"/>
      <c r="JSV21" s="453"/>
      <c r="JSW21" s="453"/>
      <c r="JSX21" s="453"/>
      <c r="JSY21" s="452"/>
      <c r="JSZ21" s="452"/>
      <c r="JTA21" s="452"/>
      <c r="JTB21" s="453"/>
      <c r="JTC21" s="453"/>
      <c r="JTD21" s="453"/>
      <c r="JTE21" s="453"/>
      <c r="JTF21" s="453"/>
      <c r="JTG21" s="452"/>
      <c r="JTH21" s="452"/>
      <c r="JTI21" s="452"/>
      <c r="JTJ21" s="453"/>
      <c r="JTK21" s="453"/>
      <c r="JTL21" s="453"/>
      <c r="JTM21" s="453"/>
      <c r="JTN21" s="453"/>
      <c r="JTO21" s="452"/>
      <c r="JTP21" s="452"/>
      <c r="JTQ21" s="452"/>
      <c r="JTR21" s="453"/>
      <c r="JTS21" s="453"/>
      <c r="JTT21" s="453"/>
      <c r="JTU21" s="453"/>
      <c r="JTV21" s="453"/>
      <c r="JTW21" s="452"/>
      <c r="JTX21" s="452"/>
      <c r="JTY21" s="452"/>
      <c r="JTZ21" s="453"/>
      <c r="JUA21" s="453"/>
      <c r="JUB21" s="453"/>
      <c r="JUC21" s="453"/>
      <c r="JUD21" s="453"/>
      <c r="JUE21" s="452"/>
      <c r="JUF21" s="452"/>
      <c r="JUG21" s="452"/>
      <c r="JUH21" s="453"/>
      <c r="JUI21" s="453"/>
      <c r="JUJ21" s="453"/>
      <c r="JUK21" s="453"/>
      <c r="JUL21" s="453"/>
      <c r="JUM21" s="452"/>
      <c r="JUN21" s="452"/>
      <c r="JUO21" s="452"/>
      <c r="JUP21" s="453"/>
      <c r="JUQ21" s="453"/>
      <c r="JUR21" s="453"/>
      <c r="JUS21" s="453"/>
      <c r="JUT21" s="453"/>
      <c r="JUU21" s="452"/>
      <c r="JUV21" s="452"/>
      <c r="JUW21" s="452"/>
      <c r="JUX21" s="453"/>
      <c r="JUY21" s="453"/>
      <c r="JUZ21" s="453"/>
      <c r="JVA21" s="453"/>
      <c r="JVB21" s="453"/>
      <c r="JVC21" s="452"/>
      <c r="JVD21" s="452"/>
      <c r="JVE21" s="452"/>
      <c r="JVF21" s="453"/>
      <c r="JVG21" s="453"/>
      <c r="JVH21" s="453"/>
      <c r="JVI21" s="453"/>
      <c r="JVJ21" s="453"/>
      <c r="JVK21" s="452"/>
      <c r="JVL21" s="452"/>
      <c r="JVM21" s="452"/>
      <c r="JVN21" s="453"/>
      <c r="JVO21" s="453"/>
      <c r="JVP21" s="453"/>
      <c r="JVQ21" s="453"/>
      <c r="JVR21" s="453"/>
      <c r="JVS21" s="452"/>
      <c r="JVT21" s="452"/>
      <c r="JVU21" s="452"/>
      <c r="JVV21" s="453"/>
      <c r="JVW21" s="453"/>
      <c r="JVX21" s="453"/>
      <c r="JVY21" s="453"/>
      <c r="JVZ21" s="453"/>
      <c r="JWA21" s="452"/>
      <c r="JWB21" s="452"/>
      <c r="JWC21" s="452"/>
      <c r="JWD21" s="453"/>
      <c r="JWE21" s="453"/>
      <c r="JWF21" s="453"/>
      <c r="JWG21" s="453"/>
      <c r="JWH21" s="453"/>
      <c r="JWI21" s="452"/>
      <c r="JWJ21" s="452"/>
      <c r="JWK21" s="452"/>
      <c r="JWL21" s="453"/>
      <c r="JWM21" s="453"/>
      <c r="JWN21" s="453"/>
      <c r="JWO21" s="453"/>
      <c r="JWP21" s="453"/>
      <c r="JWQ21" s="452"/>
      <c r="JWR21" s="452"/>
      <c r="JWS21" s="452"/>
      <c r="JWT21" s="453"/>
      <c r="JWU21" s="453"/>
      <c r="JWV21" s="453"/>
      <c r="JWW21" s="453"/>
      <c r="JWX21" s="453"/>
      <c r="JWY21" s="452"/>
      <c r="JWZ21" s="452"/>
      <c r="JXA21" s="452"/>
      <c r="JXB21" s="453"/>
      <c r="JXC21" s="453"/>
      <c r="JXD21" s="453"/>
      <c r="JXE21" s="453"/>
      <c r="JXF21" s="453"/>
      <c r="JXG21" s="452"/>
      <c r="JXH21" s="452"/>
      <c r="JXI21" s="452"/>
      <c r="JXJ21" s="453"/>
      <c r="JXK21" s="453"/>
      <c r="JXL21" s="453"/>
      <c r="JXM21" s="453"/>
      <c r="JXN21" s="453"/>
      <c r="JXO21" s="452"/>
      <c r="JXP21" s="452"/>
      <c r="JXQ21" s="452"/>
      <c r="JXR21" s="453"/>
      <c r="JXS21" s="453"/>
      <c r="JXT21" s="453"/>
      <c r="JXU21" s="453"/>
      <c r="JXV21" s="453"/>
      <c r="JXW21" s="452"/>
      <c r="JXX21" s="452"/>
      <c r="JXY21" s="452"/>
      <c r="JXZ21" s="453"/>
      <c r="JYA21" s="453"/>
      <c r="JYB21" s="453"/>
      <c r="JYC21" s="453"/>
      <c r="JYD21" s="453"/>
      <c r="JYE21" s="452"/>
      <c r="JYF21" s="452"/>
      <c r="JYG21" s="452"/>
      <c r="JYH21" s="453"/>
      <c r="JYI21" s="453"/>
      <c r="JYJ21" s="453"/>
      <c r="JYK21" s="453"/>
      <c r="JYL21" s="453"/>
      <c r="JYM21" s="452"/>
      <c r="JYN21" s="452"/>
      <c r="JYO21" s="452"/>
      <c r="JYP21" s="453"/>
      <c r="JYQ21" s="453"/>
      <c r="JYR21" s="453"/>
      <c r="JYS21" s="453"/>
      <c r="JYT21" s="453"/>
      <c r="JYU21" s="452"/>
      <c r="JYV21" s="452"/>
      <c r="JYW21" s="452"/>
      <c r="JYX21" s="453"/>
      <c r="JYY21" s="453"/>
      <c r="JYZ21" s="453"/>
      <c r="JZA21" s="453"/>
      <c r="JZB21" s="453"/>
      <c r="JZC21" s="452"/>
      <c r="JZD21" s="452"/>
      <c r="JZE21" s="452"/>
      <c r="JZF21" s="453"/>
      <c r="JZG21" s="453"/>
      <c r="JZH21" s="453"/>
      <c r="JZI21" s="453"/>
      <c r="JZJ21" s="453"/>
      <c r="JZK21" s="452"/>
      <c r="JZL21" s="452"/>
      <c r="JZM21" s="452"/>
      <c r="JZN21" s="453"/>
      <c r="JZO21" s="453"/>
      <c r="JZP21" s="453"/>
      <c r="JZQ21" s="453"/>
      <c r="JZR21" s="453"/>
      <c r="JZS21" s="452"/>
      <c r="JZT21" s="452"/>
      <c r="JZU21" s="452"/>
      <c r="JZV21" s="453"/>
      <c r="JZW21" s="453"/>
      <c r="JZX21" s="453"/>
      <c r="JZY21" s="453"/>
      <c r="JZZ21" s="453"/>
      <c r="KAA21" s="452"/>
      <c r="KAB21" s="452"/>
      <c r="KAC21" s="452"/>
      <c r="KAD21" s="453"/>
      <c r="KAE21" s="453"/>
      <c r="KAF21" s="453"/>
      <c r="KAG21" s="453"/>
      <c r="KAH21" s="453"/>
      <c r="KAI21" s="452"/>
      <c r="KAJ21" s="452"/>
      <c r="KAK21" s="452"/>
      <c r="KAL21" s="453"/>
      <c r="KAM21" s="453"/>
      <c r="KAN21" s="453"/>
      <c r="KAO21" s="453"/>
      <c r="KAP21" s="453"/>
      <c r="KAQ21" s="452"/>
      <c r="KAR21" s="452"/>
      <c r="KAS21" s="452"/>
      <c r="KAT21" s="453"/>
      <c r="KAU21" s="453"/>
      <c r="KAV21" s="453"/>
      <c r="KAW21" s="453"/>
      <c r="KAX21" s="453"/>
      <c r="KAY21" s="452"/>
      <c r="KAZ21" s="452"/>
      <c r="KBA21" s="452"/>
      <c r="KBB21" s="453"/>
      <c r="KBC21" s="453"/>
      <c r="KBD21" s="453"/>
      <c r="KBE21" s="453"/>
      <c r="KBF21" s="453"/>
      <c r="KBG21" s="452"/>
      <c r="KBH21" s="452"/>
      <c r="KBI21" s="452"/>
      <c r="KBJ21" s="453"/>
      <c r="KBK21" s="453"/>
      <c r="KBL21" s="453"/>
      <c r="KBM21" s="453"/>
      <c r="KBN21" s="453"/>
      <c r="KBO21" s="452"/>
      <c r="KBP21" s="452"/>
      <c r="KBQ21" s="452"/>
      <c r="KBR21" s="453"/>
      <c r="KBS21" s="453"/>
      <c r="KBT21" s="453"/>
      <c r="KBU21" s="453"/>
      <c r="KBV21" s="453"/>
      <c r="KBW21" s="452"/>
      <c r="KBX21" s="452"/>
      <c r="KBY21" s="452"/>
      <c r="KBZ21" s="453"/>
      <c r="KCA21" s="453"/>
      <c r="KCB21" s="453"/>
      <c r="KCC21" s="453"/>
      <c r="KCD21" s="453"/>
      <c r="KCE21" s="452"/>
      <c r="KCF21" s="452"/>
      <c r="KCG21" s="452"/>
      <c r="KCH21" s="453"/>
      <c r="KCI21" s="453"/>
      <c r="KCJ21" s="453"/>
      <c r="KCK21" s="453"/>
      <c r="KCL21" s="453"/>
      <c r="KCM21" s="452"/>
      <c r="KCN21" s="452"/>
      <c r="KCO21" s="452"/>
      <c r="KCP21" s="453"/>
      <c r="KCQ21" s="453"/>
      <c r="KCR21" s="453"/>
      <c r="KCS21" s="453"/>
      <c r="KCT21" s="453"/>
      <c r="KCU21" s="452"/>
      <c r="KCV21" s="452"/>
      <c r="KCW21" s="452"/>
      <c r="KCX21" s="453"/>
      <c r="KCY21" s="453"/>
      <c r="KCZ21" s="453"/>
      <c r="KDA21" s="453"/>
      <c r="KDB21" s="453"/>
      <c r="KDC21" s="452"/>
      <c r="KDD21" s="452"/>
      <c r="KDE21" s="452"/>
      <c r="KDF21" s="453"/>
      <c r="KDG21" s="453"/>
      <c r="KDH21" s="453"/>
      <c r="KDI21" s="453"/>
      <c r="KDJ21" s="453"/>
      <c r="KDK21" s="452"/>
      <c r="KDL21" s="452"/>
      <c r="KDM21" s="452"/>
      <c r="KDN21" s="453"/>
      <c r="KDO21" s="453"/>
      <c r="KDP21" s="453"/>
      <c r="KDQ21" s="453"/>
      <c r="KDR21" s="453"/>
      <c r="KDS21" s="452"/>
      <c r="KDT21" s="452"/>
      <c r="KDU21" s="452"/>
      <c r="KDV21" s="453"/>
      <c r="KDW21" s="453"/>
      <c r="KDX21" s="453"/>
      <c r="KDY21" s="453"/>
      <c r="KDZ21" s="453"/>
      <c r="KEA21" s="452"/>
      <c r="KEB21" s="452"/>
      <c r="KEC21" s="452"/>
      <c r="KED21" s="453"/>
      <c r="KEE21" s="453"/>
      <c r="KEF21" s="453"/>
      <c r="KEG21" s="453"/>
      <c r="KEH21" s="453"/>
      <c r="KEI21" s="452"/>
      <c r="KEJ21" s="452"/>
      <c r="KEK21" s="452"/>
      <c r="KEL21" s="453"/>
      <c r="KEM21" s="453"/>
      <c r="KEN21" s="453"/>
      <c r="KEO21" s="453"/>
      <c r="KEP21" s="453"/>
      <c r="KEQ21" s="452"/>
      <c r="KER21" s="452"/>
      <c r="KES21" s="452"/>
      <c r="KET21" s="453"/>
      <c r="KEU21" s="453"/>
      <c r="KEV21" s="453"/>
      <c r="KEW21" s="453"/>
      <c r="KEX21" s="453"/>
      <c r="KEY21" s="452"/>
      <c r="KEZ21" s="452"/>
      <c r="KFA21" s="452"/>
      <c r="KFB21" s="453"/>
      <c r="KFC21" s="453"/>
      <c r="KFD21" s="453"/>
      <c r="KFE21" s="453"/>
      <c r="KFF21" s="453"/>
      <c r="KFG21" s="452"/>
      <c r="KFH21" s="452"/>
      <c r="KFI21" s="452"/>
      <c r="KFJ21" s="453"/>
      <c r="KFK21" s="453"/>
      <c r="KFL21" s="453"/>
      <c r="KFM21" s="453"/>
      <c r="KFN21" s="453"/>
      <c r="KFO21" s="452"/>
      <c r="KFP21" s="452"/>
      <c r="KFQ21" s="452"/>
      <c r="KFR21" s="453"/>
      <c r="KFS21" s="453"/>
      <c r="KFT21" s="453"/>
      <c r="KFU21" s="453"/>
      <c r="KFV21" s="453"/>
      <c r="KFW21" s="452"/>
      <c r="KFX21" s="452"/>
      <c r="KFY21" s="452"/>
      <c r="KFZ21" s="453"/>
      <c r="KGA21" s="453"/>
      <c r="KGB21" s="453"/>
      <c r="KGC21" s="453"/>
      <c r="KGD21" s="453"/>
      <c r="KGE21" s="452"/>
      <c r="KGF21" s="452"/>
      <c r="KGG21" s="452"/>
      <c r="KGH21" s="453"/>
      <c r="KGI21" s="453"/>
      <c r="KGJ21" s="453"/>
      <c r="KGK21" s="453"/>
      <c r="KGL21" s="453"/>
      <c r="KGM21" s="452"/>
      <c r="KGN21" s="452"/>
      <c r="KGO21" s="452"/>
      <c r="KGP21" s="453"/>
      <c r="KGQ21" s="453"/>
      <c r="KGR21" s="453"/>
      <c r="KGS21" s="453"/>
      <c r="KGT21" s="453"/>
      <c r="KGU21" s="452"/>
      <c r="KGV21" s="452"/>
      <c r="KGW21" s="452"/>
      <c r="KGX21" s="453"/>
      <c r="KGY21" s="453"/>
      <c r="KGZ21" s="453"/>
      <c r="KHA21" s="453"/>
      <c r="KHB21" s="453"/>
      <c r="KHC21" s="452"/>
      <c r="KHD21" s="452"/>
      <c r="KHE21" s="452"/>
      <c r="KHF21" s="453"/>
      <c r="KHG21" s="453"/>
      <c r="KHH21" s="453"/>
      <c r="KHI21" s="453"/>
      <c r="KHJ21" s="453"/>
      <c r="KHK21" s="452"/>
      <c r="KHL21" s="452"/>
      <c r="KHM21" s="452"/>
      <c r="KHN21" s="453"/>
      <c r="KHO21" s="453"/>
      <c r="KHP21" s="453"/>
      <c r="KHQ21" s="453"/>
      <c r="KHR21" s="453"/>
      <c r="KHS21" s="452"/>
      <c r="KHT21" s="452"/>
      <c r="KHU21" s="452"/>
      <c r="KHV21" s="453"/>
      <c r="KHW21" s="453"/>
      <c r="KHX21" s="453"/>
      <c r="KHY21" s="453"/>
      <c r="KHZ21" s="453"/>
      <c r="KIA21" s="452"/>
      <c r="KIB21" s="452"/>
      <c r="KIC21" s="452"/>
      <c r="KID21" s="453"/>
      <c r="KIE21" s="453"/>
      <c r="KIF21" s="453"/>
      <c r="KIG21" s="453"/>
      <c r="KIH21" s="453"/>
      <c r="KII21" s="452"/>
      <c r="KIJ21" s="452"/>
      <c r="KIK21" s="452"/>
      <c r="KIL21" s="453"/>
      <c r="KIM21" s="453"/>
      <c r="KIN21" s="453"/>
      <c r="KIO21" s="453"/>
      <c r="KIP21" s="453"/>
      <c r="KIQ21" s="452"/>
      <c r="KIR21" s="452"/>
      <c r="KIS21" s="452"/>
      <c r="KIT21" s="453"/>
      <c r="KIU21" s="453"/>
      <c r="KIV21" s="453"/>
      <c r="KIW21" s="453"/>
      <c r="KIX21" s="453"/>
      <c r="KIY21" s="452"/>
      <c r="KIZ21" s="452"/>
      <c r="KJA21" s="452"/>
      <c r="KJB21" s="453"/>
      <c r="KJC21" s="453"/>
      <c r="KJD21" s="453"/>
      <c r="KJE21" s="453"/>
      <c r="KJF21" s="453"/>
      <c r="KJG21" s="452"/>
      <c r="KJH21" s="452"/>
      <c r="KJI21" s="452"/>
      <c r="KJJ21" s="453"/>
      <c r="KJK21" s="453"/>
      <c r="KJL21" s="453"/>
      <c r="KJM21" s="453"/>
      <c r="KJN21" s="453"/>
      <c r="KJO21" s="452"/>
      <c r="KJP21" s="452"/>
      <c r="KJQ21" s="452"/>
      <c r="KJR21" s="453"/>
      <c r="KJS21" s="453"/>
      <c r="KJT21" s="453"/>
      <c r="KJU21" s="453"/>
      <c r="KJV21" s="453"/>
      <c r="KJW21" s="452"/>
      <c r="KJX21" s="452"/>
      <c r="KJY21" s="452"/>
      <c r="KJZ21" s="453"/>
      <c r="KKA21" s="453"/>
      <c r="KKB21" s="453"/>
      <c r="KKC21" s="453"/>
      <c r="KKD21" s="453"/>
      <c r="KKE21" s="452"/>
      <c r="KKF21" s="452"/>
      <c r="KKG21" s="452"/>
      <c r="KKH21" s="453"/>
      <c r="KKI21" s="453"/>
      <c r="KKJ21" s="453"/>
      <c r="KKK21" s="453"/>
      <c r="KKL21" s="453"/>
      <c r="KKM21" s="452"/>
      <c r="KKN21" s="452"/>
      <c r="KKO21" s="452"/>
      <c r="KKP21" s="453"/>
      <c r="KKQ21" s="453"/>
      <c r="KKR21" s="453"/>
      <c r="KKS21" s="453"/>
      <c r="KKT21" s="453"/>
      <c r="KKU21" s="452"/>
      <c r="KKV21" s="452"/>
      <c r="KKW21" s="452"/>
      <c r="KKX21" s="453"/>
      <c r="KKY21" s="453"/>
      <c r="KKZ21" s="453"/>
      <c r="KLA21" s="453"/>
      <c r="KLB21" s="453"/>
      <c r="KLC21" s="452"/>
      <c r="KLD21" s="452"/>
      <c r="KLE21" s="452"/>
      <c r="KLF21" s="453"/>
      <c r="KLG21" s="453"/>
      <c r="KLH21" s="453"/>
      <c r="KLI21" s="453"/>
      <c r="KLJ21" s="453"/>
      <c r="KLK21" s="452"/>
      <c r="KLL21" s="452"/>
      <c r="KLM21" s="452"/>
      <c r="KLN21" s="453"/>
      <c r="KLO21" s="453"/>
      <c r="KLP21" s="453"/>
      <c r="KLQ21" s="453"/>
      <c r="KLR21" s="453"/>
      <c r="KLS21" s="452"/>
      <c r="KLT21" s="452"/>
      <c r="KLU21" s="452"/>
      <c r="KLV21" s="453"/>
      <c r="KLW21" s="453"/>
      <c r="KLX21" s="453"/>
      <c r="KLY21" s="453"/>
      <c r="KLZ21" s="453"/>
      <c r="KMA21" s="452"/>
      <c r="KMB21" s="452"/>
      <c r="KMC21" s="452"/>
      <c r="KMD21" s="453"/>
      <c r="KME21" s="453"/>
      <c r="KMF21" s="453"/>
      <c r="KMG21" s="453"/>
      <c r="KMH21" s="453"/>
      <c r="KMI21" s="452"/>
      <c r="KMJ21" s="452"/>
      <c r="KMK21" s="452"/>
      <c r="KML21" s="453"/>
      <c r="KMM21" s="453"/>
      <c r="KMN21" s="453"/>
      <c r="KMO21" s="453"/>
      <c r="KMP21" s="453"/>
      <c r="KMQ21" s="452"/>
      <c r="KMR21" s="452"/>
      <c r="KMS21" s="452"/>
      <c r="KMT21" s="453"/>
      <c r="KMU21" s="453"/>
      <c r="KMV21" s="453"/>
      <c r="KMW21" s="453"/>
      <c r="KMX21" s="453"/>
      <c r="KMY21" s="452"/>
      <c r="KMZ21" s="452"/>
      <c r="KNA21" s="452"/>
      <c r="KNB21" s="453"/>
      <c r="KNC21" s="453"/>
      <c r="KND21" s="453"/>
      <c r="KNE21" s="453"/>
      <c r="KNF21" s="453"/>
      <c r="KNG21" s="452"/>
      <c r="KNH21" s="452"/>
      <c r="KNI21" s="452"/>
      <c r="KNJ21" s="453"/>
      <c r="KNK21" s="453"/>
      <c r="KNL21" s="453"/>
      <c r="KNM21" s="453"/>
      <c r="KNN21" s="453"/>
      <c r="KNO21" s="452"/>
      <c r="KNP21" s="452"/>
      <c r="KNQ21" s="452"/>
      <c r="KNR21" s="453"/>
      <c r="KNS21" s="453"/>
      <c r="KNT21" s="453"/>
      <c r="KNU21" s="453"/>
      <c r="KNV21" s="453"/>
      <c r="KNW21" s="452"/>
      <c r="KNX21" s="452"/>
      <c r="KNY21" s="452"/>
      <c r="KNZ21" s="453"/>
      <c r="KOA21" s="453"/>
      <c r="KOB21" s="453"/>
      <c r="KOC21" s="453"/>
      <c r="KOD21" s="453"/>
      <c r="KOE21" s="452"/>
      <c r="KOF21" s="452"/>
      <c r="KOG21" s="452"/>
      <c r="KOH21" s="453"/>
      <c r="KOI21" s="453"/>
      <c r="KOJ21" s="453"/>
      <c r="KOK21" s="453"/>
      <c r="KOL21" s="453"/>
      <c r="KOM21" s="452"/>
      <c r="KON21" s="452"/>
      <c r="KOO21" s="452"/>
      <c r="KOP21" s="453"/>
      <c r="KOQ21" s="453"/>
      <c r="KOR21" s="453"/>
      <c r="KOS21" s="453"/>
      <c r="KOT21" s="453"/>
      <c r="KOU21" s="452"/>
      <c r="KOV21" s="452"/>
      <c r="KOW21" s="452"/>
      <c r="KOX21" s="453"/>
      <c r="KOY21" s="453"/>
      <c r="KOZ21" s="453"/>
      <c r="KPA21" s="453"/>
      <c r="KPB21" s="453"/>
      <c r="KPC21" s="452"/>
      <c r="KPD21" s="452"/>
      <c r="KPE21" s="452"/>
      <c r="KPF21" s="453"/>
      <c r="KPG21" s="453"/>
      <c r="KPH21" s="453"/>
      <c r="KPI21" s="453"/>
      <c r="KPJ21" s="453"/>
      <c r="KPK21" s="452"/>
      <c r="KPL21" s="452"/>
      <c r="KPM21" s="452"/>
      <c r="KPN21" s="453"/>
      <c r="KPO21" s="453"/>
      <c r="KPP21" s="453"/>
      <c r="KPQ21" s="453"/>
      <c r="KPR21" s="453"/>
      <c r="KPS21" s="452"/>
      <c r="KPT21" s="452"/>
      <c r="KPU21" s="452"/>
      <c r="KPV21" s="453"/>
      <c r="KPW21" s="453"/>
      <c r="KPX21" s="453"/>
      <c r="KPY21" s="453"/>
      <c r="KPZ21" s="453"/>
      <c r="KQA21" s="452"/>
      <c r="KQB21" s="452"/>
      <c r="KQC21" s="452"/>
      <c r="KQD21" s="453"/>
      <c r="KQE21" s="453"/>
      <c r="KQF21" s="453"/>
      <c r="KQG21" s="453"/>
      <c r="KQH21" s="453"/>
      <c r="KQI21" s="452"/>
      <c r="KQJ21" s="452"/>
      <c r="KQK21" s="452"/>
      <c r="KQL21" s="453"/>
      <c r="KQM21" s="453"/>
      <c r="KQN21" s="453"/>
      <c r="KQO21" s="453"/>
      <c r="KQP21" s="453"/>
      <c r="KQQ21" s="452"/>
      <c r="KQR21" s="452"/>
      <c r="KQS21" s="452"/>
      <c r="KQT21" s="453"/>
      <c r="KQU21" s="453"/>
      <c r="KQV21" s="453"/>
      <c r="KQW21" s="453"/>
      <c r="KQX21" s="453"/>
      <c r="KQY21" s="452"/>
      <c r="KQZ21" s="452"/>
      <c r="KRA21" s="452"/>
      <c r="KRB21" s="453"/>
      <c r="KRC21" s="453"/>
      <c r="KRD21" s="453"/>
      <c r="KRE21" s="453"/>
      <c r="KRF21" s="453"/>
      <c r="KRG21" s="452"/>
      <c r="KRH21" s="452"/>
      <c r="KRI21" s="452"/>
      <c r="KRJ21" s="453"/>
      <c r="KRK21" s="453"/>
      <c r="KRL21" s="453"/>
      <c r="KRM21" s="453"/>
      <c r="KRN21" s="453"/>
      <c r="KRO21" s="452"/>
      <c r="KRP21" s="452"/>
      <c r="KRQ21" s="452"/>
      <c r="KRR21" s="453"/>
      <c r="KRS21" s="453"/>
      <c r="KRT21" s="453"/>
      <c r="KRU21" s="453"/>
      <c r="KRV21" s="453"/>
      <c r="KRW21" s="452"/>
      <c r="KRX21" s="452"/>
      <c r="KRY21" s="452"/>
      <c r="KRZ21" s="453"/>
      <c r="KSA21" s="453"/>
      <c r="KSB21" s="453"/>
      <c r="KSC21" s="453"/>
      <c r="KSD21" s="453"/>
      <c r="KSE21" s="452"/>
      <c r="KSF21" s="452"/>
      <c r="KSG21" s="452"/>
      <c r="KSH21" s="453"/>
      <c r="KSI21" s="453"/>
      <c r="KSJ21" s="453"/>
      <c r="KSK21" s="453"/>
      <c r="KSL21" s="453"/>
      <c r="KSM21" s="452"/>
      <c r="KSN21" s="452"/>
      <c r="KSO21" s="452"/>
      <c r="KSP21" s="453"/>
      <c r="KSQ21" s="453"/>
      <c r="KSR21" s="453"/>
      <c r="KSS21" s="453"/>
      <c r="KST21" s="453"/>
      <c r="KSU21" s="452"/>
      <c r="KSV21" s="452"/>
      <c r="KSW21" s="452"/>
      <c r="KSX21" s="453"/>
      <c r="KSY21" s="453"/>
      <c r="KSZ21" s="453"/>
      <c r="KTA21" s="453"/>
      <c r="KTB21" s="453"/>
      <c r="KTC21" s="452"/>
      <c r="KTD21" s="452"/>
      <c r="KTE21" s="452"/>
      <c r="KTF21" s="453"/>
      <c r="KTG21" s="453"/>
      <c r="KTH21" s="453"/>
      <c r="KTI21" s="453"/>
      <c r="KTJ21" s="453"/>
      <c r="KTK21" s="452"/>
      <c r="KTL21" s="452"/>
      <c r="KTM21" s="452"/>
      <c r="KTN21" s="453"/>
      <c r="KTO21" s="453"/>
      <c r="KTP21" s="453"/>
      <c r="KTQ21" s="453"/>
      <c r="KTR21" s="453"/>
      <c r="KTS21" s="452"/>
      <c r="KTT21" s="452"/>
      <c r="KTU21" s="452"/>
      <c r="KTV21" s="453"/>
      <c r="KTW21" s="453"/>
      <c r="KTX21" s="453"/>
      <c r="KTY21" s="453"/>
      <c r="KTZ21" s="453"/>
      <c r="KUA21" s="452"/>
      <c r="KUB21" s="452"/>
      <c r="KUC21" s="452"/>
      <c r="KUD21" s="453"/>
      <c r="KUE21" s="453"/>
      <c r="KUF21" s="453"/>
      <c r="KUG21" s="453"/>
      <c r="KUH21" s="453"/>
      <c r="KUI21" s="452"/>
      <c r="KUJ21" s="452"/>
      <c r="KUK21" s="452"/>
      <c r="KUL21" s="453"/>
      <c r="KUM21" s="453"/>
      <c r="KUN21" s="453"/>
      <c r="KUO21" s="453"/>
      <c r="KUP21" s="453"/>
      <c r="KUQ21" s="452"/>
      <c r="KUR21" s="452"/>
      <c r="KUS21" s="452"/>
      <c r="KUT21" s="453"/>
      <c r="KUU21" s="453"/>
      <c r="KUV21" s="453"/>
      <c r="KUW21" s="453"/>
      <c r="KUX21" s="453"/>
      <c r="KUY21" s="452"/>
      <c r="KUZ21" s="452"/>
      <c r="KVA21" s="452"/>
      <c r="KVB21" s="453"/>
      <c r="KVC21" s="453"/>
      <c r="KVD21" s="453"/>
      <c r="KVE21" s="453"/>
      <c r="KVF21" s="453"/>
      <c r="KVG21" s="452"/>
      <c r="KVH21" s="452"/>
      <c r="KVI21" s="452"/>
      <c r="KVJ21" s="453"/>
      <c r="KVK21" s="453"/>
      <c r="KVL21" s="453"/>
      <c r="KVM21" s="453"/>
      <c r="KVN21" s="453"/>
      <c r="KVO21" s="452"/>
      <c r="KVP21" s="452"/>
      <c r="KVQ21" s="452"/>
      <c r="KVR21" s="453"/>
      <c r="KVS21" s="453"/>
      <c r="KVT21" s="453"/>
      <c r="KVU21" s="453"/>
      <c r="KVV21" s="453"/>
      <c r="KVW21" s="452"/>
      <c r="KVX21" s="452"/>
      <c r="KVY21" s="452"/>
      <c r="KVZ21" s="453"/>
      <c r="KWA21" s="453"/>
      <c r="KWB21" s="453"/>
      <c r="KWC21" s="453"/>
      <c r="KWD21" s="453"/>
      <c r="KWE21" s="452"/>
      <c r="KWF21" s="452"/>
      <c r="KWG21" s="452"/>
      <c r="KWH21" s="453"/>
      <c r="KWI21" s="453"/>
      <c r="KWJ21" s="453"/>
      <c r="KWK21" s="453"/>
      <c r="KWL21" s="453"/>
      <c r="KWM21" s="452"/>
      <c r="KWN21" s="452"/>
      <c r="KWO21" s="452"/>
      <c r="KWP21" s="453"/>
      <c r="KWQ21" s="453"/>
      <c r="KWR21" s="453"/>
      <c r="KWS21" s="453"/>
      <c r="KWT21" s="453"/>
      <c r="KWU21" s="452"/>
      <c r="KWV21" s="452"/>
      <c r="KWW21" s="452"/>
      <c r="KWX21" s="453"/>
      <c r="KWY21" s="453"/>
      <c r="KWZ21" s="453"/>
      <c r="KXA21" s="453"/>
      <c r="KXB21" s="453"/>
      <c r="KXC21" s="452"/>
      <c r="KXD21" s="452"/>
      <c r="KXE21" s="452"/>
      <c r="KXF21" s="453"/>
      <c r="KXG21" s="453"/>
      <c r="KXH21" s="453"/>
      <c r="KXI21" s="453"/>
      <c r="KXJ21" s="453"/>
      <c r="KXK21" s="452"/>
      <c r="KXL21" s="452"/>
      <c r="KXM21" s="452"/>
      <c r="KXN21" s="453"/>
      <c r="KXO21" s="453"/>
      <c r="KXP21" s="453"/>
      <c r="KXQ21" s="453"/>
      <c r="KXR21" s="453"/>
      <c r="KXS21" s="452"/>
      <c r="KXT21" s="452"/>
      <c r="KXU21" s="452"/>
      <c r="KXV21" s="453"/>
      <c r="KXW21" s="453"/>
      <c r="KXX21" s="453"/>
      <c r="KXY21" s="453"/>
      <c r="KXZ21" s="453"/>
      <c r="KYA21" s="452"/>
      <c r="KYB21" s="452"/>
      <c r="KYC21" s="452"/>
      <c r="KYD21" s="453"/>
      <c r="KYE21" s="453"/>
      <c r="KYF21" s="453"/>
      <c r="KYG21" s="453"/>
      <c r="KYH21" s="453"/>
      <c r="KYI21" s="452"/>
      <c r="KYJ21" s="452"/>
      <c r="KYK21" s="452"/>
      <c r="KYL21" s="453"/>
      <c r="KYM21" s="453"/>
      <c r="KYN21" s="453"/>
      <c r="KYO21" s="453"/>
      <c r="KYP21" s="453"/>
      <c r="KYQ21" s="452"/>
      <c r="KYR21" s="452"/>
      <c r="KYS21" s="452"/>
      <c r="KYT21" s="453"/>
      <c r="KYU21" s="453"/>
      <c r="KYV21" s="453"/>
      <c r="KYW21" s="453"/>
      <c r="KYX21" s="453"/>
      <c r="KYY21" s="452"/>
      <c r="KYZ21" s="452"/>
      <c r="KZA21" s="452"/>
      <c r="KZB21" s="453"/>
      <c r="KZC21" s="453"/>
      <c r="KZD21" s="453"/>
      <c r="KZE21" s="453"/>
      <c r="KZF21" s="453"/>
      <c r="KZG21" s="452"/>
      <c r="KZH21" s="452"/>
      <c r="KZI21" s="452"/>
      <c r="KZJ21" s="453"/>
      <c r="KZK21" s="453"/>
      <c r="KZL21" s="453"/>
      <c r="KZM21" s="453"/>
      <c r="KZN21" s="453"/>
      <c r="KZO21" s="452"/>
      <c r="KZP21" s="452"/>
      <c r="KZQ21" s="452"/>
      <c r="KZR21" s="453"/>
      <c r="KZS21" s="453"/>
      <c r="KZT21" s="453"/>
      <c r="KZU21" s="453"/>
      <c r="KZV21" s="453"/>
      <c r="KZW21" s="452"/>
      <c r="KZX21" s="452"/>
      <c r="KZY21" s="452"/>
      <c r="KZZ21" s="453"/>
      <c r="LAA21" s="453"/>
      <c r="LAB21" s="453"/>
      <c r="LAC21" s="453"/>
      <c r="LAD21" s="453"/>
      <c r="LAE21" s="452"/>
      <c r="LAF21" s="452"/>
      <c r="LAG21" s="452"/>
      <c r="LAH21" s="453"/>
      <c r="LAI21" s="453"/>
      <c r="LAJ21" s="453"/>
      <c r="LAK21" s="453"/>
      <c r="LAL21" s="453"/>
      <c r="LAM21" s="452"/>
      <c r="LAN21" s="452"/>
      <c r="LAO21" s="452"/>
      <c r="LAP21" s="453"/>
      <c r="LAQ21" s="453"/>
      <c r="LAR21" s="453"/>
      <c r="LAS21" s="453"/>
      <c r="LAT21" s="453"/>
      <c r="LAU21" s="452"/>
      <c r="LAV21" s="452"/>
      <c r="LAW21" s="452"/>
      <c r="LAX21" s="453"/>
      <c r="LAY21" s="453"/>
      <c r="LAZ21" s="453"/>
      <c r="LBA21" s="453"/>
      <c r="LBB21" s="453"/>
      <c r="LBC21" s="452"/>
      <c r="LBD21" s="452"/>
      <c r="LBE21" s="452"/>
      <c r="LBF21" s="453"/>
      <c r="LBG21" s="453"/>
      <c r="LBH21" s="453"/>
      <c r="LBI21" s="453"/>
      <c r="LBJ21" s="453"/>
      <c r="LBK21" s="452"/>
      <c r="LBL21" s="452"/>
      <c r="LBM21" s="452"/>
      <c r="LBN21" s="453"/>
      <c r="LBO21" s="453"/>
      <c r="LBP21" s="453"/>
      <c r="LBQ21" s="453"/>
      <c r="LBR21" s="453"/>
      <c r="LBS21" s="452"/>
      <c r="LBT21" s="452"/>
      <c r="LBU21" s="452"/>
      <c r="LBV21" s="453"/>
      <c r="LBW21" s="453"/>
      <c r="LBX21" s="453"/>
      <c r="LBY21" s="453"/>
      <c r="LBZ21" s="453"/>
      <c r="LCA21" s="452"/>
      <c r="LCB21" s="452"/>
      <c r="LCC21" s="452"/>
      <c r="LCD21" s="453"/>
      <c r="LCE21" s="453"/>
      <c r="LCF21" s="453"/>
      <c r="LCG21" s="453"/>
      <c r="LCH21" s="453"/>
      <c r="LCI21" s="452"/>
      <c r="LCJ21" s="452"/>
      <c r="LCK21" s="452"/>
      <c r="LCL21" s="453"/>
      <c r="LCM21" s="453"/>
      <c r="LCN21" s="453"/>
      <c r="LCO21" s="453"/>
      <c r="LCP21" s="453"/>
      <c r="LCQ21" s="452"/>
      <c r="LCR21" s="452"/>
      <c r="LCS21" s="452"/>
      <c r="LCT21" s="453"/>
      <c r="LCU21" s="453"/>
      <c r="LCV21" s="453"/>
      <c r="LCW21" s="453"/>
      <c r="LCX21" s="453"/>
      <c r="LCY21" s="452"/>
      <c r="LCZ21" s="452"/>
      <c r="LDA21" s="452"/>
      <c r="LDB21" s="453"/>
      <c r="LDC21" s="453"/>
      <c r="LDD21" s="453"/>
      <c r="LDE21" s="453"/>
      <c r="LDF21" s="453"/>
      <c r="LDG21" s="452"/>
      <c r="LDH21" s="452"/>
      <c r="LDI21" s="452"/>
      <c r="LDJ21" s="453"/>
      <c r="LDK21" s="453"/>
      <c r="LDL21" s="453"/>
      <c r="LDM21" s="453"/>
      <c r="LDN21" s="453"/>
      <c r="LDO21" s="452"/>
      <c r="LDP21" s="452"/>
      <c r="LDQ21" s="452"/>
      <c r="LDR21" s="453"/>
      <c r="LDS21" s="453"/>
      <c r="LDT21" s="453"/>
      <c r="LDU21" s="453"/>
      <c r="LDV21" s="453"/>
      <c r="LDW21" s="452"/>
      <c r="LDX21" s="452"/>
      <c r="LDY21" s="452"/>
      <c r="LDZ21" s="453"/>
      <c r="LEA21" s="453"/>
      <c r="LEB21" s="453"/>
      <c r="LEC21" s="453"/>
      <c r="LED21" s="453"/>
      <c r="LEE21" s="452"/>
      <c r="LEF21" s="452"/>
      <c r="LEG21" s="452"/>
      <c r="LEH21" s="453"/>
      <c r="LEI21" s="453"/>
      <c r="LEJ21" s="453"/>
      <c r="LEK21" s="453"/>
      <c r="LEL21" s="453"/>
      <c r="LEM21" s="452"/>
      <c r="LEN21" s="452"/>
      <c r="LEO21" s="452"/>
      <c r="LEP21" s="453"/>
      <c r="LEQ21" s="453"/>
      <c r="LER21" s="453"/>
      <c r="LES21" s="453"/>
      <c r="LET21" s="453"/>
      <c r="LEU21" s="452"/>
      <c r="LEV21" s="452"/>
      <c r="LEW21" s="452"/>
      <c r="LEX21" s="453"/>
      <c r="LEY21" s="453"/>
      <c r="LEZ21" s="453"/>
      <c r="LFA21" s="453"/>
      <c r="LFB21" s="453"/>
      <c r="LFC21" s="452"/>
      <c r="LFD21" s="452"/>
      <c r="LFE21" s="452"/>
      <c r="LFF21" s="453"/>
      <c r="LFG21" s="453"/>
      <c r="LFH21" s="453"/>
      <c r="LFI21" s="453"/>
      <c r="LFJ21" s="453"/>
      <c r="LFK21" s="452"/>
      <c r="LFL21" s="452"/>
      <c r="LFM21" s="452"/>
      <c r="LFN21" s="453"/>
      <c r="LFO21" s="453"/>
      <c r="LFP21" s="453"/>
      <c r="LFQ21" s="453"/>
      <c r="LFR21" s="453"/>
      <c r="LFS21" s="452"/>
      <c r="LFT21" s="452"/>
      <c r="LFU21" s="452"/>
      <c r="LFV21" s="453"/>
      <c r="LFW21" s="453"/>
      <c r="LFX21" s="453"/>
      <c r="LFY21" s="453"/>
      <c r="LFZ21" s="453"/>
      <c r="LGA21" s="452"/>
      <c r="LGB21" s="452"/>
      <c r="LGC21" s="452"/>
      <c r="LGD21" s="453"/>
      <c r="LGE21" s="453"/>
      <c r="LGF21" s="453"/>
      <c r="LGG21" s="453"/>
      <c r="LGH21" s="453"/>
      <c r="LGI21" s="452"/>
      <c r="LGJ21" s="452"/>
      <c r="LGK21" s="452"/>
      <c r="LGL21" s="453"/>
      <c r="LGM21" s="453"/>
      <c r="LGN21" s="453"/>
      <c r="LGO21" s="453"/>
      <c r="LGP21" s="453"/>
      <c r="LGQ21" s="452"/>
      <c r="LGR21" s="452"/>
      <c r="LGS21" s="452"/>
      <c r="LGT21" s="453"/>
      <c r="LGU21" s="453"/>
      <c r="LGV21" s="453"/>
      <c r="LGW21" s="453"/>
      <c r="LGX21" s="453"/>
      <c r="LGY21" s="452"/>
      <c r="LGZ21" s="452"/>
      <c r="LHA21" s="452"/>
      <c r="LHB21" s="453"/>
      <c r="LHC21" s="453"/>
      <c r="LHD21" s="453"/>
      <c r="LHE21" s="453"/>
      <c r="LHF21" s="453"/>
      <c r="LHG21" s="452"/>
      <c r="LHH21" s="452"/>
      <c r="LHI21" s="452"/>
      <c r="LHJ21" s="453"/>
      <c r="LHK21" s="453"/>
      <c r="LHL21" s="453"/>
      <c r="LHM21" s="453"/>
      <c r="LHN21" s="453"/>
      <c r="LHO21" s="452"/>
      <c r="LHP21" s="452"/>
      <c r="LHQ21" s="452"/>
      <c r="LHR21" s="453"/>
      <c r="LHS21" s="453"/>
      <c r="LHT21" s="453"/>
      <c r="LHU21" s="453"/>
      <c r="LHV21" s="453"/>
      <c r="LHW21" s="452"/>
      <c r="LHX21" s="452"/>
      <c r="LHY21" s="452"/>
      <c r="LHZ21" s="453"/>
      <c r="LIA21" s="453"/>
      <c r="LIB21" s="453"/>
      <c r="LIC21" s="453"/>
      <c r="LID21" s="453"/>
      <c r="LIE21" s="452"/>
      <c r="LIF21" s="452"/>
      <c r="LIG21" s="452"/>
      <c r="LIH21" s="453"/>
      <c r="LII21" s="453"/>
      <c r="LIJ21" s="453"/>
      <c r="LIK21" s="453"/>
      <c r="LIL21" s="453"/>
      <c r="LIM21" s="452"/>
      <c r="LIN21" s="452"/>
      <c r="LIO21" s="452"/>
      <c r="LIP21" s="453"/>
      <c r="LIQ21" s="453"/>
      <c r="LIR21" s="453"/>
      <c r="LIS21" s="453"/>
      <c r="LIT21" s="453"/>
      <c r="LIU21" s="452"/>
      <c r="LIV21" s="452"/>
      <c r="LIW21" s="452"/>
      <c r="LIX21" s="453"/>
      <c r="LIY21" s="453"/>
      <c r="LIZ21" s="453"/>
      <c r="LJA21" s="453"/>
      <c r="LJB21" s="453"/>
      <c r="LJC21" s="452"/>
      <c r="LJD21" s="452"/>
      <c r="LJE21" s="452"/>
      <c r="LJF21" s="453"/>
      <c r="LJG21" s="453"/>
      <c r="LJH21" s="453"/>
      <c r="LJI21" s="453"/>
      <c r="LJJ21" s="453"/>
      <c r="LJK21" s="452"/>
      <c r="LJL21" s="452"/>
      <c r="LJM21" s="452"/>
      <c r="LJN21" s="453"/>
      <c r="LJO21" s="453"/>
      <c r="LJP21" s="453"/>
      <c r="LJQ21" s="453"/>
      <c r="LJR21" s="453"/>
      <c r="LJS21" s="452"/>
      <c r="LJT21" s="452"/>
      <c r="LJU21" s="452"/>
      <c r="LJV21" s="453"/>
      <c r="LJW21" s="453"/>
      <c r="LJX21" s="453"/>
      <c r="LJY21" s="453"/>
      <c r="LJZ21" s="453"/>
      <c r="LKA21" s="452"/>
      <c r="LKB21" s="452"/>
      <c r="LKC21" s="452"/>
      <c r="LKD21" s="453"/>
      <c r="LKE21" s="453"/>
      <c r="LKF21" s="453"/>
      <c r="LKG21" s="453"/>
      <c r="LKH21" s="453"/>
      <c r="LKI21" s="452"/>
      <c r="LKJ21" s="452"/>
      <c r="LKK21" s="452"/>
      <c r="LKL21" s="453"/>
      <c r="LKM21" s="453"/>
      <c r="LKN21" s="453"/>
      <c r="LKO21" s="453"/>
      <c r="LKP21" s="453"/>
      <c r="LKQ21" s="452"/>
      <c r="LKR21" s="452"/>
      <c r="LKS21" s="452"/>
      <c r="LKT21" s="453"/>
      <c r="LKU21" s="453"/>
      <c r="LKV21" s="453"/>
      <c r="LKW21" s="453"/>
      <c r="LKX21" s="453"/>
      <c r="LKY21" s="452"/>
      <c r="LKZ21" s="452"/>
      <c r="LLA21" s="452"/>
      <c r="LLB21" s="453"/>
      <c r="LLC21" s="453"/>
      <c r="LLD21" s="453"/>
      <c r="LLE21" s="453"/>
      <c r="LLF21" s="453"/>
      <c r="LLG21" s="452"/>
      <c r="LLH21" s="452"/>
      <c r="LLI21" s="452"/>
      <c r="LLJ21" s="453"/>
      <c r="LLK21" s="453"/>
      <c r="LLL21" s="453"/>
      <c r="LLM21" s="453"/>
      <c r="LLN21" s="453"/>
      <c r="LLO21" s="452"/>
      <c r="LLP21" s="452"/>
      <c r="LLQ21" s="452"/>
      <c r="LLR21" s="453"/>
      <c r="LLS21" s="453"/>
      <c r="LLT21" s="453"/>
      <c r="LLU21" s="453"/>
      <c r="LLV21" s="453"/>
      <c r="LLW21" s="452"/>
      <c r="LLX21" s="452"/>
      <c r="LLY21" s="452"/>
      <c r="LLZ21" s="453"/>
      <c r="LMA21" s="453"/>
      <c r="LMB21" s="453"/>
      <c r="LMC21" s="453"/>
      <c r="LMD21" s="453"/>
      <c r="LME21" s="452"/>
      <c r="LMF21" s="452"/>
      <c r="LMG21" s="452"/>
      <c r="LMH21" s="453"/>
      <c r="LMI21" s="453"/>
      <c r="LMJ21" s="453"/>
      <c r="LMK21" s="453"/>
      <c r="LML21" s="453"/>
      <c r="LMM21" s="452"/>
      <c r="LMN21" s="452"/>
      <c r="LMO21" s="452"/>
      <c r="LMP21" s="453"/>
      <c r="LMQ21" s="453"/>
      <c r="LMR21" s="453"/>
      <c r="LMS21" s="453"/>
      <c r="LMT21" s="453"/>
      <c r="LMU21" s="452"/>
      <c r="LMV21" s="452"/>
      <c r="LMW21" s="452"/>
      <c r="LMX21" s="453"/>
      <c r="LMY21" s="453"/>
      <c r="LMZ21" s="453"/>
      <c r="LNA21" s="453"/>
      <c r="LNB21" s="453"/>
      <c r="LNC21" s="452"/>
      <c r="LND21" s="452"/>
      <c r="LNE21" s="452"/>
      <c r="LNF21" s="453"/>
      <c r="LNG21" s="453"/>
      <c r="LNH21" s="453"/>
      <c r="LNI21" s="453"/>
      <c r="LNJ21" s="453"/>
      <c r="LNK21" s="452"/>
      <c r="LNL21" s="452"/>
      <c r="LNM21" s="452"/>
      <c r="LNN21" s="453"/>
      <c r="LNO21" s="453"/>
      <c r="LNP21" s="453"/>
      <c r="LNQ21" s="453"/>
      <c r="LNR21" s="453"/>
      <c r="LNS21" s="452"/>
      <c r="LNT21" s="452"/>
      <c r="LNU21" s="452"/>
      <c r="LNV21" s="453"/>
      <c r="LNW21" s="453"/>
      <c r="LNX21" s="453"/>
      <c r="LNY21" s="453"/>
      <c r="LNZ21" s="453"/>
      <c r="LOA21" s="452"/>
      <c r="LOB21" s="452"/>
      <c r="LOC21" s="452"/>
      <c r="LOD21" s="453"/>
      <c r="LOE21" s="453"/>
      <c r="LOF21" s="453"/>
      <c r="LOG21" s="453"/>
      <c r="LOH21" s="453"/>
      <c r="LOI21" s="452"/>
      <c r="LOJ21" s="452"/>
      <c r="LOK21" s="452"/>
      <c r="LOL21" s="453"/>
      <c r="LOM21" s="453"/>
      <c r="LON21" s="453"/>
      <c r="LOO21" s="453"/>
      <c r="LOP21" s="453"/>
      <c r="LOQ21" s="452"/>
      <c r="LOR21" s="452"/>
      <c r="LOS21" s="452"/>
      <c r="LOT21" s="453"/>
      <c r="LOU21" s="453"/>
      <c r="LOV21" s="453"/>
      <c r="LOW21" s="453"/>
      <c r="LOX21" s="453"/>
      <c r="LOY21" s="452"/>
      <c r="LOZ21" s="452"/>
      <c r="LPA21" s="452"/>
      <c r="LPB21" s="453"/>
      <c r="LPC21" s="453"/>
      <c r="LPD21" s="453"/>
      <c r="LPE21" s="453"/>
      <c r="LPF21" s="453"/>
      <c r="LPG21" s="452"/>
      <c r="LPH21" s="452"/>
      <c r="LPI21" s="452"/>
      <c r="LPJ21" s="453"/>
      <c r="LPK21" s="453"/>
      <c r="LPL21" s="453"/>
      <c r="LPM21" s="453"/>
      <c r="LPN21" s="453"/>
      <c r="LPO21" s="452"/>
      <c r="LPP21" s="452"/>
      <c r="LPQ21" s="452"/>
      <c r="LPR21" s="453"/>
      <c r="LPS21" s="453"/>
      <c r="LPT21" s="453"/>
      <c r="LPU21" s="453"/>
      <c r="LPV21" s="453"/>
      <c r="LPW21" s="452"/>
      <c r="LPX21" s="452"/>
      <c r="LPY21" s="452"/>
      <c r="LPZ21" s="453"/>
      <c r="LQA21" s="453"/>
      <c r="LQB21" s="453"/>
      <c r="LQC21" s="453"/>
      <c r="LQD21" s="453"/>
      <c r="LQE21" s="452"/>
      <c r="LQF21" s="452"/>
      <c r="LQG21" s="452"/>
      <c r="LQH21" s="453"/>
      <c r="LQI21" s="453"/>
      <c r="LQJ21" s="453"/>
      <c r="LQK21" s="453"/>
      <c r="LQL21" s="453"/>
      <c r="LQM21" s="452"/>
      <c r="LQN21" s="452"/>
      <c r="LQO21" s="452"/>
      <c r="LQP21" s="453"/>
      <c r="LQQ21" s="453"/>
      <c r="LQR21" s="453"/>
      <c r="LQS21" s="453"/>
      <c r="LQT21" s="453"/>
      <c r="LQU21" s="452"/>
      <c r="LQV21" s="452"/>
      <c r="LQW21" s="452"/>
      <c r="LQX21" s="453"/>
      <c r="LQY21" s="453"/>
      <c r="LQZ21" s="453"/>
      <c r="LRA21" s="453"/>
      <c r="LRB21" s="453"/>
      <c r="LRC21" s="452"/>
      <c r="LRD21" s="452"/>
      <c r="LRE21" s="452"/>
      <c r="LRF21" s="453"/>
      <c r="LRG21" s="453"/>
      <c r="LRH21" s="453"/>
      <c r="LRI21" s="453"/>
      <c r="LRJ21" s="453"/>
      <c r="LRK21" s="452"/>
      <c r="LRL21" s="452"/>
      <c r="LRM21" s="452"/>
      <c r="LRN21" s="453"/>
      <c r="LRO21" s="453"/>
      <c r="LRP21" s="453"/>
      <c r="LRQ21" s="453"/>
      <c r="LRR21" s="453"/>
      <c r="LRS21" s="452"/>
      <c r="LRT21" s="452"/>
      <c r="LRU21" s="452"/>
      <c r="LRV21" s="453"/>
      <c r="LRW21" s="453"/>
      <c r="LRX21" s="453"/>
      <c r="LRY21" s="453"/>
      <c r="LRZ21" s="453"/>
      <c r="LSA21" s="452"/>
      <c r="LSB21" s="452"/>
      <c r="LSC21" s="452"/>
      <c r="LSD21" s="453"/>
      <c r="LSE21" s="453"/>
      <c r="LSF21" s="453"/>
      <c r="LSG21" s="453"/>
      <c r="LSH21" s="453"/>
      <c r="LSI21" s="452"/>
      <c r="LSJ21" s="452"/>
      <c r="LSK21" s="452"/>
      <c r="LSL21" s="453"/>
      <c r="LSM21" s="453"/>
      <c r="LSN21" s="453"/>
      <c r="LSO21" s="453"/>
      <c r="LSP21" s="453"/>
      <c r="LSQ21" s="452"/>
      <c r="LSR21" s="452"/>
      <c r="LSS21" s="452"/>
      <c r="LST21" s="453"/>
      <c r="LSU21" s="453"/>
      <c r="LSV21" s="453"/>
      <c r="LSW21" s="453"/>
      <c r="LSX21" s="453"/>
      <c r="LSY21" s="452"/>
      <c r="LSZ21" s="452"/>
      <c r="LTA21" s="452"/>
      <c r="LTB21" s="453"/>
      <c r="LTC21" s="453"/>
      <c r="LTD21" s="453"/>
      <c r="LTE21" s="453"/>
      <c r="LTF21" s="453"/>
      <c r="LTG21" s="452"/>
      <c r="LTH21" s="452"/>
      <c r="LTI21" s="452"/>
      <c r="LTJ21" s="453"/>
      <c r="LTK21" s="453"/>
      <c r="LTL21" s="453"/>
      <c r="LTM21" s="453"/>
      <c r="LTN21" s="453"/>
      <c r="LTO21" s="452"/>
      <c r="LTP21" s="452"/>
      <c r="LTQ21" s="452"/>
      <c r="LTR21" s="453"/>
      <c r="LTS21" s="453"/>
      <c r="LTT21" s="453"/>
      <c r="LTU21" s="453"/>
      <c r="LTV21" s="453"/>
      <c r="LTW21" s="452"/>
      <c r="LTX21" s="452"/>
      <c r="LTY21" s="452"/>
      <c r="LTZ21" s="453"/>
      <c r="LUA21" s="453"/>
      <c r="LUB21" s="453"/>
      <c r="LUC21" s="453"/>
      <c r="LUD21" s="453"/>
      <c r="LUE21" s="452"/>
      <c r="LUF21" s="452"/>
      <c r="LUG21" s="452"/>
      <c r="LUH21" s="453"/>
      <c r="LUI21" s="453"/>
      <c r="LUJ21" s="453"/>
      <c r="LUK21" s="453"/>
      <c r="LUL21" s="453"/>
      <c r="LUM21" s="452"/>
      <c r="LUN21" s="452"/>
      <c r="LUO21" s="452"/>
      <c r="LUP21" s="453"/>
      <c r="LUQ21" s="453"/>
      <c r="LUR21" s="453"/>
      <c r="LUS21" s="453"/>
      <c r="LUT21" s="453"/>
      <c r="LUU21" s="452"/>
      <c r="LUV21" s="452"/>
      <c r="LUW21" s="452"/>
      <c r="LUX21" s="453"/>
      <c r="LUY21" s="453"/>
      <c r="LUZ21" s="453"/>
      <c r="LVA21" s="453"/>
      <c r="LVB21" s="453"/>
      <c r="LVC21" s="452"/>
      <c r="LVD21" s="452"/>
      <c r="LVE21" s="452"/>
      <c r="LVF21" s="453"/>
      <c r="LVG21" s="453"/>
      <c r="LVH21" s="453"/>
      <c r="LVI21" s="453"/>
      <c r="LVJ21" s="453"/>
      <c r="LVK21" s="452"/>
      <c r="LVL21" s="452"/>
      <c r="LVM21" s="452"/>
      <c r="LVN21" s="453"/>
      <c r="LVO21" s="453"/>
      <c r="LVP21" s="453"/>
      <c r="LVQ21" s="453"/>
      <c r="LVR21" s="453"/>
      <c r="LVS21" s="452"/>
      <c r="LVT21" s="452"/>
      <c r="LVU21" s="452"/>
      <c r="LVV21" s="453"/>
      <c r="LVW21" s="453"/>
      <c r="LVX21" s="453"/>
      <c r="LVY21" s="453"/>
      <c r="LVZ21" s="453"/>
      <c r="LWA21" s="452"/>
      <c r="LWB21" s="452"/>
      <c r="LWC21" s="452"/>
      <c r="LWD21" s="453"/>
      <c r="LWE21" s="453"/>
      <c r="LWF21" s="453"/>
      <c r="LWG21" s="453"/>
      <c r="LWH21" s="453"/>
      <c r="LWI21" s="452"/>
      <c r="LWJ21" s="452"/>
      <c r="LWK21" s="452"/>
      <c r="LWL21" s="453"/>
      <c r="LWM21" s="453"/>
      <c r="LWN21" s="453"/>
      <c r="LWO21" s="453"/>
      <c r="LWP21" s="453"/>
      <c r="LWQ21" s="452"/>
      <c r="LWR21" s="452"/>
      <c r="LWS21" s="452"/>
      <c r="LWT21" s="453"/>
      <c r="LWU21" s="453"/>
      <c r="LWV21" s="453"/>
      <c r="LWW21" s="453"/>
      <c r="LWX21" s="453"/>
      <c r="LWY21" s="452"/>
      <c r="LWZ21" s="452"/>
      <c r="LXA21" s="452"/>
      <c r="LXB21" s="453"/>
      <c r="LXC21" s="453"/>
      <c r="LXD21" s="453"/>
      <c r="LXE21" s="453"/>
      <c r="LXF21" s="453"/>
      <c r="LXG21" s="452"/>
      <c r="LXH21" s="452"/>
      <c r="LXI21" s="452"/>
      <c r="LXJ21" s="453"/>
      <c r="LXK21" s="453"/>
      <c r="LXL21" s="453"/>
      <c r="LXM21" s="453"/>
      <c r="LXN21" s="453"/>
      <c r="LXO21" s="452"/>
      <c r="LXP21" s="452"/>
      <c r="LXQ21" s="452"/>
      <c r="LXR21" s="453"/>
      <c r="LXS21" s="453"/>
      <c r="LXT21" s="453"/>
      <c r="LXU21" s="453"/>
      <c r="LXV21" s="453"/>
      <c r="LXW21" s="452"/>
      <c r="LXX21" s="452"/>
      <c r="LXY21" s="452"/>
      <c r="LXZ21" s="453"/>
      <c r="LYA21" s="453"/>
      <c r="LYB21" s="453"/>
      <c r="LYC21" s="453"/>
      <c r="LYD21" s="453"/>
      <c r="LYE21" s="452"/>
      <c r="LYF21" s="452"/>
      <c r="LYG21" s="452"/>
      <c r="LYH21" s="453"/>
      <c r="LYI21" s="453"/>
      <c r="LYJ21" s="453"/>
      <c r="LYK21" s="453"/>
      <c r="LYL21" s="453"/>
      <c r="LYM21" s="452"/>
      <c r="LYN21" s="452"/>
      <c r="LYO21" s="452"/>
      <c r="LYP21" s="453"/>
      <c r="LYQ21" s="453"/>
      <c r="LYR21" s="453"/>
      <c r="LYS21" s="453"/>
      <c r="LYT21" s="453"/>
      <c r="LYU21" s="452"/>
      <c r="LYV21" s="452"/>
      <c r="LYW21" s="452"/>
      <c r="LYX21" s="453"/>
      <c r="LYY21" s="453"/>
      <c r="LYZ21" s="453"/>
      <c r="LZA21" s="453"/>
      <c r="LZB21" s="453"/>
      <c r="LZC21" s="452"/>
      <c r="LZD21" s="452"/>
      <c r="LZE21" s="452"/>
      <c r="LZF21" s="453"/>
      <c r="LZG21" s="453"/>
      <c r="LZH21" s="453"/>
      <c r="LZI21" s="453"/>
      <c r="LZJ21" s="453"/>
      <c r="LZK21" s="452"/>
      <c r="LZL21" s="452"/>
      <c r="LZM21" s="452"/>
      <c r="LZN21" s="453"/>
      <c r="LZO21" s="453"/>
      <c r="LZP21" s="453"/>
      <c r="LZQ21" s="453"/>
      <c r="LZR21" s="453"/>
      <c r="LZS21" s="452"/>
      <c r="LZT21" s="452"/>
      <c r="LZU21" s="452"/>
      <c r="LZV21" s="453"/>
      <c r="LZW21" s="453"/>
      <c r="LZX21" s="453"/>
      <c r="LZY21" s="453"/>
      <c r="LZZ21" s="453"/>
      <c r="MAA21" s="452"/>
      <c r="MAB21" s="452"/>
      <c r="MAC21" s="452"/>
      <c r="MAD21" s="453"/>
      <c r="MAE21" s="453"/>
      <c r="MAF21" s="453"/>
      <c r="MAG21" s="453"/>
      <c r="MAH21" s="453"/>
      <c r="MAI21" s="452"/>
      <c r="MAJ21" s="452"/>
      <c r="MAK21" s="452"/>
      <c r="MAL21" s="453"/>
      <c r="MAM21" s="453"/>
      <c r="MAN21" s="453"/>
      <c r="MAO21" s="453"/>
      <c r="MAP21" s="453"/>
      <c r="MAQ21" s="452"/>
      <c r="MAR21" s="452"/>
      <c r="MAS21" s="452"/>
      <c r="MAT21" s="453"/>
      <c r="MAU21" s="453"/>
      <c r="MAV21" s="453"/>
      <c r="MAW21" s="453"/>
      <c r="MAX21" s="453"/>
      <c r="MAY21" s="452"/>
      <c r="MAZ21" s="452"/>
      <c r="MBA21" s="452"/>
      <c r="MBB21" s="453"/>
      <c r="MBC21" s="453"/>
      <c r="MBD21" s="453"/>
      <c r="MBE21" s="453"/>
      <c r="MBF21" s="453"/>
      <c r="MBG21" s="452"/>
      <c r="MBH21" s="452"/>
      <c r="MBI21" s="452"/>
      <c r="MBJ21" s="453"/>
      <c r="MBK21" s="453"/>
      <c r="MBL21" s="453"/>
      <c r="MBM21" s="453"/>
      <c r="MBN21" s="453"/>
      <c r="MBO21" s="452"/>
      <c r="MBP21" s="452"/>
      <c r="MBQ21" s="452"/>
      <c r="MBR21" s="453"/>
      <c r="MBS21" s="453"/>
      <c r="MBT21" s="453"/>
      <c r="MBU21" s="453"/>
      <c r="MBV21" s="453"/>
      <c r="MBW21" s="452"/>
      <c r="MBX21" s="452"/>
      <c r="MBY21" s="452"/>
      <c r="MBZ21" s="453"/>
      <c r="MCA21" s="453"/>
      <c r="MCB21" s="453"/>
      <c r="MCC21" s="453"/>
      <c r="MCD21" s="453"/>
      <c r="MCE21" s="452"/>
      <c r="MCF21" s="452"/>
      <c r="MCG21" s="452"/>
      <c r="MCH21" s="453"/>
      <c r="MCI21" s="453"/>
      <c r="MCJ21" s="453"/>
      <c r="MCK21" s="453"/>
      <c r="MCL21" s="453"/>
      <c r="MCM21" s="452"/>
      <c r="MCN21" s="452"/>
      <c r="MCO21" s="452"/>
      <c r="MCP21" s="453"/>
      <c r="MCQ21" s="453"/>
      <c r="MCR21" s="453"/>
      <c r="MCS21" s="453"/>
      <c r="MCT21" s="453"/>
      <c r="MCU21" s="452"/>
      <c r="MCV21" s="452"/>
      <c r="MCW21" s="452"/>
      <c r="MCX21" s="453"/>
      <c r="MCY21" s="453"/>
      <c r="MCZ21" s="453"/>
      <c r="MDA21" s="453"/>
      <c r="MDB21" s="453"/>
      <c r="MDC21" s="452"/>
      <c r="MDD21" s="452"/>
      <c r="MDE21" s="452"/>
      <c r="MDF21" s="453"/>
      <c r="MDG21" s="453"/>
      <c r="MDH21" s="453"/>
      <c r="MDI21" s="453"/>
      <c r="MDJ21" s="453"/>
      <c r="MDK21" s="452"/>
      <c r="MDL21" s="452"/>
      <c r="MDM21" s="452"/>
      <c r="MDN21" s="453"/>
      <c r="MDO21" s="453"/>
      <c r="MDP21" s="453"/>
      <c r="MDQ21" s="453"/>
      <c r="MDR21" s="453"/>
      <c r="MDS21" s="452"/>
      <c r="MDT21" s="452"/>
      <c r="MDU21" s="452"/>
      <c r="MDV21" s="453"/>
      <c r="MDW21" s="453"/>
      <c r="MDX21" s="453"/>
      <c r="MDY21" s="453"/>
      <c r="MDZ21" s="453"/>
      <c r="MEA21" s="452"/>
      <c r="MEB21" s="452"/>
      <c r="MEC21" s="452"/>
      <c r="MED21" s="453"/>
      <c r="MEE21" s="453"/>
      <c r="MEF21" s="453"/>
      <c r="MEG21" s="453"/>
      <c r="MEH21" s="453"/>
      <c r="MEI21" s="452"/>
      <c r="MEJ21" s="452"/>
      <c r="MEK21" s="452"/>
      <c r="MEL21" s="453"/>
      <c r="MEM21" s="453"/>
      <c r="MEN21" s="453"/>
      <c r="MEO21" s="453"/>
      <c r="MEP21" s="453"/>
      <c r="MEQ21" s="452"/>
      <c r="MER21" s="452"/>
      <c r="MES21" s="452"/>
      <c r="MET21" s="453"/>
      <c r="MEU21" s="453"/>
      <c r="MEV21" s="453"/>
      <c r="MEW21" s="453"/>
      <c r="MEX21" s="453"/>
      <c r="MEY21" s="452"/>
      <c r="MEZ21" s="452"/>
      <c r="MFA21" s="452"/>
      <c r="MFB21" s="453"/>
      <c r="MFC21" s="453"/>
      <c r="MFD21" s="453"/>
      <c r="MFE21" s="453"/>
      <c r="MFF21" s="453"/>
      <c r="MFG21" s="452"/>
      <c r="MFH21" s="452"/>
      <c r="MFI21" s="452"/>
      <c r="MFJ21" s="453"/>
      <c r="MFK21" s="453"/>
      <c r="MFL21" s="453"/>
      <c r="MFM21" s="453"/>
      <c r="MFN21" s="453"/>
      <c r="MFO21" s="452"/>
      <c r="MFP21" s="452"/>
      <c r="MFQ21" s="452"/>
      <c r="MFR21" s="453"/>
      <c r="MFS21" s="453"/>
      <c r="MFT21" s="453"/>
      <c r="MFU21" s="453"/>
      <c r="MFV21" s="453"/>
      <c r="MFW21" s="452"/>
      <c r="MFX21" s="452"/>
      <c r="MFY21" s="452"/>
      <c r="MFZ21" s="453"/>
      <c r="MGA21" s="453"/>
      <c r="MGB21" s="453"/>
      <c r="MGC21" s="453"/>
      <c r="MGD21" s="453"/>
      <c r="MGE21" s="452"/>
      <c r="MGF21" s="452"/>
      <c r="MGG21" s="452"/>
      <c r="MGH21" s="453"/>
      <c r="MGI21" s="453"/>
      <c r="MGJ21" s="453"/>
      <c r="MGK21" s="453"/>
      <c r="MGL21" s="453"/>
      <c r="MGM21" s="452"/>
      <c r="MGN21" s="452"/>
      <c r="MGO21" s="452"/>
      <c r="MGP21" s="453"/>
      <c r="MGQ21" s="453"/>
      <c r="MGR21" s="453"/>
      <c r="MGS21" s="453"/>
      <c r="MGT21" s="453"/>
      <c r="MGU21" s="452"/>
      <c r="MGV21" s="452"/>
      <c r="MGW21" s="452"/>
      <c r="MGX21" s="453"/>
      <c r="MGY21" s="453"/>
      <c r="MGZ21" s="453"/>
      <c r="MHA21" s="453"/>
      <c r="MHB21" s="453"/>
      <c r="MHC21" s="452"/>
      <c r="MHD21" s="452"/>
      <c r="MHE21" s="452"/>
      <c r="MHF21" s="453"/>
      <c r="MHG21" s="453"/>
      <c r="MHH21" s="453"/>
      <c r="MHI21" s="453"/>
      <c r="MHJ21" s="453"/>
      <c r="MHK21" s="452"/>
      <c r="MHL21" s="452"/>
      <c r="MHM21" s="452"/>
      <c r="MHN21" s="453"/>
      <c r="MHO21" s="453"/>
      <c r="MHP21" s="453"/>
      <c r="MHQ21" s="453"/>
      <c r="MHR21" s="453"/>
      <c r="MHS21" s="452"/>
      <c r="MHT21" s="452"/>
      <c r="MHU21" s="452"/>
      <c r="MHV21" s="453"/>
      <c r="MHW21" s="453"/>
      <c r="MHX21" s="453"/>
      <c r="MHY21" s="453"/>
      <c r="MHZ21" s="453"/>
      <c r="MIA21" s="452"/>
      <c r="MIB21" s="452"/>
      <c r="MIC21" s="452"/>
      <c r="MID21" s="453"/>
      <c r="MIE21" s="453"/>
      <c r="MIF21" s="453"/>
      <c r="MIG21" s="453"/>
      <c r="MIH21" s="453"/>
      <c r="MII21" s="452"/>
      <c r="MIJ21" s="452"/>
      <c r="MIK21" s="452"/>
      <c r="MIL21" s="453"/>
      <c r="MIM21" s="453"/>
      <c r="MIN21" s="453"/>
      <c r="MIO21" s="453"/>
      <c r="MIP21" s="453"/>
      <c r="MIQ21" s="452"/>
      <c r="MIR21" s="452"/>
      <c r="MIS21" s="452"/>
      <c r="MIT21" s="453"/>
      <c r="MIU21" s="453"/>
      <c r="MIV21" s="453"/>
      <c r="MIW21" s="453"/>
      <c r="MIX21" s="453"/>
      <c r="MIY21" s="452"/>
      <c r="MIZ21" s="452"/>
      <c r="MJA21" s="452"/>
      <c r="MJB21" s="453"/>
      <c r="MJC21" s="453"/>
      <c r="MJD21" s="453"/>
      <c r="MJE21" s="453"/>
      <c r="MJF21" s="453"/>
      <c r="MJG21" s="452"/>
      <c r="MJH21" s="452"/>
      <c r="MJI21" s="452"/>
      <c r="MJJ21" s="453"/>
      <c r="MJK21" s="453"/>
      <c r="MJL21" s="453"/>
      <c r="MJM21" s="453"/>
      <c r="MJN21" s="453"/>
      <c r="MJO21" s="452"/>
      <c r="MJP21" s="452"/>
      <c r="MJQ21" s="452"/>
      <c r="MJR21" s="453"/>
      <c r="MJS21" s="453"/>
      <c r="MJT21" s="453"/>
      <c r="MJU21" s="453"/>
      <c r="MJV21" s="453"/>
      <c r="MJW21" s="452"/>
      <c r="MJX21" s="452"/>
      <c r="MJY21" s="452"/>
      <c r="MJZ21" s="453"/>
      <c r="MKA21" s="453"/>
      <c r="MKB21" s="453"/>
      <c r="MKC21" s="453"/>
      <c r="MKD21" s="453"/>
      <c r="MKE21" s="452"/>
      <c r="MKF21" s="452"/>
      <c r="MKG21" s="452"/>
      <c r="MKH21" s="453"/>
      <c r="MKI21" s="453"/>
      <c r="MKJ21" s="453"/>
      <c r="MKK21" s="453"/>
      <c r="MKL21" s="453"/>
      <c r="MKM21" s="452"/>
      <c r="MKN21" s="452"/>
      <c r="MKO21" s="452"/>
      <c r="MKP21" s="453"/>
      <c r="MKQ21" s="453"/>
      <c r="MKR21" s="453"/>
      <c r="MKS21" s="453"/>
      <c r="MKT21" s="453"/>
      <c r="MKU21" s="452"/>
      <c r="MKV21" s="452"/>
      <c r="MKW21" s="452"/>
      <c r="MKX21" s="453"/>
      <c r="MKY21" s="453"/>
      <c r="MKZ21" s="453"/>
      <c r="MLA21" s="453"/>
      <c r="MLB21" s="453"/>
      <c r="MLC21" s="452"/>
      <c r="MLD21" s="452"/>
      <c r="MLE21" s="452"/>
      <c r="MLF21" s="453"/>
      <c r="MLG21" s="453"/>
      <c r="MLH21" s="453"/>
      <c r="MLI21" s="453"/>
      <c r="MLJ21" s="453"/>
      <c r="MLK21" s="452"/>
      <c r="MLL21" s="452"/>
      <c r="MLM21" s="452"/>
      <c r="MLN21" s="453"/>
      <c r="MLO21" s="453"/>
      <c r="MLP21" s="453"/>
      <c r="MLQ21" s="453"/>
      <c r="MLR21" s="453"/>
      <c r="MLS21" s="452"/>
      <c r="MLT21" s="452"/>
      <c r="MLU21" s="452"/>
      <c r="MLV21" s="453"/>
      <c r="MLW21" s="453"/>
      <c r="MLX21" s="453"/>
      <c r="MLY21" s="453"/>
      <c r="MLZ21" s="453"/>
      <c r="MMA21" s="452"/>
      <c r="MMB21" s="452"/>
      <c r="MMC21" s="452"/>
      <c r="MMD21" s="453"/>
      <c r="MME21" s="453"/>
      <c r="MMF21" s="453"/>
      <c r="MMG21" s="453"/>
      <c r="MMH21" s="453"/>
      <c r="MMI21" s="452"/>
      <c r="MMJ21" s="452"/>
      <c r="MMK21" s="452"/>
      <c r="MML21" s="453"/>
      <c r="MMM21" s="453"/>
      <c r="MMN21" s="453"/>
      <c r="MMO21" s="453"/>
      <c r="MMP21" s="453"/>
      <c r="MMQ21" s="452"/>
      <c r="MMR21" s="452"/>
      <c r="MMS21" s="452"/>
      <c r="MMT21" s="453"/>
      <c r="MMU21" s="453"/>
      <c r="MMV21" s="453"/>
      <c r="MMW21" s="453"/>
      <c r="MMX21" s="453"/>
      <c r="MMY21" s="452"/>
      <c r="MMZ21" s="452"/>
      <c r="MNA21" s="452"/>
      <c r="MNB21" s="453"/>
      <c r="MNC21" s="453"/>
      <c r="MND21" s="453"/>
      <c r="MNE21" s="453"/>
      <c r="MNF21" s="453"/>
      <c r="MNG21" s="452"/>
      <c r="MNH21" s="452"/>
      <c r="MNI21" s="452"/>
      <c r="MNJ21" s="453"/>
      <c r="MNK21" s="453"/>
      <c r="MNL21" s="453"/>
      <c r="MNM21" s="453"/>
      <c r="MNN21" s="453"/>
      <c r="MNO21" s="452"/>
      <c r="MNP21" s="452"/>
      <c r="MNQ21" s="452"/>
      <c r="MNR21" s="453"/>
      <c r="MNS21" s="453"/>
      <c r="MNT21" s="453"/>
      <c r="MNU21" s="453"/>
      <c r="MNV21" s="453"/>
      <c r="MNW21" s="452"/>
      <c r="MNX21" s="452"/>
      <c r="MNY21" s="452"/>
      <c r="MNZ21" s="453"/>
      <c r="MOA21" s="453"/>
      <c r="MOB21" s="453"/>
      <c r="MOC21" s="453"/>
      <c r="MOD21" s="453"/>
      <c r="MOE21" s="452"/>
      <c r="MOF21" s="452"/>
      <c r="MOG21" s="452"/>
      <c r="MOH21" s="453"/>
      <c r="MOI21" s="453"/>
      <c r="MOJ21" s="453"/>
      <c r="MOK21" s="453"/>
      <c r="MOL21" s="453"/>
      <c r="MOM21" s="452"/>
      <c r="MON21" s="452"/>
      <c r="MOO21" s="452"/>
      <c r="MOP21" s="453"/>
      <c r="MOQ21" s="453"/>
      <c r="MOR21" s="453"/>
      <c r="MOS21" s="453"/>
      <c r="MOT21" s="453"/>
      <c r="MOU21" s="452"/>
      <c r="MOV21" s="452"/>
      <c r="MOW21" s="452"/>
      <c r="MOX21" s="453"/>
      <c r="MOY21" s="453"/>
      <c r="MOZ21" s="453"/>
      <c r="MPA21" s="453"/>
      <c r="MPB21" s="453"/>
      <c r="MPC21" s="452"/>
      <c r="MPD21" s="452"/>
      <c r="MPE21" s="452"/>
      <c r="MPF21" s="453"/>
      <c r="MPG21" s="453"/>
      <c r="MPH21" s="453"/>
      <c r="MPI21" s="453"/>
      <c r="MPJ21" s="453"/>
      <c r="MPK21" s="452"/>
      <c r="MPL21" s="452"/>
      <c r="MPM21" s="452"/>
      <c r="MPN21" s="453"/>
      <c r="MPO21" s="453"/>
      <c r="MPP21" s="453"/>
      <c r="MPQ21" s="453"/>
      <c r="MPR21" s="453"/>
      <c r="MPS21" s="452"/>
      <c r="MPT21" s="452"/>
      <c r="MPU21" s="452"/>
      <c r="MPV21" s="453"/>
      <c r="MPW21" s="453"/>
      <c r="MPX21" s="453"/>
      <c r="MPY21" s="453"/>
      <c r="MPZ21" s="453"/>
      <c r="MQA21" s="452"/>
      <c r="MQB21" s="452"/>
      <c r="MQC21" s="452"/>
      <c r="MQD21" s="453"/>
      <c r="MQE21" s="453"/>
      <c r="MQF21" s="453"/>
      <c r="MQG21" s="453"/>
      <c r="MQH21" s="453"/>
      <c r="MQI21" s="452"/>
      <c r="MQJ21" s="452"/>
      <c r="MQK21" s="452"/>
      <c r="MQL21" s="453"/>
      <c r="MQM21" s="453"/>
      <c r="MQN21" s="453"/>
      <c r="MQO21" s="453"/>
      <c r="MQP21" s="453"/>
      <c r="MQQ21" s="452"/>
      <c r="MQR21" s="452"/>
      <c r="MQS21" s="452"/>
      <c r="MQT21" s="453"/>
      <c r="MQU21" s="453"/>
      <c r="MQV21" s="453"/>
      <c r="MQW21" s="453"/>
      <c r="MQX21" s="453"/>
      <c r="MQY21" s="452"/>
      <c r="MQZ21" s="452"/>
      <c r="MRA21" s="452"/>
      <c r="MRB21" s="453"/>
      <c r="MRC21" s="453"/>
      <c r="MRD21" s="453"/>
      <c r="MRE21" s="453"/>
      <c r="MRF21" s="453"/>
      <c r="MRG21" s="452"/>
      <c r="MRH21" s="452"/>
      <c r="MRI21" s="452"/>
      <c r="MRJ21" s="453"/>
      <c r="MRK21" s="453"/>
      <c r="MRL21" s="453"/>
      <c r="MRM21" s="453"/>
      <c r="MRN21" s="453"/>
      <c r="MRO21" s="452"/>
      <c r="MRP21" s="452"/>
      <c r="MRQ21" s="452"/>
      <c r="MRR21" s="453"/>
      <c r="MRS21" s="453"/>
      <c r="MRT21" s="453"/>
      <c r="MRU21" s="453"/>
      <c r="MRV21" s="453"/>
      <c r="MRW21" s="452"/>
      <c r="MRX21" s="452"/>
      <c r="MRY21" s="452"/>
      <c r="MRZ21" s="453"/>
      <c r="MSA21" s="453"/>
      <c r="MSB21" s="453"/>
      <c r="MSC21" s="453"/>
      <c r="MSD21" s="453"/>
      <c r="MSE21" s="452"/>
      <c r="MSF21" s="452"/>
      <c r="MSG21" s="452"/>
      <c r="MSH21" s="453"/>
      <c r="MSI21" s="453"/>
      <c r="MSJ21" s="453"/>
      <c r="MSK21" s="453"/>
      <c r="MSL21" s="453"/>
      <c r="MSM21" s="452"/>
      <c r="MSN21" s="452"/>
      <c r="MSO21" s="452"/>
      <c r="MSP21" s="453"/>
      <c r="MSQ21" s="453"/>
      <c r="MSR21" s="453"/>
      <c r="MSS21" s="453"/>
      <c r="MST21" s="453"/>
      <c r="MSU21" s="452"/>
      <c r="MSV21" s="452"/>
      <c r="MSW21" s="452"/>
      <c r="MSX21" s="453"/>
      <c r="MSY21" s="453"/>
      <c r="MSZ21" s="453"/>
      <c r="MTA21" s="453"/>
      <c r="MTB21" s="453"/>
      <c r="MTC21" s="452"/>
      <c r="MTD21" s="452"/>
      <c r="MTE21" s="452"/>
      <c r="MTF21" s="453"/>
      <c r="MTG21" s="453"/>
      <c r="MTH21" s="453"/>
      <c r="MTI21" s="453"/>
      <c r="MTJ21" s="453"/>
      <c r="MTK21" s="452"/>
      <c r="MTL21" s="452"/>
      <c r="MTM21" s="452"/>
      <c r="MTN21" s="453"/>
      <c r="MTO21" s="453"/>
      <c r="MTP21" s="453"/>
      <c r="MTQ21" s="453"/>
      <c r="MTR21" s="453"/>
      <c r="MTS21" s="452"/>
      <c r="MTT21" s="452"/>
      <c r="MTU21" s="452"/>
      <c r="MTV21" s="453"/>
      <c r="MTW21" s="453"/>
      <c r="MTX21" s="453"/>
      <c r="MTY21" s="453"/>
      <c r="MTZ21" s="453"/>
      <c r="MUA21" s="452"/>
      <c r="MUB21" s="452"/>
      <c r="MUC21" s="452"/>
      <c r="MUD21" s="453"/>
      <c r="MUE21" s="453"/>
      <c r="MUF21" s="453"/>
      <c r="MUG21" s="453"/>
      <c r="MUH21" s="453"/>
      <c r="MUI21" s="452"/>
      <c r="MUJ21" s="452"/>
      <c r="MUK21" s="452"/>
      <c r="MUL21" s="453"/>
      <c r="MUM21" s="453"/>
      <c r="MUN21" s="453"/>
      <c r="MUO21" s="453"/>
      <c r="MUP21" s="453"/>
      <c r="MUQ21" s="452"/>
      <c r="MUR21" s="452"/>
      <c r="MUS21" s="452"/>
      <c r="MUT21" s="453"/>
      <c r="MUU21" s="453"/>
      <c r="MUV21" s="453"/>
      <c r="MUW21" s="453"/>
      <c r="MUX21" s="453"/>
      <c r="MUY21" s="452"/>
      <c r="MUZ21" s="452"/>
      <c r="MVA21" s="452"/>
      <c r="MVB21" s="453"/>
      <c r="MVC21" s="453"/>
      <c r="MVD21" s="453"/>
      <c r="MVE21" s="453"/>
      <c r="MVF21" s="453"/>
      <c r="MVG21" s="452"/>
      <c r="MVH21" s="452"/>
      <c r="MVI21" s="452"/>
      <c r="MVJ21" s="453"/>
      <c r="MVK21" s="453"/>
      <c r="MVL21" s="453"/>
      <c r="MVM21" s="453"/>
      <c r="MVN21" s="453"/>
      <c r="MVO21" s="452"/>
      <c r="MVP21" s="452"/>
      <c r="MVQ21" s="452"/>
      <c r="MVR21" s="453"/>
      <c r="MVS21" s="453"/>
      <c r="MVT21" s="453"/>
      <c r="MVU21" s="453"/>
      <c r="MVV21" s="453"/>
      <c r="MVW21" s="452"/>
      <c r="MVX21" s="452"/>
      <c r="MVY21" s="452"/>
      <c r="MVZ21" s="453"/>
      <c r="MWA21" s="453"/>
      <c r="MWB21" s="453"/>
      <c r="MWC21" s="453"/>
      <c r="MWD21" s="453"/>
      <c r="MWE21" s="452"/>
      <c r="MWF21" s="452"/>
      <c r="MWG21" s="452"/>
      <c r="MWH21" s="453"/>
      <c r="MWI21" s="453"/>
      <c r="MWJ21" s="453"/>
      <c r="MWK21" s="453"/>
      <c r="MWL21" s="453"/>
      <c r="MWM21" s="452"/>
      <c r="MWN21" s="452"/>
      <c r="MWO21" s="452"/>
      <c r="MWP21" s="453"/>
      <c r="MWQ21" s="453"/>
      <c r="MWR21" s="453"/>
      <c r="MWS21" s="453"/>
      <c r="MWT21" s="453"/>
      <c r="MWU21" s="452"/>
      <c r="MWV21" s="452"/>
      <c r="MWW21" s="452"/>
      <c r="MWX21" s="453"/>
      <c r="MWY21" s="453"/>
      <c r="MWZ21" s="453"/>
      <c r="MXA21" s="453"/>
      <c r="MXB21" s="453"/>
      <c r="MXC21" s="452"/>
      <c r="MXD21" s="452"/>
      <c r="MXE21" s="452"/>
      <c r="MXF21" s="453"/>
      <c r="MXG21" s="453"/>
      <c r="MXH21" s="453"/>
      <c r="MXI21" s="453"/>
      <c r="MXJ21" s="453"/>
      <c r="MXK21" s="452"/>
      <c r="MXL21" s="452"/>
      <c r="MXM21" s="452"/>
      <c r="MXN21" s="453"/>
      <c r="MXO21" s="453"/>
      <c r="MXP21" s="453"/>
      <c r="MXQ21" s="453"/>
      <c r="MXR21" s="453"/>
      <c r="MXS21" s="452"/>
      <c r="MXT21" s="452"/>
      <c r="MXU21" s="452"/>
      <c r="MXV21" s="453"/>
      <c r="MXW21" s="453"/>
      <c r="MXX21" s="453"/>
      <c r="MXY21" s="453"/>
      <c r="MXZ21" s="453"/>
      <c r="MYA21" s="452"/>
      <c r="MYB21" s="452"/>
      <c r="MYC21" s="452"/>
      <c r="MYD21" s="453"/>
      <c r="MYE21" s="453"/>
      <c r="MYF21" s="453"/>
      <c r="MYG21" s="453"/>
      <c r="MYH21" s="453"/>
      <c r="MYI21" s="452"/>
      <c r="MYJ21" s="452"/>
      <c r="MYK21" s="452"/>
      <c r="MYL21" s="453"/>
      <c r="MYM21" s="453"/>
      <c r="MYN21" s="453"/>
      <c r="MYO21" s="453"/>
      <c r="MYP21" s="453"/>
      <c r="MYQ21" s="452"/>
      <c r="MYR21" s="452"/>
      <c r="MYS21" s="452"/>
      <c r="MYT21" s="453"/>
      <c r="MYU21" s="453"/>
      <c r="MYV21" s="453"/>
      <c r="MYW21" s="453"/>
      <c r="MYX21" s="453"/>
      <c r="MYY21" s="452"/>
      <c r="MYZ21" s="452"/>
      <c r="MZA21" s="452"/>
      <c r="MZB21" s="453"/>
      <c r="MZC21" s="453"/>
      <c r="MZD21" s="453"/>
      <c r="MZE21" s="453"/>
      <c r="MZF21" s="453"/>
      <c r="MZG21" s="452"/>
      <c r="MZH21" s="452"/>
      <c r="MZI21" s="452"/>
      <c r="MZJ21" s="453"/>
      <c r="MZK21" s="453"/>
      <c r="MZL21" s="453"/>
      <c r="MZM21" s="453"/>
      <c r="MZN21" s="453"/>
      <c r="MZO21" s="452"/>
      <c r="MZP21" s="452"/>
      <c r="MZQ21" s="452"/>
      <c r="MZR21" s="453"/>
      <c r="MZS21" s="453"/>
      <c r="MZT21" s="453"/>
      <c r="MZU21" s="453"/>
      <c r="MZV21" s="453"/>
      <c r="MZW21" s="452"/>
      <c r="MZX21" s="452"/>
      <c r="MZY21" s="452"/>
      <c r="MZZ21" s="453"/>
      <c r="NAA21" s="453"/>
      <c r="NAB21" s="453"/>
      <c r="NAC21" s="453"/>
      <c r="NAD21" s="453"/>
      <c r="NAE21" s="452"/>
      <c r="NAF21" s="452"/>
      <c r="NAG21" s="452"/>
      <c r="NAH21" s="453"/>
      <c r="NAI21" s="453"/>
      <c r="NAJ21" s="453"/>
      <c r="NAK21" s="453"/>
      <c r="NAL21" s="453"/>
      <c r="NAM21" s="452"/>
      <c r="NAN21" s="452"/>
      <c r="NAO21" s="452"/>
      <c r="NAP21" s="453"/>
      <c r="NAQ21" s="453"/>
      <c r="NAR21" s="453"/>
      <c r="NAS21" s="453"/>
      <c r="NAT21" s="453"/>
      <c r="NAU21" s="452"/>
      <c r="NAV21" s="452"/>
      <c r="NAW21" s="452"/>
      <c r="NAX21" s="453"/>
      <c r="NAY21" s="453"/>
      <c r="NAZ21" s="453"/>
      <c r="NBA21" s="453"/>
      <c r="NBB21" s="453"/>
      <c r="NBC21" s="452"/>
      <c r="NBD21" s="452"/>
      <c r="NBE21" s="452"/>
      <c r="NBF21" s="453"/>
      <c r="NBG21" s="453"/>
      <c r="NBH21" s="453"/>
      <c r="NBI21" s="453"/>
      <c r="NBJ21" s="453"/>
      <c r="NBK21" s="452"/>
      <c r="NBL21" s="452"/>
      <c r="NBM21" s="452"/>
      <c r="NBN21" s="453"/>
      <c r="NBO21" s="453"/>
      <c r="NBP21" s="453"/>
      <c r="NBQ21" s="453"/>
      <c r="NBR21" s="453"/>
      <c r="NBS21" s="452"/>
      <c r="NBT21" s="452"/>
      <c r="NBU21" s="452"/>
      <c r="NBV21" s="453"/>
      <c r="NBW21" s="453"/>
      <c r="NBX21" s="453"/>
      <c r="NBY21" s="453"/>
      <c r="NBZ21" s="453"/>
      <c r="NCA21" s="452"/>
      <c r="NCB21" s="452"/>
      <c r="NCC21" s="452"/>
      <c r="NCD21" s="453"/>
      <c r="NCE21" s="453"/>
      <c r="NCF21" s="453"/>
      <c r="NCG21" s="453"/>
      <c r="NCH21" s="453"/>
      <c r="NCI21" s="452"/>
      <c r="NCJ21" s="452"/>
      <c r="NCK21" s="452"/>
      <c r="NCL21" s="453"/>
      <c r="NCM21" s="453"/>
      <c r="NCN21" s="453"/>
      <c r="NCO21" s="453"/>
      <c r="NCP21" s="453"/>
      <c r="NCQ21" s="452"/>
      <c r="NCR21" s="452"/>
      <c r="NCS21" s="452"/>
      <c r="NCT21" s="453"/>
      <c r="NCU21" s="453"/>
      <c r="NCV21" s="453"/>
      <c r="NCW21" s="453"/>
      <c r="NCX21" s="453"/>
      <c r="NCY21" s="452"/>
      <c r="NCZ21" s="452"/>
      <c r="NDA21" s="452"/>
      <c r="NDB21" s="453"/>
      <c r="NDC21" s="453"/>
      <c r="NDD21" s="453"/>
      <c r="NDE21" s="453"/>
      <c r="NDF21" s="453"/>
      <c r="NDG21" s="452"/>
      <c r="NDH21" s="452"/>
      <c r="NDI21" s="452"/>
      <c r="NDJ21" s="453"/>
      <c r="NDK21" s="453"/>
      <c r="NDL21" s="453"/>
      <c r="NDM21" s="453"/>
      <c r="NDN21" s="453"/>
      <c r="NDO21" s="452"/>
      <c r="NDP21" s="452"/>
      <c r="NDQ21" s="452"/>
      <c r="NDR21" s="453"/>
      <c r="NDS21" s="453"/>
      <c r="NDT21" s="453"/>
      <c r="NDU21" s="453"/>
      <c r="NDV21" s="453"/>
      <c r="NDW21" s="452"/>
      <c r="NDX21" s="452"/>
      <c r="NDY21" s="452"/>
      <c r="NDZ21" s="453"/>
      <c r="NEA21" s="453"/>
      <c r="NEB21" s="453"/>
      <c r="NEC21" s="453"/>
      <c r="NED21" s="453"/>
      <c r="NEE21" s="452"/>
      <c r="NEF21" s="452"/>
      <c r="NEG21" s="452"/>
      <c r="NEH21" s="453"/>
      <c r="NEI21" s="453"/>
      <c r="NEJ21" s="453"/>
      <c r="NEK21" s="453"/>
      <c r="NEL21" s="453"/>
      <c r="NEM21" s="452"/>
      <c r="NEN21" s="452"/>
      <c r="NEO21" s="452"/>
      <c r="NEP21" s="453"/>
      <c r="NEQ21" s="453"/>
      <c r="NER21" s="453"/>
      <c r="NES21" s="453"/>
      <c r="NET21" s="453"/>
      <c r="NEU21" s="452"/>
      <c r="NEV21" s="452"/>
      <c r="NEW21" s="452"/>
      <c r="NEX21" s="453"/>
      <c r="NEY21" s="453"/>
      <c r="NEZ21" s="453"/>
      <c r="NFA21" s="453"/>
      <c r="NFB21" s="453"/>
      <c r="NFC21" s="452"/>
      <c r="NFD21" s="452"/>
      <c r="NFE21" s="452"/>
      <c r="NFF21" s="453"/>
      <c r="NFG21" s="453"/>
      <c r="NFH21" s="453"/>
      <c r="NFI21" s="453"/>
      <c r="NFJ21" s="453"/>
      <c r="NFK21" s="452"/>
      <c r="NFL21" s="452"/>
      <c r="NFM21" s="452"/>
      <c r="NFN21" s="453"/>
      <c r="NFO21" s="453"/>
      <c r="NFP21" s="453"/>
      <c r="NFQ21" s="453"/>
      <c r="NFR21" s="453"/>
      <c r="NFS21" s="452"/>
      <c r="NFT21" s="452"/>
      <c r="NFU21" s="452"/>
      <c r="NFV21" s="453"/>
      <c r="NFW21" s="453"/>
      <c r="NFX21" s="453"/>
      <c r="NFY21" s="453"/>
      <c r="NFZ21" s="453"/>
      <c r="NGA21" s="452"/>
      <c r="NGB21" s="452"/>
      <c r="NGC21" s="452"/>
      <c r="NGD21" s="453"/>
      <c r="NGE21" s="453"/>
      <c r="NGF21" s="453"/>
      <c r="NGG21" s="453"/>
      <c r="NGH21" s="453"/>
      <c r="NGI21" s="452"/>
      <c r="NGJ21" s="452"/>
      <c r="NGK21" s="452"/>
      <c r="NGL21" s="453"/>
      <c r="NGM21" s="453"/>
      <c r="NGN21" s="453"/>
      <c r="NGO21" s="453"/>
      <c r="NGP21" s="453"/>
      <c r="NGQ21" s="452"/>
      <c r="NGR21" s="452"/>
      <c r="NGS21" s="452"/>
      <c r="NGT21" s="453"/>
      <c r="NGU21" s="453"/>
      <c r="NGV21" s="453"/>
      <c r="NGW21" s="453"/>
      <c r="NGX21" s="453"/>
      <c r="NGY21" s="452"/>
      <c r="NGZ21" s="452"/>
      <c r="NHA21" s="452"/>
      <c r="NHB21" s="453"/>
      <c r="NHC21" s="453"/>
      <c r="NHD21" s="453"/>
      <c r="NHE21" s="453"/>
      <c r="NHF21" s="453"/>
      <c r="NHG21" s="452"/>
      <c r="NHH21" s="452"/>
      <c r="NHI21" s="452"/>
      <c r="NHJ21" s="453"/>
      <c r="NHK21" s="453"/>
      <c r="NHL21" s="453"/>
      <c r="NHM21" s="453"/>
      <c r="NHN21" s="453"/>
      <c r="NHO21" s="452"/>
      <c r="NHP21" s="452"/>
      <c r="NHQ21" s="452"/>
      <c r="NHR21" s="453"/>
      <c r="NHS21" s="453"/>
      <c r="NHT21" s="453"/>
      <c r="NHU21" s="453"/>
      <c r="NHV21" s="453"/>
      <c r="NHW21" s="452"/>
      <c r="NHX21" s="452"/>
      <c r="NHY21" s="452"/>
      <c r="NHZ21" s="453"/>
      <c r="NIA21" s="453"/>
      <c r="NIB21" s="453"/>
      <c r="NIC21" s="453"/>
      <c r="NID21" s="453"/>
      <c r="NIE21" s="452"/>
      <c r="NIF21" s="452"/>
      <c r="NIG21" s="452"/>
      <c r="NIH21" s="453"/>
      <c r="NII21" s="453"/>
      <c r="NIJ21" s="453"/>
      <c r="NIK21" s="453"/>
      <c r="NIL21" s="453"/>
      <c r="NIM21" s="452"/>
      <c r="NIN21" s="452"/>
      <c r="NIO21" s="452"/>
      <c r="NIP21" s="453"/>
      <c r="NIQ21" s="453"/>
      <c r="NIR21" s="453"/>
      <c r="NIS21" s="453"/>
      <c r="NIT21" s="453"/>
      <c r="NIU21" s="452"/>
      <c r="NIV21" s="452"/>
      <c r="NIW21" s="452"/>
      <c r="NIX21" s="453"/>
      <c r="NIY21" s="453"/>
      <c r="NIZ21" s="453"/>
      <c r="NJA21" s="453"/>
      <c r="NJB21" s="453"/>
      <c r="NJC21" s="452"/>
      <c r="NJD21" s="452"/>
      <c r="NJE21" s="452"/>
      <c r="NJF21" s="453"/>
      <c r="NJG21" s="453"/>
      <c r="NJH21" s="453"/>
      <c r="NJI21" s="453"/>
      <c r="NJJ21" s="453"/>
      <c r="NJK21" s="452"/>
      <c r="NJL21" s="452"/>
      <c r="NJM21" s="452"/>
      <c r="NJN21" s="453"/>
      <c r="NJO21" s="453"/>
      <c r="NJP21" s="453"/>
      <c r="NJQ21" s="453"/>
      <c r="NJR21" s="453"/>
      <c r="NJS21" s="452"/>
      <c r="NJT21" s="452"/>
      <c r="NJU21" s="452"/>
      <c r="NJV21" s="453"/>
      <c r="NJW21" s="453"/>
      <c r="NJX21" s="453"/>
      <c r="NJY21" s="453"/>
      <c r="NJZ21" s="453"/>
      <c r="NKA21" s="452"/>
      <c r="NKB21" s="452"/>
      <c r="NKC21" s="452"/>
      <c r="NKD21" s="453"/>
      <c r="NKE21" s="453"/>
      <c r="NKF21" s="453"/>
      <c r="NKG21" s="453"/>
      <c r="NKH21" s="453"/>
      <c r="NKI21" s="452"/>
      <c r="NKJ21" s="452"/>
      <c r="NKK21" s="452"/>
      <c r="NKL21" s="453"/>
      <c r="NKM21" s="453"/>
      <c r="NKN21" s="453"/>
      <c r="NKO21" s="453"/>
      <c r="NKP21" s="453"/>
      <c r="NKQ21" s="452"/>
      <c r="NKR21" s="452"/>
      <c r="NKS21" s="452"/>
      <c r="NKT21" s="453"/>
      <c r="NKU21" s="453"/>
      <c r="NKV21" s="453"/>
      <c r="NKW21" s="453"/>
      <c r="NKX21" s="453"/>
      <c r="NKY21" s="452"/>
      <c r="NKZ21" s="452"/>
      <c r="NLA21" s="452"/>
      <c r="NLB21" s="453"/>
      <c r="NLC21" s="453"/>
      <c r="NLD21" s="453"/>
      <c r="NLE21" s="453"/>
      <c r="NLF21" s="453"/>
      <c r="NLG21" s="452"/>
      <c r="NLH21" s="452"/>
      <c r="NLI21" s="452"/>
      <c r="NLJ21" s="453"/>
      <c r="NLK21" s="453"/>
      <c r="NLL21" s="453"/>
      <c r="NLM21" s="453"/>
      <c r="NLN21" s="453"/>
      <c r="NLO21" s="452"/>
      <c r="NLP21" s="452"/>
      <c r="NLQ21" s="452"/>
      <c r="NLR21" s="453"/>
      <c r="NLS21" s="453"/>
      <c r="NLT21" s="453"/>
      <c r="NLU21" s="453"/>
      <c r="NLV21" s="453"/>
      <c r="NLW21" s="452"/>
      <c r="NLX21" s="452"/>
      <c r="NLY21" s="452"/>
      <c r="NLZ21" s="453"/>
      <c r="NMA21" s="453"/>
      <c r="NMB21" s="453"/>
      <c r="NMC21" s="453"/>
      <c r="NMD21" s="453"/>
      <c r="NME21" s="452"/>
      <c r="NMF21" s="452"/>
      <c r="NMG21" s="452"/>
      <c r="NMH21" s="453"/>
      <c r="NMI21" s="453"/>
      <c r="NMJ21" s="453"/>
      <c r="NMK21" s="453"/>
      <c r="NML21" s="453"/>
      <c r="NMM21" s="452"/>
      <c r="NMN21" s="452"/>
      <c r="NMO21" s="452"/>
      <c r="NMP21" s="453"/>
      <c r="NMQ21" s="453"/>
      <c r="NMR21" s="453"/>
      <c r="NMS21" s="453"/>
      <c r="NMT21" s="453"/>
      <c r="NMU21" s="452"/>
      <c r="NMV21" s="452"/>
      <c r="NMW21" s="452"/>
      <c r="NMX21" s="453"/>
      <c r="NMY21" s="453"/>
      <c r="NMZ21" s="453"/>
      <c r="NNA21" s="453"/>
      <c r="NNB21" s="453"/>
      <c r="NNC21" s="452"/>
      <c r="NND21" s="452"/>
      <c r="NNE21" s="452"/>
      <c r="NNF21" s="453"/>
      <c r="NNG21" s="453"/>
      <c r="NNH21" s="453"/>
      <c r="NNI21" s="453"/>
      <c r="NNJ21" s="453"/>
      <c r="NNK21" s="452"/>
      <c r="NNL21" s="452"/>
      <c r="NNM21" s="452"/>
      <c r="NNN21" s="453"/>
      <c r="NNO21" s="453"/>
      <c r="NNP21" s="453"/>
      <c r="NNQ21" s="453"/>
      <c r="NNR21" s="453"/>
      <c r="NNS21" s="452"/>
      <c r="NNT21" s="452"/>
      <c r="NNU21" s="452"/>
      <c r="NNV21" s="453"/>
      <c r="NNW21" s="453"/>
      <c r="NNX21" s="453"/>
      <c r="NNY21" s="453"/>
      <c r="NNZ21" s="453"/>
      <c r="NOA21" s="452"/>
      <c r="NOB21" s="452"/>
      <c r="NOC21" s="452"/>
      <c r="NOD21" s="453"/>
      <c r="NOE21" s="453"/>
      <c r="NOF21" s="453"/>
      <c r="NOG21" s="453"/>
      <c r="NOH21" s="453"/>
      <c r="NOI21" s="452"/>
      <c r="NOJ21" s="452"/>
      <c r="NOK21" s="452"/>
      <c r="NOL21" s="453"/>
      <c r="NOM21" s="453"/>
      <c r="NON21" s="453"/>
      <c r="NOO21" s="453"/>
      <c r="NOP21" s="453"/>
      <c r="NOQ21" s="452"/>
      <c r="NOR21" s="452"/>
      <c r="NOS21" s="452"/>
      <c r="NOT21" s="453"/>
      <c r="NOU21" s="453"/>
      <c r="NOV21" s="453"/>
      <c r="NOW21" s="453"/>
      <c r="NOX21" s="453"/>
      <c r="NOY21" s="452"/>
      <c r="NOZ21" s="452"/>
      <c r="NPA21" s="452"/>
      <c r="NPB21" s="453"/>
      <c r="NPC21" s="453"/>
      <c r="NPD21" s="453"/>
      <c r="NPE21" s="453"/>
      <c r="NPF21" s="453"/>
      <c r="NPG21" s="452"/>
      <c r="NPH21" s="452"/>
      <c r="NPI21" s="452"/>
      <c r="NPJ21" s="453"/>
      <c r="NPK21" s="453"/>
      <c r="NPL21" s="453"/>
      <c r="NPM21" s="453"/>
      <c r="NPN21" s="453"/>
      <c r="NPO21" s="452"/>
      <c r="NPP21" s="452"/>
      <c r="NPQ21" s="452"/>
      <c r="NPR21" s="453"/>
      <c r="NPS21" s="453"/>
      <c r="NPT21" s="453"/>
      <c r="NPU21" s="453"/>
      <c r="NPV21" s="453"/>
      <c r="NPW21" s="452"/>
      <c r="NPX21" s="452"/>
      <c r="NPY21" s="452"/>
      <c r="NPZ21" s="453"/>
      <c r="NQA21" s="453"/>
      <c r="NQB21" s="453"/>
      <c r="NQC21" s="453"/>
      <c r="NQD21" s="453"/>
      <c r="NQE21" s="452"/>
      <c r="NQF21" s="452"/>
      <c r="NQG21" s="452"/>
      <c r="NQH21" s="453"/>
      <c r="NQI21" s="453"/>
      <c r="NQJ21" s="453"/>
      <c r="NQK21" s="453"/>
      <c r="NQL21" s="453"/>
      <c r="NQM21" s="452"/>
      <c r="NQN21" s="452"/>
      <c r="NQO21" s="452"/>
      <c r="NQP21" s="453"/>
      <c r="NQQ21" s="453"/>
      <c r="NQR21" s="453"/>
      <c r="NQS21" s="453"/>
      <c r="NQT21" s="453"/>
      <c r="NQU21" s="452"/>
      <c r="NQV21" s="452"/>
      <c r="NQW21" s="452"/>
      <c r="NQX21" s="453"/>
      <c r="NQY21" s="453"/>
      <c r="NQZ21" s="453"/>
      <c r="NRA21" s="453"/>
      <c r="NRB21" s="453"/>
      <c r="NRC21" s="452"/>
      <c r="NRD21" s="452"/>
      <c r="NRE21" s="452"/>
      <c r="NRF21" s="453"/>
      <c r="NRG21" s="453"/>
      <c r="NRH21" s="453"/>
      <c r="NRI21" s="453"/>
      <c r="NRJ21" s="453"/>
      <c r="NRK21" s="452"/>
      <c r="NRL21" s="452"/>
      <c r="NRM21" s="452"/>
      <c r="NRN21" s="453"/>
      <c r="NRO21" s="453"/>
      <c r="NRP21" s="453"/>
      <c r="NRQ21" s="453"/>
      <c r="NRR21" s="453"/>
      <c r="NRS21" s="452"/>
      <c r="NRT21" s="452"/>
      <c r="NRU21" s="452"/>
      <c r="NRV21" s="453"/>
      <c r="NRW21" s="453"/>
      <c r="NRX21" s="453"/>
      <c r="NRY21" s="453"/>
      <c r="NRZ21" s="453"/>
      <c r="NSA21" s="452"/>
      <c r="NSB21" s="452"/>
      <c r="NSC21" s="452"/>
      <c r="NSD21" s="453"/>
      <c r="NSE21" s="453"/>
      <c r="NSF21" s="453"/>
      <c r="NSG21" s="453"/>
      <c r="NSH21" s="453"/>
      <c r="NSI21" s="452"/>
      <c r="NSJ21" s="452"/>
      <c r="NSK21" s="452"/>
      <c r="NSL21" s="453"/>
      <c r="NSM21" s="453"/>
      <c r="NSN21" s="453"/>
      <c r="NSO21" s="453"/>
      <c r="NSP21" s="453"/>
      <c r="NSQ21" s="452"/>
      <c r="NSR21" s="452"/>
      <c r="NSS21" s="452"/>
      <c r="NST21" s="453"/>
      <c r="NSU21" s="453"/>
      <c r="NSV21" s="453"/>
      <c r="NSW21" s="453"/>
      <c r="NSX21" s="453"/>
      <c r="NSY21" s="452"/>
      <c r="NSZ21" s="452"/>
      <c r="NTA21" s="452"/>
      <c r="NTB21" s="453"/>
      <c r="NTC21" s="453"/>
      <c r="NTD21" s="453"/>
      <c r="NTE21" s="453"/>
      <c r="NTF21" s="453"/>
      <c r="NTG21" s="452"/>
      <c r="NTH21" s="452"/>
      <c r="NTI21" s="452"/>
      <c r="NTJ21" s="453"/>
      <c r="NTK21" s="453"/>
      <c r="NTL21" s="453"/>
      <c r="NTM21" s="453"/>
      <c r="NTN21" s="453"/>
      <c r="NTO21" s="452"/>
      <c r="NTP21" s="452"/>
      <c r="NTQ21" s="452"/>
      <c r="NTR21" s="453"/>
      <c r="NTS21" s="453"/>
      <c r="NTT21" s="453"/>
      <c r="NTU21" s="453"/>
      <c r="NTV21" s="453"/>
      <c r="NTW21" s="452"/>
      <c r="NTX21" s="452"/>
      <c r="NTY21" s="452"/>
      <c r="NTZ21" s="453"/>
      <c r="NUA21" s="453"/>
      <c r="NUB21" s="453"/>
      <c r="NUC21" s="453"/>
      <c r="NUD21" s="453"/>
      <c r="NUE21" s="452"/>
      <c r="NUF21" s="452"/>
      <c r="NUG21" s="452"/>
      <c r="NUH21" s="453"/>
      <c r="NUI21" s="453"/>
      <c r="NUJ21" s="453"/>
      <c r="NUK21" s="453"/>
      <c r="NUL21" s="453"/>
      <c r="NUM21" s="452"/>
      <c r="NUN21" s="452"/>
      <c r="NUO21" s="452"/>
      <c r="NUP21" s="453"/>
      <c r="NUQ21" s="453"/>
      <c r="NUR21" s="453"/>
      <c r="NUS21" s="453"/>
      <c r="NUT21" s="453"/>
      <c r="NUU21" s="452"/>
      <c r="NUV21" s="452"/>
      <c r="NUW21" s="452"/>
      <c r="NUX21" s="453"/>
      <c r="NUY21" s="453"/>
      <c r="NUZ21" s="453"/>
      <c r="NVA21" s="453"/>
      <c r="NVB21" s="453"/>
      <c r="NVC21" s="452"/>
      <c r="NVD21" s="452"/>
      <c r="NVE21" s="452"/>
      <c r="NVF21" s="453"/>
      <c r="NVG21" s="453"/>
      <c r="NVH21" s="453"/>
      <c r="NVI21" s="453"/>
      <c r="NVJ21" s="453"/>
      <c r="NVK21" s="452"/>
      <c r="NVL21" s="452"/>
      <c r="NVM21" s="452"/>
      <c r="NVN21" s="453"/>
      <c r="NVO21" s="453"/>
      <c r="NVP21" s="453"/>
      <c r="NVQ21" s="453"/>
      <c r="NVR21" s="453"/>
      <c r="NVS21" s="452"/>
      <c r="NVT21" s="452"/>
      <c r="NVU21" s="452"/>
      <c r="NVV21" s="453"/>
      <c r="NVW21" s="453"/>
      <c r="NVX21" s="453"/>
      <c r="NVY21" s="453"/>
      <c r="NVZ21" s="453"/>
      <c r="NWA21" s="452"/>
      <c r="NWB21" s="452"/>
      <c r="NWC21" s="452"/>
      <c r="NWD21" s="453"/>
      <c r="NWE21" s="453"/>
      <c r="NWF21" s="453"/>
      <c r="NWG21" s="453"/>
      <c r="NWH21" s="453"/>
      <c r="NWI21" s="452"/>
      <c r="NWJ21" s="452"/>
      <c r="NWK21" s="452"/>
      <c r="NWL21" s="453"/>
      <c r="NWM21" s="453"/>
      <c r="NWN21" s="453"/>
      <c r="NWO21" s="453"/>
      <c r="NWP21" s="453"/>
      <c r="NWQ21" s="452"/>
      <c r="NWR21" s="452"/>
      <c r="NWS21" s="452"/>
      <c r="NWT21" s="453"/>
      <c r="NWU21" s="453"/>
      <c r="NWV21" s="453"/>
      <c r="NWW21" s="453"/>
      <c r="NWX21" s="453"/>
      <c r="NWY21" s="452"/>
      <c r="NWZ21" s="452"/>
      <c r="NXA21" s="452"/>
      <c r="NXB21" s="453"/>
      <c r="NXC21" s="453"/>
      <c r="NXD21" s="453"/>
      <c r="NXE21" s="453"/>
      <c r="NXF21" s="453"/>
      <c r="NXG21" s="452"/>
      <c r="NXH21" s="452"/>
      <c r="NXI21" s="452"/>
      <c r="NXJ21" s="453"/>
      <c r="NXK21" s="453"/>
      <c r="NXL21" s="453"/>
      <c r="NXM21" s="453"/>
      <c r="NXN21" s="453"/>
      <c r="NXO21" s="452"/>
      <c r="NXP21" s="452"/>
      <c r="NXQ21" s="452"/>
      <c r="NXR21" s="453"/>
      <c r="NXS21" s="453"/>
      <c r="NXT21" s="453"/>
      <c r="NXU21" s="453"/>
      <c r="NXV21" s="453"/>
      <c r="NXW21" s="452"/>
      <c r="NXX21" s="452"/>
      <c r="NXY21" s="452"/>
      <c r="NXZ21" s="453"/>
      <c r="NYA21" s="453"/>
      <c r="NYB21" s="453"/>
      <c r="NYC21" s="453"/>
      <c r="NYD21" s="453"/>
      <c r="NYE21" s="452"/>
      <c r="NYF21" s="452"/>
      <c r="NYG21" s="452"/>
      <c r="NYH21" s="453"/>
      <c r="NYI21" s="453"/>
      <c r="NYJ21" s="453"/>
      <c r="NYK21" s="453"/>
      <c r="NYL21" s="453"/>
      <c r="NYM21" s="452"/>
      <c r="NYN21" s="452"/>
      <c r="NYO21" s="452"/>
      <c r="NYP21" s="453"/>
      <c r="NYQ21" s="453"/>
      <c r="NYR21" s="453"/>
      <c r="NYS21" s="453"/>
      <c r="NYT21" s="453"/>
      <c r="NYU21" s="452"/>
      <c r="NYV21" s="452"/>
      <c r="NYW21" s="452"/>
      <c r="NYX21" s="453"/>
      <c r="NYY21" s="453"/>
      <c r="NYZ21" s="453"/>
      <c r="NZA21" s="453"/>
      <c r="NZB21" s="453"/>
      <c r="NZC21" s="452"/>
      <c r="NZD21" s="452"/>
      <c r="NZE21" s="452"/>
      <c r="NZF21" s="453"/>
      <c r="NZG21" s="453"/>
      <c r="NZH21" s="453"/>
      <c r="NZI21" s="453"/>
      <c r="NZJ21" s="453"/>
      <c r="NZK21" s="452"/>
      <c r="NZL21" s="452"/>
      <c r="NZM21" s="452"/>
      <c r="NZN21" s="453"/>
      <c r="NZO21" s="453"/>
      <c r="NZP21" s="453"/>
      <c r="NZQ21" s="453"/>
      <c r="NZR21" s="453"/>
      <c r="NZS21" s="452"/>
      <c r="NZT21" s="452"/>
      <c r="NZU21" s="452"/>
      <c r="NZV21" s="453"/>
      <c r="NZW21" s="453"/>
      <c r="NZX21" s="453"/>
      <c r="NZY21" s="453"/>
      <c r="NZZ21" s="453"/>
      <c r="OAA21" s="452"/>
      <c r="OAB21" s="452"/>
      <c r="OAC21" s="452"/>
      <c r="OAD21" s="453"/>
      <c r="OAE21" s="453"/>
      <c r="OAF21" s="453"/>
      <c r="OAG21" s="453"/>
      <c r="OAH21" s="453"/>
      <c r="OAI21" s="452"/>
      <c r="OAJ21" s="452"/>
      <c r="OAK21" s="452"/>
      <c r="OAL21" s="453"/>
      <c r="OAM21" s="453"/>
      <c r="OAN21" s="453"/>
      <c r="OAO21" s="453"/>
      <c r="OAP21" s="453"/>
      <c r="OAQ21" s="452"/>
      <c r="OAR21" s="452"/>
      <c r="OAS21" s="452"/>
      <c r="OAT21" s="453"/>
      <c r="OAU21" s="453"/>
      <c r="OAV21" s="453"/>
      <c r="OAW21" s="453"/>
      <c r="OAX21" s="453"/>
      <c r="OAY21" s="452"/>
      <c r="OAZ21" s="452"/>
      <c r="OBA21" s="452"/>
      <c r="OBB21" s="453"/>
      <c r="OBC21" s="453"/>
      <c r="OBD21" s="453"/>
      <c r="OBE21" s="453"/>
      <c r="OBF21" s="453"/>
      <c r="OBG21" s="452"/>
      <c r="OBH21" s="452"/>
      <c r="OBI21" s="452"/>
      <c r="OBJ21" s="453"/>
      <c r="OBK21" s="453"/>
      <c r="OBL21" s="453"/>
      <c r="OBM21" s="453"/>
      <c r="OBN21" s="453"/>
      <c r="OBO21" s="452"/>
      <c r="OBP21" s="452"/>
      <c r="OBQ21" s="452"/>
      <c r="OBR21" s="453"/>
      <c r="OBS21" s="453"/>
      <c r="OBT21" s="453"/>
      <c r="OBU21" s="453"/>
      <c r="OBV21" s="453"/>
      <c r="OBW21" s="452"/>
      <c r="OBX21" s="452"/>
      <c r="OBY21" s="452"/>
      <c r="OBZ21" s="453"/>
      <c r="OCA21" s="453"/>
      <c r="OCB21" s="453"/>
      <c r="OCC21" s="453"/>
      <c r="OCD21" s="453"/>
      <c r="OCE21" s="452"/>
      <c r="OCF21" s="452"/>
      <c r="OCG21" s="452"/>
      <c r="OCH21" s="453"/>
      <c r="OCI21" s="453"/>
      <c r="OCJ21" s="453"/>
      <c r="OCK21" s="453"/>
      <c r="OCL21" s="453"/>
      <c r="OCM21" s="452"/>
      <c r="OCN21" s="452"/>
      <c r="OCO21" s="452"/>
      <c r="OCP21" s="453"/>
      <c r="OCQ21" s="453"/>
      <c r="OCR21" s="453"/>
      <c r="OCS21" s="453"/>
      <c r="OCT21" s="453"/>
      <c r="OCU21" s="452"/>
      <c r="OCV21" s="452"/>
      <c r="OCW21" s="452"/>
      <c r="OCX21" s="453"/>
      <c r="OCY21" s="453"/>
      <c r="OCZ21" s="453"/>
      <c r="ODA21" s="453"/>
      <c r="ODB21" s="453"/>
      <c r="ODC21" s="452"/>
      <c r="ODD21" s="452"/>
      <c r="ODE21" s="452"/>
      <c r="ODF21" s="453"/>
      <c r="ODG21" s="453"/>
      <c r="ODH21" s="453"/>
      <c r="ODI21" s="453"/>
      <c r="ODJ21" s="453"/>
      <c r="ODK21" s="452"/>
      <c r="ODL21" s="452"/>
      <c r="ODM21" s="452"/>
      <c r="ODN21" s="453"/>
      <c r="ODO21" s="453"/>
      <c r="ODP21" s="453"/>
      <c r="ODQ21" s="453"/>
      <c r="ODR21" s="453"/>
      <c r="ODS21" s="452"/>
      <c r="ODT21" s="452"/>
      <c r="ODU21" s="452"/>
      <c r="ODV21" s="453"/>
      <c r="ODW21" s="453"/>
      <c r="ODX21" s="453"/>
      <c r="ODY21" s="453"/>
      <c r="ODZ21" s="453"/>
      <c r="OEA21" s="452"/>
      <c r="OEB21" s="452"/>
      <c r="OEC21" s="452"/>
      <c r="OED21" s="453"/>
      <c r="OEE21" s="453"/>
      <c r="OEF21" s="453"/>
      <c r="OEG21" s="453"/>
      <c r="OEH21" s="453"/>
      <c r="OEI21" s="452"/>
      <c r="OEJ21" s="452"/>
      <c r="OEK21" s="452"/>
      <c r="OEL21" s="453"/>
      <c r="OEM21" s="453"/>
      <c r="OEN21" s="453"/>
      <c r="OEO21" s="453"/>
      <c r="OEP21" s="453"/>
      <c r="OEQ21" s="452"/>
      <c r="OER21" s="452"/>
      <c r="OES21" s="452"/>
      <c r="OET21" s="453"/>
      <c r="OEU21" s="453"/>
      <c r="OEV21" s="453"/>
      <c r="OEW21" s="453"/>
      <c r="OEX21" s="453"/>
      <c r="OEY21" s="452"/>
      <c r="OEZ21" s="452"/>
      <c r="OFA21" s="452"/>
      <c r="OFB21" s="453"/>
      <c r="OFC21" s="453"/>
      <c r="OFD21" s="453"/>
      <c r="OFE21" s="453"/>
      <c r="OFF21" s="453"/>
      <c r="OFG21" s="452"/>
      <c r="OFH21" s="452"/>
      <c r="OFI21" s="452"/>
      <c r="OFJ21" s="453"/>
      <c r="OFK21" s="453"/>
      <c r="OFL21" s="453"/>
      <c r="OFM21" s="453"/>
      <c r="OFN21" s="453"/>
      <c r="OFO21" s="452"/>
      <c r="OFP21" s="452"/>
      <c r="OFQ21" s="452"/>
      <c r="OFR21" s="453"/>
      <c r="OFS21" s="453"/>
      <c r="OFT21" s="453"/>
      <c r="OFU21" s="453"/>
      <c r="OFV21" s="453"/>
      <c r="OFW21" s="452"/>
      <c r="OFX21" s="452"/>
      <c r="OFY21" s="452"/>
      <c r="OFZ21" s="453"/>
      <c r="OGA21" s="453"/>
      <c r="OGB21" s="453"/>
      <c r="OGC21" s="453"/>
      <c r="OGD21" s="453"/>
      <c r="OGE21" s="452"/>
      <c r="OGF21" s="452"/>
      <c r="OGG21" s="452"/>
      <c r="OGH21" s="453"/>
      <c r="OGI21" s="453"/>
      <c r="OGJ21" s="453"/>
      <c r="OGK21" s="453"/>
      <c r="OGL21" s="453"/>
      <c r="OGM21" s="452"/>
      <c r="OGN21" s="452"/>
      <c r="OGO21" s="452"/>
      <c r="OGP21" s="453"/>
      <c r="OGQ21" s="453"/>
      <c r="OGR21" s="453"/>
      <c r="OGS21" s="453"/>
      <c r="OGT21" s="453"/>
      <c r="OGU21" s="452"/>
      <c r="OGV21" s="452"/>
      <c r="OGW21" s="452"/>
      <c r="OGX21" s="453"/>
      <c r="OGY21" s="453"/>
      <c r="OGZ21" s="453"/>
      <c r="OHA21" s="453"/>
      <c r="OHB21" s="453"/>
      <c r="OHC21" s="452"/>
      <c r="OHD21" s="452"/>
      <c r="OHE21" s="452"/>
      <c r="OHF21" s="453"/>
      <c r="OHG21" s="453"/>
      <c r="OHH21" s="453"/>
      <c r="OHI21" s="453"/>
      <c r="OHJ21" s="453"/>
      <c r="OHK21" s="452"/>
      <c r="OHL21" s="452"/>
      <c r="OHM21" s="452"/>
      <c r="OHN21" s="453"/>
      <c r="OHO21" s="453"/>
      <c r="OHP21" s="453"/>
      <c r="OHQ21" s="453"/>
      <c r="OHR21" s="453"/>
      <c r="OHS21" s="452"/>
      <c r="OHT21" s="452"/>
      <c r="OHU21" s="452"/>
      <c r="OHV21" s="453"/>
      <c r="OHW21" s="453"/>
      <c r="OHX21" s="453"/>
      <c r="OHY21" s="453"/>
      <c r="OHZ21" s="453"/>
      <c r="OIA21" s="452"/>
      <c r="OIB21" s="452"/>
      <c r="OIC21" s="452"/>
      <c r="OID21" s="453"/>
      <c r="OIE21" s="453"/>
      <c r="OIF21" s="453"/>
      <c r="OIG21" s="453"/>
      <c r="OIH21" s="453"/>
      <c r="OII21" s="452"/>
      <c r="OIJ21" s="452"/>
      <c r="OIK21" s="452"/>
      <c r="OIL21" s="453"/>
      <c r="OIM21" s="453"/>
      <c r="OIN21" s="453"/>
      <c r="OIO21" s="453"/>
      <c r="OIP21" s="453"/>
      <c r="OIQ21" s="452"/>
      <c r="OIR21" s="452"/>
      <c r="OIS21" s="452"/>
      <c r="OIT21" s="453"/>
      <c r="OIU21" s="453"/>
      <c r="OIV21" s="453"/>
      <c r="OIW21" s="453"/>
      <c r="OIX21" s="453"/>
      <c r="OIY21" s="452"/>
      <c r="OIZ21" s="452"/>
      <c r="OJA21" s="452"/>
      <c r="OJB21" s="453"/>
      <c r="OJC21" s="453"/>
      <c r="OJD21" s="453"/>
      <c r="OJE21" s="453"/>
      <c r="OJF21" s="453"/>
      <c r="OJG21" s="452"/>
      <c r="OJH21" s="452"/>
      <c r="OJI21" s="452"/>
      <c r="OJJ21" s="453"/>
      <c r="OJK21" s="453"/>
      <c r="OJL21" s="453"/>
      <c r="OJM21" s="453"/>
      <c r="OJN21" s="453"/>
      <c r="OJO21" s="452"/>
      <c r="OJP21" s="452"/>
      <c r="OJQ21" s="452"/>
      <c r="OJR21" s="453"/>
      <c r="OJS21" s="453"/>
      <c r="OJT21" s="453"/>
      <c r="OJU21" s="453"/>
      <c r="OJV21" s="453"/>
      <c r="OJW21" s="452"/>
      <c r="OJX21" s="452"/>
      <c r="OJY21" s="452"/>
      <c r="OJZ21" s="453"/>
      <c r="OKA21" s="453"/>
      <c r="OKB21" s="453"/>
      <c r="OKC21" s="453"/>
      <c r="OKD21" s="453"/>
      <c r="OKE21" s="452"/>
      <c r="OKF21" s="452"/>
      <c r="OKG21" s="452"/>
      <c r="OKH21" s="453"/>
      <c r="OKI21" s="453"/>
      <c r="OKJ21" s="453"/>
      <c r="OKK21" s="453"/>
      <c r="OKL21" s="453"/>
      <c r="OKM21" s="452"/>
      <c r="OKN21" s="452"/>
      <c r="OKO21" s="452"/>
      <c r="OKP21" s="453"/>
      <c r="OKQ21" s="453"/>
      <c r="OKR21" s="453"/>
      <c r="OKS21" s="453"/>
      <c r="OKT21" s="453"/>
      <c r="OKU21" s="452"/>
      <c r="OKV21" s="452"/>
      <c r="OKW21" s="452"/>
      <c r="OKX21" s="453"/>
      <c r="OKY21" s="453"/>
      <c r="OKZ21" s="453"/>
      <c r="OLA21" s="453"/>
      <c r="OLB21" s="453"/>
      <c r="OLC21" s="452"/>
      <c r="OLD21" s="452"/>
      <c r="OLE21" s="452"/>
      <c r="OLF21" s="453"/>
      <c r="OLG21" s="453"/>
      <c r="OLH21" s="453"/>
      <c r="OLI21" s="453"/>
      <c r="OLJ21" s="453"/>
      <c r="OLK21" s="452"/>
      <c r="OLL21" s="452"/>
      <c r="OLM21" s="452"/>
      <c r="OLN21" s="453"/>
      <c r="OLO21" s="453"/>
      <c r="OLP21" s="453"/>
      <c r="OLQ21" s="453"/>
      <c r="OLR21" s="453"/>
      <c r="OLS21" s="452"/>
      <c r="OLT21" s="452"/>
      <c r="OLU21" s="452"/>
      <c r="OLV21" s="453"/>
      <c r="OLW21" s="453"/>
      <c r="OLX21" s="453"/>
      <c r="OLY21" s="453"/>
      <c r="OLZ21" s="453"/>
      <c r="OMA21" s="452"/>
      <c r="OMB21" s="452"/>
      <c r="OMC21" s="452"/>
      <c r="OMD21" s="453"/>
      <c r="OME21" s="453"/>
      <c r="OMF21" s="453"/>
      <c r="OMG21" s="453"/>
      <c r="OMH21" s="453"/>
      <c r="OMI21" s="452"/>
      <c r="OMJ21" s="452"/>
      <c r="OMK21" s="452"/>
      <c r="OML21" s="453"/>
      <c r="OMM21" s="453"/>
      <c r="OMN21" s="453"/>
      <c r="OMO21" s="453"/>
      <c r="OMP21" s="453"/>
      <c r="OMQ21" s="452"/>
      <c r="OMR21" s="452"/>
      <c r="OMS21" s="452"/>
      <c r="OMT21" s="453"/>
      <c r="OMU21" s="453"/>
      <c r="OMV21" s="453"/>
      <c r="OMW21" s="453"/>
      <c r="OMX21" s="453"/>
      <c r="OMY21" s="452"/>
      <c r="OMZ21" s="452"/>
      <c r="ONA21" s="452"/>
      <c r="ONB21" s="453"/>
      <c r="ONC21" s="453"/>
      <c r="OND21" s="453"/>
      <c r="ONE21" s="453"/>
      <c r="ONF21" s="453"/>
      <c r="ONG21" s="452"/>
      <c r="ONH21" s="452"/>
      <c r="ONI21" s="452"/>
      <c r="ONJ21" s="453"/>
      <c r="ONK21" s="453"/>
      <c r="ONL21" s="453"/>
      <c r="ONM21" s="453"/>
      <c r="ONN21" s="453"/>
      <c r="ONO21" s="452"/>
      <c r="ONP21" s="452"/>
      <c r="ONQ21" s="452"/>
      <c r="ONR21" s="453"/>
      <c r="ONS21" s="453"/>
      <c r="ONT21" s="453"/>
      <c r="ONU21" s="453"/>
      <c r="ONV21" s="453"/>
      <c r="ONW21" s="452"/>
      <c r="ONX21" s="452"/>
      <c r="ONY21" s="452"/>
      <c r="ONZ21" s="453"/>
      <c r="OOA21" s="453"/>
      <c r="OOB21" s="453"/>
      <c r="OOC21" s="453"/>
      <c r="OOD21" s="453"/>
      <c r="OOE21" s="452"/>
      <c r="OOF21" s="452"/>
      <c r="OOG21" s="452"/>
      <c r="OOH21" s="453"/>
      <c r="OOI21" s="453"/>
      <c r="OOJ21" s="453"/>
      <c r="OOK21" s="453"/>
      <c r="OOL21" s="453"/>
      <c r="OOM21" s="452"/>
      <c r="OON21" s="452"/>
      <c r="OOO21" s="452"/>
      <c r="OOP21" s="453"/>
      <c r="OOQ21" s="453"/>
      <c r="OOR21" s="453"/>
      <c r="OOS21" s="453"/>
      <c r="OOT21" s="453"/>
      <c r="OOU21" s="452"/>
      <c r="OOV21" s="452"/>
      <c r="OOW21" s="452"/>
      <c r="OOX21" s="453"/>
      <c r="OOY21" s="453"/>
      <c r="OOZ21" s="453"/>
      <c r="OPA21" s="453"/>
      <c r="OPB21" s="453"/>
      <c r="OPC21" s="452"/>
      <c r="OPD21" s="452"/>
      <c r="OPE21" s="452"/>
      <c r="OPF21" s="453"/>
      <c r="OPG21" s="453"/>
      <c r="OPH21" s="453"/>
      <c r="OPI21" s="453"/>
      <c r="OPJ21" s="453"/>
      <c r="OPK21" s="452"/>
      <c r="OPL21" s="452"/>
      <c r="OPM21" s="452"/>
      <c r="OPN21" s="453"/>
      <c r="OPO21" s="453"/>
      <c r="OPP21" s="453"/>
      <c r="OPQ21" s="453"/>
      <c r="OPR21" s="453"/>
      <c r="OPS21" s="452"/>
      <c r="OPT21" s="452"/>
      <c r="OPU21" s="452"/>
      <c r="OPV21" s="453"/>
      <c r="OPW21" s="453"/>
      <c r="OPX21" s="453"/>
      <c r="OPY21" s="453"/>
      <c r="OPZ21" s="453"/>
      <c r="OQA21" s="452"/>
      <c r="OQB21" s="452"/>
      <c r="OQC21" s="452"/>
      <c r="OQD21" s="453"/>
      <c r="OQE21" s="453"/>
      <c r="OQF21" s="453"/>
      <c r="OQG21" s="453"/>
      <c r="OQH21" s="453"/>
      <c r="OQI21" s="452"/>
      <c r="OQJ21" s="452"/>
      <c r="OQK21" s="452"/>
      <c r="OQL21" s="453"/>
      <c r="OQM21" s="453"/>
      <c r="OQN21" s="453"/>
      <c r="OQO21" s="453"/>
      <c r="OQP21" s="453"/>
      <c r="OQQ21" s="452"/>
      <c r="OQR21" s="452"/>
      <c r="OQS21" s="452"/>
      <c r="OQT21" s="453"/>
      <c r="OQU21" s="453"/>
      <c r="OQV21" s="453"/>
      <c r="OQW21" s="453"/>
      <c r="OQX21" s="453"/>
      <c r="OQY21" s="452"/>
      <c r="OQZ21" s="452"/>
      <c r="ORA21" s="452"/>
      <c r="ORB21" s="453"/>
      <c r="ORC21" s="453"/>
      <c r="ORD21" s="453"/>
      <c r="ORE21" s="453"/>
      <c r="ORF21" s="453"/>
      <c r="ORG21" s="452"/>
      <c r="ORH21" s="452"/>
      <c r="ORI21" s="452"/>
      <c r="ORJ21" s="453"/>
      <c r="ORK21" s="453"/>
      <c r="ORL21" s="453"/>
      <c r="ORM21" s="453"/>
      <c r="ORN21" s="453"/>
      <c r="ORO21" s="452"/>
      <c r="ORP21" s="452"/>
      <c r="ORQ21" s="452"/>
      <c r="ORR21" s="453"/>
      <c r="ORS21" s="453"/>
      <c r="ORT21" s="453"/>
      <c r="ORU21" s="453"/>
      <c r="ORV21" s="453"/>
      <c r="ORW21" s="452"/>
      <c r="ORX21" s="452"/>
      <c r="ORY21" s="452"/>
      <c r="ORZ21" s="453"/>
      <c r="OSA21" s="453"/>
      <c r="OSB21" s="453"/>
      <c r="OSC21" s="453"/>
      <c r="OSD21" s="453"/>
      <c r="OSE21" s="452"/>
      <c r="OSF21" s="452"/>
      <c r="OSG21" s="452"/>
      <c r="OSH21" s="453"/>
      <c r="OSI21" s="453"/>
      <c r="OSJ21" s="453"/>
      <c r="OSK21" s="453"/>
      <c r="OSL21" s="453"/>
      <c r="OSM21" s="452"/>
      <c r="OSN21" s="452"/>
      <c r="OSO21" s="452"/>
      <c r="OSP21" s="453"/>
      <c r="OSQ21" s="453"/>
      <c r="OSR21" s="453"/>
      <c r="OSS21" s="453"/>
      <c r="OST21" s="453"/>
      <c r="OSU21" s="452"/>
      <c r="OSV21" s="452"/>
      <c r="OSW21" s="452"/>
      <c r="OSX21" s="453"/>
      <c r="OSY21" s="453"/>
      <c r="OSZ21" s="453"/>
      <c r="OTA21" s="453"/>
      <c r="OTB21" s="453"/>
      <c r="OTC21" s="452"/>
      <c r="OTD21" s="452"/>
      <c r="OTE21" s="452"/>
      <c r="OTF21" s="453"/>
      <c r="OTG21" s="453"/>
      <c r="OTH21" s="453"/>
      <c r="OTI21" s="453"/>
      <c r="OTJ21" s="453"/>
      <c r="OTK21" s="452"/>
      <c r="OTL21" s="452"/>
      <c r="OTM21" s="452"/>
      <c r="OTN21" s="453"/>
      <c r="OTO21" s="453"/>
      <c r="OTP21" s="453"/>
      <c r="OTQ21" s="453"/>
      <c r="OTR21" s="453"/>
      <c r="OTS21" s="452"/>
      <c r="OTT21" s="452"/>
      <c r="OTU21" s="452"/>
      <c r="OTV21" s="453"/>
      <c r="OTW21" s="453"/>
      <c r="OTX21" s="453"/>
      <c r="OTY21" s="453"/>
      <c r="OTZ21" s="453"/>
      <c r="OUA21" s="452"/>
      <c r="OUB21" s="452"/>
      <c r="OUC21" s="452"/>
      <c r="OUD21" s="453"/>
      <c r="OUE21" s="453"/>
      <c r="OUF21" s="453"/>
      <c r="OUG21" s="453"/>
      <c r="OUH21" s="453"/>
      <c r="OUI21" s="452"/>
      <c r="OUJ21" s="452"/>
      <c r="OUK21" s="452"/>
      <c r="OUL21" s="453"/>
      <c r="OUM21" s="453"/>
      <c r="OUN21" s="453"/>
      <c r="OUO21" s="453"/>
      <c r="OUP21" s="453"/>
      <c r="OUQ21" s="452"/>
      <c r="OUR21" s="452"/>
      <c r="OUS21" s="452"/>
      <c r="OUT21" s="453"/>
      <c r="OUU21" s="453"/>
      <c r="OUV21" s="453"/>
      <c r="OUW21" s="453"/>
      <c r="OUX21" s="453"/>
      <c r="OUY21" s="452"/>
      <c r="OUZ21" s="452"/>
      <c r="OVA21" s="452"/>
      <c r="OVB21" s="453"/>
      <c r="OVC21" s="453"/>
      <c r="OVD21" s="453"/>
      <c r="OVE21" s="453"/>
      <c r="OVF21" s="453"/>
      <c r="OVG21" s="452"/>
      <c r="OVH21" s="452"/>
      <c r="OVI21" s="452"/>
      <c r="OVJ21" s="453"/>
      <c r="OVK21" s="453"/>
      <c r="OVL21" s="453"/>
      <c r="OVM21" s="453"/>
      <c r="OVN21" s="453"/>
      <c r="OVO21" s="452"/>
      <c r="OVP21" s="452"/>
      <c r="OVQ21" s="452"/>
      <c r="OVR21" s="453"/>
      <c r="OVS21" s="453"/>
      <c r="OVT21" s="453"/>
      <c r="OVU21" s="453"/>
      <c r="OVV21" s="453"/>
      <c r="OVW21" s="452"/>
      <c r="OVX21" s="452"/>
      <c r="OVY21" s="452"/>
      <c r="OVZ21" s="453"/>
      <c r="OWA21" s="453"/>
      <c r="OWB21" s="453"/>
      <c r="OWC21" s="453"/>
      <c r="OWD21" s="453"/>
      <c r="OWE21" s="452"/>
      <c r="OWF21" s="452"/>
      <c r="OWG21" s="452"/>
      <c r="OWH21" s="453"/>
      <c r="OWI21" s="453"/>
      <c r="OWJ21" s="453"/>
      <c r="OWK21" s="453"/>
      <c r="OWL21" s="453"/>
      <c r="OWM21" s="452"/>
      <c r="OWN21" s="452"/>
      <c r="OWO21" s="452"/>
      <c r="OWP21" s="453"/>
      <c r="OWQ21" s="453"/>
      <c r="OWR21" s="453"/>
      <c r="OWS21" s="453"/>
      <c r="OWT21" s="453"/>
      <c r="OWU21" s="452"/>
      <c r="OWV21" s="452"/>
      <c r="OWW21" s="452"/>
      <c r="OWX21" s="453"/>
      <c r="OWY21" s="453"/>
      <c r="OWZ21" s="453"/>
      <c r="OXA21" s="453"/>
      <c r="OXB21" s="453"/>
      <c r="OXC21" s="452"/>
      <c r="OXD21" s="452"/>
      <c r="OXE21" s="452"/>
      <c r="OXF21" s="453"/>
      <c r="OXG21" s="453"/>
      <c r="OXH21" s="453"/>
      <c r="OXI21" s="453"/>
      <c r="OXJ21" s="453"/>
      <c r="OXK21" s="452"/>
      <c r="OXL21" s="452"/>
      <c r="OXM21" s="452"/>
      <c r="OXN21" s="453"/>
      <c r="OXO21" s="453"/>
      <c r="OXP21" s="453"/>
      <c r="OXQ21" s="453"/>
      <c r="OXR21" s="453"/>
      <c r="OXS21" s="452"/>
      <c r="OXT21" s="452"/>
      <c r="OXU21" s="452"/>
      <c r="OXV21" s="453"/>
      <c r="OXW21" s="453"/>
      <c r="OXX21" s="453"/>
      <c r="OXY21" s="453"/>
      <c r="OXZ21" s="453"/>
      <c r="OYA21" s="452"/>
      <c r="OYB21" s="452"/>
      <c r="OYC21" s="452"/>
      <c r="OYD21" s="453"/>
      <c r="OYE21" s="453"/>
      <c r="OYF21" s="453"/>
      <c r="OYG21" s="453"/>
      <c r="OYH21" s="453"/>
      <c r="OYI21" s="452"/>
      <c r="OYJ21" s="452"/>
      <c r="OYK21" s="452"/>
      <c r="OYL21" s="453"/>
      <c r="OYM21" s="453"/>
      <c r="OYN21" s="453"/>
      <c r="OYO21" s="453"/>
      <c r="OYP21" s="453"/>
      <c r="OYQ21" s="452"/>
      <c r="OYR21" s="452"/>
      <c r="OYS21" s="452"/>
      <c r="OYT21" s="453"/>
      <c r="OYU21" s="453"/>
      <c r="OYV21" s="453"/>
      <c r="OYW21" s="453"/>
      <c r="OYX21" s="453"/>
      <c r="OYY21" s="452"/>
      <c r="OYZ21" s="452"/>
      <c r="OZA21" s="452"/>
      <c r="OZB21" s="453"/>
      <c r="OZC21" s="453"/>
      <c r="OZD21" s="453"/>
      <c r="OZE21" s="453"/>
      <c r="OZF21" s="453"/>
      <c r="OZG21" s="452"/>
      <c r="OZH21" s="452"/>
      <c r="OZI21" s="452"/>
      <c r="OZJ21" s="453"/>
      <c r="OZK21" s="453"/>
      <c r="OZL21" s="453"/>
      <c r="OZM21" s="453"/>
      <c r="OZN21" s="453"/>
      <c r="OZO21" s="452"/>
      <c r="OZP21" s="452"/>
      <c r="OZQ21" s="452"/>
      <c r="OZR21" s="453"/>
      <c r="OZS21" s="453"/>
      <c r="OZT21" s="453"/>
      <c r="OZU21" s="453"/>
      <c r="OZV21" s="453"/>
      <c r="OZW21" s="452"/>
      <c r="OZX21" s="452"/>
      <c r="OZY21" s="452"/>
      <c r="OZZ21" s="453"/>
      <c r="PAA21" s="453"/>
      <c r="PAB21" s="453"/>
      <c r="PAC21" s="453"/>
      <c r="PAD21" s="453"/>
      <c r="PAE21" s="452"/>
      <c r="PAF21" s="452"/>
      <c r="PAG21" s="452"/>
      <c r="PAH21" s="453"/>
      <c r="PAI21" s="453"/>
      <c r="PAJ21" s="453"/>
      <c r="PAK21" s="453"/>
      <c r="PAL21" s="453"/>
      <c r="PAM21" s="452"/>
      <c r="PAN21" s="452"/>
      <c r="PAO21" s="452"/>
      <c r="PAP21" s="453"/>
      <c r="PAQ21" s="453"/>
      <c r="PAR21" s="453"/>
      <c r="PAS21" s="453"/>
      <c r="PAT21" s="453"/>
      <c r="PAU21" s="452"/>
      <c r="PAV21" s="452"/>
      <c r="PAW21" s="452"/>
      <c r="PAX21" s="453"/>
      <c r="PAY21" s="453"/>
      <c r="PAZ21" s="453"/>
      <c r="PBA21" s="453"/>
      <c r="PBB21" s="453"/>
      <c r="PBC21" s="452"/>
      <c r="PBD21" s="452"/>
      <c r="PBE21" s="452"/>
      <c r="PBF21" s="453"/>
      <c r="PBG21" s="453"/>
      <c r="PBH21" s="453"/>
      <c r="PBI21" s="453"/>
      <c r="PBJ21" s="453"/>
      <c r="PBK21" s="452"/>
      <c r="PBL21" s="452"/>
      <c r="PBM21" s="452"/>
      <c r="PBN21" s="453"/>
      <c r="PBO21" s="453"/>
      <c r="PBP21" s="453"/>
      <c r="PBQ21" s="453"/>
      <c r="PBR21" s="453"/>
      <c r="PBS21" s="452"/>
      <c r="PBT21" s="452"/>
      <c r="PBU21" s="452"/>
      <c r="PBV21" s="453"/>
      <c r="PBW21" s="453"/>
      <c r="PBX21" s="453"/>
      <c r="PBY21" s="453"/>
      <c r="PBZ21" s="453"/>
      <c r="PCA21" s="452"/>
      <c r="PCB21" s="452"/>
      <c r="PCC21" s="452"/>
      <c r="PCD21" s="453"/>
      <c r="PCE21" s="453"/>
      <c r="PCF21" s="453"/>
      <c r="PCG21" s="453"/>
      <c r="PCH21" s="453"/>
      <c r="PCI21" s="452"/>
      <c r="PCJ21" s="452"/>
      <c r="PCK21" s="452"/>
      <c r="PCL21" s="453"/>
      <c r="PCM21" s="453"/>
      <c r="PCN21" s="453"/>
      <c r="PCO21" s="453"/>
      <c r="PCP21" s="453"/>
      <c r="PCQ21" s="452"/>
      <c r="PCR21" s="452"/>
      <c r="PCS21" s="452"/>
      <c r="PCT21" s="453"/>
      <c r="PCU21" s="453"/>
      <c r="PCV21" s="453"/>
      <c r="PCW21" s="453"/>
      <c r="PCX21" s="453"/>
      <c r="PCY21" s="452"/>
      <c r="PCZ21" s="452"/>
      <c r="PDA21" s="452"/>
      <c r="PDB21" s="453"/>
      <c r="PDC21" s="453"/>
      <c r="PDD21" s="453"/>
      <c r="PDE21" s="453"/>
      <c r="PDF21" s="453"/>
      <c r="PDG21" s="452"/>
      <c r="PDH21" s="452"/>
      <c r="PDI21" s="452"/>
      <c r="PDJ21" s="453"/>
      <c r="PDK21" s="453"/>
      <c r="PDL21" s="453"/>
      <c r="PDM21" s="453"/>
      <c r="PDN21" s="453"/>
      <c r="PDO21" s="452"/>
      <c r="PDP21" s="452"/>
      <c r="PDQ21" s="452"/>
      <c r="PDR21" s="453"/>
      <c r="PDS21" s="453"/>
      <c r="PDT21" s="453"/>
      <c r="PDU21" s="453"/>
      <c r="PDV21" s="453"/>
      <c r="PDW21" s="452"/>
      <c r="PDX21" s="452"/>
      <c r="PDY21" s="452"/>
      <c r="PDZ21" s="453"/>
      <c r="PEA21" s="453"/>
      <c r="PEB21" s="453"/>
      <c r="PEC21" s="453"/>
      <c r="PED21" s="453"/>
      <c r="PEE21" s="452"/>
      <c r="PEF21" s="452"/>
      <c r="PEG21" s="452"/>
      <c r="PEH21" s="453"/>
      <c r="PEI21" s="453"/>
      <c r="PEJ21" s="453"/>
      <c r="PEK21" s="453"/>
      <c r="PEL21" s="453"/>
      <c r="PEM21" s="452"/>
      <c r="PEN21" s="452"/>
      <c r="PEO21" s="452"/>
      <c r="PEP21" s="453"/>
      <c r="PEQ21" s="453"/>
      <c r="PER21" s="453"/>
      <c r="PES21" s="453"/>
      <c r="PET21" s="453"/>
      <c r="PEU21" s="452"/>
      <c r="PEV21" s="452"/>
      <c r="PEW21" s="452"/>
      <c r="PEX21" s="453"/>
      <c r="PEY21" s="453"/>
      <c r="PEZ21" s="453"/>
      <c r="PFA21" s="453"/>
      <c r="PFB21" s="453"/>
      <c r="PFC21" s="452"/>
      <c r="PFD21" s="452"/>
      <c r="PFE21" s="452"/>
      <c r="PFF21" s="453"/>
      <c r="PFG21" s="453"/>
      <c r="PFH21" s="453"/>
      <c r="PFI21" s="453"/>
      <c r="PFJ21" s="453"/>
      <c r="PFK21" s="452"/>
      <c r="PFL21" s="452"/>
      <c r="PFM21" s="452"/>
      <c r="PFN21" s="453"/>
      <c r="PFO21" s="453"/>
      <c r="PFP21" s="453"/>
      <c r="PFQ21" s="453"/>
      <c r="PFR21" s="453"/>
      <c r="PFS21" s="452"/>
      <c r="PFT21" s="452"/>
      <c r="PFU21" s="452"/>
      <c r="PFV21" s="453"/>
      <c r="PFW21" s="453"/>
      <c r="PFX21" s="453"/>
      <c r="PFY21" s="453"/>
      <c r="PFZ21" s="453"/>
      <c r="PGA21" s="452"/>
      <c r="PGB21" s="452"/>
      <c r="PGC21" s="452"/>
      <c r="PGD21" s="453"/>
      <c r="PGE21" s="453"/>
      <c r="PGF21" s="453"/>
      <c r="PGG21" s="453"/>
      <c r="PGH21" s="453"/>
      <c r="PGI21" s="452"/>
      <c r="PGJ21" s="452"/>
      <c r="PGK21" s="452"/>
      <c r="PGL21" s="453"/>
      <c r="PGM21" s="453"/>
      <c r="PGN21" s="453"/>
      <c r="PGO21" s="453"/>
      <c r="PGP21" s="453"/>
      <c r="PGQ21" s="452"/>
      <c r="PGR21" s="452"/>
      <c r="PGS21" s="452"/>
      <c r="PGT21" s="453"/>
      <c r="PGU21" s="453"/>
      <c r="PGV21" s="453"/>
      <c r="PGW21" s="453"/>
      <c r="PGX21" s="453"/>
      <c r="PGY21" s="452"/>
      <c r="PGZ21" s="452"/>
      <c r="PHA21" s="452"/>
      <c r="PHB21" s="453"/>
      <c r="PHC21" s="453"/>
      <c r="PHD21" s="453"/>
      <c r="PHE21" s="453"/>
      <c r="PHF21" s="453"/>
      <c r="PHG21" s="452"/>
      <c r="PHH21" s="452"/>
      <c r="PHI21" s="452"/>
      <c r="PHJ21" s="453"/>
      <c r="PHK21" s="453"/>
      <c r="PHL21" s="453"/>
      <c r="PHM21" s="453"/>
      <c r="PHN21" s="453"/>
      <c r="PHO21" s="452"/>
      <c r="PHP21" s="452"/>
      <c r="PHQ21" s="452"/>
      <c r="PHR21" s="453"/>
      <c r="PHS21" s="453"/>
      <c r="PHT21" s="453"/>
      <c r="PHU21" s="453"/>
      <c r="PHV21" s="453"/>
      <c r="PHW21" s="452"/>
      <c r="PHX21" s="452"/>
      <c r="PHY21" s="452"/>
      <c r="PHZ21" s="453"/>
      <c r="PIA21" s="453"/>
      <c r="PIB21" s="453"/>
      <c r="PIC21" s="453"/>
      <c r="PID21" s="453"/>
      <c r="PIE21" s="452"/>
      <c r="PIF21" s="452"/>
      <c r="PIG21" s="452"/>
      <c r="PIH21" s="453"/>
      <c r="PII21" s="453"/>
      <c r="PIJ21" s="453"/>
      <c r="PIK21" s="453"/>
      <c r="PIL21" s="453"/>
      <c r="PIM21" s="452"/>
      <c r="PIN21" s="452"/>
      <c r="PIO21" s="452"/>
      <c r="PIP21" s="453"/>
      <c r="PIQ21" s="453"/>
      <c r="PIR21" s="453"/>
      <c r="PIS21" s="453"/>
      <c r="PIT21" s="453"/>
      <c r="PIU21" s="452"/>
      <c r="PIV21" s="452"/>
      <c r="PIW21" s="452"/>
      <c r="PIX21" s="453"/>
      <c r="PIY21" s="453"/>
      <c r="PIZ21" s="453"/>
      <c r="PJA21" s="453"/>
      <c r="PJB21" s="453"/>
      <c r="PJC21" s="452"/>
      <c r="PJD21" s="452"/>
      <c r="PJE21" s="452"/>
      <c r="PJF21" s="453"/>
      <c r="PJG21" s="453"/>
      <c r="PJH21" s="453"/>
      <c r="PJI21" s="453"/>
      <c r="PJJ21" s="453"/>
      <c r="PJK21" s="452"/>
      <c r="PJL21" s="452"/>
      <c r="PJM21" s="452"/>
      <c r="PJN21" s="453"/>
      <c r="PJO21" s="453"/>
      <c r="PJP21" s="453"/>
      <c r="PJQ21" s="453"/>
      <c r="PJR21" s="453"/>
      <c r="PJS21" s="452"/>
      <c r="PJT21" s="452"/>
      <c r="PJU21" s="452"/>
      <c r="PJV21" s="453"/>
      <c r="PJW21" s="453"/>
      <c r="PJX21" s="453"/>
      <c r="PJY21" s="453"/>
      <c r="PJZ21" s="453"/>
      <c r="PKA21" s="452"/>
      <c r="PKB21" s="452"/>
      <c r="PKC21" s="452"/>
      <c r="PKD21" s="453"/>
      <c r="PKE21" s="453"/>
      <c r="PKF21" s="453"/>
      <c r="PKG21" s="453"/>
      <c r="PKH21" s="453"/>
      <c r="PKI21" s="452"/>
      <c r="PKJ21" s="452"/>
      <c r="PKK21" s="452"/>
      <c r="PKL21" s="453"/>
      <c r="PKM21" s="453"/>
      <c r="PKN21" s="453"/>
      <c r="PKO21" s="453"/>
      <c r="PKP21" s="453"/>
      <c r="PKQ21" s="452"/>
      <c r="PKR21" s="452"/>
      <c r="PKS21" s="452"/>
      <c r="PKT21" s="453"/>
      <c r="PKU21" s="453"/>
      <c r="PKV21" s="453"/>
      <c r="PKW21" s="453"/>
      <c r="PKX21" s="453"/>
      <c r="PKY21" s="452"/>
      <c r="PKZ21" s="452"/>
      <c r="PLA21" s="452"/>
      <c r="PLB21" s="453"/>
      <c r="PLC21" s="453"/>
      <c r="PLD21" s="453"/>
      <c r="PLE21" s="453"/>
      <c r="PLF21" s="453"/>
      <c r="PLG21" s="452"/>
      <c r="PLH21" s="452"/>
      <c r="PLI21" s="452"/>
      <c r="PLJ21" s="453"/>
      <c r="PLK21" s="453"/>
      <c r="PLL21" s="453"/>
      <c r="PLM21" s="453"/>
      <c r="PLN21" s="453"/>
      <c r="PLO21" s="452"/>
      <c r="PLP21" s="452"/>
      <c r="PLQ21" s="452"/>
      <c r="PLR21" s="453"/>
      <c r="PLS21" s="453"/>
      <c r="PLT21" s="453"/>
      <c r="PLU21" s="453"/>
      <c r="PLV21" s="453"/>
      <c r="PLW21" s="452"/>
      <c r="PLX21" s="452"/>
      <c r="PLY21" s="452"/>
      <c r="PLZ21" s="453"/>
      <c r="PMA21" s="453"/>
      <c r="PMB21" s="453"/>
      <c r="PMC21" s="453"/>
      <c r="PMD21" s="453"/>
      <c r="PME21" s="452"/>
      <c r="PMF21" s="452"/>
      <c r="PMG21" s="452"/>
      <c r="PMH21" s="453"/>
      <c r="PMI21" s="453"/>
      <c r="PMJ21" s="453"/>
      <c r="PMK21" s="453"/>
      <c r="PML21" s="453"/>
      <c r="PMM21" s="452"/>
      <c r="PMN21" s="452"/>
      <c r="PMO21" s="452"/>
      <c r="PMP21" s="453"/>
      <c r="PMQ21" s="453"/>
      <c r="PMR21" s="453"/>
      <c r="PMS21" s="453"/>
      <c r="PMT21" s="453"/>
      <c r="PMU21" s="452"/>
      <c r="PMV21" s="452"/>
      <c r="PMW21" s="452"/>
      <c r="PMX21" s="453"/>
      <c r="PMY21" s="453"/>
      <c r="PMZ21" s="453"/>
      <c r="PNA21" s="453"/>
      <c r="PNB21" s="453"/>
      <c r="PNC21" s="452"/>
      <c r="PND21" s="452"/>
      <c r="PNE21" s="452"/>
      <c r="PNF21" s="453"/>
      <c r="PNG21" s="453"/>
      <c r="PNH21" s="453"/>
      <c r="PNI21" s="453"/>
      <c r="PNJ21" s="453"/>
      <c r="PNK21" s="452"/>
      <c r="PNL21" s="452"/>
      <c r="PNM21" s="452"/>
      <c r="PNN21" s="453"/>
      <c r="PNO21" s="453"/>
      <c r="PNP21" s="453"/>
      <c r="PNQ21" s="453"/>
      <c r="PNR21" s="453"/>
      <c r="PNS21" s="452"/>
      <c r="PNT21" s="452"/>
      <c r="PNU21" s="452"/>
      <c r="PNV21" s="453"/>
      <c r="PNW21" s="453"/>
      <c r="PNX21" s="453"/>
      <c r="PNY21" s="453"/>
      <c r="PNZ21" s="453"/>
      <c r="POA21" s="452"/>
      <c r="POB21" s="452"/>
      <c r="POC21" s="452"/>
      <c r="POD21" s="453"/>
      <c r="POE21" s="453"/>
      <c r="POF21" s="453"/>
      <c r="POG21" s="453"/>
      <c r="POH21" s="453"/>
      <c r="POI21" s="452"/>
      <c r="POJ21" s="452"/>
      <c r="POK21" s="452"/>
      <c r="POL21" s="453"/>
      <c r="POM21" s="453"/>
      <c r="PON21" s="453"/>
      <c r="POO21" s="453"/>
      <c r="POP21" s="453"/>
      <c r="POQ21" s="452"/>
      <c r="POR21" s="452"/>
      <c r="POS21" s="452"/>
      <c r="POT21" s="453"/>
      <c r="POU21" s="453"/>
      <c r="POV21" s="453"/>
      <c r="POW21" s="453"/>
      <c r="POX21" s="453"/>
      <c r="POY21" s="452"/>
      <c r="POZ21" s="452"/>
      <c r="PPA21" s="452"/>
      <c r="PPB21" s="453"/>
      <c r="PPC21" s="453"/>
      <c r="PPD21" s="453"/>
      <c r="PPE21" s="453"/>
      <c r="PPF21" s="453"/>
      <c r="PPG21" s="452"/>
      <c r="PPH21" s="452"/>
      <c r="PPI21" s="452"/>
      <c r="PPJ21" s="453"/>
      <c r="PPK21" s="453"/>
      <c r="PPL21" s="453"/>
      <c r="PPM21" s="453"/>
      <c r="PPN21" s="453"/>
      <c r="PPO21" s="452"/>
      <c r="PPP21" s="452"/>
      <c r="PPQ21" s="452"/>
      <c r="PPR21" s="453"/>
      <c r="PPS21" s="453"/>
      <c r="PPT21" s="453"/>
      <c r="PPU21" s="453"/>
      <c r="PPV21" s="453"/>
      <c r="PPW21" s="452"/>
      <c r="PPX21" s="452"/>
      <c r="PPY21" s="452"/>
      <c r="PPZ21" s="453"/>
      <c r="PQA21" s="453"/>
      <c r="PQB21" s="453"/>
      <c r="PQC21" s="453"/>
      <c r="PQD21" s="453"/>
      <c r="PQE21" s="452"/>
      <c r="PQF21" s="452"/>
      <c r="PQG21" s="452"/>
      <c r="PQH21" s="453"/>
      <c r="PQI21" s="453"/>
      <c r="PQJ21" s="453"/>
      <c r="PQK21" s="453"/>
      <c r="PQL21" s="453"/>
      <c r="PQM21" s="452"/>
      <c r="PQN21" s="452"/>
      <c r="PQO21" s="452"/>
      <c r="PQP21" s="453"/>
      <c r="PQQ21" s="453"/>
      <c r="PQR21" s="453"/>
      <c r="PQS21" s="453"/>
      <c r="PQT21" s="453"/>
      <c r="PQU21" s="452"/>
      <c r="PQV21" s="452"/>
      <c r="PQW21" s="452"/>
      <c r="PQX21" s="453"/>
      <c r="PQY21" s="453"/>
      <c r="PQZ21" s="453"/>
      <c r="PRA21" s="453"/>
      <c r="PRB21" s="453"/>
      <c r="PRC21" s="452"/>
      <c r="PRD21" s="452"/>
      <c r="PRE21" s="452"/>
      <c r="PRF21" s="453"/>
      <c r="PRG21" s="453"/>
      <c r="PRH21" s="453"/>
      <c r="PRI21" s="453"/>
      <c r="PRJ21" s="453"/>
      <c r="PRK21" s="452"/>
      <c r="PRL21" s="452"/>
      <c r="PRM21" s="452"/>
      <c r="PRN21" s="453"/>
      <c r="PRO21" s="453"/>
      <c r="PRP21" s="453"/>
      <c r="PRQ21" s="453"/>
      <c r="PRR21" s="453"/>
      <c r="PRS21" s="452"/>
      <c r="PRT21" s="452"/>
      <c r="PRU21" s="452"/>
      <c r="PRV21" s="453"/>
      <c r="PRW21" s="453"/>
      <c r="PRX21" s="453"/>
      <c r="PRY21" s="453"/>
      <c r="PRZ21" s="453"/>
      <c r="PSA21" s="452"/>
      <c r="PSB21" s="452"/>
      <c r="PSC21" s="452"/>
      <c r="PSD21" s="453"/>
      <c r="PSE21" s="453"/>
      <c r="PSF21" s="453"/>
      <c r="PSG21" s="453"/>
      <c r="PSH21" s="453"/>
      <c r="PSI21" s="452"/>
      <c r="PSJ21" s="452"/>
      <c r="PSK21" s="452"/>
      <c r="PSL21" s="453"/>
      <c r="PSM21" s="453"/>
      <c r="PSN21" s="453"/>
      <c r="PSO21" s="453"/>
      <c r="PSP21" s="453"/>
      <c r="PSQ21" s="452"/>
      <c r="PSR21" s="452"/>
      <c r="PSS21" s="452"/>
      <c r="PST21" s="453"/>
      <c r="PSU21" s="453"/>
      <c r="PSV21" s="453"/>
      <c r="PSW21" s="453"/>
      <c r="PSX21" s="453"/>
      <c r="PSY21" s="452"/>
      <c r="PSZ21" s="452"/>
      <c r="PTA21" s="452"/>
      <c r="PTB21" s="453"/>
      <c r="PTC21" s="453"/>
      <c r="PTD21" s="453"/>
      <c r="PTE21" s="453"/>
      <c r="PTF21" s="453"/>
      <c r="PTG21" s="452"/>
      <c r="PTH21" s="452"/>
      <c r="PTI21" s="452"/>
      <c r="PTJ21" s="453"/>
      <c r="PTK21" s="453"/>
      <c r="PTL21" s="453"/>
      <c r="PTM21" s="453"/>
      <c r="PTN21" s="453"/>
      <c r="PTO21" s="452"/>
      <c r="PTP21" s="452"/>
      <c r="PTQ21" s="452"/>
      <c r="PTR21" s="453"/>
      <c r="PTS21" s="453"/>
      <c r="PTT21" s="453"/>
      <c r="PTU21" s="453"/>
      <c r="PTV21" s="453"/>
      <c r="PTW21" s="452"/>
      <c r="PTX21" s="452"/>
      <c r="PTY21" s="452"/>
      <c r="PTZ21" s="453"/>
      <c r="PUA21" s="453"/>
      <c r="PUB21" s="453"/>
      <c r="PUC21" s="453"/>
      <c r="PUD21" s="453"/>
      <c r="PUE21" s="452"/>
      <c r="PUF21" s="452"/>
      <c r="PUG21" s="452"/>
      <c r="PUH21" s="453"/>
      <c r="PUI21" s="453"/>
      <c r="PUJ21" s="453"/>
      <c r="PUK21" s="453"/>
      <c r="PUL21" s="453"/>
      <c r="PUM21" s="452"/>
      <c r="PUN21" s="452"/>
      <c r="PUO21" s="452"/>
      <c r="PUP21" s="453"/>
      <c r="PUQ21" s="453"/>
      <c r="PUR21" s="453"/>
      <c r="PUS21" s="453"/>
      <c r="PUT21" s="453"/>
      <c r="PUU21" s="452"/>
      <c r="PUV21" s="452"/>
      <c r="PUW21" s="452"/>
      <c r="PUX21" s="453"/>
      <c r="PUY21" s="453"/>
      <c r="PUZ21" s="453"/>
      <c r="PVA21" s="453"/>
      <c r="PVB21" s="453"/>
      <c r="PVC21" s="452"/>
      <c r="PVD21" s="452"/>
      <c r="PVE21" s="452"/>
      <c r="PVF21" s="453"/>
      <c r="PVG21" s="453"/>
      <c r="PVH21" s="453"/>
      <c r="PVI21" s="453"/>
      <c r="PVJ21" s="453"/>
      <c r="PVK21" s="452"/>
      <c r="PVL21" s="452"/>
      <c r="PVM21" s="452"/>
      <c r="PVN21" s="453"/>
      <c r="PVO21" s="453"/>
      <c r="PVP21" s="453"/>
      <c r="PVQ21" s="453"/>
      <c r="PVR21" s="453"/>
      <c r="PVS21" s="452"/>
      <c r="PVT21" s="452"/>
      <c r="PVU21" s="452"/>
      <c r="PVV21" s="453"/>
      <c r="PVW21" s="453"/>
      <c r="PVX21" s="453"/>
      <c r="PVY21" s="453"/>
      <c r="PVZ21" s="453"/>
      <c r="PWA21" s="452"/>
      <c r="PWB21" s="452"/>
      <c r="PWC21" s="452"/>
      <c r="PWD21" s="453"/>
      <c r="PWE21" s="453"/>
      <c r="PWF21" s="453"/>
      <c r="PWG21" s="453"/>
      <c r="PWH21" s="453"/>
      <c r="PWI21" s="452"/>
      <c r="PWJ21" s="452"/>
      <c r="PWK21" s="452"/>
      <c r="PWL21" s="453"/>
      <c r="PWM21" s="453"/>
      <c r="PWN21" s="453"/>
      <c r="PWO21" s="453"/>
      <c r="PWP21" s="453"/>
      <c r="PWQ21" s="452"/>
      <c r="PWR21" s="452"/>
      <c r="PWS21" s="452"/>
      <c r="PWT21" s="453"/>
      <c r="PWU21" s="453"/>
      <c r="PWV21" s="453"/>
      <c r="PWW21" s="453"/>
      <c r="PWX21" s="453"/>
      <c r="PWY21" s="452"/>
      <c r="PWZ21" s="452"/>
      <c r="PXA21" s="452"/>
      <c r="PXB21" s="453"/>
      <c r="PXC21" s="453"/>
      <c r="PXD21" s="453"/>
      <c r="PXE21" s="453"/>
      <c r="PXF21" s="453"/>
      <c r="PXG21" s="452"/>
      <c r="PXH21" s="452"/>
      <c r="PXI21" s="452"/>
      <c r="PXJ21" s="453"/>
      <c r="PXK21" s="453"/>
      <c r="PXL21" s="453"/>
      <c r="PXM21" s="453"/>
      <c r="PXN21" s="453"/>
      <c r="PXO21" s="452"/>
      <c r="PXP21" s="452"/>
      <c r="PXQ21" s="452"/>
      <c r="PXR21" s="453"/>
      <c r="PXS21" s="453"/>
      <c r="PXT21" s="453"/>
      <c r="PXU21" s="453"/>
      <c r="PXV21" s="453"/>
      <c r="PXW21" s="452"/>
      <c r="PXX21" s="452"/>
      <c r="PXY21" s="452"/>
      <c r="PXZ21" s="453"/>
      <c r="PYA21" s="453"/>
      <c r="PYB21" s="453"/>
      <c r="PYC21" s="453"/>
      <c r="PYD21" s="453"/>
      <c r="PYE21" s="452"/>
      <c r="PYF21" s="452"/>
      <c r="PYG21" s="452"/>
      <c r="PYH21" s="453"/>
      <c r="PYI21" s="453"/>
      <c r="PYJ21" s="453"/>
      <c r="PYK21" s="453"/>
      <c r="PYL21" s="453"/>
      <c r="PYM21" s="452"/>
      <c r="PYN21" s="452"/>
      <c r="PYO21" s="452"/>
      <c r="PYP21" s="453"/>
      <c r="PYQ21" s="453"/>
      <c r="PYR21" s="453"/>
      <c r="PYS21" s="453"/>
      <c r="PYT21" s="453"/>
      <c r="PYU21" s="452"/>
      <c r="PYV21" s="452"/>
      <c r="PYW21" s="452"/>
      <c r="PYX21" s="453"/>
      <c r="PYY21" s="453"/>
      <c r="PYZ21" s="453"/>
      <c r="PZA21" s="453"/>
      <c r="PZB21" s="453"/>
      <c r="PZC21" s="452"/>
      <c r="PZD21" s="452"/>
      <c r="PZE21" s="452"/>
      <c r="PZF21" s="453"/>
      <c r="PZG21" s="453"/>
      <c r="PZH21" s="453"/>
      <c r="PZI21" s="453"/>
      <c r="PZJ21" s="453"/>
      <c r="PZK21" s="452"/>
      <c r="PZL21" s="452"/>
      <c r="PZM21" s="452"/>
      <c r="PZN21" s="453"/>
      <c r="PZO21" s="453"/>
      <c r="PZP21" s="453"/>
      <c r="PZQ21" s="453"/>
      <c r="PZR21" s="453"/>
      <c r="PZS21" s="452"/>
      <c r="PZT21" s="452"/>
      <c r="PZU21" s="452"/>
      <c r="PZV21" s="453"/>
      <c r="PZW21" s="453"/>
      <c r="PZX21" s="453"/>
      <c r="PZY21" s="453"/>
      <c r="PZZ21" s="453"/>
      <c r="QAA21" s="452"/>
      <c r="QAB21" s="452"/>
      <c r="QAC21" s="452"/>
      <c r="QAD21" s="453"/>
      <c r="QAE21" s="453"/>
      <c r="QAF21" s="453"/>
      <c r="QAG21" s="453"/>
      <c r="QAH21" s="453"/>
      <c r="QAI21" s="452"/>
      <c r="QAJ21" s="452"/>
      <c r="QAK21" s="452"/>
      <c r="QAL21" s="453"/>
      <c r="QAM21" s="453"/>
      <c r="QAN21" s="453"/>
      <c r="QAO21" s="453"/>
      <c r="QAP21" s="453"/>
      <c r="QAQ21" s="452"/>
      <c r="QAR21" s="452"/>
      <c r="QAS21" s="452"/>
      <c r="QAT21" s="453"/>
      <c r="QAU21" s="453"/>
      <c r="QAV21" s="453"/>
      <c r="QAW21" s="453"/>
      <c r="QAX21" s="453"/>
      <c r="QAY21" s="452"/>
      <c r="QAZ21" s="452"/>
      <c r="QBA21" s="452"/>
      <c r="QBB21" s="453"/>
      <c r="QBC21" s="453"/>
      <c r="QBD21" s="453"/>
      <c r="QBE21" s="453"/>
      <c r="QBF21" s="453"/>
      <c r="QBG21" s="452"/>
      <c r="QBH21" s="452"/>
      <c r="QBI21" s="452"/>
      <c r="QBJ21" s="453"/>
      <c r="QBK21" s="453"/>
      <c r="QBL21" s="453"/>
      <c r="QBM21" s="453"/>
      <c r="QBN21" s="453"/>
      <c r="QBO21" s="452"/>
      <c r="QBP21" s="452"/>
      <c r="QBQ21" s="452"/>
      <c r="QBR21" s="453"/>
      <c r="QBS21" s="453"/>
      <c r="QBT21" s="453"/>
      <c r="QBU21" s="453"/>
      <c r="QBV21" s="453"/>
      <c r="QBW21" s="452"/>
      <c r="QBX21" s="452"/>
      <c r="QBY21" s="452"/>
      <c r="QBZ21" s="453"/>
      <c r="QCA21" s="453"/>
      <c r="QCB21" s="453"/>
      <c r="QCC21" s="453"/>
      <c r="QCD21" s="453"/>
      <c r="QCE21" s="452"/>
      <c r="QCF21" s="452"/>
      <c r="QCG21" s="452"/>
      <c r="QCH21" s="453"/>
      <c r="QCI21" s="453"/>
      <c r="QCJ21" s="453"/>
      <c r="QCK21" s="453"/>
      <c r="QCL21" s="453"/>
      <c r="QCM21" s="452"/>
      <c r="QCN21" s="452"/>
      <c r="QCO21" s="452"/>
      <c r="QCP21" s="453"/>
      <c r="QCQ21" s="453"/>
      <c r="QCR21" s="453"/>
      <c r="QCS21" s="453"/>
      <c r="QCT21" s="453"/>
      <c r="QCU21" s="452"/>
      <c r="QCV21" s="452"/>
      <c r="QCW21" s="452"/>
      <c r="QCX21" s="453"/>
      <c r="QCY21" s="453"/>
      <c r="QCZ21" s="453"/>
      <c r="QDA21" s="453"/>
      <c r="QDB21" s="453"/>
      <c r="QDC21" s="452"/>
      <c r="QDD21" s="452"/>
      <c r="QDE21" s="452"/>
      <c r="QDF21" s="453"/>
      <c r="QDG21" s="453"/>
      <c r="QDH21" s="453"/>
      <c r="QDI21" s="453"/>
      <c r="QDJ21" s="453"/>
      <c r="QDK21" s="452"/>
      <c r="QDL21" s="452"/>
      <c r="QDM21" s="452"/>
      <c r="QDN21" s="453"/>
      <c r="QDO21" s="453"/>
      <c r="QDP21" s="453"/>
      <c r="QDQ21" s="453"/>
      <c r="QDR21" s="453"/>
      <c r="QDS21" s="452"/>
      <c r="QDT21" s="452"/>
      <c r="QDU21" s="452"/>
      <c r="QDV21" s="453"/>
      <c r="QDW21" s="453"/>
      <c r="QDX21" s="453"/>
      <c r="QDY21" s="453"/>
      <c r="QDZ21" s="453"/>
      <c r="QEA21" s="452"/>
      <c r="QEB21" s="452"/>
      <c r="QEC21" s="452"/>
      <c r="QED21" s="453"/>
      <c r="QEE21" s="453"/>
      <c r="QEF21" s="453"/>
      <c r="QEG21" s="453"/>
      <c r="QEH21" s="453"/>
      <c r="QEI21" s="452"/>
      <c r="QEJ21" s="452"/>
      <c r="QEK21" s="452"/>
      <c r="QEL21" s="453"/>
      <c r="QEM21" s="453"/>
      <c r="QEN21" s="453"/>
      <c r="QEO21" s="453"/>
      <c r="QEP21" s="453"/>
      <c r="QEQ21" s="452"/>
      <c r="QER21" s="452"/>
      <c r="QES21" s="452"/>
      <c r="QET21" s="453"/>
      <c r="QEU21" s="453"/>
      <c r="QEV21" s="453"/>
      <c r="QEW21" s="453"/>
      <c r="QEX21" s="453"/>
      <c r="QEY21" s="452"/>
      <c r="QEZ21" s="452"/>
      <c r="QFA21" s="452"/>
      <c r="QFB21" s="453"/>
      <c r="QFC21" s="453"/>
      <c r="QFD21" s="453"/>
      <c r="QFE21" s="453"/>
      <c r="QFF21" s="453"/>
      <c r="QFG21" s="452"/>
      <c r="QFH21" s="452"/>
      <c r="QFI21" s="452"/>
      <c r="QFJ21" s="453"/>
      <c r="QFK21" s="453"/>
      <c r="QFL21" s="453"/>
      <c r="QFM21" s="453"/>
      <c r="QFN21" s="453"/>
      <c r="QFO21" s="452"/>
      <c r="QFP21" s="452"/>
      <c r="QFQ21" s="452"/>
      <c r="QFR21" s="453"/>
      <c r="QFS21" s="453"/>
      <c r="QFT21" s="453"/>
      <c r="QFU21" s="453"/>
      <c r="QFV21" s="453"/>
      <c r="QFW21" s="452"/>
      <c r="QFX21" s="452"/>
      <c r="QFY21" s="452"/>
      <c r="QFZ21" s="453"/>
      <c r="QGA21" s="453"/>
      <c r="QGB21" s="453"/>
      <c r="QGC21" s="453"/>
      <c r="QGD21" s="453"/>
      <c r="QGE21" s="452"/>
      <c r="QGF21" s="452"/>
      <c r="QGG21" s="452"/>
      <c r="QGH21" s="453"/>
      <c r="QGI21" s="453"/>
      <c r="QGJ21" s="453"/>
      <c r="QGK21" s="453"/>
      <c r="QGL21" s="453"/>
      <c r="QGM21" s="452"/>
      <c r="QGN21" s="452"/>
      <c r="QGO21" s="452"/>
      <c r="QGP21" s="453"/>
      <c r="QGQ21" s="453"/>
      <c r="QGR21" s="453"/>
      <c r="QGS21" s="453"/>
      <c r="QGT21" s="453"/>
      <c r="QGU21" s="452"/>
      <c r="QGV21" s="452"/>
      <c r="QGW21" s="452"/>
      <c r="QGX21" s="453"/>
      <c r="QGY21" s="453"/>
      <c r="QGZ21" s="453"/>
      <c r="QHA21" s="453"/>
      <c r="QHB21" s="453"/>
      <c r="QHC21" s="452"/>
      <c r="QHD21" s="452"/>
      <c r="QHE21" s="452"/>
      <c r="QHF21" s="453"/>
      <c r="QHG21" s="453"/>
      <c r="QHH21" s="453"/>
      <c r="QHI21" s="453"/>
      <c r="QHJ21" s="453"/>
      <c r="QHK21" s="452"/>
      <c r="QHL21" s="452"/>
      <c r="QHM21" s="452"/>
      <c r="QHN21" s="453"/>
      <c r="QHO21" s="453"/>
      <c r="QHP21" s="453"/>
      <c r="QHQ21" s="453"/>
      <c r="QHR21" s="453"/>
      <c r="QHS21" s="452"/>
      <c r="QHT21" s="452"/>
      <c r="QHU21" s="452"/>
      <c r="QHV21" s="453"/>
      <c r="QHW21" s="453"/>
      <c r="QHX21" s="453"/>
      <c r="QHY21" s="453"/>
      <c r="QHZ21" s="453"/>
      <c r="QIA21" s="452"/>
      <c r="QIB21" s="452"/>
      <c r="QIC21" s="452"/>
      <c r="QID21" s="453"/>
      <c r="QIE21" s="453"/>
      <c r="QIF21" s="453"/>
      <c r="QIG21" s="453"/>
      <c r="QIH21" s="453"/>
      <c r="QII21" s="452"/>
      <c r="QIJ21" s="452"/>
      <c r="QIK21" s="452"/>
      <c r="QIL21" s="453"/>
      <c r="QIM21" s="453"/>
      <c r="QIN21" s="453"/>
      <c r="QIO21" s="453"/>
      <c r="QIP21" s="453"/>
      <c r="QIQ21" s="452"/>
      <c r="QIR21" s="452"/>
      <c r="QIS21" s="452"/>
      <c r="QIT21" s="453"/>
      <c r="QIU21" s="453"/>
      <c r="QIV21" s="453"/>
      <c r="QIW21" s="453"/>
      <c r="QIX21" s="453"/>
      <c r="QIY21" s="452"/>
      <c r="QIZ21" s="452"/>
      <c r="QJA21" s="452"/>
      <c r="QJB21" s="453"/>
      <c r="QJC21" s="453"/>
      <c r="QJD21" s="453"/>
      <c r="QJE21" s="453"/>
      <c r="QJF21" s="453"/>
      <c r="QJG21" s="452"/>
      <c r="QJH21" s="452"/>
      <c r="QJI21" s="452"/>
      <c r="QJJ21" s="453"/>
      <c r="QJK21" s="453"/>
      <c r="QJL21" s="453"/>
      <c r="QJM21" s="453"/>
      <c r="QJN21" s="453"/>
      <c r="QJO21" s="452"/>
      <c r="QJP21" s="452"/>
      <c r="QJQ21" s="452"/>
      <c r="QJR21" s="453"/>
      <c r="QJS21" s="453"/>
      <c r="QJT21" s="453"/>
      <c r="QJU21" s="453"/>
      <c r="QJV21" s="453"/>
      <c r="QJW21" s="452"/>
      <c r="QJX21" s="452"/>
      <c r="QJY21" s="452"/>
      <c r="QJZ21" s="453"/>
      <c r="QKA21" s="453"/>
      <c r="QKB21" s="453"/>
      <c r="QKC21" s="453"/>
      <c r="QKD21" s="453"/>
      <c r="QKE21" s="452"/>
      <c r="QKF21" s="452"/>
      <c r="QKG21" s="452"/>
      <c r="QKH21" s="453"/>
      <c r="QKI21" s="453"/>
      <c r="QKJ21" s="453"/>
      <c r="QKK21" s="453"/>
      <c r="QKL21" s="453"/>
      <c r="QKM21" s="452"/>
      <c r="QKN21" s="452"/>
      <c r="QKO21" s="452"/>
      <c r="QKP21" s="453"/>
      <c r="QKQ21" s="453"/>
      <c r="QKR21" s="453"/>
      <c r="QKS21" s="453"/>
      <c r="QKT21" s="453"/>
      <c r="QKU21" s="452"/>
      <c r="QKV21" s="452"/>
      <c r="QKW21" s="452"/>
      <c r="QKX21" s="453"/>
      <c r="QKY21" s="453"/>
      <c r="QKZ21" s="453"/>
      <c r="QLA21" s="453"/>
      <c r="QLB21" s="453"/>
      <c r="QLC21" s="452"/>
      <c r="QLD21" s="452"/>
      <c r="QLE21" s="452"/>
      <c r="QLF21" s="453"/>
      <c r="QLG21" s="453"/>
      <c r="QLH21" s="453"/>
      <c r="QLI21" s="453"/>
      <c r="QLJ21" s="453"/>
      <c r="QLK21" s="452"/>
      <c r="QLL21" s="452"/>
      <c r="QLM21" s="452"/>
      <c r="QLN21" s="453"/>
      <c r="QLO21" s="453"/>
      <c r="QLP21" s="453"/>
      <c r="QLQ21" s="453"/>
      <c r="QLR21" s="453"/>
      <c r="QLS21" s="452"/>
      <c r="QLT21" s="452"/>
      <c r="QLU21" s="452"/>
      <c r="QLV21" s="453"/>
      <c r="QLW21" s="453"/>
      <c r="QLX21" s="453"/>
      <c r="QLY21" s="453"/>
      <c r="QLZ21" s="453"/>
      <c r="QMA21" s="452"/>
      <c r="QMB21" s="452"/>
      <c r="QMC21" s="452"/>
      <c r="QMD21" s="453"/>
      <c r="QME21" s="453"/>
      <c r="QMF21" s="453"/>
      <c r="QMG21" s="453"/>
      <c r="QMH21" s="453"/>
      <c r="QMI21" s="452"/>
      <c r="QMJ21" s="452"/>
      <c r="QMK21" s="452"/>
      <c r="QML21" s="453"/>
      <c r="QMM21" s="453"/>
      <c r="QMN21" s="453"/>
      <c r="QMO21" s="453"/>
      <c r="QMP21" s="453"/>
      <c r="QMQ21" s="452"/>
      <c r="QMR21" s="452"/>
      <c r="QMS21" s="452"/>
      <c r="QMT21" s="453"/>
      <c r="QMU21" s="453"/>
      <c r="QMV21" s="453"/>
      <c r="QMW21" s="453"/>
      <c r="QMX21" s="453"/>
      <c r="QMY21" s="452"/>
      <c r="QMZ21" s="452"/>
      <c r="QNA21" s="452"/>
      <c r="QNB21" s="453"/>
      <c r="QNC21" s="453"/>
      <c r="QND21" s="453"/>
      <c r="QNE21" s="453"/>
      <c r="QNF21" s="453"/>
      <c r="QNG21" s="452"/>
      <c r="QNH21" s="452"/>
      <c r="QNI21" s="452"/>
      <c r="QNJ21" s="453"/>
      <c r="QNK21" s="453"/>
      <c r="QNL21" s="453"/>
      <c r="QNM21" s="453"/>
      <c r="QNN21" s="453"/>
      <c r="QNO21" s="452"/>
      <c r="QNP21" s="452"/>
      <c r="QNQ21" s="452"/>
      <c r="QNR21" s="453"/>
      <c r="QNS21" s="453"/>
      <c r="QNT21" s="453"/>
      <c r="QNU21" s="453"/>
      <c r="QNV21" s="453"/>
      <c r="QNW21" s="452"/>
      <c r="QNX21" s="452"/>
      <c r="QNY21" s="452"/>
      <c r="QNZ21" s="453"/>
      <c r="QOA21" s="453"/>
      <c r="QOB21" s="453"/>
      <c r="QOC21" s="453"/>
      <c r="QOD21" s="453"/>
      <c r="QOE21" s="452"/>
      <c r="QOF21" s="452"/>
      <c r="QOG21" s="452"/>
      <c r="QOH21" s="453"/>
      <c r="QOI21" s="453"/>
      <c r="QOJ21" s="453"/>
      <c r="QOK21" s="453"/>
      <c r="QOL21" s="453"/>
      <c r="QOM21" s="452"/>
      <c r="QON21" s="452"/>
      <c r="QOO21" s="452"/>
      <c r="QOP21" s="453"/>
      <c r="QOQ21" s="453"/>
      <c r="QOR21" s="453"/>
      <c r="QOS21" s="453"/>
      <c r="QOT21" s="453"/>
      <c r="QOU21" s="452"/>
      <c r="QOV21" s="452"/>
      <c r="QOW21" s="452"/>
      <c r="QOX21" s="453"/>
      <c r="QOY21" s="453"/>
      <c r="QOZ21" s="453"/>
      <c r="QPA21" s="453"/>
      <c r="QPB21" s="453"/>
      <c r="QPC21" s="452"/>
      <c r="QPD21" s="452"/>
      <c r="QPE21" s="452"/>
      <c r="QPF21" s="453"/>
      <c r="QPG21" s="453"/>
      <c r="QPH21" s="453"/>
      <c r="QPI21" s="453"/>
      <c r="QPJ21" s="453"/>
      <c r="QPK21" s="452"/>
      <c r="QPL21" s="452"/>
      <c r="QPM21" s="452"/>
      <c r="QPN21" s="453"/>
      <c r="QPO21" s="453"/>
      <c r="QPP21" s="453"/>
      <c r="QPQ21" s="453"/>
      <c r="QPR21" s="453"/>
      <c r="QPS21" s="452"/>
      <c r="QPT21" s="452"/>
      <c r="QPU21" s="452"/>
      <c r="QPV21" s="453"/>
      <c r="QPW21" s="453"/>
      <c r="QPX21" s="453"/>
      <c r="QPY21" s="453"/>
      <c r="QPZ21" s="453"/>
      <c r="QQA21" s="452"/>
      <c r="QQB21" s="452"/>
      <c r="QQC21" s="452"/>
      <c r="QQD21" s="453"/>
      <c r="QQE21" s="453"/>
      <c r="QQF21" s="453"/>
      <c r="QQG21" s="453"/>
      <c r="QQH21" s="453"/>
      <c r="QQI21" s="452"/>
      <c r="QQJ21" s="452"/>
      <c r="QQK21" s="452"/>
      <c r="QQL21" s="453"/>
      <c r="QQM21" s="453"/>
      <c r="QQN21" s="453"/>
      <c r="QQO21" s="453"/>
      <c r="QQP21" s="453"/>
      <c r="QQQ21" s="452"/>
      <c r="QQR21" s="452"/>
      <c r="QQS21" s="452"/>
      <c r="QQT21" s="453"/>
      <c r="QQU21" s="453"/>
      <c r="QQV21" s="453"/>
      <c r="QQW21" s="453"/>
      <c r="QQX21" s="453"/>
      <c r="QQY21" s="452"/>
      <c r="QQZ21" s="452"/>
      <c r="QRA21" s="452"/>
      <c r="QRB21" s="453"/>
      <c r="QRC21" s="453"/>
      <c r="QRD21" s="453"/>
      <c r="QRE21" s="453"/>
      <c r="QRF21" s="453"/>
      <c r="QRG21" s="452"/>
      <c r="QRH21" s="452"/>
      <c r="QRI21" s="452"/>
      <c r="QRJ21" s="453"/>
      <c r="QRK21" s="453"/>
      <c r="QRL21" s="453"/>
      <c r="QRM21" s="453"/>
      <c r="QRN21" s="453"/>
      <c r="QRO21" s="452"/>
      <c r="QRP21" s="452"/>
      <c r="QRQ21" s="452"/>
      <c r="QRR21" s="453"/>
      <c r="QRS21" s="453"/>
      <c r="QRT21" s="453"/>
      <c r="QRU21" s="453"/>
      <c r="QRV21" s="453"/>
      <c r="QRW21" s="452"/>
      <c r="QRX21" s="452"/>
      <c r="QRY21" s="452"/>
      <c r="QRZ21" s="453"/>
      <c r="QSA21" s="453"/>
      <c r="QSB21" s="453"/>
      <c r="QSC21" s="453"/>
      <c r="QSD21" s="453"/>
      <c r="QSE21" s="452"/>
      <c r="QSF21" s="452"/>
      <c r="QSG21" s="452"/>
      <c r="QSH21" s="453"/>
      <c r="QSI21" s="453"/>
      <c r="QSJ21" s="453"/>
      <c r="QSK21" s="453"/>
      <c r="QSL21" s="453"/>
      <c r="QSM21" s="452"/>
      <c r="QSN21" s="452"/>
      <c r="QSO21" s="452"/>
      <c r="QSP21" s="453"/>
      <c r="QSQ21" s="453"/>
      <c r="QSR21" s="453"/>
      <c r="QSS21" s="453"/>
      <c r="QST21" s="453"/>
      <c r="QSU21" s="452"/>
      <c r="QSV21" s="452"/>
      <c r="QSW21" s="452"/>
      <c r="QSX21" s="453"/>
      <c r="QSY21" s="453"/>
      <c r="QSZ21" s="453"/>
      <c r="QTA21" s="453"/>
      <c r="QTB21" s="453"/>
      <c r="QTC21" s="452"/>
      <c r="QTD21" s="452"/>
      <c r="QTE21" s="452"/>
      <c r="QTF21" s="453"/>
      <c r="QTG21" s="453"/>
      <c r="QTH21" s="453"/>
      <c r="QTI21" s="453"/>
      <c r="QTJ21" s="453"/>
      <c r="QTK21" s="452"/>
      <c r="QTL21" s="452"/>
      <c r="QTM21" s="452"/>
      <c r="QTN21" s="453"/>
      <c r="QTO21" s="453"/>
      <c r="QTP21" s="453"/>
      <c r="QTQ21" s="453"/>
      <c r="QTR21" s="453"/>
      <c r="QTS21" s="452"/>
      <c r="QTT21" s="452"/>
      <c r="QTU21" s="452"/>
      <c r="QTV21" s="453"/>
      <c r="QTW21" s="453"/>
      <c r="QTX21" s="453"/>
      <c r="QTY21" s="453"/>
      <c r="QTZ21" s="453"/>
      <c r="QUA21" s="452"/>
      <c r="QUB21" s="452"/>
      <c r="QUC21" s="452"/>
      <c r="QUD21" s="453"/>
      <c r="QUE21" s="453"/>
      <c r="QUF21" s="453"/>
      <c r="QUG21" s="453"/>
      <c r="QUH21" s="453"/>
      <c r="QUI21" s="452"/>
      <c r="QUJ21" s="452"/>
      <c r="QUK21" s="452"/>
      <c r="QUL21" s="453"/>
      <c r="QUM21" s="453"/>
      <c r="QUN21" s="453"/>
      <c r="QUO21" s="453"/>
      <c r="QUP21" s="453"/>
      <c r="QUQ21" s="452"/>
      <c r="QUR21" s="452"/>
      <c r="QUS21" s="452"/>
      <c r="QUT21" s="453"/>
      <c r="QUU21" s="453"/>
      <c r="QUV21" s="453"/>
      <c r="QUW21" s="453"/>
      <c r="QUX21" s="453"/>
      <c r="QUY21" s="452"/>
      <c r="QUZ21" s="452"/>
      <c r="QVA21" s="452"/>
      <c r="QVB21" s="453"/>
      <c r="QVC21" s="453"/>
      <c r="QVD21" s="453"/>
      <c r="QVE21" s="453"/>
      <c r="QVF21" s="453"/>
      <c r="QVG21" s="452"/>
      <c r="QVH21" s="452"/>
      <c r="QVI21" s="452"/>
      <c r="QVJ21" s="453"/>
      <c r="QVK21" s="453"/>
      <c r="QVL21" s="453"/>
      <c r="QVM21" s="453"/>
      <c r="QVN21" s="453"/>
      <c r="QVO21" s="452"/>
      <c r="QVP21" s="452"/>
      <c r="QVQ21" s="452"/>
      <c r="QVR21" s="453"/>
      <c r="QVS21" s="453"/>
      <c r="QVT21" s="453"/>
      <c r="QVU21" s="453"/>
      <c r="QVV21" s="453"/>
      <c r="QVW21" s="452"/>
      <c r="QVX21" s="452"/>
      <c r="QVY21" s="452"/>
      <c r="QVZ21" s="453"/>
      <c r="QWA21" s="453"/>
      <c r="QWB21" s="453"/>
      <c r="QWC21" s="453"/>
      <c r="QWD21" s="453"/>
      <c r="QWE21" s="452"/>
      <c r="QWF21" s="452"/>
      <c r="QWG21" s="452"/>
      <c r="QWH21" s="453"/>
      <c r="QWI21" s="453"/>
      <c r="QWJ21" s="453"/>
      <c r="QWK21" s="453"/>
      <c r="QWL21" s="453"/>
      <c r="QWM21" s="452"/>
      <c r="QWN21" s="452"/>
      <c r="QWO21" s="452"/>
      <c r="QWP21" s="453"/>
      <c r="QWQ21" s="453"/>
      <c r="QWR21" s="453"/>
      <c r="QWS21" s="453"/>
      <c r="QWT21" s="453"/>
      <c r="QWU21" s="452"/>
      <c r="QWV21" s="452"/>
      <c r="QWW21" s="452"/>
      <c r="QWX21" s="453"/>
      <c r="QWY21" s="453"/>
      <c r="QWZ21" s="453"/>
      <c r="QXA21" s="453"/>
      <c r="QXB21" s="453"/>
      <c r="QXC21" s="452"/>
      <c r="QXD21" s="452"/>
      <c r="QXE21" s="452"/>
      <c r="QXF21" s="453"/>
      <c r="QXG21" s="453"/>
      <c r="QXH21" s="453"/>
      <c r="QXI21" s="453"/>
      <c r="QXJ21" s="453"/>
      <c r="QXK21" s="452"/>
      <c r="QXL21" s="452"/>
      <c r="QXM21" s="452"/>
      <c r="QXN21" s="453"/>
      <c r="QXO21" s="453"/>
      <c r="QXP21" s="453"/>
      <c r="QXQ21" s="453"/>
      <c r="QXR21" s="453"/>
      <c r="QXS21" s="452"/>
      <c r="QXT21" s="452"/>
      <c r="QXU21" s="452"/>
      <c r="QXV21" s="453"/>
      <c r="QXW21" s="453"/>
      <c r="QXX21" s="453"/>
      <c r="QXY21" s="453"/>
      <c r="QXZ21" s="453"/>
      <c r="QYA21" s="452"/>
      <c r="QYB21" s="452"/>
      <c r="QYC21" s="452"/>
      <c r="QYD21" s="453"/>
      <c r="QYE21" s="453"/>
      <c r="QYF21" s="453"/>
      <c r="QYG21" s="453"/>
      <c r="QYH21" s="453"/>
      <c r="QYI21" s="452"/>
      <c r="QYJ21" s="452"/>
      <c r="QYK21" s="452"/>
      <c r="QYL21" s="453"/>
      <c r="QYM21" s="453"/>
      <c r="QYN21" s="453"/>
      <c r="QYO21" s="453"/>
      <c r="QYP21" s="453"/>
      <c r="QYQ21" s="452"/>
      <c r="QYR21" s="452"/>
      <c r="QYS21" s="452"/>
      <c r="QYT21" s="453"/>
      <c r="QYU21" s="453"/>
      <c r="QYV21" s="453"/>
      <c r="QYW21" s="453"/>
      <c r="QYX21" s="453"/>
      <c r="QYY21" s="452"/>
      <c r="QYZ21" s="452"/>
      <c r="QZA21" s="452"/>
      <c r="QZB21" s="453"/>
      <c r="QZC21" s="453"/>
      <c r="QZD21" s="453"/>
      <c r="QZE21" s="453"/>
      <c r="QZF21" s="453"/>
      <c r="QZG21" s="452"/>
      <c r="QZH21" s="452"/>
      <c r="QZI21" s="452"/>
      <c r="QZJ21" s="453"/>
      <c r="QZK21" s="453"/>
      <c r="QZL21" s="453"/>
      <c r="QZM21" s="453"/>
      <c r="QZN21" s="453"/>
      <c r="QZO21" s="452"/>
      <c r="QZP21" s="452"/>
      <c r="QZQ21" s="452"/>
      <c r="QZR21" s="453"/>
      <c r="QZS21" s="453"/>
      <c r="QZT21" s="453"/>
      <c r="QZU21" s="453"/>
      <c r="QZV21" s="453"/>
      <c r="QZW21" s="452"/>
      <c r="QZX21" s="452"/>
      <c r="QZY21" s="452"/>
      <c r="QZZ21" s="453"/>
      <c r="RAA21" s="453"/>
      <c r="RAB21" s="453"/>
      <c r="RAC21" s="453"/>
      <c r="RAD21" s="453"/>
      <c r="RAE21" s="452"/>
      <c r="RAF21" s="452"/>
      <c r="RAG21" s="452"/>
      <c r="RAH21" s="453"/>
      <c r="RAI21" s="453"/>
      <c r="RAJ21" s="453"/>
      <c r="RAK21" s="453"/>
      <c r="RAL21" s="453"/>
      <c r="RAM21" s="452"/>
      <c r="RAN21" s="452"/>
      <c r="RAO21" s="452"/>
      <c r="RAP21" s="453"/>
      <c r="RAQ21" s="453"/>
      <c r="RAR21" s="453"/>
      <c r="RAS21" s="453"/>
      <c r="RAT21" s="453"/>
      <c r="RAU21" s="452"/>
      <c r="RAV21" s="452"/>
      <c r="RAW21" s="452"/>
      <c r="RAX21" s="453"/>
      <c r="RAY21" s="453"/>
      <c r="RAZ21" s="453"/>
      <c r="RBA21" s="453"/>
      <c r="RBB21" s="453"/>
      <c r="RBC21" s="452"/>
      <c r="RBD21" s="452"/>
      <c r="RBE21" s="452"/>
      <c r="RBF21" s="453"/>
      <c r="RBG21" s="453"/>
      <c r="RBH21" s="453"/>
      <c r="RBI21" s="453"/>
      <c r="RBJ21" s="453"/>
      <c r="RBK21" s="452"/>
      <c r="RBL21" s="452"/>
      <c r="RBM21" s="452"/>
      <c r="RBN21" s="453"/>
      <c r="RBO21" s="453"/>
      <c r="RBP21" s="453"/>
      <c r="RBQ21" s="453"/>
      <c r="RBR21" s="453"/>
      <c r="RBS21" s="452"/>
      <c r="RBT21" s="452"/>
      <c r="RBU21" s="452"/>
      <c r="RBV21" s="453"/>
      <c r="RBW21" s="453"/>
      <c r="RBX21" s="453"/>
      <c r="RBY21" s="453"/>
      <c r="RBZ21" s="453"/>
      <c r="RCA21" s="452"/>
      <c r="RCB21" s="452"/>
      <c r="RCC21" s="452"/>
      <c r="RCD21" s="453"/>
      <c r="RCE21" s="453"/>
      <c r="RCF21" s="453"/>
      <c r="RCG21" s="453"/>
      <c r="RCH21" s="453"/>
      <c r="RCI21" s="452"/>
      <c r="RCJ21" s="452"/>
      <c r="RCK21" s="452"/>
      <c r="RCL21" s="453"/>
      <c r="RCM21" s="453"/>
      <c r="RCN21" s="453"/>
      <c r="RCO21" s="453"/>
      <c r="RCP21" s="453"/>
      <c r="RCQ21" s="452"/>
      <c r="RCR21" s="452"/>
      <c r="RCS21" s="452"/>
      <c r="RCT21" s="453"/>
      <c r="RCU21" s="453"/>
      <c r="RCV21" s="453"/>
      <c r="RCW21" s="453"/>
      <c r="RCX21" s="453"/>
      <c r="RCY21" s="452"/>
      <c r="RCZ21" s="452"/>
      <c r="RDA21" s="452"/>
      <c r="RDB21" s="453"/>
      <c r="RDC21" s="453"/>
      <c r="RDD21" s="453"/>
      <c r="RDE21" s="453"/>
      <c r="RDF21" s="453"/>
      <c r="RDG21" s="452"/>
      <c r="RDH21" s="452"/>
      <c r="RDI21" s="452"/>
      <c r="RDJ21" s="453"/>
      <c r="RDK21" s="453"/>
      <c r="RDL21" s="453"/>
      <c r="RDM21" s="453"/>
      <c r="RDN21" s="453"/>
      <c r="RDO21" s="452"/>
      <c r="RDP21" s="452"/>
      <c r="RDQ21" s="452"/>
      <c r="RDR21" s="453"/>
      <c r="RDS21" s="453"/>
      <c r="RDT21" s="453"/>
      <c r="RDU21" s="453"/>
      <c r="RDV21" s="453"/>
      <c r="RDW21" s="452"/>
      <c r="RDX21" s="452"/>
      <c r="RDY21" s="452"/>
      <c r="RDZ21" s="453"/>
      <c r="REA21" s="453"/>
      <c r="REB21" s="453"/>
      <c r="REC21" s="453"/>
      <c r="RED21" s="453"/>
      <c r="REE21" s="452"/>
      <c r="REF21" s="452"/>
      <c r="REG21" s="452"/>
      <c r="REH21" s="453"/>
      <c r="REI21" s="453"/>
      <c r="REJ21" s="453"/>
      <c r="REK21" s="453"/>
      <c r="REL21" s="453"/>
      <c r="REM21" s="452"/>
      <c r="REN21" s="452"/>
      <c r="REO21" s="452"/>
      <c r="REP21" s="453"/>
      <c r="REQ21" s="453"/>
      <c r="RER21" s="453"/>
      <c r="RES21" s="453"/>
      <c r="RET21" s="453"/>
      <c r="REU21" s="452"/>
      <c r="REV21" s="452"/>
      <c r="REW21" s="452"/>
      <c r="REX21" s="453"/>
      <c r="REY21" s="453"/>
      <c r="REZ21" s="453"/>
      <c r="RFA21" s="453"/>
      <c r="RFB21" s="453"/>
      <c r="RFC21" s="452"/>
      <c r="RFD21" s="452"/>
      <c r="RFE21" s="452"/>
      <c r="RFF21" s="453"/>
      <c r="RFG21" s="453"/>
      <c r="RFH21" s="453"/>
      <c r="RFI21" s="453"/>
      <c r="RFJ21" s="453"/>
      <c r="RFK21" s="452"/>
      <c r="RFL21" s="452"/>
      <c r="RFM21" s="452"/>
      <c r="RFN21" s="453"/>
      <c r="RFO21" s="453"/>
      <c r="RFP21" s="453"/>
      <c r="RFQ21" s="453"/>
      <c r="RFR21" s="453"/>
      <c r="RFS21" s="452"/>
      <c r="RFT21" s="452"/>
      <c r="RFU21" s="452"/>
      <c r="RFV21" s="453"/>
      <c r="RFW21" s="453"/>
      <c r="RFX21" s="453"/>
      <c r="RFY21" s="453"/>
      <c r="RFZ21" s="453"/>
      <c r="RGA21" s="452"/>
      <c r="RGB21" s="452"/>
      <c r="RGC21" s="452"/>
      <c r="RGD21" s="453"/>
      <c r="RGE21" s="453"/>
      <c r="RGF21" s="453"/>
      <c r="RGG21" s="453"/>
      <c r="RGH21" s="453"/>
      <c r="RGI21" s="452"/>
      <c r="RGJ21" s="452"/>
      <c r="RGK21" s="452"/>
      <c r="RGL21" s="453"/>
      <c r="RGM21" s="453"/>
      <c r="RGN21" s="453"/>
      <c r="RGO21" s="453"/>
      <c r="RGP21" s="453"/>
      <c r="RGQ21" s="452"/>
      <c r="RGR21" s="452"/>
      <c r="RGS21" s="452"/>
      <c r="RGT21" s="453"/>
      <c r="RGU21" s="453"/>
      <c r="RGV21" s="453"/>
      <c r="RGW21" s="453"/>
      <c r="RGX21" s="453"/>
      <c r="RGY21" s="452"/>
      <c r="RGZ21" s="452"/>
      <c r="RHA21" s="452"/>
      <c r="RHB21" s="453"/>
      <c r="RHC21" s="453"/>
      <c r="RHD21" s="453"/>
      <c r="RHE21" s="453"/>
      <c r="RHF21" s="453"/>
      <c r="RHG21" s="452"/>
      <c r="RHH21" s="452"/>
      <c r="RHI21" s="452"/>
      <c r="RHJ21" s="453"/>
      <c r="RHK21" s="453"/>
      <c r="RHL21" s="453"/>
      <c r="RHM21" s="453"/>
      <c r="RHN21" s="453"/>
      <c r="RHO21" s="452"/>
      <c r="RHP21" s="452"/>
      <c r="RHQ21" s="452"/>
      <c r="RHR21" s="453"/>
      <c r="RHS21" s="453"/>
      <c r="RHT21" s="453"/>
      <c r="RHU21" s="453"/>
      <c r="RHV21" s="453"/>
      <c r="RHW21" s="452"/>
      <c r="RHX21" s="452"/>
      <c r="RHY21" s="452"/>
      <c r="RHZ21" s="453"/>
      <c r="RIA21" s="453"/>
      <c r="RIB21" s="453"/>
      <c r="RIC21" s="453"/>
      <c r="RID21" s="453"/>
      <c r="RIE21" s="452"/>
      <c r="RIF21" s="452"/>
      <c r="RIG21" s="452"/>
      <c r="RIH21" s="453"/>
      <c r="RII21" s="453"/>
      <c r="RIJ21" s="453"/>
      <c r="RIK21" s="453"/>
      <c r="RIL21" s="453"/>
      <c r="RIM21" s="452"/>
      <c r="RIN21" s="452"/>
      <c r="RIO21" s="452"/>
      <c r="RIP21" s="453"/>
      <c r="RIQ21" s="453"/>
      <c r="RIR21" s="453"/>
      <c r="RIS21" s="453"/>
      <c r="RIT21" s="453"/>
      <c r="RIU21" s="452"/>
      <c r="RIV21" s="452"/>
      <c r="RIW21" s="452"/>
      <c r="RIX21" s="453"/>
      <c r="RIY21" s="453"/>
      <c r="RIZ21" s="453"/>
      <c r="RJA21" s="453"/>
      <c r="RJB21" s="453"/>
      <c r="RJC21" s="452"/>
      <c r="RJD21" s="452"/>
      <c r="RJE21" s="452"/>
      <c r="RJF21" s="453"/>
      <c r="RJG21" s="453"/>
      <c r="RJH21" s="453"/>
      <c r="RJI21" s="453"/>
      <c r="RJJ21" s="453"/>
      <c r="RJK21" s="452"/>
      <c r="RJL21" s="452"/>
      <c r="RJM21" s="452"/>
      <c r="RJN21" s="453"/>
      <c r="RJO21" s="453"/>
      <c r="RJP21" s="453"/>
      <c r="RJQ21" s="453"/>
      <c r="RJR21" s="453"/>
      <c r="RJS21" s="452"/>
      <c r="RJT21" s="452"/>
      <c r="RJU21" s="452"/>
      <c r="RJV21" s="453"/>
      <c r="RJW21" s="453"/>
      <c r="RJX21" s="453"/>
      <c r="RJY21" s="453"/>
      <c r="RJZ21" s="453"/>
      <c r="RKA21" s="452"/>
      <c r="RKB21" s="452"/>
      <c r="RKC21" s="452"/>
      <c r="RKD21" s="453"/>
      <c r="RKE21" s="453"/>
      <c r="RKF21" s="453"/>
      <c r="RKG21" s="453"/>
      <c r="RKH21" s="453"/>
      <c r="RKI21" s="452"/>
      <c r="RKJ21" s="452"/>
      <c r="RKK21" s="452"/>
      <c r="RKL21" s="453"/>
      <c r="RKM21" s="453"/>
      <c r="RKN21" s="453"/>
      <c r="RKO21" s="453"/>
      <c r="RKP21" s="453"/>
      <c r="RKQ21" s="452"/>
      <c r="RKR21" s="452"/>
      <c r="RKS21" s="452"/>
      <c r="RKT21" s="453"/>
      <c r="RKU21" s="453"/>
      <c r="RKV21" s="453"/>
      <c r="RKW21" s="453"/>
      <c r="RKX21" s="453"/>
      <c r="RKY21" s="452"/>
      <c r="RKZ21" s="452"/>
      <c r="RLA21" s="452"/>
      <c r="RLB21" s="453"/>
      <c r="RLC21" s="453"/>
      <c r="RLD21" s="453"/>
      <c r="RLE21" s="453"/>
      <c r="RLF21" s="453"/>
      <c r="RLG21" s="452"/>
      <c r="RLH21" s="452"/>
      <c r="RLI21" s="452"/>
      <c r="RLJ21" s="453"/>
      <c r="RLK21" s="453"/>
      <c r="RLL21" s="453"/>
      <c r="RLM21" s="453"/>
      <c r="RLN21" s="453"/>
      <c r="RLO21" s="452"/>
      <c r="RLP21" s="452"/>
      <c r="RLQ21" s="452"/>
      <c r="RLR21" s="453"/>
      <c r="RLS21" s="453"/>
      <c r="RLT21" s="453"/>
      <c r="RLU21" s="453"/>
      <c r="RLV21" s="453"/>
      <c r="RLW21" s="452"/>
      <c r="RLX21" s="452"/>
      <c r="RLY21" s="452"/>
      <c r="RLZ21" s="453"/>
      <c r="RMA21" s="453"/>
      <c r="RMB21" s="453"/>
      <c r="RMC21" s="453"/>
      <c r="RMD21" s="453"/>
      <c r="RME21" s="452"/>
      <c r="RMF21" s="452"/>
      <c r="RMG21" s="452"/>
      <c r="RMH21" s="453"/>
      <c r="RMI21" s="453"/>
      <c r="RMJ21" s="453"/>
      <c r="RMK21" s="453"/>
      <c r="RML21" s="453"/>
      <c r="RMM21" s="452"/>
      <c r="RMN21" s="452"/>
      <c r="RMO21" s="452"/>
      <c r="RMP21" s="453"/>
      <c r="RMQ21" s="453"/>
      <c r="RMR21" s="453"/>
      <c r="RMS21" s="453"/>
      <c r="RMT21" s="453"/>
      <c r="RMU21" s="452"/>
      <c r="RMV21" s="452"/>
      <c r="RMW21" s="452"/>
      <c r="RMX21" s="453"/>
      <c r="RMY21" s="453"/>
      <c r="RMZ21" s="453"/>
      <c r="RNA21" s="453"/>
      <c r="RNB21" s="453"/>
      <c r="RNC21" s="452"/>
      <c r="RND21" s="452"/>
      <c r="RNE21" s="452"/>
      <c r="RNF21" s="453"/>
      <c r="RNG21" s="453"/>
      <c r="RNH21" s="453"/>
      <c r="RNI21" s="453"/>
      <c r="RNJ21" s="453"/>
      <c r="RNK21" s="452"/>
      <c r="RNL21" s="452"/>
      <c r="RNM21" s="452"/>
      <c r="RNN21" s="453"/>
      <c r="RNO21" s="453"/>
      <c r="RNP21" s="453"/>
      <c r="RNQ21" s="453"/>
      <c r="RNR21" s="453"/>
      <c r="RNS21" s="452"/>
      <c r="RNT21" s="452"/>
      <c r="RNU21" s="452"/>
      <c r="RNV21" s="453"/>
      <c r="RNW21" s="453"/>
      <c r="RNX21" s="453"/>
      <c r="RNY21" s="453"/>
      <c r="RNZ21" s="453"/>
      <c r="ROA21" s="452"/>
      <c r="ROB21" s="452"/>
      <c r="ROC21" s="452"/>
      <c r="ROD21" s="453"/>
      <c r="ROE21" s="453"/>
      <c r="ROF21" s="453"/>
      <c r="ROG21" s="453"/>
      <c r="ROH21" s="453"/>
      <c r="ROI21" s="452"/>
      <c r="ROJ21" s="452"/>
      <c r="ROK21" s="452"/>
      <c r="ROL21" s="453"/>
      <c r="ROM21" s="453"/>
      <c r="RON21" s="453"/>
      <c r="ROO21" s="453"/>
      <c r="ROP21" s="453"/>
      <c r="ROQ21" s="452"/>
      <c r="ROR21" s="452"/>
      <c r="ROS21" s="452"/>
      <c r="ROT21" s="453"/>
      <c r="ROU21" s="453"/>
      <c r="ROV21" s="453"/>
      <c r="ROW21" s="453"/>
      <c r="ROX21" s="453"/>
      <c r="ROY21" s="452"/>
      <c r="ROZ21" s="452"/>
      <c r="RPA21" s="452"/>
      <c r="RPB21" s="453"/>
      <c r="RPC21" s="453"/>
      <c r="RPD21" s="453"/>
      <c r="RPE21" s="453"/>
      <c r="RPF21" s="453"/>
      <c r="RPG21" s="452"/>
      <c r="RPH21" s="452"/>
      <c r="RPI21" s="452"/>
      <c r="RPJ21" s="453"/>
      <c r="RPK21" s="453"/>
      <c r="RPL21" s="453"/>
      <c r="RPM21" s="453"/>
      <c r="RPN21" s="453"/>
      <c r="RPO21" s="452"/>
      <c r="RPP21" s="452"/>
      <c r="RPQ21" s="452"/>
      <c r="RPR21" s="453"/>
      <c r="RPS21" s="453"/>
      <c r="RPT21" s="453"/>
      <c r="RPU21" s="453"/>
      <c r="RPV21" s="453"/>
      <c r="RPW21" s="452"/>
      <c r="RPX21" s="452"/>
      <c r="RPY21" s="452"/>
      <c r="RPZ21" s="453"/>
      <c r="RQA21" s="453"/>
      <c r="RQB21" s="453"/>
      <c r="RQC21" s="453"/>
      <c r="RQD21" s="453"/>
      <c r="RQE21" s="452"/>
      <c r="RQF21" s="452"/>
      <c r="RQG21" s="452"/>
      <c r="RQH21" s="453"/>
      <c r="RQI21" s="453"/>
      <c r="RQJ21" s="453"/>
      <c r="RQK21" s="453"/>
      <c r="RQL21" s="453"/>
      <c r="RQM21" s="452"/>
      <c r="RQN21" s="452"/>
      <c r="RQO21" s="452"/>
      <c r="RQP21" s="453"/>
      <c r="RQQ21" s="453"/>
      <c r="RQR21" s="453"/>
      <c r="RQS21" s="453"/>
      <c r="RQT21" s="453"/>
      <c r="RQU21" s="452"/>
      <c r="RQV21" s="452"/>
      <c r="RQW21" s="452"/>
      <c r="RQX21" s="453"/>
      <c r="RQY21" s="453"/>
      <c r="RQZ21" s="453"/>
      <c r="RRA21" s="453"/>
      <c r="RRB21" s="453"/>
      <c r="RRC21" s="452"/>
      <c r="RRD21" s="452"/>
      <c r="RRE21" s="452"/>
      <c r="RRF21" s="453"/>
      <c r="RRG21" s="453"/>
      <c r="RRH21" s="453"/>
      <c r="RRI21" s="453"/>
      <c r="RRJ21" s="453"/>
      <c r="RRK21" s="452"/>
      <c r="RRL21" s="452"/>
      <c r="RRM21" s="452"/>
      <c r="RRN21" s="453"/>
      <c r="RRO21" s="453"/>
      <c r="RRP21" s="453"/>
      <c r="RRQ21" s="453"/>
      <c r="RRR21" s="453"/>
      <c r="RRS21" s="452"/>
      <c r="RRT21" s="452"/>
      <c r="RRU21" s="452"/>
      <c r="RRV21" s="453"/>
      <c r="RRW21" s="453"/>
      <c r="RRX21" s="453"/>
      <c r="RRY21" s="453"/>
      <c r="RRZ21" s="453"/>
      <c r="RSA21" s="452"/>
      <c r="RSB21" s="452"/>
      <c r="RSC21" s="452"/>
      <c r="RSD21" s="453"/>
      <c r="RSE21" s="453"/>
      <c r="RSF21" s="453"/>
      <c r="RSG21" s="453"/>
      <c r="RSH21" s="453"/>
      <c r="RSI21" s="452"/>
      <c r="RSJ21" s="452"/>
      <c r="RSK21" s="452"/>
      <c r="RSL21" s="453"/>
      <c r="RSM21" s="453"/>
      <c r="RSN21" s="453"/>
      <c r="RSO21" s="453"/>
      <c r="RSP21" s="453"/>
      <c r="RSQ21" s="452"/>
      <c r="RSR21" s="452"/>
      <c r="RSS21" s="452"/>
      <c r="RST21" s="453"/>
      <c r="RSU21" s="453"/>
      <c r="RSV21" s="453"/>
      <c r="RSW21" s="453"/>
      <c r="RSX21" s="453"/>
      <c r="RSY21" s="452"/>
      <c r="RSZ21" s="452"/>
      <c r="RTA21" s="452"/>
      <c r="RTB21" s="453"/>
      <c r="RTC21" s="453"/>
      <c r="RTD21" s="453"/>
      <c r="RTE21" s="453"/>
      <c r="RTF21" s="453"/>
      <c r="RTG21" s="452"/>
      <c r="RTH21" s="452"/>
      <c r="RTI21" s="452"/>
      <c r="RTJ21" s="453"/>
      <c r="RTK21" s="453"/>
      <c r="RTL21" s="453"/>
      <c r="RTM21" s="453"/>
      <c r="RTN21" s="453"/>
      <c r="RTO21" s="452"/>
      <c r="RTP21" s="452"/>
      <c r="RTQ21" s="452"/>
      <c r="RTR21" s="453"/>
      <c r="RTS21" s="453"/>
      <c r="RTT21" s="453"/>
      <c r="RTU21" s="453"/>
      <c r="RTV21" s="453"/>
      <c r="RTW21" s="452"/>
      <c r="RTX21" s="452"/>
      <c r="RTY21" s="452"/>
      <c r="RTZ21" s="453"/>
      <c r="RUA21" s="453"/>
      <c r="RUB21" s="453"/>
      <c r="RUC21" s="453"/>
      <c r="RUD21" s="453"/>
      <c r="RUE21" s="452"/>
      <c r="RUF21" s="452"/>
      <c r="RUG21" s="452"/>
      <c r="RUH21" s="453"/>
      <c r="RUI21" s="453"/>
      <c r="RUJ21" s="453"/>
      <c r="RUK21" s="453"/>
      <c r="RUL21" s="453"/>
      <c r="RUM21" s="452"/>
      <c r="RUN21" s="452"/>
      <c r="RUO21" s="452"/>
      <c r="RUP21" s="453"/>
      <c r="RUQ21" s="453"/>
      <c r="RUR21" s="453"/>
      <c r="RUS21" s="453"/>
      <c r="RUT21" s="453"/>
      <c r="RUU21" s="452"/>
      <c r="RUV21" s="452"/>
      <c r="RUW21" s="452"/>
      <c r="RUX21" s="453"/>
      <c r="RUY21" s="453"/>
      <c r="RUZ21" s="453"/>
      <c r="RVA21" s="453"/>
      <c r="RVB21" s="453"/>
      <c r="RVC21" s="452"/>
      <c r="RVD21" s="452"/>
      <c r="RVE21" s="452"/>
      <c r="RVF21" s="453"/>
      <c r="RVG21" s="453"/>
      <c r="RVH21" s="453"/>
      <c r="RVI21" s="453"/>
      <c r="RVJ21" s="453"/>
      <c r="RVK21" s="452"/>
      <c r="RVL21" s="452"/>
      <c r="RVM21" s="452"/>
      <c r="RVN21" s="453"/>
      <c r="RVO21" s="453"/>
      <c r="RVP21" s="453"/>
      <c r="RVQ21" s="453"/>
      <c r="RVR21" s="453"/>
      <c r="RVS21" s="452"/>
      <c r="RVT21" s="452"/>
      <c r="RVU21" s="452"/>
      <c r="RVV21" s="453"/>
      <c r="RVW21" s="453"/>
      <c r="RVX21" s="453"/>
      <c r="RVY21" s="453"/>
      <c r="RVZ21" s="453"/>
      <c r="RWA21" s="452"/>
      <c r="RWB21" s="452"/>
      <c r="RWC21" s="452"/>
      <c r="RWD21" s="453"/>
      <c r="RWE21" s="453"/>
      <c r="RWF21" s="453"/>
      <c r="RWG21" s="453"/>
      <c r="RWH21" s="453"/>
      <c r="RWI21" s="452"/>
      <c r="RWJ21" s="452"/>
      <c r="RWK21" s="452"/>
      <c r="RWL21" s="453"/>
      <c r="RWM21" s="453"/>
      <c r="RWN21" s="453"/>
      <c r="RWO21" s="453"/>
      <c r="RWP21" s="453"/>
      <c r="RWQ21" s="452"/>
      <c r="RWR21" s="452"/>
      <c r="RWS21" s="452"/>
      <c r="RWT21" s="453"/>
      <c r="RWU21" s="453"/>
      <c r="RWV21" s="453"/>
      <c r="RWW21" s="453"/>
      <c r="RWX21" s="453"/>
      <c r="RWY21" s="452"/>
      <c r="RWZ21" s="452"/>
      <c r="RXA21" s="452"/>
      <c r="RXB21" s="453"/>
      <c r="RXC21" s="453"/>
      <c r="RXD21" s="453"/>
      <c r="RXE21" s="453"/>
      <c r="RXF21" s="453"/>
      <c r="RXG21" s="452"/>
      <c r="RXH21" s="452"/>
      <c r="RXI21" s="452"/>
      <c r="RXJ21" s="453"/>
      <c r="RXK21" s="453"/>
      <c r="RXL21" s="453"/>
      <c r="RXM21" s="453"/>
      <c r="RXN21" s="453"/>
      <c r="RXO21" s="452"/>
      <c r="RXP21" s="452"/>
      <c r="RXQ21" s="452"/>
      <c r="RXR21" s="453"/>
      <c r="RXS21" s="453"/>
      <c r="RXT21" s="453"/>
      <c r="RXU21" s="453"/>
      <c r="RXV21" s="453"/>
      <c r="RXW21" s="452"/>
      <c r="RXX21" s="452"/>
      <c r="RXY21" s="452"/>
      <c r="RXZ21" s="453"/>
      <c r="RYA21" s="453"/>
      <c r="RYB21" s="453"/>
      <c r="RYC21" s="453"/>
      <c r="RYD21" s="453"/>
      <c r="RYE21" s="452"/>
      <c r="RYF21" s="452"/>
      <c r="RYG21" s="452"/>
      <c r="RYH21" s="453"/>
      <c r="RYI21" s="453"/>
      <c r="RYJ21" s="453"/>
      <c r="RYK21" s="453"/>
      <c r="RYL21" s="453"/>
      <c r="RYM21" s="452"/>
      <c r="RYN21" s="452"/>
      <c r="RYO21" s="452"/>
      <c r="RYP21" s="453"/>
      <c r="RYQ21" s="453"/>
      <c r="RYR21" s="453"/>
      <c r="RYS21" s="453"/>
      <c r="RYT21" s="453"/>
      <c r="RYU21" s="452"/>
      <c r="RYV21" s="452"/>
      <c r="RYW21" s="452"/>
      <c r="RYX21" s="453"/>
      <c r="RYY21" s="453"/>
      <c r="RYZ21" s="453"/>
      <c r="RZA21" s="453"/>
      <c r="RZB21" s="453"/>
      <c r="RZC21" s="452"/>
      <c r="RZD21" s="452"/>
      <c r="RZE21" s="452"/>
      <c r="RZF21" s="453"/>
      <c r="RZG21" s="453"/>
      <c r="RZH21" s="453"/>
      <c r="RZI21" s="453"/>
      <c r="RZJ21" s="453"/>
      <c r="RZK21" s="452"/>
      <c r="RZL21" s="452"/>
      <c r="RZM21" s="452"/>
      <c r="RZN21" s="453"/>
      <c r="RZO21" s="453"/>
      <c r="RZP21" s="453"/>
      <c r="RZQ21" s="453"/>
      <c r="RZR21" s="453"/>
      <c r="RZS21" s="452"/>
      <c r="RZT21" s="452"/>
      <c r="RZU21" s="452"/>
      <c r="RZV21" s="453"/>
      <c r="RZW21" s="453"/>
      <c r="RZX21" s="453"/>
      <c r="RZY21" s="453"/>
      <c r="RZZ21" s="453"/>
      <c r="SAA21" s="452"/>
      <c r="SAB21" s="452"/>
      <c r="SAC21" s="452"/>
      <c r="SAD21" s="453"/>
      <c r="SAE21" s="453"/>
      <c r="SAF21" s="453"/>
      <c r="SAG21" s="453"/>
      <c r="SAH21" s="453"/>
      <c r="SAI21" s="452"/>
      <c r="SAJ21" s="452"/>
      <c r="SAK21" s="452"/>
      <c r="SAL21" s="453"/>
      <c r="SAM21" s="453"/>
      <c r="SAN21" s="453"/>
      <c r="SAO21" s="453"/>
      <c r="SAP21" s="453"/>
      <c r="SAQ21" s="452"/>
      <c r="SAR21" s="452"/>
      <c r="SAS21" s="452"/>
      <c r="SAT21" s="453"/>
      <c r="SAU21" s="453"/>
      <c r="SAV21" s="453"/>
      <c r="SAW21" s="453"/>
      <c r="SAX21" s="453"/>
      <c r="SAY21" s="452"/>
      <c r="SAZ21" s="452"/>
      <c r="SBA21" s="452"/>
      <c r="SBB21" s="453"/>
      <c r="SBC21" s="453"/>
      <c r="SBD21" s="453"/>
      <c r="SBE21" s="453"/>
      <c r="SBF21" s="453"/>
      <c r="SBG21" s="452"/>
      <c r="SBH21" s="452"/>
      <c r="SBI21" s="452"/>
      <c r="SBJ21" s="453"/>
      <c r="SBK21" s="453"/>
      <c r="SBL21" s="453"/>
      <c r="SBM21" s="453"/>
      <c r="SBN21" s="453"/>
      <c r="SBO21" s="452"/>
      <c r="SBP21" s="452"/>
      <c r="SBQ21" s="452"/>
      <c r="SBR21" s="453"/>
      <c r="SBS21" s="453"/>
      <c r="SBT21" s="453"/>
      <c r="SBU21" s="453"/>
      <c r="SBV21" s="453"/>
      <c r="SBW21" s="452"/>
      <c r="SBX21" s="452"/>
      <c r="SBY21" s="452"/>
      <c r="SBZ21" s="453"/>
      <c r="SCA21" s="453"/>
      <c r="SCB21" s="453"/>
      <c r="SCC21" s="453"/>
      <c r="SCD21" s="453"/>
      <c r="SCE21" s="452"/>
      <c r="SCF21" s="452"/>
      <c r="SCG21" s="452"/>
      <c r="SCH21" s="453"/>
      <c r="SCI21" s="453"/>
      <c r="SCJ21" s="453"/>
      <c r="SCK21" s="453"/>
      <c r="SCL21" s="453"/>
      <c r="SCM21" s="452"/>
      <c r="SCN21" s="452"/>
      <c r="SCO21" s="452"/>
      <c r="SCP21" s="453"/>
      <c r="SCQ21" s="453"/>
      <c r="SCR21" s="453"/>
      <c r="SCS21" s="453"/>
      <c r="SCT21" s="453"/>
      <c r="SCU21" s="452"/>
      <c r="SCV21" s="452"/>
      <c r="SCW21" s="452"/>
      <c r="SCX21" s="453"/>
      <c r="SCY21" s="453"/>
      <c r="SCZ21" s="453"/>
      <c r="SDA21" s="453"/>
      <c r="SDB21" s="453"/>
      <c r="SDC21" s="452"/>
      <c r="SDD21" s="452"/>
      <c r="SDE21" s="452"/>
      <c r="SDF21" s="453"/>
      <c r="SDG21" s="453"/>
      <c r="SDH21" s="453"/>
      <c r="SDI21" s="453"/>
      <c r="SDJ21" s="453"/>
      <c r="SDK21" s="452"/>
      <c r="SDL21" s="452"/>
      <c r="SDM21" s="452"/>
      <c r="SDN21" s="453"/>
      <c r="SDO21" s="453"/>
      <c r="SDP21" s="453"/>
      <c r="SDQ21" s="453"/>
      <c r="SDR21" s="453"/>
      <c r="SDS21" s="452"/>
      <c r="SDT21" s="452"/>
      <c r="SDU21" s="452"/>
      <c r="SDV21" s="453"/>
      <c r="SDW21" s="453"/>
      <c r="SDX21" s="453"/>
      <c r="SDY21" s="453"/>
      <c r="SDZ21" s="453"/>
      <c r="SEA21" s="452"/>
      <c r="SEB21" s="452"/>
      <c r="SEC21" s="452"/>
      <c r="SED21" s="453"/>
      <c r="SEE21" s="453"/>
      <c r="SEF21" s="453"/>
      <c r="SEG21" s="453"/>
      <c r="SEH21" s="453"/>
      <c r="SEI21" s="452"/>
      <c r="SEJ21" s="452"/>
      <c r="SEK21" s="452"/>
      <c r="SEL21" s="453"/>
      <c r="SEM21" s="453"/>
      <c r="SEN21" s="453"/>
      <c r="SEO21" s="453"/>
      <c r="SEP21" s="453"/>
      <c r="SEQ21" s="452"/>
      <c r="SER21" s="452"/>
      <c r="SES21" s="452"/>
      <c r="SET21" s="453"/>
      <c r="SEU21" s="453"/>
      <c r="SEV21" s="453"/>
      <c r="SEW21" s="453"/>
      <c r="SEX21" s="453"/>
      <c r="SEY21" s="452"/>
      <c r="SEZ21" s="452"/>
      <c r="SFA21" s="452"/>
      <c r="SFB21" s="453"/>
      <c r="SFC21" s="453"/>
      <c r="SFD21" s="453"/>
      <c r="SFE21" s="453"/>
      <c r="SFF21" s="453"/>
      <c r="SFG21" s="452"/>
      <c r="SFH21" s="452"/>
      <c r="SFI21" s="452"/>
      <c r="SFJ21" s="453"/>
      <c r="SFK21" s="453"/>
      <c r="SFL21" s="453"/>
      <c r="SFM21" s="453"/>
      <c r="SFN21" s="453"/>
      <c r="SFO21" s="452"/>
      <c r="SFP21" s="452"/>
      <c r="SFQ21" s="452"/>
      <c r="SFR21" s="453"/>
      <c r="SFS21" s="453"/>
      <c r="SFT21" s="453"/>
      <c r="SFU21" s="453"/>
      <c r="SFV21" s="453"/>
      <c r="SFW21" s="452"/>
      <c r="SFX21" s="452"/>
      <c r="SFY21" s="452"/>
      <c r="SFZ21" s="453"/>
      <c r="SGA21" s="453"/>
      <c r="SGB21" s="453"/>
      <c r="SGC21" s="453"/>
      <c r="SGD21" s="453"/>
      <c r="SGE21" s="452"/>
      <c r="SGF21" s="452"/>
      <c r="SGG21" s="452"/>
      <c r="SGH21" s="453"/>
      <c r="SGI21" s="453"/>
      <c r="SGJ21" s="453"/>
      <c r="SGK21" s="453"/>
      <c r="SGL21" s="453"/>
      <c r="SGM21" s="452"/>
      <c r="SGN21" s="452"/>
      <c r="SGO21" s="452"/>
      <c r="SGP21" s="453"/>
      <c r="SGQ21" s="453"/>
      <c r="SGR21" s="453"/>
      <c r="SGS21" s="453"/>
      <c r="SGT21" s="453"/>
      <c r="SGU21" s="452"/>
      <c r="SGV21" s="452"/>
      <c r="SGW21" s="452"/>
      <c r="SGX21" s="453"/>
      <c r="SGY21" s="453"/>
      <c r="SGZ21" s="453"/>
      <c r="SHA21" s="453"/>
      <c r="SHB21" s="453"/>
      <c r="SHC21" s="452"/>
      <c r="SHD21" s="452"/>
      <c r="SHE21" s="452"/>
      <c r="SHF21" s="453"/>
      <c r="SHG21" s="453"/>
      <c r="SHH21" s="453"/>
      <c r="SHI21" s="453"/>
      <c r="SHJ21" s="453"/>
      <c r="SHK21" s="452"/>
      <c r="SHL21" s="452"/>
      <c r="SHM21" s="452"/>
      <c r="SHN21" s="453"/>
      <c r="SHO21" s="453"/>
      <c r="SHP21" s="453"/>
      <c r="SHQ21" s="453"/>
      <c r="SHR21" s="453"/>
      <c r="SHS21" s="452"/>
      <c r="SHT21" s="452"/>
      <c r="SHU21" s="452"/>
      <c r="SHV21" s="453"/>
      <c r="SHW21" s="453"/>
      <c r="SHX21" s="453"/>
      <c r="SHY21" s="453"/>
      <c r="SHZ21" s="453"/>
      <c r="SIA21" s="452"/>
      <c r="SIB21" s="452"/>
      <c r="SIC21" s="452"/>
      <c r="SID21" s="453"/>
      <c r="SIE21" s="453"/>
      <c r="SIF21" s="453"/>
      <c r="SIG21" s="453"/>
      <c r="SIH21" s="453"/>
      <c r="SII21" s="452"/>
      <c r="SIJ21" s="452"/>
      <c r="SIK21" s="452"/>
      <c r="SIL21" s="453"/>
      <c r="SIM21" s="453"/>
      <c r="SIN21" s="453"/>
      <c r="SIO21" s="453"/>
      <c r="SIP21" s="453"/>
      <c r="SIQ21" s="452"/>
      <c r="SIR21" s="452"/>
      <c r="SIS21" s="452"/>
      <c r="SIT21" s="453"/>
      <c r="SIU21" s="453"/>
      <c r="SIV21" s="453"/>
      <c r="SIW21" s="453"/>
      <c r="SIX21" s="453"/>
      <c r="SIY21" s="452"/>
      <c r="SIZ21" s="452"/>
      <c r="SJA21" s="452"/>
      <c r="SJB21" s="453"/>
      <c r="SJC21" s="453"/>
      <c r="SJD21" s="453"/>
      <c r="SJE21" s="453"/>
      <c r="SJF21" s="453"/>
      <c r="SJG21" s="452"/>
      <c r="SJH21" s="452"/>
      <c r="SJI21" s="452"/>
      <c r="SJJ21" s="453"/>
      <c r="SJK21" s="453"/>
      <c r="SJL21" s="453"/>
      <c r="SJM21" s="453"/>
      <c r="SJN21" s="453"/>
      <c r="SJO21" s="452"/>
      <c r="SJP21" s="452"/>
      <c r="SJQ21" s="452"/>
      <c r="SJR21" s="453"/>
      <c r="SJS21" s="453"/>
      <c r="SJT21" s="453"/>
      <c r="SJU21" s="453"/>
      <c r="SJV21" s="453"/>
      <c r="SJW21" s="452"/>
      <c r="SJX21" s="452"/>
      <c r="SJY21" s="452"/>
      <c r="SJZ21" s="453"/>
      <c r="SKA21" s="453"/>
      <c r="SKB21" s="453"/>
      <c r="SKC21" s="453"/>
      <c r="SKD21" s="453"/>
      <c r="SKE21" s="452"/>
      <c r="SKF21" s="452"/>
      <c r="SKG21" s="452"/>
      <c r="SKH21" s="453"/>
      <c r="SKI21" s="453"/>
      <c r="SKJ21" s="453"/>
      <c r="SKK21" s="453"/>
      <c r="SKL21" s="453"/>
      <c r="SKM21" s="452"/>
      <c r="SKN21" s="452"/>
      <c r="SKO21" s="452"/>
      <c r="SKP21" s="453"/>
      <c r="SKQ21" s="453"/>
      <c r="SKR21" s="453"/>
      <c r="SKS21" s="453"/>
      <c r="SKT21" s="453"/>
      <c r="SKU21" s="452"/>
      <c r="SKV21" s="452"/>
      <c r="SKW21" s="452"/>
      <c r="SKX21" s="453"/>
      <c r="SKY21" s="453"/>
      <c r="SKZ21" s="453"/>
      <c r="SLA21" s="453"/>
      <c r="SLB21" s="453"/>
      <c r="SLC21" s="452"/>
      <c r="SLD21" s="452"/>
      <c r="SLE21" s="452"/>
      <c r="SLF21" s="453"/>
      <c r="SLG21" s="453"/>
      <c r="SLH21" s="453"/>
      <c r="SLI21" s="453"/>
      <c r="SLJ21" s="453"/>
      <c r="SLK21" s="452"/>
      <c r="SLL21" s="452"/>
      <c r="SLM21" s="452"/>
      <c r="SLN21" s="453"/>
      <c r="SLO21" s="453"/>
      <c r="SLP21" s="453"/>
      <c r="SLQ21" s="453"/>
      <c r="SLR21" s="453"/>
      <c r="SLS21" s="452"/>
      <c r="SLT21" s="452"/>
      <c r="SLU21" s="452"/>
      <c r="SLV21" s="453"/>
      <c r="SLW21" s="453"/>
      <c r="SLX21" s="453"/>
      <c r="SLY21" s="453"/>
      <c r="SLZ21" s="453"/>
      <c r="SMA21" s="452"/>
      <c r="SMB21" s="452"/>
      <c r="SMC21" s="452"/>
      <c r="SMD21" s="453"/>
      <c r="SME21" s="453"/>
      <c r="SMF21" s="453"/>
      <c r="SMG21" s="453"/>
      <c r="SMH21" s="453"/>
      <c r="SMI21" s="452"/>
      <c r="SMJ21" s="452"/>
      <c r="SMK21" s="452"/>
      <c r="SML21" s="453"/>
      <c r="SMM21" s="453"/>
      <c r="SMN21" s="453"/>
      <c r="SMO21" s="453"/>
      <c r="SMP21" s="453"/>
      <c r="SMQ21" s="452"/>
      <c r="SMR21" s="452"/>
      <c r="SMS21" s="452"/>
      <c r="SMT21" s="453"/>
      <c r="SMU21" s="453"/>
      <c r="SMV21" s="453"/>
      <c r="SMW21" s="453"/>
      <c r="SMX21" s="453"/>
      <c r="SMY21" s="452"/>
      <c r="SMZ21" s="452"/>
      <c r="SNA21" s="452"/>
      <c r="SNB21" s="453"/>
      <c r="SNC21" s="453"/>
      <c r="SND21" s="453"/>
      <c r="SNE21" s="453"/>
      <c r="SNF21" s="453"/>
      <c r="SNG21" s="452"/>
      <c r="SNH21" s="452"/>
      <c r="SNI21" s="452"/>
      <c r="SNJ21" s="453"/>
      <c r="SNK21" s="453"/>
      <c r="SNL21" s="453"/>
      <c r="SNM21" s="453"/>
      <c r="SNN21" s="453"/>
      <c r="SNO21" s="452"/>
      <c r="SNP21" s="452"/>
      <c r="SNQ21" s="452"/>
      <c r="SNR21" s="453"/>
      <c r="SNS21" s="453"/>
      <c r="SNT21" s="453"/>
      <c r="SNU21" s="453"/>
      <c r="SNV21" s="453"/>
      <c r="SNW21" s="452"/>
      <c r="SNX21" s="452"/>
      <c r="SNY21" s="452"/>
      <c r="SNZ21" s="453"/>
      <c r="SOA21" s="453"/>
      <c r="SOB21" s="453"/>
      <c r="SOC21" s="453"/>
      <c r="SOD21" s="453"/>
      <c r="SOE21" s="452"/>
      <c r="SOF21" s="452"/>
      <c r="SOG21" s="452"/>
      <c r="SOH21" s="453"/>
      <c r="SOI21" s="453"/>
      <c r="SOJ21" s="453"/>
      <c r="SOK21" s="453"/>
      <c r="SOL21" s="453"/>
      <c r="SOM21" s="452"/>
      <c r="SON21" s="452"/>
      <c r="SOO21" s="452"/>
      <c r="SOP21" s="453"/>
      <c r="SOQ21" s="453"/>
      <c r="SOR21" s="453"/>
      <c r="SOS21" s="453"/>
      <c r="SOT21" s="453"/>
      <c r="SOU21" s="452"/>
      <c r="SOV21" s="452"/>
      <c r="SOW21" s="452"/>
      <c r="SOX21" s="453"/>
      <c r="SOY21" s="453"/>
      <c r="SOZ21" s="453"/>
      <c r="SPA21" s="453"/>
      <c r="SPB21" s="453"/>
      <c r="SPC21" s="452"/>
      <c r="SPD21" s="452"/>
      <c r="SPE21" s="452"/>
      <c r="SPF21" s="453"/>
      <c r="SPG21" s="453"/>
      <c r="SPH21" s="453"/>
      <c r="SPI21" s="453"/>
      <c r="SPJ21" s="453"/>
      <c r="SPK21" s="452"/>
      <c r="SPL21" s="452"/>
      <c r="SPM21" s="452"/>
      <c r="SPN21" s="453"/>
      <c r="SPO21" s="453"/>
      <c r="SPP21" s="453"/>
      <c r="SPQ21" s="453"/>
      <c r="SPR21" s="453"/>
      <c r="SPS21" s="452"/>
      <c r="SPT21" s="452"/>
      <c r="SPU21" s="452"/>
      <c r="SPV21" s="453"/>
      <c r="SPW21" s="453"/>
      <c r="SPX21" s="453"/>
      <c r="SPY21" s="453"/>
      <c r="SPZ21" s="453"/>
      <c r="SQA21" s="452"/>
      <c r="SQB21" s="452"/>
      <c r="SQC21" s="452"/>
      <c r="SQD21" s="453"/>
      <c r="SQE21" s="453"/>
      <c r="SQF21" s="453"/>
      <c r="SQG21" s="453"/>
      <c r="SQH21" s="453"/>
      <c r="SQI21" s="452"/>
      <c r="SQJ21" s="452"/>
      <c r="SQK21" s="452"/>
      <c r="SQL21" s="453"/>
      <c r="SQM21" s="453"/>
      <c r="SQN21" s="453"/>
      <c r="SQO21" s="453"/>
      <c r="SQP21" s="453"/>
      <c r="SQQ21" s="452"/>
      <c r="SQR21" s="452"/>
      <c r="SQS21" s="452"/>
      <c r="SQT21" s="453"/>
      <c r="SQU21" s="453"/>
      <c r="SQV21" s="453"/>
      <c r="SQW21" s="453"/>
      <c r="SQX21" s="453"/>
      <c r="SQY21" s="452"/>
      <c r="SQZ21" s="452"/>
      <c r="SRA21" s="452"/>
      <c r="SRB21" s="453"/>
      <c r="SRC21" s="453"/>
      <c r="SRD21" s="453"/>
      <c r="SRE21" s="453"/>
      <c r="SRF21" s="453"/>
      <c r="SRG21" s="452"/>
      <c r="SRH21" s="452"/>
      <c r="SRI21" s="452"/>
      <c r="SRJ21" s="453"/>
      <c r="SRK21" s="453"/>
      <c r="SRL21" s="453"/>
      <c r="SRM21" s="453"/>
      <c r="SRN21" s="453"/>
      <c r="SRO21" s="452"/>
      <c r="SRP21" s="452"/>
      <c r="SRQ21" s="452"/>
      <c r="SRR21" s="453"/>
      <c r="SRS21" s="453"/>
      <c r="SRT21" s="453"/>
      <c r="SRU21" s="453"/>
      <c r="SRV21" s="453"/>
      <c r="SRW21" s="452"/>
      <c r="SRX21" s="452"/>
      <c r="SRY21" s="452"/>
      <c r="SRZ21" s="453"/>
      <c r="SSA21" s="453"/>
      <c r="SSB21" s="453"/>
      <c r="SSC21" s="453"/>
      <c r="SSD21" s="453"/>
      <c r="SSE21" s="452"/>
      <c r="SSF21" s="452"/>
      <c r="SSG21" s="452"/>
      <c r="SSH21" s="453"/>
      <c r="SSI21" s="453"/>
      <c r="SSJ21" s="453"/>
      <c r="SSK21" s="453"/>
      <c r="SSL21" s="453"/>
      <c r="SSM21" s="452"/>
      <c r="SSN21" s="452"/>
      <c r="SSO21" s="452"/>
      <c r="SSP21" s="453"/>
      <c r="SSQ21" s="453"/>
      <c r="SSR21" s="453"/>
      <c r="SSS21" s="453"/>
      <c r="SST21" s="453"/>
      <c r="SSU21" s="452"/>
      <c r="SSV21" s="452"/>
      <c r="SSW21" s="452"/>
      <c r="SSX21" s="453"/>
      <c r="SSY21" s="453"/>
      <c r="SSZ21" s="453"/>
      <c r="STA21" s="453"/>
      <c r="STB21" s="453"/>
      <c r="STC21" s="452"/>
      <c r="STD21" s="452"/>
      <c r="STE21" s="452"/>
      <c r="STF21" s="453"/>
      <c r="STG21" s="453"/>
      <c r="STH21" s="453"/>
      <c r="STI21" s="453"/>
      <c r="STJ21" s="453"/>
      <c r="STK21" s="452"/>
      <c r="STL21" s="452"/>
      <c r="STM21" s="452"/>
      <c r="STN21" s="453"/>
      <c r="STO21" s="453"/>
      <c r="STP21" s="453"/>
      <c r="STQ21" s="453"/>
      <c r="STR21" s="453"/>
      <c r="STS21" s="452"/>
      <c r="STT21" s="452"/>
      <c r="STU21" s="452"/>
      <c r="STV21" s="453"/>
      <c r="STW21" s="453"/>
      <c r="STX21" s="453"/>
      <c r="STY21" s="453"/>
      <c r="STZ21" s="453"/>
      <c r="SUA21" s="452"/>
      <c r="SUB21" s="452"/>
      <c r="SUC21" s="452"/>
      <c r="SUD21" s="453"/>
      <c r="SUE21" s="453"/>
      <c r="SUF21" s="453"/>
      <c r="SUG21" s="453"/>
      <c r="SUH21" s="453"/>
      <c r="SUI21" s="452"/>
      <c r="SUJ21" s="452"/>
      <c r="SUK21" s="452"/>
      <c r="SUL21" s="453"/>
      <c r="SUM21" s="453"/>
      <c r="SUN21" s="453"/>
      <c r="SUO21" s="453"/>
      <c r="SUP21" s="453"/>
      <c r="SUQ21" s="452"/>
      <c r="SUR21" s="452"/>
      <c r="SUS21" s="452"/>
      <c r="SUT21" s="453"/>
      <c r="SUU21" s="453"/>
      <c r="SUV21" s="453"/>
      <c r="SUW21" s="453"/>
      <c r="SUX21" s="453"/>
      <c r="SUY21" s="452"/>
      <c r="SUZ21" s="452"/>
      <c r="SVA21" s="452"/>
      <c r="SVB21" s="453"/>
      <c r="SVC21" s="453"/>
      <c r="SVD21" s="453"/>
      <c r="SVE21" s="453"/>
      <c r="SVF21" s="453"/>
      <c r="SVG21" s="452"/>
      <c r="SVH21" s="452"/>
      <c r="SVI21" s="452"/>
      <c r="SVJ21" s="453"/>
      <c r="SVK21" s="453"/>
      <c r="SVL21" s="453"/>
      <c r="SVM21" s="453"/>
      <c r="SVN21" s="453"/>
      <c r="SVO21" s="452"/>
      <c r="SVP21" s="452"/>
      <c r="SVQ21" s="452"/>
      <c r="SVR21" s="453"/>
      <c r="SVS21" s="453"/>
      <c r="SVT21" s="453"/>
      <c r="SVU21" s="453"/>
      <c r="SVV21" s="453"/>
      <c r="SVW21" s="452"/>
      <c r="SVX21" s="452"/>
      <c r="SVY21" s="452"/>
      <c r="SVZ21" s="453"/>
      <c r="SWA21" s="453"/>
      <c r="SWB21" s="453"/>
      <c r="SWC21" s="453"/>
      <c r="SWD21" s="453"/>
      <c r="SWE21" s="452"/>
      <c r="SWF21" s="452"/>
      <c r="SWG21" s="452"/>
      <c r="SWH21" s="453"/>
      <c r="SWI21" s="453"/>
      <c r="SWJ21" s="453"/>
      <c r="SWK21" s="453"/>
      <c r="SWL21" s="453"/>
      <c r="SWM21" s="452"/>
      <c r="SWN21" s="452"/>
      <c r="SWO21" s="452"/>
      <c r="SWP21" s="453"/>
      <c r="SWQ21" s="453"/>
      <c r="SWR21" s="453"/>
      <c r="SWS21" s="453"/>
      <c r="SWT21" s="453"/>
      <c r="SWU21" s="452"/>
      <c r="SWV21" s="452"/>
      <c r="SWW21" s="452"/>
      <c r="SWX21" s="453"/>
      <c r="SWY21" s="453"/>
      <c r="SWZ21" s="453"/>
      <c r="SXA21" s="453"/>
      <c r="SXB21" s="453"/>
      <c r="SXC21" s="452"/>
      <c r="SXD21" s="452"/>
      <c r="SXE21" s="452"/>
      <c r="SXF21" s="453"/>
      <c r="SXG21" s="453"/>
      <c r="SXH21" s="453"/>
      <c r="SXI21" s="453"/>
      <c r="SXJ21" s="453"/>
      <c r="SXK21" s="452"/>
      <c r="SXL21" s="452"/>
      <c r="SXM21" s="452"/>
      <c r="SXN21" s="453"/>
      <c r="SXO21" s="453"/>
      <c r="SXP21" s="453"/>
      <c r="SXQ21" s="453"/>
      <c r="SXR21" s="453"/>
      <c r="SXS21" s="452"/>
      <c r="SXT21" s="452"/>
      <c r="SXU21" s="452"/>
      <c r="SXV21" s="453"/>
      <c r="SXW21" s="453"/>
      <c r="SXX21" s="453"/>
      <c r="SXY21" s="453"/>
      <c r="SXZ21" s="453"/>
      <c r="SYA21" s="452"/>
      <c r="SYB21" s="452"/>
      <c r="SYC21" s="452"/>
      <c r="SYD21" s="453"/>
      <c r="SYE21" s="453"/>
      <c r="SYF21" s="453"/>
      <c r="SYG21" s="453"/>
      <c r="SYH21" s="453"/>
      <c r="SYI21" s="452"/>
      <c r="SYJ21" s="452"/>
      <c r="SYK21" s="452"/>
      <c r="SYL21" s="453"/>
      <c r="SYM21" s="453"/>
      <c r="SYN21" s="453"/>
      <c r="SYO21" s="453"/>
      <c r="SYP21" s="453"/>
      <c r="SYQ21" s="452"/>
      <c r="SYR21" s="452"/>
      <c r="SYS21" s="452"/>
      <c r="SYT21" s="453"/>
      <c r="SYU21" s="453"/>
      <c r="SYV21" s="453"/>
      <c r="SYW21" s="453"/>
      <c r="SYX21" s="453"/>
      <c r="SYY21" s="452"/>
      <c r="SYZ21" s="452"/>
      <c r="SZA21" s="452"/>
      <c r="SZB21" s="453"/>
      <c r="SZC21" s="453"/>
      <c r="SZD21" s="453"/>
      <c r="SZE21" s="453"/>
      <c r="SZF21" s="453"/>
      <c r="SZG21" s="452"/>
      <c r="SZH21" s="452"/>
      <c r="SZI21" s="452"/>
      <c r="SZJ21" s="453"/>
      <c r="SZK21" s="453"/>
      <c r="SZL21" s="453"/>
      <c r="SZM21" s="453"/>
      <c r="SZN21" s="453"/>
      <c r="SZO21" s="452"/>
      <c r="SZP21" s="452"/>
      <c r="SZQ21" s="452"/>
      <c r="SZR21" s="453"/>
      <c r="SZS21" s="453"/>
      <c r="SZT21" s="453"/>
      <c r="SZU21" s="453"/>
      <c r="SZV21" s="453"/>
      <c r="SZW21" s="452"/>
      <c r="SZX21" s="452"/>
      <c r="SZY21" s="452"/>
      <c r="SZZ21" s="453"/>
      <c r="TAA21" s="453"/>
      <c r="TAB21" s="453"/>
      <c r="TAC21" s="453"/>
      <c r="TAD21" s="453"/>
      <c r="TAE21" s="452"/>
      <c r="TAF21" s="452"/>
      <c r="TAG21" s="452"/>
      <c r="TAH21" s="453"/>
      <c r="TAI21" s="453"/>
      <c r="TAJ21" s="453"/>
      <c r="TAK21" s="453"/>
      <c r="TAL21" s="453"/>
      <c r="TAM21" s="452"/>
      <c r="TAN21" s="452"/>
      <c r="TAO21" s="452"/>
      <c r="TAP21" s="453"/>
      <c r="TAQ21" s="453"/>
      <c r="TAR21" s="453"/>
      <c r="TAS21" s="453"/>
      <c r="TAT21" s="453"/>
      <c r="TAU21" s="452"/>
      <c r="TAV21" s="452"/>
      <c r="TAW21" s="452"/>
      <c r="TAX21" s="453"/>
      <c r="TAY21" s="453"/>
      <c r="TAZ21" s="453"/>
      <c r="TBA21" s="453"/>
      <c r="TBB21" s="453"/>
      <c r="TBC21" s="452"/>
      <c r="TBD21" s="452"/>
      <c r="TBE21" s="452"/>
      <c r="TBF21" s="453"/>
      <c r="TBG21" s="453"/>
      <c r="TBH21" s="453"/>
      <c r="TBI21" s="453"/>
      <c r="TBJ21" s="453"/>
      <c r="TBK21" s="452"/>
      <c r="TBL21" s="452"/>
      <c r="TBM21" s="452"/>
      <c r="TBN21" s="453"/>
      <c r="TBO21" s="453"/>
      <c r="TBP21" s="453"/>
      <c r="TBQ21" s="453"/>
      <c r="TBR21" s="453"/>
      <c r="TBS21" s="452"/>
      <c r="TBT21" s="452"/>
      <c r="TBU21" s="452"/>
      <c r="TBV21" s="453"/>
      <c r="TBW21" s="453"/>
      <c r="TBX21" s="453"/>
      <c r="TBY21" s="453"/>
      <c r="TBZ21" s="453"/>
      <c r="TCA21" s="452"/>
      <c r="TCB21" s="452"/>
      <c r="TCC21" s="452"/>
      <c r="TCD21" s="453"/>
      <c r="TCE21" s="453"/>
      <c r="TCF21" s="453"/>
      <c r="TCG21" s="453"/>
      <c r="TCH21" s="453"/>
      <c r="TCI21" s="452"/>
      <c r="TCJ21" s="452"/>
      <c r="TCK21" s="452"/>
      <c r="TCL21" s="453"/>
      <c r="TCM21" s="453"/>
      <c r="TCN21" s="453"/>
      <c r="TCO21" s="453"/>
      <c r="TCP21" s="453"/>
      <c r="TCQ21" s="452"/>
      <c r="TCR21" s="452"/>
      <c r="TCS21" s="452"/>
      <c r="TCT21" s="453"/>
      <c r="TCU21" s="453"/>
      <c r="TCV21" s="453"/>
      <c r="TCW21" s="453"/>
      <c r="TCX21" s="453"/>
      <c r="TCY21" s="452"/>
      <c r="TCZ21" s="452"/>
      <c r="TDA21" s="452"/>
      <c r="TDB21" s="453"/>
      <c r="TDC21" s="453"/>
      <c r="TDD21" s="453"/>
      <c r="TDE21" s="453"/>
      <c r="TDF21" s="453"/>
      <c r="TDG21" s="452"/>
      <c r="TDH21" s="452"/>
      <c r="TDI21" s="452"/>
      <c r="TDJ21" s="453"/>
      <c r="TDK21" s="453"/>
      <c r="TDL21" s="453"/>
      <c r="TDM21" s="453"/>
      <c r="TDN21" s="453"/>
      <c r="TDO21" s="452"/>
      <c r="TDP21" s="452"/>
      <c r="TDQ21" s="452"/>
      <c r="TDR21" s="453"/>
      <c r="TDS21" s="453"/>
      <c r="TDT21" s="453"/>
      <c r="TDU21" s="453"/>
      <c r="TDV21" s="453"/>
      <c r="TDW21" s="452"/>
      <c r="TDX21" s="452"/>
      <c r="TDY21" s="452"/>
      <c r="TDZ21" s="453"/>
      <c r="TEA21" s="453"/>
      <c r="TEB21" s="453"/>
      <c r="TEC21" s="453"/>
      <c r="TED21" s="453"/>
      <c r="TEE21" s="452"/>
      <c r="TEF21" s="452"/>
      <c r="TEG21" s="452"/>
      <c r="TEH21" s="453"/>
      <c r="TEI21" s="453"/>
      <c r="TEJ21" s="453"/>
      <c r="TEK21" s="453"/>
      <c r="TEL21" s="453"/>
      <c r="TEM21" s="452"/>
      <c r="TEN21" s="452"/>
      <c r="TEO21" s="452"/>
      <c r="TEP21" s="453"/>
      <c r="TEQ21" s="453"/>
      <c r="TER21" s="453"/>
      <c r="TES21" s="453"/>
      <c r="TET21" s="453"/>
      <c r="TEU21" s="452"/>
      <c r="TEV21" s="452"/>
      <c r="TEW21" s="452"/>
      <c r="TEX21" s="453"/>
      <c r="TEY21" s="453"/>
      <c r="TEZ21" s="453"/>
      <c r="TFA21" s="453"/>
      <c r="TFB21" s="453"/>
      <c r="TFC21" s="452"/>
      <c r="TFD21" s="452"/>
      <c r="TFE21" s="452"/>
      <c r="TFF21" s="453"/>
      <c r="TFG21" s="453"/>
      <c r="TFH21" s="453"/>
      <c r="TFI21" s="453"/>
      <c r="TFJ21" s="453"/>
      <c r="TFK21" s="452"/>
      <c r="TFL21" s="452"/>
      <c r="TFM21" s="452"/>
      <c r="TFN21" s="453"/>
      <c r="TFO21" s="453"/>
      <c r="TFP21" s="453"/>
      <c r="TFQ21" s="453"/>
      <c r="TFR21" s="453"/>
      <c r="TFS21" s="452"/>
      <c r="TFT21" s="452"/>
      <c r="TFU21" s="452"/>
      <c r="TFV21" s="453"/>
      <c r="TFW21" s="453"/>
      <c r="TFX21" s="453"/>
      <c r="TFY21" s="453"/>
      <c r="TFZ21" s="453"/>
      <c r="TGA21" s="452"/>
      <c r="TGB21" s="452"/>
      <c r="TGC21" s="452"/>
      <c r="TGD21" s="453"/>
      <c r="TGE21" s="453"/>
      <c r="TGF21" s="453"/>
      <c r="TGG21" s="453"/>
      <c r="TGH21" s="453"/>
      <c r="TGI21" s="452"/>
      <c r="TGJ21" s="452"/>
      <c r="TGK21" s="452"/>
      <c r="TGL21" s="453"/>
      <c r="TGM21" s="453"/>
      <c r="TGN21" s="453"/>
      <c r="TGO21" s="453"/>
      <c r="TGP21" s="453"/>
      <c r="TGQ21" s="452"/>
      <c r="TGR21" s="452"/>
      <c r="TGS21" s="452"/>
      <c r="TGT21" s="453"/>
      <c r="TGU21" s="453"/>
      <c r="TGV21" s="453"/>
      <c r="TGW21" s="453"/>
      <c r="TGX21" s="453"/>
      <c r="TGY21" s="452"/>
      <c r="TGZ21" s="452"/>
      <c r="THA21" s="452"/>
      <c r="THB21" s="453"/>
      <c r="THC21" s="453"/>
      <c r="THD21" s="453"/>
      <c r="THE21" s="453"/>
      <c r="THF21" s="453"/>
      <c r="THG21" s="452"/>
      <c r="THH21" s="452"/>
      <c r="THI21" s="452"/>
      <c r="THJ21" s="453"/>
      <c r="THK21" s="453"/>
      <c r="THL21" s="453"/>
      <c r="THM21" s="453"/>
      <c r="THN21" s="453"/>
      <c r="THO21" s="452"/>
      <c r="THP21" s="452"/>
      <c r="THQ21" s="452"/>
      <c r="THR21" s="453"/>
      <c r="THS21" s="453"/>
      <c r="THT21" s="453"/>
      <c r="THU21" s="453"/>
      <c r="THV21" s="453"/>
      <c r="THW21" s="452"/>
      <c r="THX21" s="452"/>
      <c r="THY21" s="452"/>
      <c r="THZ21" s="453"/>
      <c r="TIA21" s="453"/>
      <c r="TIB21" s="453"/>
      <c r="TIC21" s="453"/>
      <c r="TID21" s="453"/>
      <c r="TIE21" s="452"/>
      <c r="TIF21" s="452"/>
      <c r="TIG21" s="452"/>
      <c r="TIH21" s="453"/>
      <c r="TII21" s="453"/>
      <c r="TIJ21" s="453"/>
      <c r="TIK21" s="453"/>
      <c r="TIL21" s="453"/>
      <c r="TIM21" s="452"/>
      <c r="TIN21" s="452"/>
      <c r="TIO21" s="452"/>
      <c r="TIP21" s="453"/>
      <c r="TIQ21" s="453"/>
      <c r="TIR21" s="453"/>
      <c r="TIS21" s="453"/>
      <c r="TIT21" s="453"/>
      <c r="TIU21" s="452"/>
      <c r="TIV21" s="452"/>
      <c r="TIW21" s="452"/>
      <c r="TIX21" s="453"/>
      <c r="TIY21" s="453"/>
      <c r="TIZ21" s="453"/>
      <c r="TJA21" s="453"/>
      <c r="TJB21" s="453"/>
      <c r="TJC21" s="452"/>
      <c r="TJD21" s="452"/>
      <c r="TJE21" s="452"/>
      <c r="TJF21" s="453"/>
      <c r="TJG21" s="453"/>
      <c r="TJH21" s="453"/>
      <c r="TJI21" s="453"/>
      <c r="TJJ21" s="453"/>
      <c r="TJK21" s="452"/>
      <c r="TJL21" s="452"/>
      <c r="TJM21" s="452"/>
      <c r="TJN21" s="453"/>
      <c r="TJO21" s="453"/>
      <c r="TJP21" s="453"/>
      <c r="TJQ21" s="453"/>
      <c r="TJR21" s="453"/>
      <c r="TJS21" s="452"/>
      <c r="TJT21" s="452"/>
      <c r="TJU21" s="452"/>
      <c r="TJV21" s="453"/>
      <c r="TJW21" s="453"/>
      <c r="TJX21" s="453"/>
      <c r="TJY21" s="453"/>
      <c r="TJZ21" s="453"/>
      <c r="TKA21" s="452"/>
      <c r="TKB21" s="452"/>
      <c r="TKC21" s="452"/>
      <c r="TKD21" s="453"/>
      <c r="TKE21" s="453"/>
      <c r="TKF21" s="453"/>
      <c r="TKG21" s="453"/>
      <c r="TKH21" s="453"/>
      <c r="TKI21" s="452"/>
      <c r="TKJ21" s="452"/>
      <c r="TKK21" s="452"/>
      <c r="TKL21" s="453"/>
      <c r="TKM21" s="453"/>
      <c r="TKN21" s="453"/>
      <c r="TKO21" s="453"/>
      <c r="TKP21" s="453"/>
      <c r="TKQ21" s="452"/>
      <c r="TKR21" s="452"/>
      <c r="TKS21" s="452"/>
      <c r="TKT21" s="453"/>
      <c r="TKU21" s="453"/>
      <c r="TKV21" s="453"/>
      <c r="TKW21" s="453"/>
      <c r="TKX21" s="453"/>
      <c r="TKY21" s="452"/>
      <c r="TKZ21" s="452"/>
      <c r="TLA21" s="452"/>
      <c r="TLB21" s="453"/>
      <c r="TLC21" s="453"/>
      <c r="TLD21" s="453"/>
      <c r="TLE21" s="453"/>
      <c r="TLF21" s="453"/>
      <c r="TLG21" s="452"/>
      <c r="TLH21" s="452"/>
      <c r="TLI21" s="452"/>
      <c r="TLJ21" s="453"/>
      <c r="TLK21" s="453"/>
      <c r="TLL21" s="453"/>
      <c r="TLM21" s="453"/>
      <c r="TLN21" s="453"/>
      <c r="TLO21" s="452"/>
      <c r="TLP21" s="452"/>
      <c r="TLQ21" s="452"/>
      <c r="TLR21" s="453"/>
      <c r="TLS21" s="453"/>
      <c r="TLT21" s="453"/>
      <c r="TLU21" s="453"/>
      <c r="TLV21" s="453"/>
      <c r="TLW21" s="452"/>
      <c r="TLX21" s="452"/>
      <c r="TLY21" s="452"/>
      <c r="TLZ21" s="453"/>
      <c r="TMA21" s="453"/>
      <c r="TMB21" s="453"/>
      <c r="TMC21" s="453"/>
      <c r="TMD21" s="453"/>
      <c r="TME21" s="452"/>
      <c r="TMF21" s="452"/>
      <c r="TMG21" s="452"/>
      <c r="TMH21" s="453"/>
      <c r="TMI21" s="453"/>
      <c r="TMJ21" s="453"/>
      <c r="TMK21" s="453"/>
      <c r="TML21" s="453"/>
      <c r="TMM21" s="452"/>
      <c r="TMN21" s="452"/>
      <c r="TMO21" s="452"/>
      <c r="TMP21" s="453"/>
      <c r="TMQ21" s="453"/>
      <c r="TMR21" s="453"/>
      <c r="TMS21" s="453"/>
      <c r="TMT21" s="453"/>
      <c r="TMU21" s="452"/>
      <c r="TMV21" s="452"/>
      <c r="TMW21" s="452"/>
      <c r="TMX21" s="453"/>
      <c r="TMY21" s="453"/>
      <c r="TMZ21" s="453"/>
      <c r="TNA21" s="453"/>
      <c r="TNB21" s="453"/>
      <c r="TNC21" s="452"/>
      <c r="TND21" s="452"/>
      <c r="TNE21" s="452"/>
      <c r="TNF21" s="453"/>
      <c r="TNG21" s="453"/>
      <c r="TNH21" s="453"/>
      <c r="TNI21" s="453"/>
      <c r="TNJ21" s="453"/>
      <c r="TNK21" s="452"/>
      <c r="TNL21" s="452"/>
      <c r="TNM21" s="452"/>
      <c r="TNN21" s="453"/>
      <c r="TNO21" s="453"/>
      <c r="TNP21" s="453"/>
      <c r="TNQ21" s="453"/>
      <c r="TNR21" s="453"/>
      <c r="TNS21" s="452"/>
      <c r="TNT21" s="452"/>
      <c r="TNU21" s="452"/>
      <c r="TNV21" s="453"/>
      <c r="TNW21" s="453"/>
      <c r="TNX21" s="453"/>
      <c r="TNY21" s="453"/>
      <c r="TNZ21" s="453"/>
      <c r="TOA21" s="452"/>
      <c r="TOB21" s="452"/>
      <c r="TOC21" s="452"/>
      <c r="TOD21" s="453"/>
      <c r="TOE21" s="453"/>
      <c r="TOF21" s="453"/>
      <c r="TOG21" s="453"/>
      <c r="TOH21" s="453"/>
      <c r="TOI21" s="452"/>
      <c r="TOJ21" s="452"/>
      <c r="TOK21" s="452"/>
      <c r="TOL21" s="453"/>
      <c r="TOM21" s="453"/>
      <c r="TON21" s="453"/>
      <c r="TOO21" s="453"/>
      <c r="TOP21" s="453"/>
      <c r="TOQ21" s="452"/>
      <c r="TOR21" s="452"/>
      <c r="TOS21" s="452"/>
      <c r="TOT21" s="453"/>
      <c r="TOU21" s="453"/>
      <c r="TOV21" s="453"/>
      <c r="TOW21" s="453"/>
      <c r="TOX21" s="453"/>
      <c r="TOY21" s="452"/>
      <c r="TOZ21" s="452"/>
      <c r="TPA21" s="452"/>
      <c r="TPB21" s="453"/>
      <c r="TPC21" s="453"/>
      <c r="TPD21" s="453"/>
      <c r="TPE21" s="453"/>
      <c r="TPF21" s="453"/>
      <c r="TPG21" s="452"/>
      <c r="TPH21" s="452"/>
      <c r="TPI21" s="452"/>
      <c r="TPJ21" s="453"/>
      <c r="TPK21" s="453"/>
      <c r="TPL21" s="453"/>
      <c r="TPM21" s="453"/>
      <c r="TPN21" s="453"/>
      <c r="TPO21" s="452"/>
      <c r="TPP21" s="452"/>
      <c r="TPQ21" s="452"/>
      <c r="TPR21" s="453"/>
      <c r="TPS21" s="453"/>
      <c r="TPT21" s="453"/>
      <c r="TPU21" s="453"/>
      <c r="TPV21" s="453"/>
      <c r="TPW21" s="452"/>
      <c r="TPX21" s="452"/>
      <c r="TPY21" s="452"/>
      <c r="TPZ21" s="453"/>
      <c r="TQA21" s="453"/>
      <c r="TQB21" s="453"/>
      <c r="TQC21" s="453"/>
      <c r="TQD21" s="453"/>
      <c r="TQE21" s="452"/>
      <c r="TQF21" s="452"/>
      <c r="TQG21" s="452"/>
      <c r="TQH21" s="453"/>
      <c r="TQI21" s="453"/>
      <c r="TQJ21" s="453"/>
      <c r="TQK21" s="453"/>
      <c r="TQL21" s="453"/>
      <c r="TQM21" s="452"/>
      <c r="TQN21" s="452"/>
      <c r="TQO21" s="452"/>
      <c r="TQP21" s="453"/>
      <c r="TQQ21" s="453"/>
      <c r="TQR21" s="453"/>
      <c r="TQS21" s="453"/>
      <c r="TQT21" s="453"/>
      <c r="TQU21" s="452"/>
      <c r="TQV21" s="452"/>
      <c r="TQW21" s="452"/>
      <c r="TQX21" s="453"/>
      <c r="TQY21" s="453"/>
      <c r="TQZ21" s="453"/>
      <c r="TRA21" s="453"/>
      <c r="TRB21" s="453"/>
      <c r="TRC21" s="452"/>
      <c r="TRD21" s="452"/>
      <c r="TRE21" s="452"/>
      <c r="TRF21" s="453"/>
      <c r="TRG21" s="453"/>
      <c r="TRH21" s="453"/>
      <c r="TRI21" s="453"/>
      <c r="TRJ21" s="453"/>
      <c r="TRK21" s="452"/>
      <c r="TRL21" s="452"/>
      <c r="TRM21" s="452"/>
      <c r="TRN21" s="453"/>
      <c r="TRO21" s="453"/>
      <c r="TRP21" s="453"/>
      <c r="TRQ21" s="453"/>
      <c r="TRR21" s="453"/>
      <c r="TRS21" s="452"/>
      <c r="TRT21" s="452"/>
      <c r="TRU21" s="452"/>
      <c r="TRV21" s="453"/>
      <c r="TRW21" s="453"/>
      <c r="TRX21" s="453"/>
      <c r="TRY21" s="453"/>
      <c r="TRZ21" s="453"/>
      <c r="TSA21" s="452"/>
      <c r="TSB21" s="452"/>
      <c r="TSC21" s="452"/>
      <c r="TSD21" s="453"/>
      <c r="TSE21" s="453"/>
      <c r="TSF21" s="453"/>
      <c r="TSG21" s="453"/>
      <c r="TSH21" s="453"/>
      <c r="TSI21" s="452"/>
      <c r="TSJ21" s="452"/>
      <c r="TSK21" s="452"/>
      <c r="TSL21" s="453"/>
      <c r="TSM21" s="453"/>
      <c r="TSN21" s="453"/>
      <c r="TSO21" s="453"/>
      <c r="TSP21" s="453"/>
      <c r="TSQ21" s="452"/>
      <c r="TSR21" s="452"/>
      <c r="TSS21" s="452"/>
      <c r="TST21" s="453"/>
      <c r="TSU21" s="453"/>
      <c r="TSV21" s="453"/>
      <c r="TSW21" s="453"/>
      <c r="TSX21" s="453"/>
      <c r="TSY21" s="452"/>
      <c r="TSZ21" s="452"/>
      <c r="TTA21" s="452"/>
      <c r="TTB21" s="453"/>
      <c r="TTC21" s="453"/>
      <c r="TTD21" s="453"/>
      <c r="TTE21" s="453"/>
      <c r="TTF21" s="453"/>
      <c r="TTG21" s="452"/>
      <c r="TTH21" s="452"/>
      <c r="TTI21" s="452"/>
      <c r="TTJ21" s="453"/>
      <c r="TTK21" s="453"/>
      <c r="TTL21" s="453"/>
      <c r="TTM21" s="453"/>
      <c r="TTN21" s="453"/>
      <c r="TTO21" s="452"/>
      <c r="TTP21" s="452"/>
      <c r="TTQ21" s="452"/>
      <c r="TTR21" s="453"/>
      <c r="TTS21" s="453"/>
      <c r="TTT21" s="453"/>
      <c r="TTU21" s="453"/>
      <c r="TTV21" s="453"/>
      <c r="TTW21" s="452"/>
      <c r="TTX21" s="452"/>
      <c r="TTY21" s="452"/>
      <c r="TTZ21" s="453"/>
      <c r="TUA21" s="453"/>
      <c r="TUB21" s="453"/>
      <c r="TUC21" s="453"/>
      <c r="TUD21" s="453"/>
      <c r="TUE21" s="452"/>
      <c r="TUF21" s="452"/>
      <c r="TUG21" s="452"/>
      <c r="TUH21" s="453"/>
      <c r="TUI21" s="453"/>
      <c r="TUJ21" s="453"/>
      <c r="TUK21" s="453"/>
      <c r="TUL21" s="453"/>
      <c r="TUM21" s="452"/>
      <c r="TUN21" s="452"/>
      <c r="TUO21" s="452"/>
      <c r="TUP21" s="453"/>
      <c r="TUQ21" s="453"/>
      <c r="TUR21" s="453"/>
      <c r="TUS21" s="453"/>
      <c r="TUT21" s="453"/>
      <c r="TUU21" s="452"/>
      <c r="TUV21" s="452"/>
      <c r="TUW21" s="452"/>
      <c r="TUX21" s="453"/>
      <c r="TUY21" s="453"/>
      <c r="TUZ21" s="453"/>
      <c r="TVA21" s="453"/>
      <c r="TVB21" s="453"/>
      <c r="TVC21" s="452"/>
      <c r="TVD21" s="452"/>
      <c r="TVE21" s="452"/>
      <c r="TVF21" s="453"/>
      <c r="TVG21" s="453"/>
      <c r="TVH21" s="453"/>
      <c r="TVI21" s="453"/>
      <c r="TVJ21" s="453"/>
      <c r="TVK21" s="452"/>
      <c r="TVL21" s="452"/>
      <c r="TVM21" s="452"/>
      <c r="TVN21" s="453"/>
      <c r="TVO21" s="453"/>
      <c r="TVP21" s="453"/>
      <c r="TVQ21" s="453"/>
      <c r="TVR21" s="453"/>
      <c r="TVS21" s="452"/>
      <c r="TVT21" s="452"/>
      <c r="TVU21" s="452"/>
      <c r="TVV21" s="453"/>
      <c r="TVW21" s="453"/>
      <c r="TVX21" s="453"/>
      <c r="TVY21" s="453"/>
      <c r="TVZ21" s="453"/>
      <c r="TWA21" s="452"/>
      <c r="TWB21" s="452"/>
      <c r="TWC21" s="452"/>
      <c r="TWD21" s="453"/>
      <c r="TWE21" s="453"/>
      <c r="TWF21" s="453"/>
      <c r="TWG21" s="453"/>
      <c r="TWH21" s="453"/>
      <c r="TWI21" s="452"/>
      <c r="TWJ21" s="452"/>
      <c r="TWK21" s="452"/>
      <c r="TWL21" s="453"/>
      <c r="TWM21" s="453"/>
      <c r="TWN21" s="453"/>
      <c r="TWO21" s="453"/>
      <c r="TWP21" s="453"/>
      <c r="TWQ21" s="452"/>
      <c r="TWR21" s="452"/>
      <c r="TWS21" s="452"/>
      <c r="TWT21" s="453"/>
      <c r="TWU21" s="453"/>
      <c r="TWV21" s="453"/>
      <c r="TWW21" s="453"/>
      <c r="TWX21" s="453"/>
      <c r="TWY21" s="452"/>
      <c r="TWZ21" s="452"/>
      <c r="TXA21" s="452"/>
      <c r="TXB21" s="453"/>
      <c r="TXC21" s="453"/>
      <c r="TXD21" s="453"/>
      <c r="TXE21" s="453"/>
      <c r="TXF21" s="453"/>
      <c r="TXG21" s="452"/>
      <c r="TXH21" s="452"/>
      <c r="TXI21" s="452"/>
      <c r="TXJ21" s="453"/>
      <c r="TXK21" s="453"/>
      <c r="TXL21" s="453"/>
      <c r="TXM21" s="453"/>
      <c r="TXN21" s="453"/>
      <c r="TXO21" s="452"/>
      <c r="TXP21" s="452"/>
      <c r="TXQ21" s="452"/>
      <c r="TXR21" s="453"/>
      <c r="TXS21" s="453"/>
      <c r="TXT21" s="453"/>
      <c r="TXU21" s="453"/>
      <c r="TXV21" s="453"/>
      <c r="TXW21" s="452"/>
      <c r="TXX21" s="452"/>
      <c r="TXY21" s="452"/>
      <c r="TXZ21" s="453"/>
      <c r="TYA21" s="453"/>
      <c r="TYB21" s="453"/>
      <c r="TYC21" s="453"/>
      <c r="TYD21" s="453"/>
      <c r="TYE21" s="452"/>
      <c r="TYF21" s="452"/>
      <c r="TYG21" s="452"/>
      <c r="TYH21" s="453"/>
      <c r="TYI21" s="453"/>
      <c r="TYJ21" s="453"/>
      <c r="TYK21" s="453"/>
      <c r="TYL21" s="453"/>
      <c r="TYM21" s="452"/>
      <c r="TYN21" s="452"/>
      <c r="TYO21" s="452"/>
      <c r="TYP21" s="453"/>
      <c r="TYQ21" s="453"/>
      <c r="TYR21" s="453"/>
      <c r="TYS21" s="453"/>
      <c r="TYT21" s="453"/>
      <c r="TYU21" s="452"/>
      <c r="TYV21" s="452"/>
      <c r="TYW21" s="452"/>
      <c r="TYX21" s="453"/>
      <c r="TYY21" s="453"/>
      <c r="TYZ21" s="453"/>
      <c r="TZA21" s="453"/>
      <c r="TZB21" s="453"/>
      <c r="TZC21" s="452"/>
      <c r="TZD21" s="452"/>
      <c r="TZE21" s="452"/>
      <c r="TZF21" s="453"/>
      <c r="TZG21" s="453"/>
      <c r="TZH21" s="453"/>
      <c r="TZI21" s="453"/>
      <c r="TZJ21" s="453"/>
      <c r="TZK21" s="452"/>
      <c r="TZL21" s="452"/>
      <c r="TZM21" s="452"/>
      <c r="TZN21" s="453"/>
      <c r="TZO21" s="453"/>
      <c r="TZP21" s="453"/>
      <c r="TZQ21" s="453"/>
      <c r="TZR21" s="453"/>
      <c r="TZS21" s="452"/>
      <c r="TZT21" s="452"/>
      <c r="TZU21" s="452"/>
      <c r="TZV21" s="453"/>
      <c r="TZW21" s="453"/>
      <c r="TZX21" s="453"/>
      <c r="TZY21" s="453"/>
      <c r="TZZ21" s="453"/>
      <c r="UAA21" s="452"/>
      <c r="UAB21" s="452"/>
      <c r="UAC21" s="452"/>
      <c r="UAD21" s="453"/>
      <c r="UAE21" s="453"/>
      <c r="UAF21" s="453"/>
      <c r="UAG21" s="453"/>
      <c r="UAH21" s="453"/>
      <c r="UAI21" s="452"/>
      <c r="UAJ21" s="452"/>
      <c r="UAK21" s="452"/>
      <c r="UAL21" s="453"/>
      <c r="UAM21" s="453"/>
      <c r="UAN21" s="453"/>
      <c r="UAO21" s="453"/>
      <c r="UAP21" s="453"/>
      <c r="UAQ21" s="452"/>
      <c r="UAR21" s="452"/>
      <c r="UAS21" s="452"/>
      <c r="UAT21" s="453"/>
      <c r="UAU21" s="453"/>
      <c r="UAV21" s="453"/>
      <c r="UAW21" s="453"/>
      <c r="UAX21" s="453"/>
      <c r="UAY21" s="452"/>
      <c r="UAZ21" s="452"/>
      <c r="UBA21" s="452"/>
      <c r="UBB21" s="453"/>
      <c r="UBC21" s="453"/>
      <c r="UBD21" s="453"/>
      <c r="UBE21" s="453"/>
      <c r="UBF21" s="453"/>
      <c r="UBG21" s="452"/>
      <c r="UBH21" s="452"/>
      <c r="UBI21" s="452"/>
      <c r="UBJ21" s="453"/>
      <c r="UBK21" s="453"/>
      <c r="UBL21" s="453"/>
      <c r="UBM21" s="453"/>
      <c r="UBN21" s="453"/>
      <c r="UBO21" s="452"/>
      <c r="UBP21" s="452"/>
      <c r="UBQ21" s="452"/>
      <c r="UBR21" s="453"/>
      <c r="UBS21" s="453"/>
      <c r="UBT21" s="453"/>
      <c r="UBU21" s="453"/>
      <c r="UBV21" s="453"/>
      <c r="UBW21" s="452"/>
      <c r="UBX21" s="452"/>
      <c r="UBY21" s="452"/>
      <c r="UBZ21" s="453"/>
      <c r="UCA21" s="453"/>
      <c r="UCB21" s="453"/>
      <c r="UCC21" s="453"/>
      <c r="UCD21" s="453"/>
      <c r="UCE21" s="452"/>
      <c r="UCF21" s="452"/>
      <c r="UCG21" s="452"/>
      <c r="UCH21" s="453"/>
      <c r="UCI21" s="453"/>
      <c r="UCJ21" s="453"/>
      <c r="UCK21" s="453"/>
      <c r="UCL21" s="453"/>
      <c r="UCM21" s="452"/>
      <c r="UCN21" s="452"/>
      <c r="UCO21" s="452"/>
      <c r="UCP21" s="453"/>
      <c r="UCQ21" s="453"/>
      <c r="UCR21" s="453"/>
      <c r="UCS21" s="453"/>
      <c r="UCT21" s="453"/>
      <c r="UCU21" s="452"/>
      <c r="UCV21" s="452"/>
      <c r="UCW21" s="452"/>
      <c r="UCX21" s="453"/>
      <c r="UCY21" s="453"/>
      <c r="UCZ21" s="453"/>
      <c r="UDA21" s="453"/>
      <c r="UDB21" s="453"/>
      <c r="UDC21" s="452"/>
      <c r="UDD21" s="452"/>
      <c r="UDE21" s="452"/>
      <c r="UDF21" s="453"/>
      <c r="UDG21" s="453"/>
      <c r="UDH21" s="453"/>
      <c r="UDI21" s="453"/>
      <c r="UDJ21" s="453"/>
      <c r="UDK21" s="452"/>
      <c r="UDL21" s="452"/>
      <c r="UDM21" s="452"/>
      <c r="UDN21" s="453"/>
      <c r="UDO21" s="453"/>
      <c r="UDP21" s="453"/>
      <c r="UDQ21" s="453"/>
      <c r="UDR21" s="453"/>
      <c r="UDS21" s="452"/>
      <c r="UDT21" s="452"/>
      <c r="UDU21" s="452"/>
      <c r="UDV21" s="453"/>
      <c r="UDW21" s="453"/>
      <c r="UDX21" s="453"/>
      <c r="UDY21" s="453"/>
      <c r="UDZ21" s="453"/>
      <c r="UEA21" s="452"/>
      <c r="UEB21" s="452"/>
      <c r="UEC21" s="452"/>
      <c r="UED21" s="453"/>
      <c r="UEE21" s="453"/>
      <c r="UEF21" s="453"/>
      <c r="UEG21" s="453"/>
      <c r="UEH21" s="453"/>
      <c r="UEI21" s="452"/>
      <c r="UEJ21" s="452"/>
      <c r="UEK21" s="452"/>
      <c r="UEL21" s="453"/>
      <c r="UEM21" s="453"/>
      <c r="UEN21" s="453"/>
      <c r="UEO21" s="453"/>
      <c r="UEP21" s="453"/>
      <c r="UEQ21" s="452"/>
      <c r="UER21" s="452"/>
      <c r="UES21" s="452"/>
      <c r="UET21" s="453"/>
      <c r="UEU21" s="453"/>
      <c r="UEV21" s="453"/>
      <c r="UEW21" s="453"/>
      <c r="UEX21" s="453"/>
      <c r="UEY21" s="452"/>
      <c r="UEZ21" s="452"/>
      <c r="UFA21" s="452"/>
      <c r="UFB21" s="453"/>
      <c r="UFC21" s="453"/>
      <c r="UFD21" s="453"/>
      <c r="UFE21" s="453"/>
      <c r="UFF21" s="453"/>
      <c r="UFG21" s="452"/>
      <c r="UFH21" s="452"/>
      <c r="UFI21" s="452"/>
      <c r="UFJ21" s="453"/>
      <c r="UFK21" s="453"/>
      <c r="UFL21" s="453"/>
      <c r="UFM21" s="453"/>
      <c r="UFN21" s="453"/>
      <c r="UFO21" s="452"/>
      <c r="UFP21" s="452"/>
      <c r="UFQ21" s="452"/>
      <c r="UFR21" s="453"/>
      <c r="UFS21" s="453"/>
      <c r="UFT21" s="453"/>
      <c r="UFU21" s="453"/>
      <c r="UFV21" s="453"/>
      <c r="UFW21" s="452"/>
      <c r="UFX21" s="452"/>
      <c r="UFY21" s="452"/>
      <c r="UFZ21" s="453"/>
      <c r="UGA21" s="453"/>
      <c r="UGB21" s="453"/>
      <c r="UGC21" s="453"/>
      <c r="UGD21" s="453"/>
      <c r="UGE21" s="452"/>
      <c r="UGF21" s="452"/>
      <c r="UGG21" s="452"/>
      <c r="UGH21" s="453"/>
      <c r="UGI21" s="453"/>
      <c r="UGJ21" s="453"/>
      <c r="UGK21" s="453"/>
      <c r="UGL21" s="453"/>
      <c r="UGM21" s="452"/>
      <c r="UGN21" s="452"/>
      <c r="UGO21" s="452"/>
      <c r="UGP21" s="453"/>
      <c r="UGQ21" s="453"/>
      <c r="UGR21" s="453"/>
      <c r="UGS21" s="453"/>
      <c r="UGT21" s="453"/>
      <c r="UGU21" s="452"/>
      <c r="UGV21" s="452"/>
      <c r="UGW21" s="452"/>
      <c r="UGX21" s="453"/>
      <c r="UGY21" s="453"/>
      <c r="UGZ21" s="453"/>
      <c r="UHA21" s="453"/>
      <c r="UHB21" s="453"/>
      <c r="UHC21" s="452"/>
      <c r="UHD21" s="452"/>
      <c r="UHE21" s="452"/>
      <c r="UHF21" s="453"/>
      <c r="UHG21" s="453"/>
      <c r="UHH21" s="453"/>
      <c r="UHI21" s="453"/>
      <c r="UHJ21" s="453"/>
      <c r="UHK21" s="452"/>
      <c r="UHL21" s="452"/>
      <c r="UHM21" s="452"/>
      <c r="UHN21" s="453"/>
      <c r="UHO21" s="453"/>
      <c r="UHP21" s="453"/>
      <c r="UHQ21" s="453"/>
      <c r="UHR21" s="453"/>
      <c r="UHS21" s="452"/>
      <c r="UHT21" s="452"/>
      <c r="UHU21" s="452"/>
      <c r="UHV21" s="453"/>
      <c r="UHW21" s="453"/>
      <c r="UHX21" s="453"/>
      <c r="UHY21" s="453"/>
      <c r="UHZ21" s="453"/>
      <c r="UIA21" s="452"/>
      <c r="UIB21" s="452"/>
      <c r="UIC21" s="452"/>
      <c r="UID21" s="453"/>
      <c r="UIE21" s="453"/>
      <c r="UIF21" s="453"/>
      <c r="UIG21" s="453"/>
      <c r="UIH21" s="453"/>
      <c r="UII21" s="452"/>
      <c r="UIJ21" s="452"/>
      <c r="UIK21" s="452"/>
      <c r="UIL21" s="453"/>
      <c r="UIM21" s="453"/>
      <c r="UIN21" s="453"/>
      <c r="UIO21" s="453"/>
      <c r="UIP21" s="453"/>
      <c r="UIQ21" s="452"/>
      <c r="UIR21" s="452"/>
      <c r="UIS21" s="452"/>
      <c r="UIT21" s="453"/>
      <c r="UIU21" s="453"/>
      <c r="UIV21" s="453"/>
      <c r="UIW21" s="453"/>
      <c r="UIX21" s="453"/>
      <c r="UIY21" s="452"/>
      <c r="UIZ21" s="452"/>
      <c r="UJA21" s="452"/>
      <c r="UJB21" s="453"/>
      <c r="UJC21" s="453"/>
      <c r="UJD21" s="453"/>
      <c r="UJE21" s="453"/>
      <c r="UJF21" s="453"/>
      <c r="UJG21" s="452"/>
      <c r="UJH21" s="452"/>
      <c r="UJI21" s="452"/>
      <c r="UJJ21" s="453"/>
      <c r="UJK21" s="453"/>
      <c r="UJL21" s="453"/>
      <c r="UJM21" s="453"/>
      <c r="UJN21" s="453"/>
      <c r="UJO21" s="452"/>
      <c r="UJP21" s="452"/>
      <c r="UJQ21" s="452"/>
      <c r="UJR21" s="453"/>
      <c r="UJS21" s="453"/>
      <c r="UJT21" s="453"/>
      <c r="UJU21" s="453"/>
      <c r="UJV21" s="453"/>
      <c r="UJW21" s="452"/>
      <c r="UJX21" s="452"/>
      <c r="UJY21" s="452"/>
      <c r="UJZ21" s="453"/>
      <c r="UKA21" s="453"/>
      <c r="UKB21" s="453"/>
      <c r="UKC21" s="453"/>
      <c r="UKD21" s="453"/>
      <c r="UKE21" s="452"/>
      <c r="UKF21" s="452"/>
      <c r="UKG21" s="452"/>
      <c r="UKH21" s="453"/>
      <c r="UKI21" s="453"/>
      <c r="UKJ21" s="453"/>
      <c r="UKK21" s="453"/>
      <c r="UKL21" s="453"/>
      <c r="UKM21" s="452"/>
      <c r="UKN21" s="452"/>
      <c r="UKO21" s="452"/>
      <c r="UKP21" s="453"/>
      <c r="UKQ21" s="453"/>
      <c r="UKR21" s="453"/>
      <c r="UKS21" s="453"/>
      <c r="UKT21" s="453"/>
      <c r="UKU21" s="452"/>
      <c r="UKV21" s="452"/>
      <c r="UKW21" s="452"/>
      <c r="UKX21" s="453"/>
      <c r="UKY21" s="453"/>
      <c r="UKZ21" s="453"/>
      <c r="ULA21" s="453"/>
      <c r="ULB21" s="453"/>
      <c r="ULC21" s="452"/>
      <c r="ULD21" s="452"/>
      <c r="ULE21" s="452"/>
      <c r="ULF21" s="453"/>
      <c r="ULG21" s="453"/>
      <c r="ULH21" s="453"/>
      <c r="ULI21" s="453"/>
      <c r="ULJ21" s="453"/>
      <c r="ULK21" s="452"/>
      <c r="ULL21" s="452"/>
      <c r="ULM21" s="452"/>
      <c r="ULN21" s="453"/>
      <c r="ULO21" s="453"/>
      <c r="ULP21" s="453"/>
      <c r="ULQ21" s="453"/>
      <c r="ULR21" s="453"/>
      <c r="ULS21" s="452"/>
      <c r="ULT21" s="452"/>
      <c r="ULU21" s="452"/>
      <c r="ULV21" s="453"/>
      <c r="ULW21" s="453"/>
      <c r="ULX21" s="453"/>
      <c r="ULY21" s="453"/>
      <c r="ULZ21" s="453"/>
      <c r="UMA21" s="452"/>
      <c r="UMB21" s="452"/>
      <c r="UMC21" s="452"/>
      <c r="UMD21" s="453"/>
      <c r="UME21" s="453"/>
      <c r="UMF21" s="453"/>
      <c r="UMG21" s="453"/>
      <c r="UMH21" s="453"/>
      <c r="UMI21" s="452"/>
      <c r="UMJ21" s="452"/>
      <c r="UMK21" s="452"/>
      <c r="UML21" s="453"/>
      <c r="UMM21" s="453"/>
      <c r="UMN21" s="453"/>
      <c r="UMO21" s="453"/>
      <c r="UMP21" s="453"/>
      <c r="UMQ21" s="452"/>
      <c r="UMR21" s="452"/>
      <c r="UMS21" s="452"/>
      <c r="UMT21" s="453"/>
      <c r="UMU21" s="453"/>
      <c r="UMV21" s="453"/>
      <c r="UMW21" s="453"/>
      <c r="UMX21" s="453"/>
      <c r="UMY21" s="452"/>
      <c r="UMZ21" s="452"/>
      <c r="UNA21" s="452"/>
      <c r="UNB21" s="453"/>
      <c r="UNC21" s="453"/>
      <c r="UND21" s="453"/>
      <c r="UNE21" s="453"/>
      <c r="UNF21" s="453"/>
      <c r="UNG21" s="452"/>
      <c r="UNH21" s="452"/>
      <c r="UNI21" s="452"/>
      <c r="UNJ21" s="453"/>
      <c r="UNK21" s="453"/>
      <c r="UNL21" s="453"/>
      <c r="UNM21" s="453"/>
      <c r="UNN21" s="453"/>
      <c r="UNO21" s="452"/>
      <c r="UNP21" s="452"/>
      <c r="UNQ21" s="452"/>
      <c r="UNR21" s="453"/>
      <c r="UNS21" s="453"/>
      <c r="UNT21" s="453"/>
      <c r="UNU21" s="453"/>
      <c r="UNV21" s="453"/>
      <c r="UNW21" s="452"/>
      <c r="UNX21" s="452"/>
      <c r="UNY21" s="452"/>
      <c r="UNZ21" s="453"/>
      <c r="UOA21" s="453"/>
      <c r="UOB21" s="453"/>
      <c r="UOC21" s="453"/>
      <c r="UOD21" s="453"/>
      <c r="UOE21" s="452"/>
      <c r="UOF21" s="452"/>
      <c r="UOG21" s="452"/>
      <c r="UOH21" s="453"/>
      <c r="UOI21" s="453"/>
      <c r="UOJ21" s="453"/>
      <c r="UOK21" s="453"/>
      <c r="UOL21" s="453"/>
      <c r="UOM21" s="452"/>
      <c r="UON21" s="452"/>
      <c r="UOO21" s="452"/>
      <c r="UOP21" s="453"/>
      <c r="UOQ21" s="453"/>
      <c r="UOR21" s="453"/>
      <c r="UOS21" s="453"/>
      <c r="UOT21" s="453"/>
      <c r="UOU21" s="452"/>
      <c r="UOV21" s="452"/>
      <c r="UOW21" s="452"/>
      <c r="UOX21" s="453"/>
      <c r="UOY21" s="453"/>
      <c r="UOZ21" s="453"/>
      <c r="UPA21" s="453"/>
      <c r="UPB21" s="453"/>
      <c r="UPC21" s="452"/>
      <c r="UPD21" s="452"/>
      <c r="UPE21" s="452"/>
      <c r="UPF21" s="453"/>
      <c r="UPG21" s="453"/>
      <c r="UPH21" s="453"/>
      <c r="UPI21" s="453"/>
      <c r="UPJ21" s="453"/>
      <c r="UPK21" s="452"/>
      <c r="UPL21" s="452"/>
      <c r="UPM21" s="452"/>
      <c r="UPN21" s="453"/>
      <c r="UPO21" s="453"/>
      <c r="UPP21" s="453"/>
      <c r="UPQ21" s="453"/>
      <c r="UPR21" s="453"/>
      <c r="UPS21" s="452"/>
      <c r="UPT21" s="452"/>
      <c r="UPU21" s="452"/>
      <c r="UPV21" s="453"/>
      <c r="UPW21" s="453"/>
      <c r="UPX21" s="453"/>
      <c r="UPY21" s="453"/>
      <c r="UPZ21" s="453"/>
      <c r="UQA21" s="452"/>
      <c r="UQB21" s="452"/>
      <c r="UQC21" s="452"/>
      <c r="UQD21" s="453"/>
      <c r="UQE21" s="453"/>
      <c r="UQF21" s="453"/>
      <c r="UQG21" s="453"/>
      <c r="UQH21" s="453"/>
      <c r="UQI21" s="452"/>
      <c r="UQJ21" s="452"/>
      <c r="UQK21" s="452"/>
      <c r="UQL21" s="453"/>
      <c r="UQM21" s="453"/>
      <c r="UQN21" s="453"/>
      <c r="UQO21" s="453"/>
      <c r="UQP21" s="453"/>
      <c r="UQQ21" s="452"/>
      <c r="UQR21" s="452"/>
      <c r="UQS21" s="452"/>
      <c r="UQT21" s="453"/>
      <c r="UQU21" s="453"/>
      <c r="UQV21" s="453"/>
      <c r="UQW21" s="453"/>
      <c r="UQX21" s="453"/>
      <c r="UQY21" s="452"/>
      <c r="UQZ21" s="452"/>
      <c r="URA21" s="452"/>
      <c r="URB21" s="453"/>
      <c r="URC21" s="453"/>
      <c r="URD21" s="453"/>
      <c r="URE21" s="453"/>
      <c r="URF21" s="453"/>
      <c r="URG21" s="452"/>
      <c r="URH21" s="452"/>
      <c r="URI21" s="452"/>
      <c r="URJ21" s="453"/>
      <c r="URK21" s="453"/>
      <c r="URL21" s="453"/>
      <c r="URM21" s="453"/>
      <c r="URN21" s="453"/>
      <c r="URO21" s="452"/>
      <c r="URP21" s="452"/>
      <c r="URQ21" s="452"/>
      <c r="URR21" s="453"/>
      <c r="URS21" s="453"/>
      <c r="URT21" s="453"/>
      <c r="URU21" s="453"/>
      <c r="URV21" s="453"/>
      <c r="URW21" s="452"/>
      <c r="URX21" s="452"/>
      <c r="URY21" s="452"/>
      <c r="URZ21" s="453"/>
      <c r="USA21" s="453"/>
      <c r="USB21" s="453"/>
      <c r="USC21" s="453"/>
      <c r="USD21" s="453"/>
      <c r="USE21" s="452"/>
      <c r="USF21" s="452"/>
      <c r="USG21" s="452"/>
      <c r="USH21" s="453"/>
      <c r="USI21" s="453"/>
      <c r="USJ21" s="453"/>
      <c r="USK21" s="453"/>
      <c r="USL21" s="453"/>
      <c r="USM21" s="452"/>
      <c r="USN21" s="452"/>
      <c r="USO21" s="452"/>
      <c r="USP21" s="453"/>
      <c r="USQ21" s="453"/>
      <c r="USR21" s="453"/>
      <c r="USS21" s="453"/>
      <c r="UST21" s="453"/>
      <c r="USU21" s="452"/>
      <c r="USV21" s="452"/>
      <c r="USW21" s="452"/>
      <c r="USX21" s="453"/>
      <c r="USY21" s="453"/>
      <c r="USZ21" s="453"/>
      <c r="UTA21" s="453"/>
      <c r="UTB21" s="453"/>
      <c r="UTC21" s="452"/>
      <c r="UTD21" s="452"/>
      <c r="UTE21" s="452"/>
      <c r="UTF21" s="453"/>
      <c r="UTG21" s="453"/>
      <c r="UTH21" s="453"/>
      <c r="UTI21" s="453"/>
      <c r="UTJ21" s="453"/>
      <c r="UTK21" s="452"/>
      <c r="UTL21" s="452"/>
      <c r="UTM21" s="452"/>
      <c r="UTN21" s="453"/>
      <c r="UTO21" s="453"/>
      <c r="UTP21" s="453"/>
      <c r="UTQ21" s="453"/>
      <c r="UTR21" s="453"/>
      <c r="UTS21" s="452"/>
      <c r="UTT21" s="452"/>
      <c r="UTU21" s="452"/>
      <c r="UTV21" s="453"/>
      <c r="UTW21" s="453"/>
      <c r="UTX21" s="453"/>
      <c r="UTY21" s="453"/>
      <c r="UTZ21" s="453"/>
      <c r="UUA21" s="452"/>
      <c r="UUB21" s="452"/>
      <c r="UUC21" s="452"/>
      <c r="UUD21" s="453"/>
      <c r="UUE21" s="453"/>
      <c r="UUF21" s="453"/>
      <c r="UUG21" s="453"/>
      <c r="UUH21" s="453"/>
      <c r="UUI21" s="452"/>
      <c r="UUJ21" s="452"/>
      <c r="UUK21" s="452"/>
      <c r="UUL21" s="453"/>
      <c r="UUM21" s="453"/>
      <c r="UUN21" s="453"/>
      <c r="UUO21" s="453"/>
      <c r="UUP21" s="453"/>
      <c r="UUQ21" s="452"/>
      <c r="UUR21" s="452"/>
      <c r="UUS21" s="452"/>
      <c r="UUT21" s="453"/>
      <c r="UUU21" s="453"/>
      <c r="UUV21" s="453"/>
      <c r="UUW21" s="453"/>
      <c r="UUX21" s="453"/>
      <c r="UUY21" s="452"/>
      <c r="UUZ21" s="452"/>
      <c r="UVA21" s="452"/>
      <c r="UVB21" s="453"/>
      <c r="UVC21" s="453"/>
      <c r="UVD21" s="453"/>
      <c r="UVE21" s="453"/>
      <c r="UVF21" s="453"/>
      <c r="UVG21" s="452"/>
      <c r="UVH21" s="452"/>
      <c r="UVI21" s="452"/>
      <c r="UVJ21" s="453"/>
      <c r="UVK21" s="453"/>
      <c r="UVL21" s="453"/>
      <c r="UVM21" s="453"/>
      <c r="UVN21" s="453"/>
      <c r="UVO21" s="452"/>
      <c r="UVP21" s="452"/>
      <c r="UVQ21" s="452"/>
      <c r="UVR21" s="453"/>
      <c r="UVS21" s="453"/>
      <c r="UVT21" s="453"/>
      <c r="UVU21" s="453"/>
      <c r="UVV21" s="453"/>
      <c r="UVW21" s="452"/>
      <c r="UVX21" s="452"/>
      <c r="UVY21" s="452"/>
      <c r="UVZ21" s="453"/>
      <c r="UWA21" s="453"/>
      <c r="UWB21" s="453"/>
      <c r="UWC21" s="453"/>
      <c r="UWD21" s="453"/>
      <c r="UWE21" s="452"/>
      <c r="UWF21" s="452"/>
      <c r="UWG21" s="452"/>
      <c r="UWH21" s="453"/>
      <c r="UWI21" s="453"/>
      <c r="UWJ21" s="453"/>
      <c r="UWK21" s="453"/>
      <c r="UWL21" s="453"/>
      <c r="UWM21" s="452"/>
      <c r="UWN21" s="452"/>
      <c r="UWO21" s="452"/>
      <c r="UWP21" s="453"/>
      <c r="UWQ21" s="453"/>
      <c r="UWR21" s="453"/>
      <c r="UWS21" s="453"/>
      <c r="UWT21" s="453"/>
      <c r="UWU21" s="452"/>
      <c r="UWV21" s="452"/>
      <c r="UWW21" s="452"/>
      <c r="UWX21" s="453"/>
      <c r="UWY21" s="453"/>
      <c r="UWZ21" s="453"/>
      <c r="UXA21" s="453"/>
      <c r="UXB21" s="453"/>
      <c r="UXC21" s="452"/>
      <c r="UXD21" s="452"/>
      <c r="UXE21" s="452"/>
      <c r="UXF21" s="453"/>
      <c r="UXG21" s="453"/>
      <c r="UXH21" s="453"/>
      <c r="UXI21" s="453"/>
      <c r="UXJ21" s="453"/>
      <c r="UXK21" s="452"/>
      <c r="UXL21" s="452"/>
      <c r="UXM21" s="452"/>
      <c r="UXN21" s="453"/>
      <c r="UXO21" s="453"/>
      <c r="UXP21" s="453"/>
      <c r="UXQ21" s="453"/>
      <c r="UXR21" s="453"/>
      <c r="UXS21" s="452"/>
      <c r="UXT21" s="452"/>
      <c r="UXU21" s="452"/>
      <c r="UXV21" s="453"/>
      <c r="UXW21" s="453"/>
      <c r="UXX21" s="453"/>
      <c r="UXY21" s="453"/>
      <c r="UXZ21" s="453"/>
      <c r="UYA21" s="452"/>
      <c r="UYB21" s="452"/>
      <c r="UYC21" s="452"/>
      <c r="UYD21" s="453"/>
      <c r="UYE21" s="453"/>
      <c r="UYF21" s="453"/>
      <c r="UYG21" s="453"/>
      <c r="UYH21" s="453"/>
      <c r="UYI21" s="452"/>
      <c r="UYJ21" s="452"/>
      <c r="UYK21" s="452"/>
      <c r="UYL21" s="453"/>
      <c r="UYM21" s="453"/>
      <c r="UYN21" s="453"/>
      <c r="UYO21" s="453"/>
      <c r="UYP21" s="453"/>
      <c r="UYQ21" s="452"/>
      <c r="UYR21" s="452"/>
      <c r="UYS21" s="452"/>
      <c r="UYT21" s="453"/>
      <c r="UYU21" s="453"/>
      <c r="UYV21" s="453"/>
      <c r="UYW21" s="453"/>
      <c r="UYX21" s="453"/>
      <c r="UYY21" s="452"/>
      <c r="UYZ21" s="452"/>
      <c r="UZA21" s="452"/>
      <c r="UZB21" s="453"/>
      <c r="UZC21" s="453"/>
      <c r="UZD21" s="453"/>
      <c r="UZE21" s="453"/>
      <c r="UZF21" s="453"/>
      <c r="UZG21" s="452"/>
      <c r="UZH21" s="452"/>
      <c r="UZI21" s="452"/>
      <c r="UZJ21" s="453"/>
      <c r="UZK21" s="453"/>
      <c r="UZL21" s="453"/>
      <c r="UZM21" s="453"/>
      <c r="UZN21" s="453"/>
      <c r="UZO21" s="452"/>
      <c r="UZP21" s="452"/>
      <c r="UZQ21" s="452"/>
      <c r="UZR21" s="453"/>
      <c r="UZS21" s="453"/>
      <c r="UZT21" s="453"/>
      <c r="UZU21" s="453"/>
      <c r="UZV21" s="453"/>
      <c r="UZW21" s="452"/>
      <c r="UZX21" s="452"/>
      <c r="UZY21" s="452"/>
      <c r="UZZ21" s="453"/>
      <c r="VAA21" s="453"/>
      <c r="VAB21" s="453"/>
      <c r="VAC21" s="453"/>
      <c r="VAD21" s="453"/>
      <c r="VAE21" s="452"/>
      <c r="VAF21" s="452"/>
      <c r="VAG21" s="452"/>
      <c r="VAH21" s="453"/>
      <c r="VAI21" s="453"/>
      <c r="VAJ21" s="453"/>
      <c r="VAK21" s="453"/>
      <c r="VAL21" s="453"/>
      <c r="VAM21" s="452"/>
      <c r="VAN21" s="452"/>
      <c r="VAO21" s="452"/>
      <c r="VAP21" s="453"/>
      <c r="VAQ21" s="453"/>
      <c r="VAR21" s="453"/>
      <c r="VAS21" s="453"/>
      <c r="VAT21" s="453"/>
      <c r="VAU21" s="452"/>
      <c r="VAV21" s="452"/>
      <c r="VAW21" s="452"/>
      <c r="VAX21" s="453"/>
      <c r="VAY21" s="453"/>
      <c r="VAZ21" s="453"/>
      <c r="VBA21" s="453"/>
      <c r="VBB21" s="453"/>
      <c r="VBC21" s="452"/>
      <c r="VBD21" s="452"/>
      <c r="VBE21" s="452"/>
      <c r="VBF21" s="453"/>
      <c r="VBG21" s="453"/>
      <c r="VBH21" s="453"/>
      <c r="VBI21" s="453"/>
      <c r="VBJ21" s="453"/>
      <c r="VBK21" s="452"/>
      <c r="VBL21" s="452"/>
      <c r="VBM21" s="452"/>
      <c r="VBN21" s="453"/>
      <c r="VBO21" s="453"/>
      <c r="VBP21" s="453"/>
      <c r="VBQ21" s="453"/>
      <c r="VBR21" s="453"/>
      <c r="VBS21" s="452"/>
      <c r="VBT21" s="452"/>
      <c r="VBU21" s="452"/>
      <c r="VBV21" s="453"/>
      <c r="VBW21" s="453"/>
      <c r="VBX21" s="453"/>
      <c r="VBY21" s="453"/>
      <c r="VBZ21" s="453"/>
      <c r="VCA21" s="452"/>
      <c r="VCB21" s="452"/>
      <c r="VCC21" s="452"/>
      <c r="VCD21" s="453"/>
      <c r="VCE21" s="453"/>
      <c r="VCF21" s="453"/>
      <c r="VCG21" s="453"/>
      <c r="VCH21" s="453"/>
      <c r="VCI21" s="452"/>
      <c r="VCJ21" s="452"/>
      <c r="VCK21" s="452"/>
      <c r="VCL21" s="453"/>
      <c r="VCM21" s="453"/>
      <c r="VCN21" s="453"/>
      <c r="VCO21" s="453"/>
      <c r="VCP21" s="453"/>
      <c r="VCQ21" s="452"/>
      <c r="VCR21" s="452"/>
      <c r="VCS21" s="452"/>
      <c r="VCT21" s="453"/>
      <c r="VCU21" s="453"/>
      <c r="VCV21" s="453"/>
      <c r="VCW21" s="453"/>
      <c r="VCX21" s="453"/>
      <c r="VCY21" s="452"/>
      <c r="VCZ21" s="452"/>
      <c r="VDA21" s="452"/>
      <c r="VDB21" s="453"/>
      <c r="VDC21" s="453"/>
      <c r="VDD21" s="453"/>
      <c r="VDE21" s="453"/>
      <c r="VDF21" s="453"/>
      <c r="VDG21" s="452"/>
      <c r="VDH21" s="452"/>
      <c r="VDI21" s="452"/>
      <c r="VDJ21" s="453"/>
      <c r="VDK21" s="453"/>
      <c r="VDL21" s="453"/>
      <c r="VDM21" s="453"/>
      <c r="VDN21" s="453"/>
      <c r="VDO21" s="452"/>
      <c r="VDP21" s="452"/>
      <c r="VDQ21" s="452"/>
      <c r="VDR21" s="453"/>
      <c r="VDS21" s="453"/>
      <c r="VDT21" s="453"/>
      <c r="VDU21" s="453"/>
      <c r="VDV21" s="453"/>
      <c r="VDW21" s="452"/>
      <c r="VDX21" s="452"/>
      <c r="VDY21" s="452"/>
      <c r="VDZ21" s="453"/>
      <c r="VEA21" s="453"/>
      <c r="VEB21" s="453"/>
      <c r="VEC21" s="453"/>
      <c r="VED21" s="453"/>
      <c r="VEE21" s="452"/>
      <c r="VEF21" s="452"/>
      <c r="VEG21" s="452"/>
      <c r="VEH21" s="453"/>
      <c r="VEI21" s="453"/>
      <c r="VEJ21" s="453"/>
      <c r="VEK21" s="453"/>
      <c r="VEL21" s="453"/>
      <c r="VEM21" s="452"/>
      <c r="VEN21" s="452"/>
      <c r="VEO21" s="452"/>
      <c r="VEP21" s="453"/>
      <c r="VEQ21" s="453"/>
      <c r="VER21" s="453"/>
      <c r="VES21" s="453"/>
      <c r="VET21" s="453"/>
      <c r="VEU21" s="452"/>
      <c r="VEV21" s="452"/>
      <c r="VEW21" s="452"/>
      <c r="VEX21" s="453"/>
      <c r="VEY21" s="453"/>
      <c r="VEZ21" s="453"/>
      <c r="VFA21" s="453"/>
      <c r="VFB21" s="453"/>
      <c r="VFC21" s="452"/>
      <c r="VFD21" s="452"/>
      <c r="VFE21" s="452"/>
      <c r="VFF21" s="453"/>
      <c r="VFG21" s="453"/>
      <c r="VFH21" s="453"/>
      <c r="VFI21" s="453"/>
      <c r="VFJ21" s="453"/>
      <c r="VFK21" s="452"/>
      <c r="VFL21" s="452"/>
      <c r="VFM21" s="452"/>
      <c r="VFN21" s="453"/>
      <c r="VFO21" s="453"/>
      <c r="VFP21" s="453"/>
      <c r="VFQ21" s="453"/>
      <c r="VFR21" s="453"/>
      <c r="VFS21" s="452"/>
      <c r="VFT21" s="452"/>
      <c r="VFU21" s="452"/>
      <c r="VFV21" s="453"/>
      <c r="VFW21" s="453"/>
      <c r="VFX21" s="453"/>
      <c r="VFY21" s="453"/>
      <c r="VFZ21" s="453"/>
      <c r="VGA21" s="452"/>
      <c r="VGB21" s="452"/>
      <c r="VGC21" s="452"/>
      <c r="VGD21" s="453"/>
      <c r="VGE21" s="453"/>
      <c r="VGF21" s="453"/>
      <c r="VGG21" s="453"/>
      <c r="VGH21" s="453"/>
      <c r="VGI21" s="452"/>
      <c r="VGJ21" s="452"/>
      <c r="VGK21" s="452"/>
      <c r="VGL21" s="453"/>
      <c r="VGM21" s="453"/>
      <c r="VGN21" s="453"/>
      <c r="VGO21" s="453"/>
      <c r="VGP21" s="453"/>
      <c r="VGQ21" s="452"/>
      <c r="VGR21" s="452"/>
      <c r="VGS21" s="452"/>
      <c r="VGT21" s="453"/>
      <c r="VGU21" s="453"/>
      <c r="VGV21" s="453"/>
      <c r="VGW21" s="453"/>
      <c r="VGX21" s="453"/>
      <c r="VGY21" s="452"/>
      <c r="VGZ21" s="452"/>
      <c r="VHA21" s="452"/>
      <c r="VHB21" s="453"/>
      <c r="VHC21" s="453"/>
      <c r="VHD21" s="453"/>
      <c r="VHE21" s="453"/>
      <c r="VHF21" s="453"/>
      <c r="VHG21" s="452"/>
      <c r="VHH21" s="452"/>
      <c r="VHI21" s="452"/>
      <c r="VHJ21" s="453"/>
      <c r="VHK21" s="453"/>
      <c r="VHL21" s="453"/>
      <c r="VHM21" s="453"/>
      <c r="VHN21" s="453"/>
      <c r="VHO21" s="452"/>
      <c r="VHP21" s="452"/>
      <c r="VHQ21" s="452"/>
      <c r="VHR21" s="453"/>
      <c r="VHS21" s="453"/>
      <c r="VHT21" s="453"/>
      <c r="VHU21" s="453"/>
      <c r="VHV21" s="453"/>
      <c r="VHW21" s="452"/>
      <c r="VHX21" s="452"/>
      <c r="VHY21" s="452"/>
      <c r="VHZ21" s="453"/>
      <c r="VIA21" s="453"/>
      <c r="VIB21" s="453"/>
      <c r="VIC21" s="453"/>
      <c r="VID21" s="453"/>
      <c r="VIE21" s="452"/>
      <c r="VIF21" s="452"/>
      <c r="VIG21" s="452"/>
      <c r="VIH21" s="453"/>
      <c r="VII21" s="453"/>
      <c r="VIJ21" s="453"/>
      <c r="VIK21" s="453"/>
      <c r="VIL21" s="453"/>
      <c r="VIM21" s="452"/>
      <c r="VIN21" s="452"/>
      <c r="VIO21" s="452"/>
      <c r="VIP21" s="453"/>
      <c r="VIQ21" s="453"/>
      <c r="VIR21" s="453"/>
      <c r="VIS21" s="453"/>
      <c r="VIT21" s="453"/>
      <c r="VIU21" s="452"/>
      <c r="VIV21" s="452"/>
      <c r="VIW21" s="452"/>
      <c r="VIX21" s="453"/>
      <c r="VIY21" s="453"/>
      <c r="VIZ21" s="453"/>
      <c r="VJA21" s="453"/>
      <c r="VJB21" s="453"/>
      <c r="VJC21" s="452"/>
      <c r="VJD21" s="452"/>
      <c r="VJE21" s="452"/>
      <c r="VJF21" s="453"/>
      <c r="VJG21" s="453"/>
      <c r="VJH21" s="453"/>
      <c r="VJI21" s="453"/>
      <c r="VJJ21" s="453"/>
      <c r="VJK21" s="452"/>
      <c r="VJL21" s="452"/>
      <c r="VJM21" s="452"/>
      <c r="VJN21" s="453"/>
      <c r="VJO21" s="453"/>
      <c r="VJP21" s="453"/>
      <c r="VJQ21" s="453"/>
      <c r="VJR21" s="453"/>
      <c r="VJS21" s="452"/>
      <c r="VJT21" s="452"/>
      <c r="VJU21" s="452"/>
      <c r="VJV21" s="453"/>
      <c r="VJW21" s="453"/>
      <c r="VJX21" s="453"/>
      <c r="VJY21" s="453"/>
      <c r="VJZ21" s="453"/>
      <c r="VKA21" s="452"/>
      <c r="VKB21" s="452"/>
      <c r="VKC21" s="452"/>
      <c r="VKD21" s="453"/>
      <c r="VKE21" s="453"/>
      <c r="VKF21" s="453"/>
      <c r="VKG21" s="453"/>
      <c r="VKH21" s="453"/>
      <c r="VKI21" s="452"/>
      <c r="VKJ21" s="452"/>
      <c r="VKK21" s="452"/>
      <c r="VKL21" s="453"/>
      <c r="VKM21" s="453"/>
      <c r="VKN21" s="453"/>
      <c r="VKO21" s="453"/>
      <c r="VKP21" s="453"/>
      <c r="VKQ21" s="452"/>
      <c r="VKR21" s="452"/>
      <c r="VKS21" s="452"/>
      <c r="VKT21" s="453"/>
      <c r="VKU21" s="453"/>
      <c r="VKV21" s="453"/>
      <c r="VKW21" s="453"/>
      <c r="VKX21" s="453"/>
      <c r="VKY21" s="452"/>
      <c r="VKZ21" s="452"/>
      <c r="VLA21" s="452"/>
      <c r="VLB21" s="453"/>
      <c r="VLC21" s="453"/>
      <c r="VLD21" s="453"/>
      <c r="VLE21" s="453"/>
      <c r="VLF21" s="453"/>
      <c r="VLG21" s="452"/>
      <c r="VLH21" s="452"/>
      <c r="VLI21" s="452"/>
      <c r="VLJ21" s="453"/>
      <c r="VLK21" s="453"/>
      <c r="VLL21" s="453"/>
      <c r="VLM21" s="453"/>
      <c r="VLN21" s="453"/>
      <c r="VLO21" s="452"/>
      <c r="VLP21" s="452"/>
      <c r="VLQ21" s="452"/>
      <c r="VLR21" s="453"/>
      <c r="VLS21" s="453"/>
      <c r="VLT21" s="453"/>
      <c r="VLU21" s="453"/>
      <c r="VLV21" s="453"/>
      <c r="VLW21" s="452"/>
      <c r="VLX21" s="452"/>
      <c r="VLY21" s="452"/>
      <c r="VLZ21" s="453"/>
      <c r="VMA21" s="453"/>
      <c r="VMB21" s="453"/>
      <c r="VMC21" s="453"/>
      <c r="VMD21" s="453"/>
      <c r="VME21" s="452"/>
      <c r="VMF21" s="452"/>
      <c r="VMG21" s="452"/>
      <c r="VMH21" s="453"/>
      <c r="VMI21" s="453"/>
      <c r="VMJ21" s="453"/>
      <c r="VMK21" s="453"/>
      <c r="VML21" s="453"/>
      <c r="VMM21" s="452"/>
      <c r="VMN21" s="452"/>
      <c r="VMO21" s="452"/>
      <c r="VMP21" s="453"/>
      <c r="VMQ21" s="453"/>
      <c r="VMR21" s="453"/>
      <c r="VMS21" s="453"/>
      <c r="VMT21" s="453"/>
      <c r="VMU21" s="452"/>
      <c r="VMV21" s="452"/>
      <c r="VMW21" s="452"/>
      <c r="VMX21" s="453"/>
      <c r="VMY21" s="453"/>
      <c r="VMZ21" s="453"/>
      <c r="VNA21" s="453"/>
      <c r="VNB21" s="453"/>
      <c r="VNC21" s="452"/>
      <c r="VND21" s="452"/>
      <c r="VNE21" s="452"/>
      <c r="VNF21" s="453"/>
      <c r="VNG21" s="453"/>
      <c r="VNH21" s="453"/>
      <c r="VNI21" s="453"/>
      <c r="VNJ21" s="453"/>
      <c r="VNK21" s="452"/>
      <c r="VNL21" s="452"/>
      <c r="VNM21" s="452"/>
      <c r="VNN21" s="453"/>
      <c r="VNO21" s="453"/>
      <c r="VNP21" s="453"/>
      <c r="VNQ21" s="453"/>
      <c r="VNR21" s="453"/>
      <c r="VNS21" s="452"/>
      <c r="VNT21" s="452"/>
      <c r="VNU21" s="452"/>
      <c r="VNV21" s="453"/>
      <c r="VNW21" s="453"/>
      <c r="VNX21" s="453"/>
      <c r="VNY21" s="453"/>
      <c r="VNZ21" s="453"/>
      <c r="VOA21" s="452"/>
      <c r="VOB21" s="452"/>
      <c r="VOC21" s="452"/>
      <c r="VOD21" s="453"/>
      <c r="VOE21" s="453"/>
      <c r="VOF21" s="453"/>
      <c r="VOG21" s="453"/>
      <c r="VOH21" s="453"/>
      <c r="VOI21" s="452"/>
      <c r="VOJ21" s="452"/>
      <c r="VOK21" s="452"/>
      <c r="VOL21" s="453"/>
      <c r="VOM21" s="453"/>
      <c r="VON21" s="453"/>
      <c r="VOO21" s="453"/>
      <c r="VOP21" s="453"/>
      <c r="VOQ21" s="452"/>
      <c r="VOR21" s="452"/>
      <c r="VOS21" s="452"/>
      <c r="VOT21" s="453"/>
      <c r="VOU21" s="453"/>
      <c r="VOV21" s="453"/>
      <c r="VOW21" s="453"/>
      <c r="VOX21" s="453"/>
      <c r="VOY21" s="452"/>
      <c r="VOZ21" s="452"/>
      <c r="VPA21" s="452"/>
      <c r="VPB21" s="453"/>
      <c r="VPC21" s="453"/>
      <c r="VPD21" s="453"/>
      <c r="VPE21" s="453"/>
      <c r="VPF21" s="453"/>
      <c r="VPG21" s="452"/>
      <c r="VPH21" s="452"/>
      <c r="VPI21" s="452"/>
      <c r="VPJ21" s="453"/>
      <c r="VPK21" s="453"/>
      <c r="VPL21" s="453"/>
      <c r="VPM21" s="453"/>
      <c r="VPN21" s="453"/>
      <c r="VPO21" s="452"/>
      <c r="VPP21" s="452"/>
      <c r="VPQ21" s="452"/>
      <c r="VPR21" s="453"/>
      <c r="VPS21" s="453"/>
      <c r="VPT21" s="453"/>
      <c r="VPU21" s="453"/>
      <c r="VPV21" s="453"/>
      <c r="VPW21" s="452"/>
      <c r="VPX21" s="452"/>
      <c r="VPY21" s="452"/>
      <c r="VPZ21" s="453"/>
      <c r="VQA21" s="453"/>
      <c r="VQB21" s="453"/>
      <c r="VQC21" s="453"/>
      <c r="VQD21" s="453"/>
      <c r="VQE21" s="452"/>
      <c r="VQF21" s="452"/>
      <c r="VQG21" s="452"/>
      <c r="VQH21" s="453"/>
      <c r="VQI21" s="453"/>
      <c r="VQJ21" s="453"/>
      <c r="VQK21" s="453"/>
      <c r="VQL21" s="453"/>
      <c r="VQM21" s="452"/>
      <c r="VQN21" s="452"/>
      <c r="VQO21" s="452"/>
      <c r="VQP21" s="453"/>
      <c r="VQQ21" s="453"/>
      <c r="VQR21" s="453"/>
      <c r="VQS21" s="453"/>
      <c r="VQT21" s="453"/>
      <c r="VQU21" s="452"/>
      <c r="VQV21" s="452"/>
      <c r="VQW21" s="452"/>
      <c r="VQX21" s="453"/>
      <c r="VQY21" s="453"/>
      <c r="VQZ21" s="453"/>
      <c r="VRA21" s="453"/>
      <c r="VRB21" s="453"/>
      <c r="VRC21" s="452"/>
      <c r="VRD21" s="452"/>
      <c r="VRE21" s="452"/>
      <c r="VRF21" s="453"/>
      <c r="VRG21" s="453"/>
      <c r="VRH21" s="453"/>
      <c r="VRI21" s="453"/>
      <c r="VRJ21" s="453"/>
      <c r="VRK21" s="452"/>
      <c r="VRL21" s="452"/>
      <c r="VRM21" s="452"/>
      <c r="VRN21" s="453"/>
      <c r="VRO21" s="453"/>
      <c r="VRP21" s="453"/>
      <c r="VRQ21" s="453"/>
      <c r="VRR21" s="453"/>
      <c r="VRS21" s="452"/>
      <c r="VRT21" s="452"/>
      <c r="VRU21" s="452"/>
      <c r="VRV21" s="453"/>
      <c r="VRW21" s="453"/>
      <c r="VRX21" s="453"/>
      <c r="VRY21" s="453"/>
      <c r="VRZ21" s="453"/>
      <c r="VSA21" s="452"/>
      <c r="VSB21" s="452"/>
      <c r="VSC21" s="452"/>
      <c r="VSD21" s="453"/>
      <c r="VSE21" s="453"/>
      <c r="VSF21" s="453"/>
      <c r="VSG21" s="453"/>
      <c r="VSH21" s="453"/>
      <c r="VSI21" s="452"/>
      <c r="VSJ21" s="452"/>
      <c r="VSK21" s="452"/>
      <c r="VSL21" s="453"/>
      <c r="VSM21" s="453"/>
      <c r="VSN21" s="453"/>
      <c r="VSO21" s="453"/>
      <c r="VSP21" s="453"/>
      <c r="VSQ21" s="452"/>
      <c r="VSR21" s="452"/>
      <c r="VSS21" s="452"/>
      <c r="VST21" s="453"/>
      <c r="VSU21" s="453"/>
      <c r="VSV21" s="453"/>
      <c r="VSW21" s="453"/>
      <c r="VSX21" s="453"/>
      <c r="VSY21" s="452"/>
      <c r="VSZ21" s="452"/>
      <c r="VTA21" s="452"/>
      <c r="VTB21" s="453"/>
      <c r="VTC21" s="453"/>
      <c r="VTD21" s="453"/>
      <c r="VTE21" s="453"/>
      <c r="VTF21" s="453"/>
      <c r="VTG21" s="452"/>
      <c r="VTH21" s="452"/>
      <c r="VTI21" s="452"/>
      <c r="VTJ21" s="453"/>
      <c r="VTK21" s="453"/>
      <c r="VTL21" s="453"/>
      <c r="VTM21" s="453"/>
      <c r="VTN21" s="453"/>
      <c r="VTO21" s="452"/>
      <c r="VTP21" s="452"/>
      <c r="VTQ21" s="452"/>
      <c r="VTR21" s="453"/>
      <c r="VTS21" s="453"/>
      <c r="VTT21" s="453"/>
      <c r="VTU21" s="453"/>
      <c r="VTV21" s="453"/>
      <c r="VTW21" s="452"/>
      <c r="VTX21" s="452"/>
      <c r="VTY21" s="452"/>
      <c r="VTZ21" s="453"/>
      <c r="VUA21" s="453"/>
      <c r="VUB21" s="453"/>
      <c r="VUC21" s="453"/>
      <c r="VUD21" s="453"/>
      <c r="VUE21" s="452"/>
      <c r="VUF21" s="452"/>
      <c r="VUG21" s="452"/>
      <c r="VUH21" s="453"/>
      <c r="VUI21" s="453"/>
      <c r="VUJ21" s="453"/>
      <c r="VUK21" s="453"/>
      <c r="VUL21" s="453"/>
      <c r="VUM21" s="452"/>
      <c r="VUN21" s="452"/>
      <c r="VUO21" s="452"/>
      <c r="VUP21" s="453"/>
      <c r="VUQ21" s="453"/>
      <c r="VUR21" s="453"/>
      <c r="VUS21" s="453"/>
      <c r="VUT21" s="453"/>
      <c r="VUU21" s="452"/>
      <c r="VUV21" s="452"/>
      <c r="VUW21" s="452"/>
      <c r="VUX21" s="453"/>
      <c r="VUY21" s="453"/>
      <c r="VUZ21" s="453"/>
      <c r="VVA21" s="453"/>
      <c r="VVB21" s="453"/>
      <c r="VVC21" s="452"/>
      <c r="VVD21" s="452"/>
      <c r="VVE21" s="452"/>
      <c r="VVF21" s="453"/>
      <c r="VVG21" s="453"/>
      <c r="VVH21" s="453"/>
      <c r="VVI21" s="453"/>
      <c r="VVJ21" s="453"/>
      <c r="VVK21" s="452"/>
      <c r="VVL21" s="452"/>
      <c r="VVM21" s="452"/>
      <c r="VVN21" s="453"/>
      <c r="VVO21" s="453"/>
      <c r="VVP21" s="453"/>
      <c r="VVQ21" s="453"/>
      <c r="VVR21" s="453"/>
      <c r="VVS21" s="452"/>
      <c r="VVT21" s="452"/>
      <c r="VVU21" s="452"/>
      <c r="VVV21" s="453"/>
      <c r="VVW21" s="453"/>
      <c r="VVX21" s="453"/>
      <c r="VVY21" s="453"/>
      <c r="VVZ21" s="453"/>
      <c r="VWA21" s="452"/>
      <c r="VWB21" s="452"/>
      <c r="VWC21" s="452"/>
      <c r="VWD21" s="453"/>
      <c r="VWE21" s="453"/>
      <c r="VWF21" s="453"/>
      <c r="VWG21" s="453"/>
      <c r="VWH21" s="453"/>
      <c r="VWI21" s="452"/>
      <c r="VWJ21" s="452"/>
      <c r="VWK21" s="452"/>
      <c r="VWL21" s="453"/>
      <c r="VWM21" s="453"/>
      <c r="VWN21" s="453"/>
      <c r="VWO21" s="453"/>
      <c r="VWP21" s="453"/>
      <c r="VWQ21" s="452"/>
      <c r="VWR21" s="452"/>
      <c r="VWS21" s="452"/>
      <c r="VWT21" s="453"/>
      <c r="VWU21" s="453"/>
      <c r="VWV21" s="453"/>
      <c r="VWW21" s="453"/>
      <c r="VWX21" s="453"/>
      <c r="VWY21" s="452"/>
      <c r="VWZ21" s="452"/>
      <c r="VXA21" s="452"/>
      <c r="VXB21" s="453"/>
      <c r="VXC21" s="453"/>
      <c r="VXD21" s="453"/>
      <c r="VXE21" s="453"/>
      <c r="VXF21" s="453"/>
      <c r="VXG21" s="452"/>
      <c r="VXH21" s="452"/>
      <c r="VXI21" s="452"/>
      <c r="VXJ21" s="453"/>
      <c r="VXK21" s="453"/>
      <c r="VXL21" s="453"/>
      <c r="VXM21" s="453"/>
      <c r="VXN21" s="453"/>
      <c r="VXO21" s="452"/>
      <c r="VXP21" s="452"/>
      <c r="VXQ21" s="452"/>
      <c r="VXR21" s="453"/>
      <c r="VXS21" s="453"/>
      <c r="VXT21" s="453"/>
      <c r="VXU21" s="453"/>
      <c r="VXV21" s="453"/>
      <c r="VXW21" s="452"/>
      <c r="VXX21" s="452"/>
      <c r="VXY21" s="452"/>
      <c r="VXZ21" s="453"/>
      <c r="VYA21" s="453"/>
      <c r="VYB21" s="453"/>
      <c r="VYC21" s="453"/>
      <c r="VYD21" s="453"/>
      <c r="VYE21" s="452"/>
      <c r="VYF21" s="452"/>
      <c r="VYG21" s="452"/>
      <c r="VYH21" s="453"/>
      <c r="VYI21" s="453"/>
      <c r="VYJ21" s="453"/>
      <c r="VYK21" s="453"/>
      <c r="VYL21" s="453"/>
      <c r="VYM21" s="452"/>
      <c r="VYN21" s="452"/>
      <c r="VYO21" s="452"/>
      <c r="VYP21" s="453"/>
      <c r="VYQ21" s="453"/>
      <c r="VYR21" s="453"/>
      <c r="VYS21" s="453"/>
      <c r="VYT21" s="453"/>
      <c r="VYU21" s="452"/>
      <c r="VYV21" s="452"/>
      <c r="VYW21" s="452"/>
      <c r="VYX21" s="453"/>
      <c r="VYY21" s="453"/>
      <c r="VYZ21" s="453"/>
      <c r="VZA21" s="453"/>
      <c r="VZB21" s="453"/>
      <c r="VZC21" s="452"/>
      <c r="VZD21" s="452"/>
      <c r="VZE21" s="452"/>
      <c r="VZF21" s="453"/>
      <c r="VZG21" s="453"/>
      <c r="VZH21" s="453"/>
      <c r="VZI21" s="453"/>
      <c r="VZJ21" s="453"/>
      <c r="VZK21" s="452"/>
      <c r="VZL21" s="452"/>
      <c r="VZM21" s="452"/>
      <c r="VZN21" s="453"/>
      <c r="VZO21" s="453"/>
      <c r="VZP21" s="453"/>
      <c r="VZQ21" s="453"/>
      <c r="VZR21" s="453"/>
      <c r="VZS21" s="452"/>
      <c r="VZT21" s="452"/>
      <c r="VZU21" s="452"/>
      <c r="VZV21" s="453"/>
      <c r="VZW21" s="453"/>
      <c r="VZX21" s="453"/>
      <c r="VZY21" s="453"/>
      <c r="VZZ21" s="453"/>
      <c r="WAA21" s="452"/>
      <c r="WAB21" s="452"/>
      <c r="WAC21" s="452"/>
      <c r="WAD21" s="453"/>
      <c r="WAE21" s="453"/>
      <c r="WAF21" s="453"/>
      <c r="WAG21" s="453"/>
      <c r="WAH21" s="453"/>
      <c r="WAI21" s="452"/>
      <c r="WAJ21" s="452"/>
      <c r="WAK21" s="452"/>
      <c r="WAL21" s="453"/>
      <c r="WAM21" s="453"/>
      <c r="WAN21" s="453"/>
      <c r="WAO21" s="453"/>
      <c r="WAP21" s="453"/>
      <c r="WAQ21" s="452"/>
      <c r="WAR21" s="452"/>
      <c r="WAS21" s="452"/>
      <c r="WAT21" s="453"/>
      <c r="WAU21" s="453"/>
      <c r="WAV21" s="453"/>
      <c r="WAW21" s="453"/>
      <c r="WAX21" s="453"/>
      <c r="WAY21" s="452"/>
      <c r="WAZ21" s="452"/>
      <c r="WBA21" s="452"/>
      <c r="WBB21" s="453"/>
      <c r="WBC21" s="453"/>
      <c r="WBD21" s="453"/>
      <c r="WBE21" s="453"/>
      <c r="WBF21" s="453"/>
      <c r="WBG21" s="452"/>
      <c r="WBH21" s="452"/>
      <c r="WBI21" s="452"/>
      <c r="WBJ21" s="453"/>
      <c r="WBK21" s="453"/>
      <c r="WBL21" s="453"/>
      <c r="WBM21" s="453"/>
      <c r="WBN21" s="453"/>
      <c r="WBO21" s="452"/>
      <c r="WBP21" s="452"/>
      <c r="WBQ21" s="452"/>
      <c r="WBR21" s="453"/>
      <c r="WBS21" s="453"/>
      <c r="WBT21" s="453"/>
      <c r="WBU21" s="453"/>
      <c r="WBV21" s="453"/>
      <c r="WBW21" s="452"/>
      <c r="WBX21" s="452"/>
      <c r="WBY21" s="452"/>
      <c r="WBZ21" s="453"/>
      <c r="WCA21" s="453"/>
      <c r="WCB21" s="453"/>
      <c r="WCC21" s="453"/>
      <c r="WCD21" s="453"/>
      <c r="WCE21" s="452"/>
      <c r="WCF21" s="452"/>
      <c r="WCG21" s="452"/>
      <c r="WCH21" s="453"/>
      <c r="WCI21" s="453"/>
      <c r="WCJ21" s="453"/>
      <c r="WCK21" s="453"/>
      <c r="WCL21" s="453"/>
      <c r="WCM21" s="452"/>
      <c r="WCN21" s="452"/>
      <c r="WCO21" s="452"/>
      <c r="WCP21" s="453"/>
      <c r="WCQ21" s="453"/>
      <c r="WCR21" s="453"/>
      <c r="WCS21" s="453"/>
      <c r="WCT21" s="453"/>
      <c r="WCU21" s="452"/>
      <c r="WCV21" s="452"/>
      <c r="WCW21" s="452"/>
      <c r="WCX21" s="453"/>
      <c r="WCY21" s="453"/>
      <c r="WCZ21" s="453"/>
      <c r="WDA21" s="453"/>
      <c r="WDB21" s="453"/>
      <c r="WDC21" s="452"/>
      <c r="WDD21" s="452"/>
      <c r="WDE21" s="452"/>
      <c r="WDF21" s="453"/>
      <c r="WDG21" s="453"/>
      <c r="WDH21" s="453"/>
      <c r="WDI21" s="453"/>
      <c r="WDJ21" s="453"/>
      <c r="WDK21" s="452"/>
      <c r="WDL21" s="452"/>
      <c r="WDM21" s="452"/>
      <c r="WDN21" s="453"/>
      <c r="WDO21" s="453"/>
      <c r="WDP21" s="453"/>
      <c r="WDQ21" s="453"/>
      <c r="WDR21" s="453"/>
      <c r="WDS21" s="452"/>
      <c r="WDT21" s="452"/>
      <c r="WDU21" s="452"/>
      <c r="WDV21" s="453"/>
      <c r="WDW21" s="453"/>
      <c r="WDX21" s="453"/>
      <c r="WDY21" s="453"/>
      <c r="WDZ21" s="453"/>
      <c r="WEA21" s="452"/>
      <c r="WEB21" s="452"/>
      <c r="WEC21" s="452"/>
      <c r="WED21" s="453"/>
      <c r="WEE21" s="453"/>
      <c r="WEF21" s="453"/>
      <c r="WEG21" s="453"/>
      <c r="WEH21" s="453"/>
      <c r="WEI21" s="452"/>
      <c r="WEJ21" s="452"/>
      <c r="WEK21" s="452"/>
      <c r="WEL21" s="453"/>
      <c r="WEM21" s="453"/>
      <c r="WEN21" s="453"/>
      <c r="WEO21" s="453"/>
      <c r="WEP21" s="453"/>
      <c r="WEQ21" s="452"/>
      <c r="WER21" s="452"/>
      <c r="WES21" s="452"/>
      <c r="WET21" s="453"/>
      <c r="WEU21" s="453"/>
      <c r="WEV21" s="453"/>
      <c r="WEW21" s="453"/>
      <c r="WEX21" s="453"/>
      <c r="WEY21" s="452"/>
      <c r="WEZ21" s="452"/>
      <c r="WFA21" s="452"/>
      <c r="WFB21" s="453"/>
      <c r="WFC21" s="453"/>
      <c r="WFD21" s="453"/>
      <c r="WFE21" s="453"/>
      <c r="WFF21" s="453"/>
      <c r="WFG21" s="452"/>
      <c r="WFH21" s="452"/>
      <c r="WFI21" s="452"/>
      <c r="WFJ21" s="453"/>
      <c r="WFK21" s="453"/>
      <c r="WFL21" s="453"/>
      <c r="WFM21" s="453"/>
      <c r="WFN21" s="453"/>
      <c r="WFO21" s="452"/>
      <c r="WFP21" s="452"/>
      <c r="WFQ21" s="452"/>
      <c r="WFR21" s="453"/>
      <c r="WFS21" s="453"/>
      <c r="WFT21" s="453"/>
      <c r="WFU21" s="453"/>
      <c r="WFV21" s="453"/>
      <c r="WFW21" s="452"/>
      <c r="WFX21" s="452"/>
      <c r="WFY21" s="452"/>
      <c r="WFZ21" s="453"/>
      <c r="WGA21" s="453"/>
      <c r="WGB21" s="453"/>
      <c r="WGC21" s="453"/>
      <c r="WGD21" s="453"/>
      <c r="WGE21" s="452"/>
      <c r="WGF21" s="452"/>
      <c r="WGG21" s="452"/>
      <c r="WGH21" s="453"/>
      <c r="WGI21" s="453"/>
      <c r="WGJ21" s="453"/>
      <c r="WGK21" s="453"/>
      <c r="WGL21" s="453"/>
      <c r="WGM21" s="452"/>
      <c r="WGN21" s="452"/>
      <c r="WGO21" s="452"/>
      <c r="WGP21" s="453"/>
      <c r="WGQ21" s="453"/>
      <c r="WGR21" s="453"/>
      <c r="WGS21" s="453"/>
      <c r="WGT21" s="453"/>
      <c r="WGU21" s="452"/>
      <c r="WGV21" s="452"/>
      <c r="WGW21" s="452"/>
      <c r="WGX21" s="453"/>
      <c r="WGY21" s="453"/>
      <c r="WGZ21" s="453"/>
      <c r="WHA21" s="453"/>
      <c r="WHB21" s="453"/>
      <c r="WHC21" s="452"/>
      <c r="WHD21" s="452"/>
      <c r="WHE21" s="452"/>
      <c r="WHF21" s="453"/>
      <c r="WHG21" s="453"/>
      <c r="WHH21" s="453"/>
      <c r="WHI21" s="453"/>
      <c r="WHJ21" s="453"/>
      <c r="WHK21" s="452"/>
      <c r="WHL21" s="452"/>
      <c r="WHM21" s="452"/>
      <c r="WHN21" s="453"/>
      <c r="WHO21" s="453"/>
      <c r="WHP21" s="453"/>
      <c r="WHQ21" s="453"/>
      <c r="WHR21" s="453"/>
      <c r="WHS21" s="452"/>
      <c r="WHT21" s="452"/>
      <c r="WHU21" s="452"/>
      <c r="WHV21" s="453"/>
      <c r="WHW21" s="453"/>
      <c r="WHX21" s="453"/>
      <c r="WHY21" s="453"/>
      <c r="WHZ21" s="453"/>
      <c r="WIA21" s="452"/>
      <c r="WIB21" s="452"/>
      <c r="WIC21" s="452"/>
      <c r="WID21" s="453"/>
      <c r="WIE21" s="453"/>
      <c r="WIF21" s="453"/>
      <c r="WIG21" s="453"/>
      <c r="WIH21" s="453"/>
      <c r="WII21" s="452"/>
      <c r="WIJ21" s="452"/>
      <c r="WIK21" s="452"/>
      <c r="WIL21" s="453"/>
      <c r="WIM21" s="453"/>
      <c r="WIN21" s="453"/>
      <c r="WIO21" s="453"/>
      <c r="WIP21" s="453"/>
      <c r="WIQ21" s="452"/>
      <c r="WIR21" s="452"/>
      <c r="WIS21" s="452"/>
      <c r="WIT21" s="453"/>
      <c r="WIU21" s="453"/>
      <c r="WIV21" s="453"/>
      <c r="WIW21" s="453"/>
      <c r="WIX21" s="453"/>
      <c r="WIY21" s="452"/>
      <c r="WIZ21" s="452"/>
      <c r="WJA21" s="452"/>
      <c r="WJB21" s="453"/>
      <c r="WJC21" s="453"/>
      <c r="WJD21" s="453"/>
      <c r="WJE21" s="453"/>
      <c r="WJF21" s="453"/>
      <c r="WJG21" s="452"/>
      <c r="WJH21" s="452"/>
      <c r="WJI21" s="452"/>
      <c r="WJJ21" s="453"/>
      <c r="WJK21" s="453"/>
      <c r="WJL21" s="453"/>
      <c r="WJM21" s="453"/>
      <c r="WJN21" s="453"/>
      <c r="WJO21" s="452"/>
      <c r="WJP21" s="452"/>
      <c r="WJQ21" s="452"/>
      <c r="WJR21" s="453"/>
      <c r="WJS21" s="453"/>
      <c r="WJT21" s="453"/>
      <c r="WJU21" s="453"/>
      <c r="WJV21" s="453"/>
      <c r="WJW21" s="452"/>
      <c r="WJX21" s="452"/>
      <c r="WJY21" s="452"/>
      <c r="WJZ21" s="453"/>
      <c r="WKA21" s="453"/>
      <c r="WKB21" s="453"/>
      <c r="WKC21" s="453"/>
      <c r="WKD21" s="453"/>
      <c r="WKE21" s="452"/>
      <c r="WKF21" s="452"/>
      <c r="WKG21" s="452"/>
      <c r="WKH21" s="453"/>
      <c r="WKI21" s="453"/>
      <c r="WKJ21" s="453"/>
      <c r="WKK21" s="453"/>
      <c r="WKL21" s="453"/>
      <c r="WKM21" s="452"/>
      <c r="WKN21" s="452"/>
      <c r="WKO21" s="452"/>
      <c r="WKP21" s="453"/>
      <c r="WKQ21" s="453"/>
      <c r="WKR21" s="453"/>
      <c r="WKS21" s="453"/>
      <c r="WKT21" s="453"/>
      <c r="WKU21" s="452"/>
      <c r="WKV21" s="452"/>
      <c r="WKW21" s="452"/>
      <c r="WKX21" s="453"/>
      <c r="WKY21" s="453"/>
      <c r="WKZ21" s="453"/>
      <c r="WLA21" s="453"/>
      <c r="WLB21" s="453"/>
      <c r="WLC21" s="452"/>
      <c r="WLD21" s="452"/>
      <c r="WLE21" s="452"/>
      <c r="WLF21" s="453"/>
      <c r="WLG21" s="453"/>
      <c r="WLH21" s="453"/>
      <c r="WLI21" s="453"/>
      <c r="WLJ21" s="453"/>
      <c r="WLK21" s="452"/>
      <c r="WLL21" s="452"/>
      <c r="WLM21" s="452"/>
      <c r="WLN21" s="453"/>
      <c r="WLO21" s="453"/>
      <c r="WLP21" s="453"/>
      <c r="WLQ21" s="453"/>
      <c r="WLR21" s="453"/>
      <c r="WLS21" s="452"/>
      <c r="WLT21" s="452"/>
      <c r="WLU21" s="452"/>
      <c r="WLV21" s="453"/>
      <c r="WLW21" s="453"/>
      <c r="WLX21" s="453"/>
      <c r="WLY21" s="453"/>
      <c r="WLZ21" s="453"/>
      <c r="WMA21" s="452"/>
      <c r="WMB21" s="452"/>
      <c r="WMC21" s="452"/>
      <c r="WMD21" s="453"/>
      <c r="WME21" s="453"/>
      <c r="WMF21" s="453"/>
      <c r="WMG21" s="453"/>
      <c r="WMH21" s="453"/>
      <c r="WMI21" s="452"/>
      <c r="WMJ21" s="452"/>
      <c r="WMK21" s="452"/>
      <c r="WML21" s="453"/>
      <c r="WMM21" s="453"/>
      <c r="WMN21" s="453"/>
      <c r="WMO21" s="453"/>
      <c r="WMP21" s="453"/>
      <c r="WMQ21" s="452"/>
      <c r="WMR21" s="452"/>
      <c r="WMS21" s="452"/>
      <c r="WMT21" s="453"/>
      <c r="WMU21" s="453"/>
      <c r="WMV21" s="453"/>
      <c r="WMW21" s="453"/>
      <c r="WMX21" s="453"/>
      <c r="WMY21" s="452"/>
      <c r="WMZ21" s="452"/>
      <c r="WNA21" s="452"/>
      <c r="WNB21" s="453"/>
      <c r="WNC21" s="453"/>
      <c r="WND21" s="453"/>
      <c r="WNE21" s="453"/>
      <c r="WNF21" s="453"/>
      <c r="WNG21" s="452"/>
      <c r="WNH21" s="452"/>
      <c r="WNI21" s="452"/>
      <c r="WNJ21" s="453"/>
      <c r="WNK21" s="453"/>
      <c r="WNL21" s="453"/>
      <c r="WNM21" s="453"/>
      <c r="WNN21" s="453"/>
      <c r="WNO21" s="452"/>
      <c r="WNP21" s="452"/>
      <c r="WNQ21" s="452"/>
      <c r="WNR21" s="453"/>
      <c r="WNS21" s="453"/>
      <c r="WNT21" s="453"/>
      <c r="WNU21" s="453"/>
      <c r="WNV21" s="453"/>
      <c r="WNW21" s="452"/>
      <c r="WNX21" s="452"/>
      <c r="WNY21" s="452"/>
      <c r="WNZ21" s="453"/>
      <c r="WOA21" s="453"/>
      <c r="WOB21" s="453"/>
      <c r="WOC21" s="453"/>
      <c r="WOD21" s="453"/>
      <c r="WOE21" s="452"/>
      <c r="WOF21" s="452"/>
      <c r="WOG21" s="452"/>
      <c r="WOH21" s="453"/>
      <c r="WOI21" s="453"/>
      <c r="WOJ21" s="453"/>
      <c r="WOK21" s="453"/>
      <c r="WOL21" s="453"/>
      <c r="WOM21" s="452"/>
      <c r="WON21" s="452"/>
      <c r="WOO21" s="452"/>
      <c r="WOP21" s="453"/>
      <c r="WOQ21" s="453"/>
      <c r="WOR21" s="453"/>
      <c r="WOS21" s="453"/>
      <c r="WOT21" s="453"/>
      <c r="WOU21" s="452"/>
      <c r="WOV21" s="452"/>
      <c r="WOW21" s="452"/>
      <c r="WOX21" s="453"/>
      <c r="WOY21" s="453"/>
      <c r="WOZ21" s="453"/>
      <c r="WPA21" s="453"/>
      <c r="WPB21" s="453"/>
      <c r="WPC21" s="452"/>
      <c r="WPD21" s="452"/>
      <c r="WPE21" s="452"/>
      <c r="WPF21" s="453"/>
      <c r="WPG21" s="453"/>
      <c r="WPH21" s="453"/>
      <c r="WPI21" s="453"/>
      <c r="WPJ21" s="453"/>
      <c r="WPK21" s="452"/>
      <c r="WPL21" s="452"/>
      <c r="WPM21" s="452"/>
      <c r="WPN21" s="453"/>
      <c r="WPO21" s="453"/>
      <c r="WPP21" s="453"/>
      <c r="WPQ21" s="453"/>
      <c r="WPR21" s="453"/>
      <c r="WPS21" s="452"/>
      <c r="WPT21" s="452"/>
      <c r="WPU21" s="452"/>
      <c r="WPV21" s="453"/>
      <c r="WPW21" s="453"/>
      <c r="WPX21" s="453"/>
      <c r="WPY21" s="453"/>
      <c r="WPZ21" s="453"/>
      <c r="WQA21" s="452"/>
      <c r="WQB21" s="452"/>
      <c r="WQC21" s="452"/>
      <c r="WQD21" s="453"/>
      <c r="WQE21" s="453"/>
      <c r="WQF21" s="453"/>
      <c r="WQG21" s="453"/>
      <c r="WQH21" s="453"/>
      <c r="WQI21" s="452"/>
      <c r="WQJ21" s="452"/>
      <c r="WQK21" s="452"/>
      <c r="WQL21" s="453"/>
      <c r="WQM21" s="453"/>
      <c r="WQN21" s="453"/>
      <c r="WQO21" s="453"/>
      <c r="WQP21" s="453"/>
      <c r="WQQ21" s="452"/>
      <c r="WQR21" s="452"/>
      <c r="WQS21" s="452"/>
      <c r="WQT21" s="453"/>
      <c r="WQU21" s="453"/>
      <c r="WQV21" s="453"/>
      <c r="WQW21" s="453"/>
      <c r="WQX21" s="453"/>
      <c r="WQY21" s="452"/>
      <c r="WQZ21" s="452"/>
      <c r="WRA21" s="452"/>
      <c r="WRB21" s="453"/>
      <c r="WRC21" s="453"/>
      <c r="WRD21" s="453"/>
      <c r="WRE21" s="453"/>
      <c r="WRF21" s="453"/>
      <c r="WRG21" s="452"/>
      <c r="WRH21" s="452"/>
      <c r="WRI21" s="452"/>
      <c r="WRJ21" s="453"/>
      <c r="WRK21" s="453"/>
      <c r="WRL21" s="453"/>
      <c r="WRM21" s="453"/>
      <c r="WRN21" s="453"/>
      <c r="WRO21" s="452"/>
      <c r="WRP21" s="452"/>
      <c r="WRQ21" s="452"/>
      <c r="WRR21" s="453"/>
      <c r="WRS21" s="453"/>
      <c r="WRT21" s="453"/>
      <c r="WRU21" s="453"/>
      <c r="WRV21" s="453"/>
      <c r="WRW21" s="452"/>
      <c r="WRX21" s="452"/>
      <c r="WRY21" s="452"/>
      <c r="WRZ21" s="453"/>
      <c r="WSA21" s="453"/>
      <c r="WSB21" s="453"/>
      <c r="WSC21" s="453"/>
      <c r="WSD21" s="453"/>
      <c r="WSE21" s="452"/>
      <c r="WSF21" s="452"/>
      <c r="WSG21" s="452"/>
      <c r="WSH21" s="453"/>
      <c r="WSI21" s="453"/>
      <c r="WSJ21" s="453"/>
      <c r="WSK21" s="453"/>
      <c r="WSL21" s="453"/>
      <c r="WSM21" s="452"/>
      <c r="WSN21" s="452"/>
      <c r="WSO21" s="452"/>
      <c r="WSP21" s="453"/>
      <c r="WSQ21" s="453"/>
      <c r="WSR21" s="453"/>
      <c r="WSS21" s="453"/>
      <c r="WST21" s="453"/>
      <c r="WSU21" s="452"/>
      <c r="WSV21" s="452"/>
      <c r="WSW21" s="452"/>
      <c r="WSX21" s="453"/>
      <c r="WSY21" s="453"/>
      <c r="WSZ21" s="453"/>
      <c r="WTA21" s="453"/>
      <c r="WTB21" s="453"/>
      <c r="WTC21" s="452"/>
      <c r="WTD21" s="452"/>
      <c r="WTE21" s="452"/>
      <c r="WTF21" s="453"/>
      <c r="WTG21" s="453"/>
      <c r="WTH21" s="453"/>
      <c r="WTI21" s="453"/>
      <c r="WTJ21" s="453"/>
      <c r="WTK21" s="452"/>
      <c r="WTL21" s="452"/>
      <c r="WTM21" s="452"/>
      <c r="WTN21" s="453"/>
      <c r="WTO21" s="453"/>
      <c r="WTP21" s="453"/>
      <c r="WTQ21" s="453"/>
      <c r="WTR21" s="453"/>
      <c r="WTS21" s="452"/>
      <c r="WTT21" s="452"/>
      <c r="WTU21" s="452"/>
      <c r="WTV21" s="453"/>
      <c r="WTW21" s="453"/>
      <c r="WTX21" s="453"/>
      <c r="WTY21" s="453"/>
      <c r="WTZ21" s="453"/>
      <c r="WUA21" s="452"/>
      <c r="WUB21" s="452"/>
      <c r="WUC21" s="452"/>
      <c r="WUD21" s="453"/>
      <c r="WUE21" s="453"/>
      <c r="WUF21" s="453"/>
      <c r="WUG21" s="453"/>
      <c r="WUH21" s="453"/>
      <c r="WUI21" s="452"/>
      <c r="WUJ21" s="452"/>
      <c r="WUK21" s="452"/>
      <c r="WUL21" s="453"/>
      <c r="WUM21" s="453"/>
      <c r="WUN21" s="453"/>
      <c r="WUO21" s="453"/>
      <c r="WUP21" s="453"/>
      <c r="WUQ21" s="452"/>
      <c r="WUR21" s="452"/>
      <c r="WUS21" s="452"/>
      <c r="WUT21" s="453"/>
      <c r="WUU21" s="453"/>
      <c r="WUV21" s="453"/>
      <c r="WUW21" s="453"/>
      <c r="WUX21" s="453"/>
      <c r="WUY21" s="452"/>
      <c r="WUZ21" s="452"/>
      <c r="WVA21" s="452"/>
      <c r="WVB21" s="453"/>
      <c r="WVC21" s="453"/>
      <c r="WVD21" s="453"/>
      <c r="WVE21" s="453"/>
      <c r="WVF21" s="453"/>
      <c r="WVG21" s="452"/>
      <c r="WVH21" s="452"/>
      <c r="WVI21" s="452"/>
      <c r="WVJ21" s="453"/>
      <c r="WVK21" s="453"/>
      <c r="WVL21" s="453"/>
      <c r="WVM21" s="453"/>
      <c r="WVN21" s="453"/>
      <c r="WVO21" s="452"/>
      <c r="WVP21" s="452"/>
      <c r="WVQ21" s="452"/>
      <c r="WVR21" s="453"/>
      <c r="WVS21" s="453"/>
      <c r="WVT21" s="453"/>
      <c r="WVU21" s="453"/>
      <c r="WVV21" s="453"/>
      <c r="WVW21" s="452"/>
      <c r="WVX21" s="452"/>
      <c r="WVY21" s="452"/>
      <c r="WVZ21" s="453"/>
      <c r="WWA21" s="453"/>
      <c r="WWB21" s="453"/>
      <c r="WWC21" s="453"/>
      <c r="WWD21" s="453"/>
      <c r="WWE21" s="452"/>
      <c r="WWF21" s="452"/>
      <c r="WWG21" s="452"/>
      <c r="WWH21" s="453"/>
      <c r="WWI21" s="453"/>
      <c r="WWJ21" s="453"/>
      <c r="WWK21" s="453"/>
      <c r="WWL21" s="453"/>
      <c r="WWM21" s="452"/>
      <c r="WWN21" s="452"/>
      <c r="WWO21" s="452"/>
      <c r="WWP21" s="453"/>
      <c r="WWQ21" s="453"/>
      <c r="WWR21" s="453"/>
      <c r="WWS21" s="453"/>
      <c r="WWT21" s="453"/>
      <c r="WWU21" s="452"/>
      <c r="WWV21" s="452"/>
      <c r="WWW21" s="452"/>
      <c r="WWX21" s="453"/>
      <c r="WWY21" s="453"/>
      <c r="WWZ21" s="453"/>
      <c r="WXA21" s="453"/>
      <c r="WXB21" s="453"/>
      <c r="WXC21" s="452"/>
      <c r="WXD21" s="452"/>
      <c r="WXE21" s="452"/>
      <c r="WXF21" s="453"/>
      <c r="WXG21" s="453"/>
      <c r="WXH21" s="453"/>
      <c r="WXI21" s="453"/>
      <c r="WXJ21" s="453"/>
      <c r="WXK21" s="452"/>
      <c r="WXL21" s="452"/>
      <c r="WXM21" s="452"/>
      <c r="WXN21" s="453"/>
      <c r="WXO21" s="453"/>
      <c r="WXP21" s="453"/>
      <c r="WXQ21" s="453"/>
      <c r="WXR21" s="453"/>
      <c r="WXS21" s="452"/>
      <c r="WXT21" s="452"/>
      <c r="WXU21" s="452"/>
      <c r="WXV21" s="453"/>
      <c r="WXW21" s="453"/>
      <c r="WXX21" s="453"/>
      <c r="WXY21" s="453"/>
      <c r="WXZ21" s="453"/>
      <c r="WYA21" s="452"/>
      <c r="WYB21" s="452"/>
      <c r="WYC21" s="452"/>
      <c r="WYD21" s="453"/>
      <c r="WYE21" s="453"/>
      <c r="WYF21" s="453"/>
      <c r="WYG21" s="453"/>
      <c r="WYH21" s="453"/>
      <c r="WYI21" s="452"/>
      <c r="WYJ21" s="452"/>
      <c r="WYK21" s="452"/>
      <c r="WYL21" s="453"/>
      <c r="WYM21" s="453"/>
      <c r="WYN21" s="453"/>
      <c r="WYO21" s="453"/>
      <c r="WYP21" s="453"/>
      <c r="WYQ21" s="452"/>
      <c r="WYR21" s="452"/>
      <c r="WYS21" s="452"/>
      <c r="WYT21" s="453"/>
      <c r="WYU21" s="453"/>
      <c r="WYV21" s="453"/>
      <c r="WYW21" s="453"/>
      <c r="WYX21" s="453"/>
      <c r="WYY21" s="452"/>
      <c r="WYZ21" s="452"/>
      <c r="WZA21" s="452"/>
      <c r="WZB21" s="453"/>
      <c r="WZC21" s="453"/>
      <c r="WZD21" s="453"/>
      <c r="WZE21" s="453"/>
      <c r="WZF21" s="453"/>
      <c r="WZG21" s="452"/>
      <c r="WZH21" s="452"/>
      <c r="WZI21" s="452"/>
      <c r="WZJ21" s="453"/>
      <c r="WZK21" s="453"/>
      <c r="WZL21" s="453"/>
      <c r="WZM21" s="453"/>
      <c r="WZN21" s="453"/>
      <c r="WZO21" s="452"/>
      <c r="WZP21" s="452"/>
      <c r="WZQ21" s="452"/>
      <c r="WZR21" s="453"/>
      <c r="WZS21" s="453"/>
      <c r="WZT21" s="453"/>
      <c r="WZU21" s="453"/>
      <c r="WZV21" s="453"/>
      <c r="WZW21" s="452"/>
      <c r="WZX21" s="452"/>
      <c r="WZY21" s="452"/>
      <c r="WZZ21" s="453"/>
      <c r="XAA21" s="453"/>
      <c r="XAB21" s="453"/>
      <c r="XAC21" s="453"/>
      <c r="XAD21" s="453"/>
      <c r="XAE21" s="452"/>
      <c r="XAF21" s="452"/>
      <c r="XAG21" s="452"/>
      <c r="XAH21" s="453"/>
      <c r="XAI21" s="453"/>
      <c r="XAJ21" s="453"/>
      <c r="XAK21" s="453"/>
      <c r="XAL21" s="453"/>
      <c r="XAM21" s="452"/>
      <c r="XAN21" s="452"/>
      <c r="XAO21" s="452"/>
      <c r="XAP21" s="453"/>
      <c r="XAQ21" s="453"/>
      <c r="XAR21" s="453"/>
      <c r="XAS21" s="453"/>
      <c r="XAT21" s="453"/>
      <c r="XAU21" s="452"/>
      <c r="XAV21" s="452"/>
      <c r="XAW21" s="452"/>
      <c r="XAX21" s="453"/>
      <c r="XAY21" s="453"/>
      <c r="XAZ21" s="453"/>
      <c r="XBA21" s="453"/>
      <c r="XBB21" s="453"/>
      <c r="XBC21" s="452"/>
      <c r="XBD21" s="452"/>
      <c r="XBE21" s="452"/>
      <c r="XBF21" s="453"/>
      <c r="XBG21" s="453"/>
      <c r="XBH21" s="453"/>
      <c r="XBI21" s="453"/>
      <c r="XBJ21" s="453"/>
      <c r="XBK21" s="452"/>
      <c r="XBL21" s="452"/>
      <c r="XBM21" s="452"/>
      <c r="XBN21" s="453"/>
      <c r="XBO21" s="453"/>
      <c r="XBP21" s="453"/>
      <c r="XBQ21" s="453"/>
      <c r="XBR21" s="453"/>
      <c r="XBS21" s="452"/>
      <c r="XBT21" s="452"/>
      <c r="XBU21" s="452"/>
      <c r="XBV21" s="453"/>
      <c r="XBW21" s="453"/>
      <c r="XBX21" s="453"/>
      <c r="XBY21" s="453"/>
      <c r="XBZ21" s="453"/>
      <c r="XCA21" s="452"/>
      <c r="XCB21" s="452"/>
      <c r="XCC21" s="452"/>
      <c r="XCD21" s="453"/>
      <c r="XCE21" s="453"/>
      <c r="XCF21" s="453"/>
      <c r="XCG21" s="453"/>
      <c r="XCH21" s="453"/>
      <c r="XCI21" s="452"/>
      <c r="XCJ21" s="452"/>
      <c r="XCK21" s="452"/>
      <c r="XCL21" s="453"/>
      <c r="XCM21" s="453"/>
      <c r="XCN21" s="453"/>
      <c r="XCO21" s="453"/>
      <c r="XCP21" s="453"/>
      <c r="XCQ21" s="452"/>
      <c r="XCR21" s="452"/>
      <c r="XCS21" s="452"/>
      <c r="XCT21" s="453"/>
      <c r="XCU21" s="453"/>
      <c r="XCV21" s="453"/>
      <c r="XCW21" s="453"/>
      <c r="XCX21" s="453"/>
      <c r="XCY21" s="452"/>
      <c r="XCZ21" s="452"/>
      <c r="XDA21" s="452"/>
      <c r="XDB21" s="453"/>
      <c r="XDC21" s="453"/>
      <c r="XDD21" s="453"/>
      <c r="XDE21" s="453"/>
      <c r="XDF21" s="453"/>
      <c r="XDG21" s="452"/>
      <c r="XDH21" s="452"/>
      <c r="XDI21" s="452"/>
      <c r="XDJ21" s="453"/>
      <c r="XDK21" s="453"/>
      <c r="XDL21" s="453"/>
      <c r="XDM21" s="453"/>
      <c r="XDN21" s="453"/>
      <c r="XDO21" s="452"/>
      <c r="XDP21" s="452"/>
      <c r="XDQ21" s="452"/>
      <c r="XDR21" s="453"/>
      <c r="XDS21" s="453"/>
      <c r="XDT21" s="453"/>
      <c r="XDU21" s="453"/>
      <c r="XDV21" s="453"/>
      <c r="XDW21" s="452"/>
      <c r="XDX21" s="452"/>
      <c r="XDY21" s="452"/>
      <c r="XDZ21" s="453"/>
      <c r="XEA21" s="453"/>
      <c r="XEB21" s="453"/>
      <c r="XEC21" s="453"/>
      <c r="XED21" s="453"/>
      <c r="XEE21" s="452"/>
      <c r="XEF21" s="452"/>
      <c r="XEG21" s="452"/>
      <c r="XEH21" s="453"/>
      <c r="XEI21" s="453"/>
      <c r="XEJ21" s="453"/>
      <c r="XEK21" s="453"/>
      <c r="XEL21" s="453"/>
      <c r="XEM21" s="452"/>
      <c r="XEN21" s="452"/>
      <c r="XEO21" s="452"/>
      <c r="XEP21" s="453"/>
      <c r="XEQ21" s="453"/>
      <c r="XER21" s="453"/>
      <c r="XES21" s="453"/>
      <c r="XET21" s="453"/>
      <c r="XEU21" s="452"/>
      <c r="XEV21" s="452"/>
      <c r="XEW21" s="452"/>
      <c r="XEX21" s="453"/>
      <c r="XEY21" s="453"/>
      <c r="XEZ21" s="453"/>
      <c r="XFA21" s="453"/>
      <c r="XFB21" s="453"/>
      <c r="XFC21" s="452"/>
      <c r="XFD21" s="452"/>
    </row>
    <row r="22" spans="1:16384" s="98" customFormat="1" ht="16.5" customHeight="1" x14ac:dyDescent="0.2">
      <c r="A22" s="156" t="s">
        <v>492</v>
      </c>
      <c r="B22" s="426" t="s">
        <v>487</v>
      </c>
      <c r="C22" s="426"/>
      <c r="D22" s="426"/>
      <c r="E22" s="156" t="s">
        <v>486</v>
      </c>
      <c r="F22" s="156" t="s">
        <v>485</v>
      </c>
      <c r="G22" s="178">
        <v>43697</v>
      </c>
      <c r="H22" s="158">
        <v>430</v>
      </c>
      <c r="I22" s="39"/>
      <c r="J22" s="455"/>
      <c r="K22" s="455"/>
      <c r="L22" s="455"/>
      <c r="M22" s="39"/>
      <c r="N22" s="39"/>
      <c r="O22" s="39"/>
      <c r="P22" s="39"/>
      <c r="Q22" s="39"/>
      <c r="R22" s="455"/>
      <c r="S22" s="455"/>
      <c r="T22" s="455"/>
      <c r="U22" s="39"/>
      <c r="V22" s="39"/>
      <c r="W22" s="39"/>
      <c r="X22" s="39"/>
      <c r="Y22" s="39"/>
      <c r="Z22" s="455"/>
      <c r="AA22" s="455"/>
      <c r="AB22" s="455"/>
      <c r="AC22" s="39"/>
      <c r="AD22" s="39"/>
      <c r="AE22" s="39"/>
      <c r="AF22" s="39"/>
      <c r="AG22" s="39"/>
      <c r="AH22" s="455"/>
      <c r="AI22" s="455"/>
      <c r="AJ22" s="455"/>
      <c r="AK22" s="39"/>
      <c r="AL22" s="39"/>
      <c r="AM22" s="39"/>
      <c r="AN22" s="39"/>
      <c r="AO22" s="39"/>
      <c r="AP22" s="455"/>
      <c r="AQ22" s="455"/>
      <c r="AR22" s="455"/>
      <c r="AS22" s="39"/>
      <c r="AT22" s="39"/>
      <c r="AU22" s="39"/>
      <c r="AV22" s="39"/>
      <c r="AW22" s="39"/>
      <c r="AX22" s="455"/>
      <c r="AY22" s="455"/>
      <c r="AZ22" s="455"/>
      <c r="BA22" s="39"/>
      <c r="BB22" s="39"/>
      <c r="BC22" s="39"/>
      <c r="BD22" s="39"/>
      <c r="BE22" s="39"/>
      <c r="BF22" s="455"/>
      <c r="BG22" s="455"/>
      <c r="BH22" s="455"/>
      <c r="BI22" s="39"/>
      <c r="BJ22" s="39"/>
      <c r="BK22" s="39"/>
      <c r="BL22" s="39"/>
      <c r="BM22" s="39"/>
      <c r="BN22" s="455"/>
      <c r="BO22" s="455"/>
      <c r="BP22" s="455"/>
      <c r="BQ22" s="39"/>
      <c r="BR22" s="39"/>
      <c r="BS22" s="39"/>
      <c r="BT22" s="39"/>
      <c r="BU22" s="39"/>
      <c r="BV22" s="455"/>
      <c r="BW22" s="455"/>
      <c r="BX22" s="455"/>
      <c r="BY22" s="39"/>
      <c r="BZ22" s="39"/>
      <c r="CA22" s="39"/>
      <c r="CB22" s="39"/>
      <c r="CC22" s="39"/>
      <c r="CD22" s="455"/>
      <c r="CE22" s="455"/>
      <c r="CF22" s="455"/>
      <c r="CG22" s="39"/>
      <c r="CH22" s="39"/>
      <c r="CI22" s="39"/>
      <c r="CJ22" s="39"/>
      <c r="CK22" s="39"/>
      <c r="CL22" s="455"/>
      <c r="CM22" s="455"/>
      <c r="CN22" s="455"/>
      <c r="CO22" s="39"/>
      <c r="CP22" s="39"/>
      <c r="CQ22" s="39"/>
      <c r="CR22" s="39"/>
      <c r="CS22" s="39"/>
      <c r="CT22" s="455"/>
      <c r="CU22" s="455"/>
      <c r="CV22" s="455"/>
      <c r="CW22" s="39"/>
      <c r="CX22" s="39"/>
      <c r="CY22" s="39"/>
      <c r="CZ22" s="39"/>
      <c r="DA22" s="39"/>
      <c r="DB22" s="455"/>
      <c r="DC22" s="455"/>
      <c r="DD22" s="455"/>
      <c r="DE22" s="39"/>
      <c r="DF22" s="39"/>
      <c r="DG22" s="39"/>
      <c r="DH22" s="39"/>
      <c r="DI22" s="39"/>
      <c r="DJ22" s="455"/>
      <c r="DK22" s="455"/>
      <c r="DL22" s="455"/>
      <c r="DM22" s="39"/>
      <c r="DN22" s="39"/>
      <c r="DO22" s="39"/>
      <c r="DP22" s="39"/>
      <c r="DQ22" s="39"/>
      <c r="DR22" s="455"/>
      <c r="DS22" s="455"/>
      <c r="DT22" s="455"/>
      <c r="DU22" s="39"/>
      <c r="DV22" s="39"/>
      <c r="DW22" s="39"/>
      <c r="DX22" s="39"/>
      <c r="DY22" s="39"/>
      <c r="DZ22" s="455"/>
      <c r="EA22" s="455"/>
      <c r="EB22" s="455"/>
      <c r="EC22" s="39"/>
      <c r="ED22" s="39"/>
      <c r="EE22" s="39"/>
      <c r="EF22" s="39"/>
      <c r="EG22" s="39"/>
      <c r="EH22" s="455"/>
      <c r="EI22" s="455"/>
      <c r="EJ22" s="455"/>
      <c r="EK22" s="39"/>
      <c r="EL22" s="39"/>
      <c r="EM22" s="39"/>
      <c r="EN22" s="39"/>
      <c r="EO22" s="39"/>
      <c r="EP22" s="455"/>
      <c r="EQ22" s="455"/>
      <c r="ER22" s="455"/>
      <c r="ES22" s="39"/>
      <c r="ET22" s="39"/>
      <c r="EU22" s="39"/>
      <c r="EV22" s="39"/>
      <c r="EW22" s="39"/>
      <c r="EX22" s="455"/>
      <c r="EY22" s="455"/>
      <c r="EZ22" s="455"/>
      <c r="FA22" s="39"/>
      <c r="FB22" s="39"/>
      <c r="FC22" s="39"/>
      <c r="FD22" s="39"/>
      <c r="FE22" s="39"/>
      <c r="FF22" s="455"/>
      <c r="FG22" s="455"/>
      <c r="FH22" s="455"/>
      <c r="FI22" s="39"/>
      <c r="FJ22" s="39"/>
      <c r="FK22" s="39"/>
      <c r="FL22" s="39"/>
      <c r="FM22" s="39"/>
      <c r="FN22" s="455"/>
      <c r="FO22" s="455"/>
      <c r="FP22" s="455"/>
      <c r="FQ22" s="39"/>
      <c r="FR22" s="39"/>
      <c r="FS22" s="39"/>
      <c r="FT22" s="39"/>
      <c r="FU22" s="39"/>
      <c r="FV22" s="455"/>
      <c r="FW22" s="455"/>
      <c r="FX22" s="455"/>
      <c r="FY22" s="39"/>
      <c r="FZ22" s="39"/>
      <c r="GA22" s="39"/>
      <c r="GB22" s="39"/>
      <c r="GC22" s="39"/>
      <c r="GD22" s="455"/>
      <c r="GE22" s="455"/>
      <c r="GF22" s="455"/>
      <c r="GG22" s="39"/>
      <c r="GH22" s="39"/>
      <c r="GI22" s="39"/>
      <c r="GJ22" s="39"/>
      <c r="GK22" s="39"/>
      <c r="GL22" s="455"/>
      <c r="GM22" s="455"/>
      <c r="GN22" s="455"/>
      <c r="GO22" s="39"/>
      <c r="GP22" s="39"/>
      <c r="GQ22" s="39"/>
      <c r="GR22" s="39"/>
      <c r="GS22" s="39"/>
      <c r="GT22" s="455"/>
      <c r="GU22" s="455"/>
      <c r="GV22" s="455"/>
      <c r="GW22" s="39"/>
      <c r="GX22" s="39"/>
      <c r="GY22" s="39"/>
      <c r="GZ22" s="39"/>
      <c r="HA22" s="39"/>
      <c r="HB22" s="455"/>
      <c r="HC22" s="455"/>
      <c r="HD22" s="455"/>
      <c r="HE22" s="39"/>
      <c r="HF22" s="39"/>
      <c r="HG22" s="39"/>
      <c r="HH22" s="39"/>
      <c r="HI22" s="39"/>
      <c r="HJ22" s="455"/>
      <c r="HK22" s="455"/>
      <c r="HL22" s="455"/>
      <c r="HM22" s="39"/>
      <c r="HN22" s="39"/>
      <c r="HO22" s="39"/>
      <c r="HP22" s="39"/>
      <c r="HQ22" s="39"/>
      <c r="HR22" s="455"/>
      <c r="HS22" s="455"/>
      <c r="HT22" s="455"/>
      <c r="HU22" s="39"/>
      <c r="HV22" s="39"/>
      <c r="HW22" s="39"/>
      <c r="HX22" s="39"/>
      <c r="HY22" s="39"/>
      <c r="HZ22" s="455"/>
      <c r="IA22" s="455"/>
      <c r="IB22" s="455"/>
      <c r="IC22" s="39"/>
      <c r="ID22" s="39"/>
      <c r="IE22" s="39"/>
      <c r="IF22" s="39"/>
      <c r="IG22" s="39"/>
      <c r="IH22" s="455"/>
      <c r="II22" s="455"/>
      <c r="IJ22" s="455"/>
      <c r="IK22" s="39"/>
      <c r="IL22" s="39"/>
      <c r="IM22" s="39"/>
      <c r="IN22" s="39"/>
      <c r="IO22" s="39"/>
      <c r="IP22" s="455"/>
      <c r="IQ22" s="455"/>
      <c r="IR22" s="455"/>
      <c r="IS22" s="39"/>
      <c r="IT22" s="39"/>
      <c r="IU22" s="39"/>
      <c r="IV22" s="39"/>
      <c r="IW22" s="39"/>
      <c r="IX22" s="455"/>
      <c r="IY22" s="455"/>
      <c r="IZ22" s="455"/>
      <c r="JA22" s="39"/>
      <c r="JB22" s="39"/>
      <c r="JC22" s="39"/>
      <c r="JD22" s="39"/>
      <c r="JE22" s="39"/>
      <c r="JF22" s="455"/>
      <c r="JG22" s="455"/>
      <c r="JH22" s="455"/>
      <c r="JI22" s="39"/>
      <c r="JJ22" s="39"/>
      <c r="JK22" s="39"/>
      <c r="JL22" s="39"/>
      <c r="JM22" s="39"/>
      <c r="JN22" s="455"/>
      <c r="JO22" s="455"/>
      <c r="JP22" s="455"/>
      <c r="JQ22" s="39"/>
      <c r="JR22" s="39"/>
      <c r="JS22" s="39"/>
      <c r="JT22" s="39"/>
      <c r="JU22" s="39"/>
      <c r="JV22" s="455"/>
      <c r="JW22" s="455"/>
      <c r="JX22" s="455"/>
      <c r="JY22" s="39"/>
      <c r="JZ22" s="39"/>
      <c r="KA22" s="39"/>
      <c r="KB22" s="39"/>
      <c r="KC22" s="39"/>
      <c r="KD22" s="455"/>
      <c r="KE22" s="455"/>
      <c r="KF22" s="455"/>
      <c r="KG22" s="39"/>
      <c r="KH22" s="39"/>
      <c r="KI22" s="39"/>
      <c r="KJ22" s="39"/>
      <c r="KK22" s="39"/>
      <c r="KL22" s="455"/>
      <c r="KM22" s="455"/>
      <c r="KN22" s="455"/>
      <c r="KO22" s="39"/>
      <c r="KP22" s="39"/>
      <c r="KQ22" s="39"/>
      <c r="KR22" s="39"/>
      <c r="KS22" s="39"/>
      <c r="KT22" s="455"/>
      <c r="KU22" s="455"/>
      <c r="KV22" s="455"/>
      <c r="KW22" s="39"/>
      <c r="KX22" s="39"/>
      <c r="KY22" s="39"/>
      <c r="KZ22" s="39"/>
      <c r="LA22" s="39"/>
      <c r="LB22" s="455"/>
      <c r="LC22" s="455"/>
      <c r="LD22" s="455"/>
      <c r="LE22" s="39"/>
      <c r="LF22" s="39"/>
      <c r="LG22" s="39"/>
      <c r="LH22" s="39"/>
      <c r="LI22" s="39"/>
      <c r="LJ22" s="455"/>
      <c r="LK22" s="455"/>
      <c r="LL22" s="455"/>
      <c r="LM22" s="39"/>
      <c r="LN22" s="39"/>
      <c r="LO22" s="39"/>
      <c r="LP22" s="39"/>
      <c r="LQ22" s="39"/>
      <c r="LR22" s="455"/>
      <c r="LS22" s="455"/>
      <c r="LT22" s="455"/>
      <c r="LU22" s="39"/>
      <c r="LV22" s="39"/>
      <c r="LW22" s="39"/>
      <c r="LX22" s="39"/>
      <c r="LY22" s="39"/>
      <c r="LZ22" s="455"/>
      <c r="MA22" s="455"/>
      <c r="MB22" s="455"/>
      <c r="MC22" s="39"/>
      <c r="MD22" s="39"/>
      <c r="ME22" s="39"/>
      <c r="MF22" s="39"/>
      <c r="MG22" s="39"/>
      <c r="MH22" s="455"/>
      <c r="MI22" s="455"/>
      <c r="MJ22" s="455"/>
      <c r="MK22" s="39"/>
      <c r="ML22" s="39"/>
      <c r="MM22" s="39"/>
      <c r="MN22" s="39"/>
      <c r="MO22" s="39"/>
      <c r="MP22" s="455"/>
      <c r="MQ22" s="455"/>
      <c r="MR22" s="455"/>
      <c r="MS22" s="39"/>
      <c r="MT22" s="39"/>
      <c r="MU22" s="39"/>
      <c r="MV22" s="39"/>
      <c r="MW22" s="39"/>
      <c r="MX22" s="455"/>
      <c r="MY22" s="455"/>
      <c r="MZ22" s="455"/>
      <c r="NA22" s="39"/>
      <c r="NB22" s="39"/>
      <c r="NC22" s="39"/>
      <c r="ND22" s="39"/>
      <c r="NE22" s="39"/>
      <c r="NF22" s="455"/>
      <c r="NG22" s="455"/>
      <c r="NH22" s="455"/>
      <c r="NI22" s="39"/>
      <c r="NJ22" s="39"/>
      <c r="NK22" s="39"/>
      <c r="NL22" s="39"/>
      <c r="NM22" s="39"/>
      <c r="NN22" s="455"/>
      <c r="NO22" s="455"/>
      <c r="NP22" s="455"/>
      <c r="NQ22" s="39"/>
      <c r="NR22" s="39"/>
      <c r="NS22" s="39"/>
      <c r="NT22" s="39"/>
      <c r="NU22" s="39"/>
      <c r="NV22" s="455"/>
      <c r="NW22" s="455"/>
      <c r="NX22" s="455"/>
      <c r="NY22" s="39"/>
      <c r="NZ22" s="39"/>
      <c r="OA22" s="39"/>
      <c r="OB22" s="39"/>
      <c r="OC22" s="39"/>
      <c r="OD22" s="455"/>
      <c r="OE22" s="455"/>
      <c r="OF22" s="455"/>
      <c r="OG22" s="39"/>
      <c r="OH22" s="39"/>
      <c r="OI22" s="39"/>
      <c r="OJ22" s="39"/>
      <c r="OK22" s="39"/>
      <c r="OL22" s="455"/>
      <c r="OM22" s="455"/>
      <c r="ON22" s="455"/>
      <c r="OO22" s="39"/>
      <c r="OP22" s="39"/>
      <c r="OQ22" s="39"/>
      <c r="OR22" s="39"/>
      <c r="OS22" s="39"/>
      <c r="OT22" s="455"/>
      <c r="OU22" s="455"/>
      <c r="OV22" s="455"/>
      <c r="OW22" s="39"/>
      <c r="OX22" s="39"/>
      <c r="OY22" s="39"/>
      <c r="OZ22" s="39"/>
      <c r="PA22" s="39"/>
      <c r="PB22" s="455"/>
      <c r="PC22" s="455"/>
      <c r="PD22" s="455"/>
      <c r="PE22" s="39"/>
      <c r="PF22" s="39"/>
      <c r="PG22" s="39"/>
      <c r="PH22" s="39"/>
      <c r="PI22" s="39"/>
      <c r="PJ22" s="455"/>
      <c r="PK22" s="455"/>
      <c r="PL22" s="455"/>
      <c r="PM22" s="39"/>
      <c r="PN22" s="39"/>
      <c r="PO22" s="39"/>
      <c r="PP22" s="39"/>
      <c r="PQ22" s="39"/>
      <c r="PR22" s="455"/>
      <c r="PS22" s="455"/>
      <c r="PT22" s="455"/>
      <c r="PU22" s="39"/>
      <c r="PV22" s="39"/>
      <c r="PW22" s="39"/>
      <c r="PX22" s="39"/>
      <c r="PY22" s="39"/>
      <c r="PZ22" s="455"/>
      <c r="QA22" s="455"/>
      <c r="QB22" s="455"/>
      <c r="QC22" s="39"/>
      <c r="QD22" s="39"/>
      <c r="QE22" s="39"/>
      <c r="QF22" s="39"/>
      <c r="QG22" s="39"/>
      <c r="QH22" s="455"/>
      <c r="QI22" s="455"/>
      <c r="QJ22" s="455"/>
      <c r="QK22" s="39"/>
      <c r="QL22" s="39"/>
      <c r="QM22" s="39"/>
      <c r="QN22" s="39"/>
      <c r="QO22" s="39"/>
      <c r="QP22" s="455"/>
      <c r="QQ22" s="455"/>
      <c r="QR22" s="455"/>
      <c r="QS22" s="39"/>
      <c r="QT22" s="39"/>
      <c r="QU22" s="39"/>
      <c r="QV22" s="39"/>
      <c r="QW22" s="39"/>
      <c r="QX22" s="455"/>
      <c r="QY22" s="455"/>
      <c r="QZ22" s="455"/>
      <c r="RA22" s="39"/>
      <c r="RB22" s="39"/>
      <c r="RC22" s="39"/>
      <c r="RD22" s="39"/>
      <c r="RE22" s="39"/>
      <c r="RF22" s="455"/>
      <c r="RG22" s="455"/>
      <c r="RH22" s="455"/>
      <c r="RI22" s="39"/>
      <c r="RJ22" s="39"/>
      <c r="RK22" s="39"/>
      <c r="RL22" s="39"/>
      <c r="RM22" s="39"/>
      <c r="RN22" s="455"/>
      <c r="RO22" s="455"/>
      <c r="RP22" s="455"/>
      <c r="RQ22" s="39"/>
      <c r="RR22" s="39"/>
      <c r="RS22" s="39"/>
      <c r="RT22" s="39"/>
      <c r="RU22" s="39"/>
      <c r="RV22" s="455"/>
      <c r="RW22" s="455"/>
      <c r="RX22" s="455"/>
      <c r="RY22" s="39"/>
      <c r="RZ22" s="39"/>
      <c r="SA22" s="39"/>
      <c r="SB22" s="39"/>
      <c r="SC22" s="39"/>
      <c r="SD22" s="455"/>
      <c r="SE22" s="455"/>
      <c r="SF22" s="455"/>
      <c r="SG22" s="39"/>
      <c r="SH22" s="39"/>
      <c r="SI22" s="39"/>
      <c r="SJ22" s="39"/>
      <c r="SK22" s="39"/>
      <c r="SL22" s="455"/>
      <c r="SM22" s="455"/>
      <c r="SN22" s="455"/>
      <c r="SO22" s="39"/>
      <c r="SP22" s="39"/>
      <c r="SQ22" s="39"/>
      <c r="SR22" s="39"/>
      <c r="SS22" s="39"/>
      <c r="ST22" s="455"/>
      <c r="SU22" s="455"/>
      <c r="SV22" s="455"/>
      <c r="SW22" s="39"/>
      <c r="SX22" s="39"/>
      <c r="SY22" s="39"/>
      <c r="SZ22" s="39"/>
      <c r="TA22" s="39"/>
      <c r="TB22" s="455"/>
      <c r="TC22" s="455"/>
      <c r="TD22" s="455"/>
      <c r="TE22" s="39"/>
      <c r="TF22" s="39"/>
      <c r="TG22" s="39"/>
      <c r="TH22" s="39"/>
      <c r="TI22" s="39"/>
      <c r="TJ22" s="455"/>
      <c r="TK22" s="455"/>
      <c r="TL22" s="455"/>
      <c r="TM22" s="39"/>
      <c r="TN22" s="39"/>
      <c r="TO22" s="39"/>
      <c r="TP22" s="39"/>
      <c r="TQ22" s="39"/>
      <c r="TR22" s="455"/>
      <c r="TS22" s="455"/>
      <c r="TT22" s="455"/>
      <c r="TU22" s="39"/>
      <c r="TV22" s="39"/>
      <c r="TW22" s="39"/>
      <c r="TX22" s="39"/>
      <c r="TY22" s="39"/>
      <c r="TZ22" s="455"/>
      <c r="UA22" s="455"/>
      <c r="UB22" s="455"/>
      <c r="UC22" s="39"/>
      <c r="UD22" s="39"/>
      <c r="UE22" s="39"/>
      <c r="UF22" s="39"/>
      <c r="UG22" s="39"/>
      <c r="UH22" s="455"/>
      <c r="UI22" s="455"/>
      <c r="UJ22" s="455"/>
      <c r="UK22" s="39"/>
      <c r="UL22" s="39"/>
      <c r="UM22" s="39"/>
      <c r="UN22" s="39"/>
      <c r="UO22" s="39"/>
      <c r="UP22" s="455"/>
      <c r="UQ22" s="455"/>
      <c r="UR22" s="455"/>
      <c r="US22" s="39"/>
      <c r="UT22" s="39"/>
      <c r="UU22" s="39"/>
      <c r="UV22" s="39"/>
      <c r="UW22" s="39"/>
      <c r="UX22" s="455"/>
      <c r="UY22" s="455"/>
      <c r="UZ22" s="455"/>
      <c r="VA22" s="39"/>
      <c r="VB22" s="39"/>
      <c r="VC22" s="39"/>
      <c r="VD22" s="39"/>
      <c r="VE22" s="39"/>
      <c r="VF22" s="455"/>
      <c r="VG22" s="455"/>
      <c r="VH22" s="455"/>
      <c r="VI22" s="39"/>
      <c r="VJ22" s="39"/>
      <c r="VK22" s="39"/>
      <c r="VL22" s="39"/>
      <c r="VM22" s="39"/>
      <c r="VN22" s="455"/>
      <c r="VO22" s="455"/>
      <c r="VP22" s="455"/>
      <c r="VQ22" s="39"/>
      <c r="VR22" s="39"/>
      <c r="VS22" s="39"/>
      <c r="VT22" s="39"/>
      <c r="VU22" s="39"/>
      <c r="VV22" s="455"/>
      <c r="VW22" s="455"/>
      <c r="VX22" s="455"/>
      <c r="VY22" s="39"/>
      <c r="VZ22" s="39"/>
      <c r="WA22" s="39"/>
      <c r="WB22" s="39"/>
      <c r="WC22" s="39"/>
      <c r="WD22" s="455"/>
      <c r="WE22" s="455"/>
      <c r="WF22" s="455"/>
      <c r="WG22" s="39"/>
      <c r="WH22" s="39"/>
      <c r="WI22" s="39"/>
      <c r="WJ22" s="39"/>
      <c r="WK22" s="39"/>
      <c r="WL22" s="455"/>
      <c r="WM22" s="455"/>
      <c r="WN22" s="455"/>
      <c r="WO22" s="39"/>
      <c r="WP22" s="39"/>
      <c r="WQ22" s="39"/>
      <c r="WR22" s="39"/>
      <c r="WS22" s="39"/>
      <c r="WT22" s="455"/>
      <c r="WU22" s="455"/>
      <c r="WV22" s="455"/>
      <c r="WW22" s="39"/>
      <c r="WX22" s="39"/>
      <c r="WY22" s="39"/>
      <c r="WZ22" s="39"/>
      <c r="XA22" s="39"/>
      <c r="XB22" s="455"/>
      <c r="XC22" s="455"/>
      <c r="XD22" s="455"/>
      <c r="XE22" s="39"/>
      <c r="XF22" s="39"/>
      <c r="XG22" s="39"/>
      <c r="XH22" s="39"/>
      <c r="XI22" s="39"/>
      <c r="XJ22" s="455"/>
      <c r="XK22" s="455"/>
      <c r="XL22" s="455"/>
      <c r="XM22" s="39"/>
      <c r="XN22" s="39"/>
      <c r="XO22" s="39"/>
      <c r="XP22" s="39"/>
      <c r="XQ22" s="39"/>
      <c r="XR22" s="455"/>
      <c r="XS22" s="455"/>
      <c r="XT22" s="455"/>
      <c r="XU22" s="39"/>
      <c r="XV22" s="39"/>
      <c r="XW22" s="39"/>
      <c r="XX22" s="39"/>
      <c r="XY22" s="39"/>
      <c r="XZ22" s="455"/>
      <c r="YA22" s="455"/>
      <c r="YB22" s="455"/>
      <c r="YC22" s="39"/>
      <c r="YD22" s="39"/>
      <c r="YE22" s="39"/>
      <c r="YF22" s="39"/>
      <c r="YG22" s="39"/>
      <c r="YH22" s="455"/>
      <c r="YI22" s="455"/>
      <c r="YJ22" s="455"/>
      <c r="YK22" s="39"/>
      <c r="YL22" s="39"/>
      <c r="YM22" s="39"/>
      <c r="YN22" s="39"/>
      <c r="YO22" s="39"/>
      <c r="YP22" s="455"/>
      <c r="YQ22" s="455"/>
      <c r="YR22" s="455"/>
      <c r="YS22" s="39"/>
      <c r="YT22" s="39"/>
      <c r="YU22" s="39"/>
      <c r="YV22" s="39"/>
      <c r="YW22" s="39"/>
      <c r="YX22" s="455"/>
      <c r="YY22" s="455"/>
      <c r="YZ22" s="455"/>
      <c r="ZA22" s="39"/>
      <c r="ZB22" s="39"/>
      <c r="ZC22" s="39"/>
      <c r="ZD22" s="39"/>
      <c r="ZE22" s="39"/>
      <c r="ZF22" s="455"/>
      <c r="ZG22" s="455"/>
      <c r="ZH22" s="455"/>
      <c r="ZI22" s="39"/>
      <c r="ZJ22" s="39"/>
      <c r="ZK22" s="39"/>
      <c r="ZL22" s="39"/>
      <c r="ZM22" s="39"/>
      <c r="ZN22" s="455"/>
      <c r="ZO22" s="455"/>
      <c r="ZP22" s="455"/>
      <c r="ZQ22" s="39"/>
      <c r="ZR22" s="39"/>
      <c r="ZS22" s="39"/>
      <c r="ZT22" s="39"/>
      <c r="ZU22" s="39"/>
      <c r="ZV22" s="455"/>
      <c r="ZW22" s="455"/>
      <c r="ZX22" s="455"/>
      <c r="ZY22" s="39"/>
      <c r="ZZ22" s="39"/>
      <c r="AAA22" s="39"/>
      <c r="AAB22" s="39"/>
      <c r="AAC22" s="39"/>
      <c r="AAD22" s="455"/>
      <c r="AAE22" s="455"/>
      <c r="AAF22" s="455"/>
      <c r="AAG22" s="39"/>
      <c r="AAH22" s="39"/>
      <c r="AAI22" s="39"/>
      <c r="AAJ22" s="39"/>
      <c r="AAK22" s="39"/>
      <c r="AAL22" s="455"/>
      <c r="AAM22" s="455"/>
      <c r="AAN22" s="455"/>
      <c r="AAO22" s="39"/>
      <c r="AAP22" s="39"/>
      <c r="AAQ22" s="39"/>
      <c r="AAR22" s="39"/>
      <c r="AAS22" s="39"/>
      <c r="AAT22" s="455"/>
      <c r="AAU22" s="455"/>
      <c r="AAV22" s="455"/>
      <c r="AAW22" s="39"/>
      <c r="AAX22" s="39"/>
      <c r="AAY22" s="39"/>
      <c r="AAZ22" s="39"/>
      <c r="ABA22" s="39"/>
      <c r="ABB22" s="455"/>
      <c r="ABC22" s="455"/>
      <c r="ABD22" s="455"/>
      <c r="ABE22" s="39"/>
      <c r="ABF22" s="39"/>
      <c r="ABG22" s="39"/>
      <c r="ABH22" s="39"/>
      <c r="ABI22" s="39"/>
      <c r="ABJ22" s="455"/>
      <c r="ABK22" s="455"/>
      <c r="ABL22" s="455"/>
      <c r="ABM22" s="39"/>
      <c r="ABN22" s="39"/>
      <c r="ABO22" s="39"/>
      <c r="ABP22" s="39"/>
      <c r="ABQ22" s="39"/>
      <c r="ABR22" s="455"/>
      <c r="ABS22" s="455"/>
      <c r="ABT22" s="455"/>
      <c r="ABU22" s="39"/>
      <c r="ABV22" s="39"/>
      <c r="ABW22" s="39"/>
      <c r="ABX22" s="39"/>
      <c r="ABY22" s="39"/>
      <c r="ABZ22" s="455"/>
      <c r="ACA22" s="455"/>
      <c r="ACB22" s="455"/>
      <c r="ACC22" s="39"/>
      <c r="ACD22" s="39"/>
      <c r="ACE22" s="39"/>
      <c r="ACF22" s="39"/>
      <c r="ACG22" s="39"/>
      <c r="ACH22" s="455"/>
      <c r="ACI22" s="455"/>
      <c r="ACJ22" s="455"/>
      <c r="ACK22" s="39"/>
      <c r="ACL22" s="39"/>
      <c r="ACM22" s="39"/>
      <c r="ACN22" s="39"/>
      <c r="ACO22" s="39"/>
      <c r="ACP22" s="455"/>
      <c r="ACQ22" s="455"/>
      <c r="ACR22" s="455"/>
      <c r="ACS22" s="39"/>
      <c r="ACT22" s="39"/>
      <c r="ACU22" s="39"/>
      <c r="ACV22" s="39"/>
      <c r="ACW22" s="39"/>
      <c r="ACX22" s="455"/>
      <c r="ACY22" s="455"/>
      <c r="ACZ22" s="455"/>
      <c r="ADA22" s="39"/>
      <c r="ADB22" s="39"/>
      <c r="ADC22" s="39"/>
      <c r="ADD22" s="39"/>
      <c r="ADE22" s="39"/>
      <c r="ADF22" s="455"/>
      <c r="ADG22" s="455"/>
      <c r="ADH22" s="455"/>
      <c r="ADI22" s="39"/>
      <c r="ADJ22" s="39"/>
      <c r="ADK22" s="39"/>
      <c r="ADL22" s="39"/>
      <c r="ADM22" s="39"/>
      <c r="ADN22" s="455"/>
      <c r="ADO22" s="455"/>
      <c r="ADP22" s="455"/>
      <c r="ADQ22" s="39"/>
      <c r="ADR22" s="39"/>
      <c r="ADS22" s="39"/>
      <c r="ADT22" s="39"/>
      <c r="ADU22" s="39"/>
      <c r="ADV22" s="455"/>
      <c r="ADW22" s="455"/>
      <c r="ADX22" s="455"/>
      <c r="ADY22" s="39"/>
      <c r="ADZ22" s="39"/>
      <c r="AEA22" s="39"/>
      <c r="AEB22" s="39"/>
      <c r="AEC22" s="39"/>
      <c r="AED22" s="455"/>
      <c r="AEE22" s="455"/>
      <c r="AEF22" s="455"/>
      <c r="AEG22" s="39"/>
      <c r="AEH22" s="39"/>
      <c r="AEI22" s="39"/>
      <c r="AEJ22" s="39"/>
      <c r="AEK22" s="39"/>
      <c r="AEL22" s="455"/>
      <c r="AEM22" s="455"/>
      <c r="AEN22" s="455"/>
      <c r="AEO22" s="39"/>
      <c r="AEP22" s="39"/>
      <c r="AEQ22" s="39"/>
      <c r="AER22" s="39"/>
      <c r="AES22" s="39"/>
      <c r="AET22" s="455"/>
      <c r="AEU22" s="455"/>
      <c r="AEV22" s="455"/>
      <c r="AEW22" s="39"/>
      <c r="AEX22" s="39"/>
      <c r="AEY22" s="39"/>
      <c r="AEZ22" s="39"/>
      <c r="AFA22" s="39"/>
      <c r="AFB22" s="455"/>
      <c r="AFC22" s="455"/>
      <c r="AFD22" s="455"/>
      <c r="AFE22" s="39"/>
      <c r="AFF22" s="39"/>
      <c r="AFG22" s="39"/>
      <c r="AFH22" s="39"/>
      <c r="AFI22" s="39"/>
      <c r="AFJ22" s="455"/>
      <c r="AFK22" s="455"/>
      <c r="AFL22" s="455"/>
      <c r="AFM22" s="39"/>
      <c r="AFN22" s="39"/>
      <c r="AFO22" s="39"/>
      <c r="AFP22" s="39"/>
      <c r="AFQ22" s="39"/>
      <c r="AFR22" s="455"/>
      <c r="AFS22" s="455"/>
      <c r="AFT22" s="455"/>
      <c r="AFU22" s="39"/>
      <c r="AFV22" s="39"/>
      <c r="AFW22" s="39"/>
      <c r="AFX22" s="39"/>
      <c r="AFY22" s="39"/>
      <c r="AFZ22" s="455"/>
      <c r="AGA22" s="455"/>
      <c r="AGB22" s="455"/>
      <c r="AGC22" s="39"/>
      <c r="AGD22" s="39"/>
      <c r="AGE22" s="39"/>
      <c r="AGF22" s="39"/>
      <c r="AGG22" s="39"/>
      <c r="AGH22" s="455"/>
      <c r="AGI22" s="455"/>
      <c r="AGJ22" s="455"/>
      <c r="AGK22" s="39"/>
      <c r="AGL22" s="39"/>
      <c r="AGM22" s="39"/>
      <c r="AGN22" s="39"/>
      <c r="AGO22" s="39"/>
      <c r="AGP22" s="455"/>
      <c r="AGQ22" s="455"/>
      <c r="AGR22" s="455"/>
      <c r="AGS22" s="39"/>
      <c r="AGT22" s="39"/>
      <c r="AGU22" s="39"/>
      <c r="AGV22" s="39"/>
      <c r="AGW22" s="39"/>
      <c r="AGX22" s="455"/>
      <c r="AGY22" s="455"/>
      <c r="AGZ22" s="455"/>
      <c r="AHA22" s="39"/>
      <c r="AHB22" s="39"/>
      <c r="AHC22" s="39"/>
      <c r="AHD22" s="39"/>
      <c r="AHE22" s="39"/>
      <c r="AHF22" s="455"/>
      <c r="AHG22" s="455"/>
      <c r="AHH22" s="455"/>
      <c r="AHI22" s="39"/>
      <c r="AHJ22" s="39"/>
      <c r="AHK22" s="39"/>
      <c r="AHL22" s="39"/>
      <c r="AHM22" s="39"/>
      <c r="AHN22" s="455"/>
      <c r="AHO22" s="455"/>
      <c r="AHP22" s="455"/>
      <c r="AHQ22" s="39"/>
      <c r="AHR22" s="39"/>
      <c r="AHS22" s="39"/>
      <c r="AHT22" s="39"/>
      <c r="AHU22" s="39"/>
      <c r="AHV22" s="455"/>
      <c r="AHW22" s="455"/>
      <c r="AHX22" s="455"/>
      <c r="AHY22" s="39"/>
      <c r="AHZ22" s="39"/>
      <c r="AIA22" s="39"/>
      <c r="AIB22" s="39"/>
      <c r="AIC22" s="39"/>
      <c r="AID22" s="455"/>
      <c r="AIE22" s="455"/>
      <c r="AIF22" s="455"/>
      <c r="AIG22" s="39"/>
      <c r="AIH22" s="39"/>
      <c r="AII22" s="39"/>
      <c r="AIJ22" s="39"/>
      <c r="AIK22" s="39"/>
      <c r="AIL22" s="455"/>
      <c r="AIM22" s="455"/>
      <c r="AIN22" s="455"/>
      <c r="AIO22" s="39"/>
      <c r="AIP22" s="39"/>
      <c r="AIQ22" s="39"/>
      <c r="AIR22" s="39"/>
      <c r="AIS22" s="39"/>
      <c r="AIT22" s="455"/>
      <c r="AIU22" s="455"/>
      <c r="AIV22" s="455"/>
      <c r="AIW22" s="39"/>
      <c r="AIX22" s="39"/>
      <c r="AIY22" s="39"/>
      <c r="AIZ22" s="39"/>
      <c r="AJA22" s="39"/>
      <c r="AJB22" s="455"/>
      <c r="AJC22" s="455"/>
      <c r="AJD22" s="455"/>
      <c r="AJE22" s="39"/>
      <c r="AJF22" s="39"/>
      <c r="AJG22" s="39"/>
      <c r="AJH22" s="39"/>
      <c r="AJI22" s="39"/>
      <c r="AJJ22" s="455"/>
      <c r="AJK22" s="455"/>
      <c r="AJL22" s="455"/>
      <c r="AJM22" s="39"/>
      <c r="AJN22" s="39"/>
      <c r="AJO22" s="39"/>
      <c r="AJP22" s="39"/>
      <c r="AJQ22" s="39"/>
      <c r="AJR22" s="455"/>
      <c r="AJS22" s="455"/>
      <c r="AJT22" s="455"/>
      <c r="AJU22" s="39"/>
      <c r="AJV22" s="39"/>
      <c r="AJW22" s="39"/>
      <c r="AJX22" s="39"/>
      <c r="AJY22" s="39"/>
      <c r="AJZ22" s="455"/>
      <c r="AKA22" s="455"/>
      <c r="AKB22" s="455"/>
      <c r="AKC22" s="39"/>
      <c r="AKD22" s="39"/>
      <c r="AKE22" s="39"/>
      <c r="AKF22" s="39"/>
      <c r="AKG22" s="39"/>
      <c r="AKH22" s="455"/>
      <c r="AKI22" s="455"/>
      <c r="AKJ22" s="455"/>
      <c r="AKK22" s="39"/>
      <c r="AKL22" s="39"/>
      <c r="AKM22" s="39"/>
      <c r="AKN22" s="39"/>
      <c r="AKO22" s="39"/>
      <c r="AKP22" s="455"/>
      <c r="AKQ22" s="455"/>
      <c r="AKR22" s="455"/>
      <c r="AKS22" s="39"/>
      <c r="AKT22" s="39"/>
      <c r="AKU22" s="39"/>
      <c r="AKV22" s="39"/>
      <c r="AKW22" s="39"/>
      <c r="AKX22" s="455"/>
      <c r="AKY22" s="455"/>
      <c r="AKZ22" s="455"/>
      <c r="ALA22" s="39"/>
      <c r="ALB22" s="39"/>
      <c r="ALC22" s="39"/>
      <c r="ALD22" s="39"/>
      <c r="ALE22" s="39"/>
      <c r="ALF22" s="455"/>
      <c r="ALG22" s="455"/>
      <c r="ALH22" s="455"/>
      <c r="ALI22" s="39"/>
      <c r="ALJ22" s="39"/>
      <c r="ALK22" s="39"/>
      <c r="ALL22" s="39"/>
      <c r="ALM22" s="39"/>
      <c r="ALN22" s="455"/>
      <c r="ALO22" s="455"/>
      <c r="ALP22" s="455"/>
      <c r="ALQ22" s="39"/>
      <c r="ALR22" s="39"/>
      <c r="ALS22" s="39"/>
      <c r="ALT22" s="39"/>
      <c r="ALU22" s="39"/>
      <c r="ALV22" s="455"/>
      <c r="ALW22" s="455"/>
      <c r="ALX22" s="455"/>
      <c r="ALY22" s="39"/>
      <c r="ALZ22" s="39"/>
      <c r="AMA22" s="39"/>
      <c r="AMB22" s="39"/>
      <c r="AMC22" s="39"/>
      <c r="AMD22" s="455"/>
      <c r="AME22" s="455"/>
      <c r="AMF22" s="455"/>
      <c r="AMG22" s="39"/>
      <c r="AMH22" s="39"/>
      <c r="AMI22" s="39"/>
      <c r="AMJ22" s="39"/>
      <c r="AMK22" s="39"/>
      <c r="AML22" s="455"/>
      <c r="AMM22" s="455"/>
      <c r="AMN22" s="455"/>
      <c r="AMO22" s="39"/>
      <c r="AMP22" s="39"/>
      <c r="AMQ22" s="39"/>
      <c r="AMR22" s="39"/>
      <c r="AMS22" s="39"/>
      <c r="AMT22" s="455"/>
      <c r="AMU22" s="455"/>
      <c r="AMV22" s="455"/>
      <c r="AMW22" s="39"/>
      <c r="AMX22" s="39"/>
      <c r="AMY22" s="39"/>
      <c r="AMZ22" s="39"/>
      <c r="ANA22" s="39"/>
      <c r="ANB22" s="455"/>
      <c r="ANC22" s="455"/>
      <c r="AND22" s="455"/>
      <c r="ANE22" s="39"/>
      <c r="ANF22" s="39"/>
      <c r="ANG22" s="39"/>
      <c r="ANH22" s="39"/>
      <c r="ANI22" s="39"/>
      <c r="ANJ22" s="455"/>
      <c r="ANK22" s="455"/>
      <c r="ANL22" s="455"/>
      <c r="ANM22" s="39"/>
      <c r="ANN22" s="39"/>
      <c r="ANO22" s="39"/>
      <c r="ANP22" s="39"/>
      <c r="ANQ22" s="39"/>
      <c r="ANR22" s="455"/>
      <c r="ANS22" s="455"/>
      <c r="ANT22" s="455"/>
      <c r="ANU22" s="39"/>
      <c r="ANV22" s="39"/>
      <c r="ANW22" s="39"/>
      <c r="ANX22" s="39"/>
      <c r="ANY22" s="39"/>
      <c r="ANZ22" s="455"/>
      <c r="AOA22" s="455"/>
      <c r="AOB22" s="455"/>
      <c r="AOC22" s="39"/>
      <c r="AOD22" s="39"/>
      <c r="AOE22" s="39"/>
      <c r="AOF22" s="39"/>
      <c r="AOG22" s="39"/>
      <c r="AOH22" s="455"/>
      <c r="AOI22" s="455"/>
      <c r="AOJ22" s="455"/>
      <c r="AOK22" s="39"/>
      <c r="AOL22" s="39"/>
      <c r="AOM22" s="39"/>
      <c r="AON22" s="39"/>
      <c r="AOO22" s="39"/>
      <c r="AOP22" s="455"/>
      <c r="AOQ22" s="455"/>
      <c r="AOR22" s="455"/>
      <c r="AOS22" s="39"/>
      <c r="AOT22" s="39"/>
      <c r="AOU22" s="39"/>
      <c r="AOV22" s="39"/>
      <c r="AOW22" s="39"/>
      <c r="AOX22" s="455"/>
      <c r="AOY22" s="455"/>
      <c r="AOZ22" s="455"/>
      <c r="APA22" s="39"/>
      <c r="APB22" s="39"/>
      <c r="APC22" s="39"/>
      <c r="APD22" s="39"/>
      <c r="APE22" s="39"/>
      <c r="APF22" s="455"/>
      <c r="APG22" s="455"/>
      <c r="APH22" s="455"/>
      <c r="API22" s="39"/>
      <c r="APJ22" s="39"/>
      <c r="APK22" s="39"/>
      <c r="APL22" s="39"/>
      <c r="APM22" s="39"/>
      <c r="APN22" s="455"/>
      <c r="APO22" s="455"/>
      <c r="APP22" s="455"/>
      <c r="APQ22" s="39"/>
      <c r="APR22" s="39"/>
      <c r="APS22" s="39"/>
      <c r="APT22" s="39"/>
      <c r="APU22" s="39"/>
      <c r="APV22" s="455"/>
      <c r="APW22" s="455"/>
      <c r="APX22" s="455"/>
      <c r="APY22" s="39"/>
      <c r="APZ22" s="39"/>
      <c r="AQA22" s="39"/>
      <c r="AQB22" s="39"/>
      <c r="AQC22" s="39"/>
      <c r="AQD22" s="455"/>
      <c r="AQE22" s="455"/>
      <c r="AQF22" s="455"/>
      <c r="AQG22" s="39"/>
      <c r="AQH22" s="39"/>
      <c r="AQI22" s="39"/>
      <c r="AQJ22" s="39"/>
      <c r="AQK22" s="39"/>
      <c r="AQL22" s="455"/>
      <c r="AQM22" s="455"/>
      <c r="AQN22" s="455"/>
      <c r="AQO22" s="39"/>
      <c r="AQP22" s="39"/>
      <c r="AQQ22" s="39"/>
      <c r="AQR22" s="39"/>
      <c r="AQS22" s="39"/>
      <c r="AQT22" s="455"/>
      <c r="AQU22" s="455"/>
      <c r="AQV22" s="455"/>
      <c r="AQW22" s="39"/>
      <c r="AQX22" s="39"/>
      <c r="AQY22" s="39"/>
      <c r="AQZ22" s="39"/>
      <c r="ARA22" s="39"/>
      <c r="ARB22" s="455"/>
      <c r="ARC22" s="455"/>
      <c r="ARD22" s="455"/>
      <c r="ARE22" s="39"/>
      <c r="ARF22" s="39"/>
      <c r="ARG22" s="39"/>
      <c r="ARH22" s="39"/>
      <c r="ARI22" s="39"/>
      <c r="ARJ22" s="455"/>
      <c r="ARK22" s="455"/>
      <c r="ARL22" s="455"/>
      <c r="ARM22" s="39"/>
      <c r="ARN22" s="39"/>
      <c r="ARO22" s="39"/>
      <c r="ARP22" s="39"/>
      <c r="ARQ22" s="39"/>
      <c r="ARR22" s="455"/>
      <c r="ARS22" s="455"/>
      <c r="ART22" s="455"/>
      <c r="ARU22" s="39"/>
      <c r="ARV22" s="39"/>
      <c r="ARW22" s="39"/>
      <c r="ARX22" s="39"/>
      <c r="ARY22" s="39"/>
      <c r="ARZ22" s="455"/>
      <c r="ASA22" s="455"/>
      <c r="ASB22" s="455"/>
      <c r="ASC22" s="39"/>
      <c r="ASD22" s="39"/>
      <c r="ASE22" s="39"/>
      <c r="ASF22" s="39"/>
      <c r="ASG22" s="39"/>
      <c r="ASH22" s="455"/>
      <c r="ASI22" s="455"/>
      <c r="ASJ22" s="455"/>
      <c r="ASK22" s="39"/>
      <c r="ASL22" s="39"/>
      <c r="ASM22" s="39"/>
      <c r="ASN22" s="39"/>
      <c r="ASO22" s="39"/>
      <c r="ASP22" s="455"/>
      <c r="ASQ22" s="455"/>
      <c r="ASR22" s="455"/>
      <c r="ASS22" s="39"/>
      <c r="AST22" s="39"/>
      <c r="ASU22" s="39"/>
      <c r="ASV22" s="39"/>
      <c r="ASW22" s="39"/>
      <c r="ASX22" s="455"/>
      <c r="ASY22" s="455"/>
      <c r="ASZ22" s="455"/>
      <c r="ATA22" s="39"/>
      <c r="ATB22" s="39"/>
      <c r="ATC22" s="39"/>
      <c r="ATD22" s="39"/>
      <c r="ATE22" s="39"/>
      <c r="ATF22" s="455"/>
      <c r="ATG22" s="455"/>
      <c r="ATH22" s="455"/>
      <c r="ATI22" s="39"/>
      <c r="ATJ22" s="39"/>
      <c r="ATK22" s="39"/>
      <c r="ATL22" s="39"/>
      <c r="ATM22" s="39"/>
      <c r="ATN22" s="455"/>
      <c r="ATO22" s="455"/>
      <c r="ATP22" s="455"/>
      <c r="ATQ22" s="39"/>
      <c r="ATR22" s="39"/>
      <c r="ATS22" s="39"/>
      <c r="ATT22" s="39"/>
      <c r="ATU22" s="39"/>
      <c r="ATV22" s="455"/>
      <c r="ATW22" s="455"/>
      <c r="ATX22" s="455"/>
      <c r="ATY22" s="39"/>
      <c r="ATZ22" s="39"/>
      <c r="AUA22" s="39"/>
      <c r="AUB22" s="39"/>
      <c r="AUC22" s="39"/>
      <c r="AUD22" s="455"/>
      <c r="AUE22" s="455"/>
      <c r="AUF22" s="455"/>
      <c r="AUG22" s="39"/>
      <c r="AUH22" s="39"/>
      <c r="AUI22" s="39"/>
      <c r="AUJ22" s="39"/>
      <c r="AUK22" s="39"/>
      <c r="AUL22" s="455"/>
      <c r="AUM22" s="455"/>
      <c r="AUN22" s="455"/>
      <c r="AUO22" s="39"/>
      <c r="AUP22" s="39"/>
      <c r="AUQ22" s="39"/>
      <c r="AUR22" s="39"/>
      <c r="AUS22" s="39"/>
      <c r="AUT22" s="455"/>
      <c r="AUU22" s="455"/>
      <c r="AUV22" s="455"/>
      <c r="AUW22" s="39"/>
      <c r="AUX22" s="39"/>
      <c r="AUY22" s="39"/>
      <c r="AUZ22" s="39"/>
      <c r="AVA22" s="39"/>
      <c r="AVB22" s="455"/>
      <c r="AVC22" s="455"/>
      <c r="AVD22" s="455"/>
      <c r="AVE22" s="39"/>
      <c r="AVF22" s="39"/>
      <c r="AVG22" s="39"/>
      <c r="AVH22" s="39"/>
      <c r="AVI22" s="39"/>
      <c r="AVJ22" s="455"/>
      <c r="AVK22" s="455"/>
      <c r="AVL22" s="455"/>
      <c r="AVM22" s="39"/>
      <c r="AVN22" s="39"/>
      <c r="AVO22" s="39"/>
      <c r="AVP22" s="39"/>
      <c r="AVQ22" s="39"/>
      <c r="AVR22" s="455"/>
      <c r="AVS22" s="455"/>
      <c r="AVT22" s="455"/>
      <c r="AVU22" s="39"/>
      <c r="AVV22" s="39"/>
      <c r="AVW22" s="39"/>
      <c r="AVX22" s="39"/>
      <c r="AVY22" s="39"/>
      <c r="AVZ22" s="455"/>
      <c r="AWA22" s="455"/>
      <c r="AWB22" s="455"/>
      <c r="AWC22" s="39"/>
      <c r="AWD22" s="39"/>
      <c r="AWE22" s="39"/>
      <c r="AWF22" s="39"/>
      <c r="AWG22" s="39"/>
      <c r="AWH22" s="455"/>
      <c r="AWI22" s="455"/>
      <c r="AWJ22" s="455"/>
      <c r="AWK22" s="39"/>
      <c r="AWL22" s="39"/>
      <c r="AWM22" s="39"/>
      <c r="AWN22" s="39"/>
      <c r="AWO22" s="39"/>
      <c r="AWP22" s="455"/>
      <c r="AWQ22" s="455"/>
      <c r="AWR22" s="455"/>
      <c r="AWS22" s="39"/>
      <c r="AWT22" s="39"/>
      <c r="AWU22" s="39"/>
      <c r="AWV22" s="39"/>
      <c r="AWW22" s="39"/>
      <c r="AWX22" s="455"/>
      <c r="AWY22" s="455"/>
      <c r="AWZ22" s="455"/>
      <c r="AXA22" s="39"/>
      <c r="AXB22" s="39"/>
      <c r="AXC22" s="39"/>
      <c r="AXD22" s="39"/>
      <c r="AXE22" s="39"/>
      <c r="AXF22" s="455"/>
      <c r="AXG22" s="455"/>
      <c r="AXH22" s="455"/>
      <c r="AXI22" s="39"/>
      <c r="AXJ22" s="39"/>
      <c r="AXK22" s="39"/>
      <c r="AXL22" s="39"/>
      <c r="AXM22" s="39"/>
      <c r="AXN22" s="455"/>
      <c r="AXO22" s="455"/>
      <c r="AXP22" s="455"/>
      <c r="AXQ22" s="39"/>
      <c r="AXR22" s="39"/>
      <c r="AXS22" s="39"/>
      <c r="AXT22" s="39"/>
      <c r="AXU22" s="39"/>
      <c r="AXV22" s="455"/>
      <c r="AXW22" s="455"/>
      <c r="AXX22" s="455"/>
      <c r="AXY22" s="39"/>
      <c r="AXZ22" s="39"/>
      <c r="AYA22" s="39"/>
      <c r="AYB22" s="39"/>
      <c r="AYC22" s="39"/>
      <c r="AYD22" s="455"/>
      <c r="AYE22" s="455"/>
      <c r="AYF22" s="455"/>
      <c r="AYG22" s="39"/>
      <c r="AYH22" s="39"/>
      <c r="AYI22" s="39"/>
      <c r="AYJ22" s="39"/>
      <c r="AYK22" s="39"/>
      <c r="AYL22" s="455"/>
      <c r="AYM22" s="455"/>
      <c r="AYN22" s="455"/>
      <c r="AYO22" s="39"/>
      <c r="AYP22" s="39"/>
      <c r="AYQ22" s="39"/>
      <c r="AYR22" s="39"/>
      <c r="AYS22" s="39"/>
      <c r="AYT22" s="455"/>
      <c r="AYU22" s="455"/>
      <c r="AYV22" s="455"/>
      <c r="AYW22" s="39"/>
      <c r="AYX22" s="39"/>
      <c r="AYY22" s="39"/>
      <c r="AYZ22" s="39"/>
      <c r="AZA22" s="39"/>
      <c r="AZB22" s="455"/>
      <c r="AZC22" s="455"/>
      <c r="AZD22" s="455"/>
      <c r="AZE22" s="39"/>
      <c r="AZF22" s="39"/>
      <c r="AZG22" s="39"/>
      <c r="AZH22" s="39"/>
      <c r="AZI22" s="39"/>
      <c r="AZJ22" s="455"/>
      <c r="AZK22" s="455"/>
      <c r="AZL22" s="455"/>
      <c r="AZM22" s="39"/>
      <c r="AZN22" s="39"/>
      <c r="AZO22" s="39"/>
      <c r="AZP22" s="39"/>
      <c r="AZQ22" s="39"/>
      <c r="AZR22" s="455"/>
      <c r="AZS22" s="455"/>
      <c r="AZT22" s="455"/>
      <c r="AZU22" s="39"/>
      <c r="AZV22" s="39"/>
      <c r="AZW22" s="39"/>
      <c r="AZX22" s="39"/>
      <c r="AZY22" s="39"/>
      <c r="AZZ22" s="455"/>
      <c r="BAA22" s="455"/>
      <c r="BAB22" s="455"/>
      <c r="BAC22" s="39"/>
      <c r="BAD22" s="39"/>
      <c r="BAE22" s="39"/>
      <c r="BAF22" s="39"/>
      <c r="BAG22" s="39"/>
      <c r="BAH22" s="455"/>
      <c r="BAI22" s="455"/>
      <c r="BAJ22" s="455"/>
      <c r="BAK22" s="39"/>
      <c r="BAL22" s="39"/>
      <c r="BAM22" s="39"/>
      <c r="BAN22" s="39"/>
      <c r="BAO22" s="39"/>
      <c r="BAP22" s="455"/>
      <c r="BAQ22" s="455"/>
      <c r="BAR22" s="455"/>
      <c r="BAS22" s="39"/>
      <c r="BAT22" s="39"/>
      <c r="BAU22" s="39"/>
      <c r="BAV22" s="39"/>
      <c r="BAW22" s="39"/>
      <c r="BAX22" s="455"/>
      <c r="BAY22" s="455"/>
      <c r="BAZ22" s="455"/>
      <c r="BBA22" s="39"/>
      <c r="BBB22" s="39"/>
      <c r="BBC22" s="39"/>
      <c r="BBD22" s="39"/>
      <c r="BBE22" s="39"/>
      <c r="BBF22" s="455"/>
      <c r="BBG22" s="455"/>
      <c r="BBH22" s="455"/>
      <c r="BBI22" s="39"/>
      <c r="BBJ22" s="39"/>
      <c r="BBK22" s="39"/>
      <c r="BBL22" s="39"/>
      <c r="BBM22" s="39"/>
      <c r="BBN22" s="455"/>
      <c r="BBO22" s="455"/>
      <c r="BBP22" s="455"/>
      <c r="BBQ22" s="39"/>
      <c r="BBR22" s="39"/>
      <c r="BBS22" s="39"/>
      <c r="BBT22" s="39"/>
      <c r="BBU22" s="39"/>
      <c r="BBV22" s="455"/>
      <c r="BBW22" s="455"/>
      <c r="BBX22" s="455"/>
      <c r="BBY22" s="39"/>
      <c r="BBZ22" s="39"/>
      <c r="BCA22" s="39"/>
      <c r="BCB22" s="39"/>
      <c r="BCC22" s="39"/>
      <c r="BCD22" s="455"/>
      <c r="BCE22" s="455"/>
      <c r="BCF22" s="455"/>
      <c r="BCG22" s="39"/>
      <c r="BCH22" s="39"/>
      <c r="BCI22" s="39"/>
      <c r="BCJ22" s="39"/>
      <c r="BCK22" s="39"/>
      <c r="BCL22" s="455"/>
      <c r="BCM22" s="455"/>
      <c r="BCN22" s="455"/>
      <c r="BCO22" s="39"/>
      <c r="BCP22" s="39"/>
      <c r="BCQ22" s="39"/>
      <c r="BCR22" s="39"/>
      <c r="BCS22" s="39"/>
      <c r="BCT22" s="455"/>
      <c r="BCU22" s="455"/>
      <c r="BCV22" s="455"/>
      <c r="BCW22" s="39"/>
      <c r="BCX22" s="39"/>
      <c r="BCY22" s="39"/>
      <c r="BCZ22" s="39"/>
      <c r="BDA22" s="39"/>
      <c r="BDB22" s="455"/>
      <c r="BDC22" s="455"/>
      <c r="BDD22" s="455"/>
      <c r="BDE22" s="39"/>
      <c r="BDF22" s="39"/>
      <c r="BDG22" s="39"/>
      <c r="BDH22" s="39"/>
      <c r="BDI22" s="39"/>
      <c r="BDJ22" s="455"/>
      <c r="BDK22" s="455"/>
      <c r="BDL22" s="455"/>
      <c r="BDM22" s="39"/>
      <c r="BDN22" s="39"/>
      <c r="BDO22" s="39"/>
      <c r="BDP22" s="39"/>
      <c r="BDQ22" s="39"/>
      <c r="BDR22" s="455"/>
      <c r="BDS22" s="455"/>
      <c r="BDT22" s="455"/>
      <c r="BDU22" s="39"/>
      <c r="BDV22" s="39"/>
      <c r="BDW22" s="39"/>
      <c r="BDX22" s="39"/>
      <c r="BDY22" s="39"/>
      <c r="BDZ22" s="455"/>
      <c r="BEA22" s="455"/>
      <c r="BEB22" s="455"/>
      <c r="BEC22" s="39"/>
      <c r="BED22" s="39"/>
      <c r="BEE22" s="39"/>
      <c r="BEF22" s="39"/>
      <c r="BEG22" s="39"/>
      <c r="BEH22" s="455"/>
      <c r="BEI22" s="455"/>
      <c r="BEJ22" s="455"/>
      <c r="BEK22" s="39"/>
      <c r="BEL22" s="39"/>
      <c r="BEM22" s="39"/>
      <c r="BEN22" s="39"/>
      <c r="BEO22" s="39"/>
      <c r="BEP22" s="455"/>
      <c r="BEQ22" s="455"/>
      <c r="BER22" s="455"/>
      <c r="BES22" s="39"/>
      <c r="BET22" s="39"/>
      <c r="BEU22" s="39"/>
      <c r="BEV22" s="39"/>
      <c r="BEW22" s="39"/>
      <c r="BEX22" s="455"/>
      <c r="BEY22" s="455"/>
      <c r="BEZ22" s="455"/>
      <c r="BFA22" s="39"/>
      <c r="BFB22" s="39"/>
      <c r="BFC22" s="39"/>
      <c r="BFD22" s="39"/>
      <c r="BFE22" s="39"/>
      <c r="BFF22" s="455"/>
      <c r="BFG22" s="455"/>
      <c r="BFH22" s="455"/>
      <c r="BFI22" s="39"/>
      <c r="BFJ22" s="39"/>
      <c r="BFK22" s="39"/>
      <c r="BFL22" s="39"/>
      <c r="BFM22" s="39"/>
      <c r="BFN22" s="455"/>
      <c r="BFO22" s="455"/>
      <c r="BFP22" s="455"/>
      <c r="BFQ22" s="39"/>
      <c r="BFR22" s="39"/>
      <c r="BFS22" s="39"/>
      <c r="BFT22" s="39"/>
      <c r="BFU22" s="39"/>
      <c r="BFV22" s="455"/>
      <c r="BFW22" s="455"/>
      <c r="BFX22" s="455"/>
      <c r="BFY22" s="39"/>
      <c r="BFZ22" s="39"/>
      <c r="BGA22" s="39"/>
      <c r="BGB22" s="39"/>
      <c r="BGC22" s="39"/>
      <c r="BGD22" s="455"/>
      <c r="BGE22" s="455"/>
      <c r="BGF22" s="455"/>
      <c r="BGG22" s="39"/>
      <c r="BGH22" s="39"/>
      <c r="BGI22" s="39"/>
      <c r="BGJ22" s="39"/>
      <c r="BGK22" s="39"/>
      <c r="BGL22" s="455"/>
      <c r="BGM22" s="455"/>
      <c r="BGN22" s="455"/>
      <c r="BGO22" s="39"/>
      <c r="BGP22" s="39"/>
      <c r="BGQ22" s="39"/>
      <c r="BGR22" s="39"/>
      <c r="BGS22" s="39"/>
      <c r="BGT22" s="455"/>
      <c r="BGU22" s="455"/>
      <c r="BGV22" s="455"/>
      <c r="BGW22" s="39"/>
      <c r="BGX22" s="39"/>
      <c r="BGY22" s="39"/>
      <c r="BGZ22" s="39"/>
      <c r="BHA22" s="39"/>
      <c r="BHB22" s="455"/>
      <c r="BHC22" s="455"/>
      <c r="BHD22" s="455"/>
      <c r="BHE22" s="39"/>
      <c r="BHF22" s="39"/>
      <c r="BHG22" s="39"/>
      <c r="BHH22" s="39"/>
      <c r="BHI22" s="39"/>
      <c r="BHJ22" s="455"/>
      <c r="BHK22" s="455"/>
      <c r="BHL22" s="455"/>
      <c r="BHM22" s="39"/>
      <c r="BHN22" s="39"/>
      <c r="BHO22" s="39"/>
      <c r="BHP22" s="39"/>
      <c r="BHQ22" s="39"/>
      <c r="BHR22" s="455"/>
      <c r="BHS22" s="455"/>
      <c r="BHT22" s="455"/>
      <c r="BHU22" s="39"/>
      <c r="BHV22" s="39"/>
      <c r="BHW22" s="39"/>
      <c r="BHX22" s="39"/>
      <c r="BHY22" s="39"/>
      <c r="BHZ22" s="455"/>
      <c r="BIA22" s="455"/>
      <c r="BIB22" s="455"/>
      <c r="BIC22" s="39"/>
      <c r="BID22" s="39"/>
      <c r="BIE22" s="39"/>
      <c r="BIF22" s="39"/>
      <c r="BIG22" s="39"/>
      <c r="BIH22" s="455"/>
      <c r="BII22" s="455"/>
      <c r="BIJ22" s="455"/>
      <c r="BIK22" s="39"/>
      <c r="BIL22" s="39"/>
      <c r="BIM22" s="39"/>
      <c r="BIN22" s="39"/>
      <c r="BIO22" s="39"/>
      <c r="BIP22" s="455"/>
      <c r="BIQ22" s="455"/>
      <c r="BIR22" s="455"/>
      <c r="BIS22" s="39"/>
      <c r="BIT22" s="39"/>
      <c r="BIU22" s="39"/>
      <c r="BIV22" s="39"/>
      <c r="BIW22" s="39"/>
      <c r="BIX22" s="455"/>
      <c r="BIY22" s="455"/>
      <c r="BIZ22" s="455"/>
      <c r="BJA22" s="39"/>
      <c r="BJB22" s="39"/>
      <c r="BJC22" s="39"/>
      <c r="BJD22" s="39"/>
      <c r="BJE22" s="39"/>
      <c r="BJF22" s="455"/>
      <c r="BJG22" s="455"/>
      <c r="BJH22" s="455"/>
      <c r="BJI22" s="39"/>
      <c r="BJJ22" s="39"/>
      <c r="BJK22" s="39"/>
      <c r="BJL22" s="39"/>
      <c r="BJM22" s="39"/>
      <c r="BJN22" s="455"/>
      <c r="BJO22" s="455"/>
      <c r="BJP22" s="455"/>
      <c r="BJQ22" s="39"/>
      <c r="BJR22" s="39"/>
      <c r="BJS22" s="39"/>
      <c r="BJT22" s="39"/>
      <c r="BJU22" s="39"/>
      <c r="BJV22" s="455"/>
      <c r="BJW22" s="455"/>
      <c r="BJX22" s="455"/>
      <c r="BJY22" s="39"/>
      <c r="BJZ22" s="39"/>
      <c r="BKA22" s="39"/>
      <c r="BKB22" s="39"/>
      <c r="BKC22" s="39"/>
      <c r="BKD22" s="455"/>
      <c r="BKE22" s="455"/>
      <c r="BKF22" s="455"/>
      <c r="BKG22" s="39"/>
      <c r="BKH22" s="39"/>
      <c r="BKI22" s="39"/>
      <c r="BKJ22" s="39"/>
      <c r="BKK22" s="39"/>
      <c r="BKL22" s="455"/>
      <c r="BKM22" s="455"/>
      <c r="BKN22" s="455"/>
      <c r="BKO22" s="39"/>
      <c r="BKP22" s="39"/>
      <c r="BKQ22" s="39"/>
      <c r="BKR22" s="39"/>
      <c r="BKS22" s="39"/>
      <c r="BKT22" s="455"/>
      <c r="BKU22" s="455"/>
      <c r="BKV22" s="455"/>
      <c r="BKW22" s="39"/>
      <c r="BKX22" s="39"/>
      <c r="BKY22" s="39"/>
      <c r="BKZ22" s="39"/>
      <c r="BLA22" s="39"/>
      <c r="BLB22" s="455"/>
      <c r="BLC22" s="455"/>
      <c r="BLD22" s="455"/>
      <c r="BLE22" s="39"/>
      <c r="BLF22" s="39"/>
      <c r="BLG22" s="39"/>
      <c r="BLH22" s="39"/>
      <c r="BLI22" s="39"/>
      <c r="BLJ22" s="455"/>
      <c r="BLK22" s="455"/>
      <c r="BLL22" s="455"/>
      <c r="BLM22" s="39"/>
      <c r="BLN22" s="39"/>
      <c r="BLO22" s="39"/>
      <c r="BLP22" s="39"/>
      <c r="BLQ22" s="39"/>
      <c r="BLR22" s="455"/>
      <c r="BLS22" s="455"/>
      <c r="BLT22" s="455"/>
      <c r="BLU22" s="39"/>
      <c r="BLV22" s="39"/>
      <c r="BLW22" s="39"/>
      <c r="BLX22" s="39"/>
      <c r="BLY22" s="39"/>
      <c r="BLZ22" s="455"/>
      <c r="BMA22" s="455"/>
      <c r="BMB22" s="455"/>
      <c r="BMC22" s="39"/>
      <c r="BMD22" s="39"/>
      <c r="BME22" s="39"/>
      <c r="BMF22" s="39"/>
      <c r="BMG22" s="39"/>
      <c r="BMH22" s="455"/>
      <c r="BMI22" s="455"/>
      <c r="BMJ22" s="455"/>
      <c r="BMK22" s="39"/>
      <c r="BML22" s="39"/>
      <c r="BMM22" s="39"/>
      <c r="BMN22" s="39"/>
      <c r="BMO22" s="39"/>
      <c r="BMP22" s="455"/>
      <c r="BMQ22" s="455"/>
      <c r="BMR22" s="455"/>
      <c r="BMS22" s="39"/>
      <c r="BMT22" s="39"/>
      <c r="BMU22" s="39"/>
      <c r="BMV22" s="39"/>
      <c r="BMW22" s="39"/>
      <c r="BMX22" s="455"/>
      <c r="BMY22" s="455"/>
      <c r="BMZ22" s="455"/>
      <c r="BNA22" s="39"/>
      <c r="BNB22" s="39"/>
      <c r="BNC22" s="39"/>
      <c r="BND22" s="39"/>
      <c r="BNE22" s="39"/>
      <c r="BNF22" s="455"/>
      <c r="BNG22" s="455"/>
      <c r="BNH22" s="455"/>
      <c r="BNI22" s="39"/>
      <c r="BNJ22" s="39"/>
      <c r="BNK22" s="39"/>
      <c r="BNL22" s="39"/>
      <c r="BNM22" s="39"/>
      <c r="BNN22" s="455"/>
      <c r="BNO22" s="455"/>
      <c r="BNP22" s="455"/>
      <c r="BNQ22" s="39"/>
      <c r="BNR22" s="39"/>
      <c r="BNS22" s="39"/>
      <c r="BNT22" s="39"/>
      <c r="BNU22" s="39"/>
      <c r="BNV22" s="455"/>
      <c r="BNW22" s="455"/>
      <c r="BNX22" s="455"/>
      <c r="BNY22" s="39"/>
      <c r="BNZ22" s="39"/>
      <c r="BOA22" s="39"/>
      <c r="BOB22" s="39"/>
      <c r="BOC22" s="39"/>
      <c r="BOD22" s="455"/>
      <c r="BOE22" s="455"/>
      <c r="BOF22" s="455"/>
      <c r="BOG22" s="39"/>
      <c r="BOH22" s="39"/>
      <c r="BOI22" s="39"/>
      <c r="BOJ22" s="39"/>
      <c r="BOK22" s="39"/>
      <c r="BOL22" s="455"/>
      <c r="BOM22" s="455"/>
      <c r="BON22" s="455"/>
      <c r="BOO22" s="39"/>
      <c r="BOP22" s="39"/>
      <c r="BOQ22" s="39"/>
      <c r="BOR22" s="39"/>
      <c r="BOS22" s="39"/>
      <c r="BOT22" s="455"/>
      <c r="BOU22" s="455"/>
      <c r="BOV22" s="455"/>
      <c r="BOW22" s="39"/>
      <c r="BOX22" s="39"/>
      <c r="BOY22" s="39"/>
      <c r="BOZ22" s="39"/>
      <c r="BPA22" s="39"/>
      <c r="BPB22" s="455"/>
      <c r="BPC22" s="455"/>
      <c r="BPD22" s="455"/>
      <c r="BPE22" s="39"/>
      <c r="BPF22" s="39"/>
      <c r="BPG22" s="39"/>
      <c r="BPH22" s="39"/>
      <c r="BPI22" s="39"/>
      <c r="BPJ22" s="455"/>
      <c r="BPK22" s="455"/>
      <c r="BPL22" s="455"/>
      <c r="BPM22" s="39"/>
      <c r="BPN22" s="39"/>
      <c r="BPO22" s="39"/>
      <c r="BPP22" s="39"/>
      <c r="BPQ22" s="39"/>
      <c r="BPR22" s="455"/>
      <c r="BPS22" s="455"/>
      <c r="BPT22" s="455"/>
      <c r="BPU22" s="39"/>
      <c r="BPV22" s="39"/>
      <c r="BPW22" s="39"/>
      <c r="BPX22" s="39"/>
      <c r="BPY22" s="39"/>
      <c r="BPZ22" s="455"/>
      <c r="BQA22" s="455"/>
      <c r="BQB22" s="455"/>
      <c r="BQC22" s="39"/>
      <c r="BQD22" s="39"/>
      <c r="BQE22" s="39"/>
      <c r="BQF22" s="39"/>
      <c r="BQG22" s="39"/>
      <c r="BQH22" s="455"/>
      <c r="BQI22" s="455"/>
      <c r="BQJ22" s="455"/>
      <c r="BQK22" s="39"/>
      <c r="BQL22" s="39"/>
      <c r="BQM22" s="39"/>
      <c r="BQN22" s="39"/>
      <c r="BQO22" s="39"/>
      <c r="BQP22" s="455"/>
      <c r="BQQ22" s="455"/>
      <c r="BQR22" s="455"/>
      <c r="BQS22" s="39"/>
      <c r="BQT22" s="39"/>
      <c r="BQU22" s="39"/>
      <c r="BQV22" s="39"/>
      <c r="BQW22" s="39"/>
      <c r="BQX22" s="455"/>
      <c r="BQY22" s="455"/>
      <c r="BQZ22" s="455"/>
      <c r="BRA22" s="39"/>
      <c r="BRB22" s="39"/>
      <c r="BRC22" s="39"/>
      <c r="BRD22" s="39"/>
      <c r="BRE22" s="39"/>
      <c r="BRF22" s="455"/>
      <c r="BRG22" s="455"/>
      <c r="BRH22" s="455"/>
      <c r="BRI22" s="39"/>
      <c r="BRJ22" s="39"/>
      <c r="BRK22" s="39"/>
      <c r="BRL22" s="39"/>
      <c r="BRM22" s="39"/>
      <c r="BRN22" s="455"/>
      <c r="BRO22" s="455"/>
      <c r="BRP22" s="455"/>
      <c r="BRQ22" s="39"/>
      <c r="BRR22" s="39"/>
      <c r="BRS22" s="39"/>
      <c r="BRT22" s="39"/>
      <c r="BRU22" s="39"/>
      <c r="BRV22" s="455"/>
      <c r="BRW22" s="455"/>
      <c r="BRX22" s="455"/>
      <c r="BRY22" s="39"/>
      <c r="BRZ22" s="39"/>
      <c r="BSA22" s="39"/>
      <c r="BSB22" s="39"/>
      <c r="BSC22" s="39"/>
      <c r="BSD22" s="455"/>
      <c r="BSE22" s="455"/>
      <c r="BSF22" s="455"/>
      <c r="BSG22" s="39"/>
      <c r="BSH22" s="39"/>
      <c r="BSI22" s="39"/>
      <c r="BSJ22" s="39"/>
      <c r="BSK22" s="39"/>
      <c r="BSL22" s="455"/>
      <c r="BSM22" s="455"/>
      <c r="BSN22" s="455"/>
      <c r="BSO22" s="39"/>
      <c r="BSP22" s="39"/>
      <c r="BSQ22" s="39"/>
      <c r="BSR22" s="39"/>
      <c r="BSS22" s="39"/>
      <c r="BST22" s="455"/>
      <c r="BSU22" s="455"/>
      <c r="BSV22" s="455"/>
      <c r="BSW22" s="39"/>
      <c r="BSX22" s="39"/>
      <c r="BSY22" s="39"/>
      <c r="BSZ22" s="39"/>
      <c r="BTA22" s="39"/>
      <c r="BTB22" s="455"/>
      <c r="BTC22" s="455"/>
      <c r="BTD22" s="455"/>
      <c r="BTE22" s="39"/>
      <c r="BTF22" s="39"/>
      <c r="BTG22" s="39"/>
      <c r="BTH22" s="39"/>
      <c r="BTI22" s="39"/>
      <c r="BTJ22" s="455"/>
      <c r="BTK22" s="455"/>
      <c r="BTL22" s="455"/>
      <c r="BTM22" s="39"/>
      <c r="BTN22" s="39"/>
      <c r="BTO22" s="39"/>
      <c r="BTP22" s="39"/>
      <c r="BTQ22" s="39"/>
      <c r="BTR22" s="455"/>
      <c r="BTS22" s="455"/>
      <c r="BTT22" s="455"/>
      <c r="BTU22" s="39"/>
      <c r="BTV22" s="39"/>
      <c r="BTW22" s="39"/>
      <c r="BTX22" s="39"/>
      <c r="BTY22" s="39"/>
      <c r="BTZ22" s="455"/>
      <c r="BUA22" s="455"/>
      <c r="BUB22" s="455"/>
      <c r="BUC22" s="39"/>
      <c r="BUD22" s="39"/>
      <c r="BUE22" s="39"/>
      <c r="BUF22" s="39"/>
      <c r="BUG22" s="39"/>
      <c r="BUH22" s="455"/>
      <c r="BUI22" s="455"/>
      <c r="BUJ22" s="455"/>
      <c r="BUK22" s="39"/>
      <c r="BUL22" s="39"/>
      <c r="BUM22" s="39"/>
      <c r="BUN22" s="39"/>
      <c r="BUO22" s="39"/>
      <c r="BUP22" s="455"/>
      <c r="BUQ22" s="455"/>
      <c r="BUR22" s="455"/>
      <c r="BUS22" s="39"/>
      <c r="BUT22" s="39"/>
      <c r="BUU22" s="39"/>
      <c r="BUV22" s="39"/>
      <c r="BUW22" s="39"/>
      <c r="BUX22" s="455"/>
      <c r="BUY22" s="455"/>
      <c r="BUZ22" s="455"/>
      <c r="BVA22" s="39"/>
      <c r="BVB22" s="39"/>
      <c r="BVC22" s="39"/>
      <c r="BVD22" s="39"/>
      <c r="BVE22" s="39"/>
      <c r="BVF22" s="455"/>
      <c r="BVG22" s="455"/>
      <c r="BVH22" s="455"/>
      <c r="BVI22" s="39"/>
      <c r="BVJ22" s="39"/>
      <c r="BVK22" s="39"/>
      <c r="BVL22" s="39"/>
      <c r="BVM22" s="39"/>
      <c r="BVN22" s="455"/>
      <c r="BVO22" s="455"/>
      <c r="BVP22" s="455"/>
      <c r="BVQ22" s="39"/>
      <c r="BVR22" s="39"/>
      <c r="BVS22" s="39"/>
      <c r="BVT22" s="39"/>
      <c r="BVU22" s="39"/>
      <c r="BVV22" s="455"/>
      <c r="BVW22" s="455"/>
      <c r="BVX22" s="455"/>
      <c r="BVY22" s="39"/>
      <c r="BVZ22" s="39"/>
      <c r="BWA22" s="39"/>
      <c r="BWB22" s="39"/>
      <c r="BWC22" s="39"/>
      <c r="BWD22" s="455"/>
      <c r="BWE22" s="455"/>
      <c r="BWF22" s="455"/>
      <c r="BWG22" s="39"/>
      <c r="BWH22" s="39"/>
      <c r="BWI22" s="39"/>
      <c r="BWJ22" s="39"/>
      <c r="BWK22" s="39"/>
      <c r="BWL22" s="455"/>
      <c r="BWM22" s="455"/>
      <c r="BWN22" s="455"/>
      <c r="BWO22" s="39"/>
      <c r="BWP22" s="39"/>
      <c r="BWQ22" s="39"/>
      <c r="BWR22" s="39"/>
      <c r="BWS22" s="39"/>
      <c r="BWT22" s="455"/>
      <c r="BWU22" s="455"/>
      <c r="BWV22" s="455"/>
      <c r="BWW22" s="39"/>
      <c r="BWX22" s="39"/>
      <c r="BWY22" s="39"/>
      <c r="BWZ22" s="39"/>
      <c r="BXA22" s="39"/>
      <c r="BXB22" s="455"/>
      <c r="BXC22" s="455"/>
      <c r="BXD22" s="455"/>
      <c r="BXE22" s="39"/>
      <c r="BXF22" s="39"/>
      <c r="BXG22" s="39"/>
      <c r="BXH22" s="39"/>
      <c r="BXI22" s="39"/>
      <c r="BXJ22" s="455"/>
      <c r="BXK22" s="455"/>
      <c r="BXL22" s="455"/>
      <c r="BXM22" s="39"/>
      <c r="BXN22" s="39"/>
      <c r="BXO22" s="39"/>
      <c r="BXP22" s="39"/>
      <c r="BXQ22" s="39"/>
      <c r="BXR22" s="455"/>
      <c r="BXS22" s="455"/>
      <c r="BXT22" s="455"/>
      <c r="BXU22" s="39"/>
      <c r="BXV22" s="39"/>
      <c r="BXW22" s="39"/>
      <c r="BXX22" s="39"/>
      <c r="BXY22" s="39"/>
      <c r="BXZ22" s="455"/>
      <c r="BYA22" s="455"/>
      <c r="BYB22" s="455"/>
      <c r="BYC22" s="39"/>
      <c r="BYD22" s="39"/>
      <c r="BYE22" s="39"/>
      <c r="BYF22" s="39"/>
      <c r="BYG22" s="39"/>
      <c r="BYH22" s="455"/>
      <c r="BYI22" s="455"/>
      <c r="BYJ22" s="455"/>
      <c r="BYK22" s="39"/>
      <c r="BYL22" s="39"/>
      <c r="BYM22" s="39"/>
      <c r="BYN22" s="39"/>
      <c r="BYO22" s="39"/>
      <c r="BYP22" s="455"/>
      <c r="BYQ22" s="455"/>
      <c r="BYR22" s="455"/>
      <c r="BYS22" s="39"/>
      <c r="BYT22" s="39"/>
      <c r="BYU22" s="39"/>
      <c r="BYV22" s="39"/>
      <c r="BYW22" s="39"/>
      <c r="BYX22" s="455"/>
      <c r="BYY22" s="455"/>
      <c r="BYZ22" s="455"/>
      <c r="BZA22" s="39"/>
      <c r="BZB22" s="39"/>
      <c r="BZC22" s="39"/>
      <c r="BZD22" s="39"/>
      <c r="BZE22" s="39"/>
      <c r="BZF22" s="455"/>
      <c r="BZG22" s="455"/>
      <c r="BZH22" s="455"/>
      <c r="BZI22" s="39"/>
      <c r="BZJ22" s="39"/>
      <c r="BZK22" s="39"/>
      <c r="BZL22" s="39"/>
      <c r="BZM22" s="39"/>
      <c r="BZN22" s="455"/>
      <c r="BZO22" s="455"/>
      <c r="BZP22" s="455"/>
      <c r="BZQ22" s="39"/>
      <c r="BZR22" s="39"/>
      <c r="BZS22" s="39"/>
      <c r="BZT22" s="39"/>
      <c r="BZU22" s="39"/>
      <c r="BZV22" s="455"/>
      <c r="BZW22" s="455"/>
      <c r="BZX22" s="455"/>
      <c r="BZY22" s="39"/>
      <c r="BZZ22" s="39"/>
      <c r="CAA22" s="39"/>
      <c r="CAB22" s="39"/>
      <c r="CAC22" s="39"/>
      <c r="CAD22" s="455"/>
      <c r="CAE22" s="455"/>
      <c r="CAF22" s="455"/>
      <c r="CAG22" s="39"/>
      <c r="CAH22" s="39"/>
      <c r="CAI22" s="39"/>
      <c r="CAJ22" s="39"/>
      <c r="CAK22" s="39"/>
      <c r="CAL22" s="455"/>
      <c r="CAM22" s="455"/>
      <c r="CAN22" s="455"/>
      <c r="CAO22" s="39"/>
      <c r="CAP22" s="39"/>
      <c r="CAQ22" s="39"/>
      <c r="CAR22" s="39"/>
      <c r="CAS22" s="39"/>
      <c r="CAT22" s="455"/>
      <c r="CAU22" s="455"/>
      <c r="CAV22" s="455"/>
      <c r="CAW22" s="39"/>
      <c r="CAX22" s="39"/>
      <c r="CAY22" s="39"/>
      <c r="CAZ22" s="39"/>
      <c r="CBA22" s="39"/>
      <c r="CBB22" s="455"/>
      <c r="CBC22" s="455"/>
      <c r="CBD22" s="455"/>
      <c r="CBE22" s="39"/>
      <c r="CBF22" s="39"/>
      <c r="CBG22" s="39"/>
      <c r="CBH22" s="39"/>
      <c r="CBI22" s="39"/>
      <c r="CBJ22" s="455"/>
      <c r="CBK22" s="455"/>
      <c r="CBL22" s="455"/>
      <c r="CBM22" s="39"/>
      <c r="CBN22" s="39"/>
      <c r="CBO22" s="39"/>
      <c r="CBP22" s="39"/>
      <c r="CBQ22" s="39"/>
      <c r="CBR22" s="455"/>
      <c r="CBS22" s="455"/>
      <c r="CBT22" s="455"/>
      <c r="CBU22" s="39"/>
      <c r="CBV22" s="39"/>
      <c r="CBW22" s="39"/>
      <c r="CBX22" s="39"/>
      <c r="CBY22" s="39"/>
      <c r="CBZ22" s="455"/>
      <c r="CCA22" s="455"/>
      <c r="CCB22" s="455"/>
      <c r="CCC22" s="39"/>
      <c r="CCD22" s="39"/>
      <c r="CCE22" s="39"/>
      <c r="CCF22" s="39"/>
      <c r="CCG22" s="39"/>
      <c r="CCH22" s="455"/>
      <c r="CCI22" s="455"/>
      <c r="CCJ22" s="455"/>
      <c r="CCK22" s="39"/>
      <c r="CCL22" s="39"/>
      <c r="CCM22" s="39"/>
      <c r="CCN22" s="39"/>
      <c r="CCO22" s="39"/>
      <c r="CCP22" s="455"/>
      <c r="CCQ22" s="455"/>
      <c r="CCR22" s="455"/>
      <c r="CCS22" s="39"/>
      <c r="CCT22" s="39"/>
      <c r="CCU22" s="39"/>
      <c r="CCV22" s="39"/>
      <c r="CCW22" s="39"/>
      <c r="CCX22" s="455"/>
      <c r="CCY22" s="455"/>
      <c r="CCZ22" s="455"/>
      <c r="CDA22" s="39"/>
      <c r="CDB22" s="39"/>
      <c r="CDC22" s="39"/>
      <c r="CDD22" s="39"/>
      <c r="CDE22" s="39"/>
      <c r="CDF22" s="455"/>
      <c r="CDG22" s="455"/>
      <c r="CDH22" s="455"/>
      <c r="CDI22" s="39"/>
      <c r="CDJ22" s="39"/>
      <c r="CDK22" s="39"/>
      <c r="CDL22" s="39"/>
      <c r="CDM22" s="39"/>
      <c r="CDN22" s="455"/>
      <c r="CDO22" s="455"/>
      <c r="CDP22" s="455"/>
      <c r="CDQ22" s="39"/>
      <c r="CDR22" s="39"/>
      <c r="CDS22" s="39"/>
      <c r="CDT22" s="39"/>
      <c r="CDU22" s="39"/>
      <c r="CDV22" s="455"/>
      <c r="CDW22" s="455"/>
      <c r="CDX22" s="455"/>
      <c r="CDY22" s="39"/>
      <c r="CDZ22" s="39"/>
      <c r="CEA22" s="39"/>
      <c r="CEB22" s="39"/>
      <c r="CEC22" s="39"/>
      <c r="CED22" s="455"/>
      <c r="CEE22" s="455"/>
      <c r="CEF22" s="455"/>
      <c r="CEG22" s="39"/>
      <c r="CEH22" s="39"/>
      <c r="CEI22" s="39"/>
      <c r="CEJ22" s="39"/>
      <c r="CEK22" s="39"/>
      <c r="CEL22" s="455"/>
      <c r="CEM22" s="455"/>
      <c r="CEN22" s="455"/>
      <c r="CEO22" s="39"/>
      <c r="CEP22" s="39"/>
      <c r="CEQ22" s="39"/>
      <c r="CER22" s="39"/>
      <c r="CES22" s="39"/>
      <c r="CET22" s="455"/>
      <c r="CEU22" s="455"/>
      <c r="CEV22" s="455"/>
      <c r="CEW22" s="39"/>
      <c r="CEX22" s="39"/>
      <c r="CEY22" s="39"/>
      <c r="CEZ22" s="39"/>
      <c r="CFA22" s="39"/>
      <c r="CFB22" s="455"/>
      <c r="CFC22" s="455"/>
      <c r="CFD22" s="455"/>
      <c r="CFE22" s="39"/>
      <c r="CFF22" s="39"/>
      <c r="CFG22" s="39"/>
      <c r="CFH22" s="39"/>
      <c r="CFI22" s="39"/>
      <c r="CFJ22" s="455"/>
      <c r="CFK22" s="455"/>
      <c r="CFL22" s="455"/>
      <c r="CFM22" s="39"/>
      <c r="CFN22" s="39"/>
      <c r="CFO22" s="39"/>
      <c r="CFP22" s="39"/>
      <c r="CFQ22" s="39"/>
      <c r="CFR22" s="455"/>
      <c r="CFS22" s="455"/>
      <c r="CFT22" s="455"/>
      <c r="CFU22" s="39"/>
      <c r="CFV22" s="39"/>
      <c r="CFW22" s="39"/>
      <c r="CFX22" s="39"/>
      <c r="CFY22" s="39"/>
      <c r="CFZ22" s="455"/>
      <c r="CGA22" s="455"/>
      <c r="CGB22" s="455"/>
      <c r="CGC22" s="39"/>
      <c r="CGD22" s="39"/>
      <c r="CGE22" s="39"/>
      <c r="CGF22" s="39"/>
      <c r="CGG22" s="39"/>
      <c r="CGH22" s="455"/>
      <c r="CGI22" s="455"/>
      <c r="CGJ22" s="455"/>
      <c r="CGK22" s="39"/>
      <c r="CGL22" s="39"/>
      <c r="CGM22" s="39"/>
      <c r="CGN22" s="39"/>
      <c r="CGO22" s="39"/>
      <c r="CGP22" s="455"/>
      <c r="CGQ22" s="455"/>
      <c r="CGR22" s="455"/>
      <c r="CGS22" s="39"/>
      <c r="CGT22" s="39"/>
      <c r="CGU22" s="39"/>
      <c r="CGV22" s="39"/>
      <c r="CGW22" s="39"/>
      <c r="CGX22" s="455"/>
      <c r="CGY22" s="455"/>
      <c r="CGZ22" s="455"/>
      <c r="CHA22" s="39"/>
      <c r="CHB22" s="39"/>
      <c r="CHC22" s="39"/>
      <c r="CHD22" s="39"/>
      <c r="CHE22" s="39"/>
      <c r="CHF22" s="455"/>
      <c r="CHG22" s="455"/>
      <c r="CHH22" s="455"/>
      <c r="CHI22" s="39"/>
      <c r="CHJ22" s="39"/>
      <c r="CHK22" s="39"/>
      <c r="CHL22" s="39"/>
      <c r="CHM22" s="39"/>
      <c r="CHN22" s="455"/>
      <c r="CHO22" s="455"/>
      <c r="CHP22" s="455"/>
      <c r="CHQ22" s="39"/>
      <c r="CHR22" s="39"/>
      <c r="CHS22" s="39"/>
      <c r="CHT22" s="39"/>
      <c r="CHU22" s="39"/>
      <c r="CHV22" s="455"/>
      <c r="CHW22" s="455"/>
      <c r="CHX22" s="455"/>
      <c r="CHY22" s="39"/>
      <c r="CHZ22" s="39"/>
      <c r="CIA22" s="39"/>
      <c r="CIB22" s="39"/>
      <c r="CIC22" s="39"/>
      <c r="CID22" s="455"/>
      <c r="CIE22" s="455"/>
      <c r="CIF22" s="455"/>
      <c r="CIG22" s="39"/>
      <c r="CIH22" s="39"/>
      <c r="CII22" s="39"/>
      <c r="CIJ22" s="39"/>
      <c r="CIK22" s="39"/>
      <c r="CIL22" s="455"/>
      <c r="CIM22" s="455"/>
      <c r="CIN22" s="455"/>
      <c r="CIO22" s="39"/>
      <c r="CIP22" s="39"/>
      <c r="CIQ22" s="39"/>
      <c r="CIR22" s="39"/>
      <c r="CIS22" s="39"/>
      <c r="CIT22" s="455"/>
      <c r="CIU22" s="455"/>
      <c r="CIV22" s="455"/>
      <c r="CIW22" s="39"/>
      <c r="CIX22" s="39"/>
      <c r="CIY22" s="39"/>
      <c r="CIZ22" s="39"/>
      <c r="CJA22" s="39"/>
      <c r="CJB22" s="455"/>
      <c r="CJC22" s="455"/>
      <c r="CJD22" s="455"/>
      <c r="CJE22" s="39"/>
      <c r="CJF22" s="39"/>
      <c r="CJG22" s="39"/>
      <c r="CJH22" s="39"/>
      <c r="CJI22" s="39"/>
      <c r="CJJ22" s="455"/>
      <c r="CJK22" s="455"/>
      <c r="CJL22" s="455"/>
      <c r="CJM22" s="39"/>
      <c r="CJN22" s="39"/>
      <c r="CJO22" s="39"/>
      <c r="CJP22" s="39"/>
      <c r="CJQ22" s="39"/>
      <c r="CJR22" s="455"/>
      <c r="CJS22" s="455"/>
      <c r="CJT22" s="455"/>
      <c r="CJU22" s="39"/>
      <c r="CJV22" s="39"/>
      <c r="CJW22" s="39"/>
      <c r="CJX22" s="39"/>
      <c r="CJY22" s="39"/>
      <c r="CJZ22" s="455"/>
      <c r="CKA22" s="455"/>
      <c r="CKB22" s="455"/>
      <c r="CKC22" s="39"/>
      <c r="CKD22" s="39"/>
      <c r="CKE22" s="39"/>
      <c r="CKF22" s="39"/>
      <c r="CKG22" s="39"/>
      <c r="CKH22" s="455"/>
      <c r="CKI22" s="455"/>
      <c r="CKJ22" s="455"/>
      <c r="CKK22" s="39"/>
      <c r="CKL22" s="39"/>
      <c r="CKM22" s="39"/>
      <c r="CKN22" s="39"/>
      <c r="CKO22" s="39"/>
      <c r="CKP22" s="455"/>
      <c r="CKQ22" s="455"/>
      <c r="CKR22" s="455"/>
      <c r="CKS22" s="39"/>
      <c r="CKT22" s="39"/>
      <c r="CKU22" s="39"/>
      <c r="CKV22" s="39"/>
      <c r="CKW22" s="39"/>
      <c r="CKX22" s="455"/>
      <c r="CKY22" s="455"/>
      <c r="CKZ22" s="455"/>
      <c r="CLA22" s="39"/>
      <c r="CLB22" s="39"/>
      <c r="CLC22" s="39"/>
      <c r="CLD22" s="39"/>
      <c r="CLE22" s="39"/>
      <c r="CLF22" s="455"/>
      <c r="CLG22" s="455"/>
      <c r="CLH22" s="455"/>
      <c r="CLI22" s="39"/>
      <c r="CLJ22" s="39"/>
      <c r="CLK22" s="39"/>
      <c r="CLL22" s="39"/>
      <c r="CLM22" s="39"/>
      <c r="CLN22" s="455"/>
      <c r="CLO22" s="455"/>
      <c r="CLP22" s="455"/>
      <c r="CLQ22" s="39"/>
      <c r="CLR22" s="39"/>
      <c r="CLS22" s="39"/>
      <c r="CLT22" s="39"/>
      <c r="CLU22" s="39"/>
      <c r="CLV22" s="455"/>
      <c r="CLW22" s="455"/>
      <c r="CLX22" s="455"/>
      <c r="CLY22" s="39"/>
      <c r="CLZ22" s="39"/>
      <c r="CMA22" s="39"/>
      <c r="CMB22" s="39"/>
      <c r="CMC22" s="39"/>
      <c r="CMD22" s="455"/>
      <c r="CME22" s="455"/>
      <c r="CMF22" s="455"/>
      <c r="CMG22" s="39"/>
      <c r="CMH22" s="39"/>
      <c r="CMI22" s="39"/>
      <c r="CMJ22" s="39"/>
      <c r="CMK22" s="39"/>
      <c r="CML22" s="455"/>
      <c r="CMM22" s="455"/>
      <c r="CMN22" s="455"/>
      <c r="CMO22" s="39"/>
      <c r="CMP22" s="39"/>
      <c r="CMQ22" s="39"/>
      <c r="CMR22" s="39"/>
      <c r="CMS22" s="39"/>
      <c r="CMT22" s="455"/>
      <c r="CMU22" s="455"/>
      <c r="CMV22" s="455"/>
      <c r="CMW22" s="39"/>
      <c r="CMX22" s="39"/>
      <c r="CMY22" s="39"/>
      <c r="CMZ22" s="39"/>
      <c r="CNA22" s="39"/>
      <c r="CNB22" s="455"/>
      <c r="CNC22" s="455"/>
      <c r="CND22" s="455"/>
      <c r="CNE22" s="39"/>
      <c r="CNF22" s="39"/>
      <c r="CNG22" s="39"/>
      <c r="CNH22" s="39"/>
      <c r="CNI22" s="39"/>
      <c r="CNJ22" s="455"/>
      <c r="CNK22" s="455"/>
      <c r="CNL22" s="455"/>
      <c r="CNM22" s="39"/>
      <c r="CNN22" s="39"/>
      <c r="CNO22" s="39"/>
      <c r="CNP22" s="39"/>
      <c r="CNQ22" s="39"/>
      <c r="CNR22" s="455"/>
      <c r="CNS22" s="455"/>
      <c r="CNT22" s="455"/>
      <c r="CNU22" s="39"/>
      <c r="CNV22" s="39"/>
      <c r="CNW22" s="39"/>
      <c r="CNX22" s="39"/>
      <c r="CNY22" s="39"/>
      <c r="CNZ22" s="455"/>
      <c r="COA22" s="455"/>
      <c r="COB22" s="455"/>
      <c r="COC22" s="39"/>
      <c r="COD22" s="39"/>
      <c r="COE22" s="39"/>
      <c r="COF22" s="39"/>
      <c r="COG22" s="39"/>
      <c r="COH22" s="455"/>
      <c r="COI22" s="455"/>
      <c r="COJ22" s="455"/>
      <c r="COK22" s="39"/>
      <c r="COL22" s="39"/>
      <c r="COM22" s="39"/>
      <c r="CON22" s="39"/>
      <c r="COO22" s="39"/>
      <c r="COP22" s="455"/>
      <c r="COQ22" s="455"/>
      <c r="COR22" s="455"/>
      <c r="COS22" s="39"/>
      <c r="COT22" s="39"/>
      <c r="COU22" s="39"/>
      <c r="COV22" s="39"/>
      <c r="COW22" s="39"/>
      <c r="COX22" s="455"/>
      <c r="COY22" s="455"/>
      <c r="COZ22" s="455"/>
      <c r="CPA22" s="39"/>
      <c r="CPB22" s="39"/>
      <c r="CPC22" s="39"/>
      <c r="CPD22" s="39"/>
      <c r="CPE22" s="39"/>
      <c r="CPF22" s="455"/>
      <c r="CPG22" s="455"/>
      <c r="CPH22" s="455"/>
      <c r="CPI22" s="39"/>
      <c r="CPJ22" s="39"/>
      <c r="CPK22" s="39"/>
      <c r="CPL22" s="39"/>
      <c r="CPM22" s="39"/>
      <c r="CPN22" s="455"/>
      <c r="CPO22" s="455"/>
      <c r="CPP22" s="455"/>
      <c r="CPQ22" s="39"/>
      <c r="CPR22" s="39"/>
      <c r="CPS22" s="39"/>
      <c r="CPT22" s="39"/>
      <c r="CPU22" s="39"/>
      <c r="CPV22" s="455"/>
      <c r="CPW22" s="455"/>
      <c r="CPX22" s="455"/>
      <c r="CPY22" s="39"/>
      <c r="CPZ22" s="39"/>
      <c r="CQA22" s="39"/>
      <c r="CQB22" s="39"/>
      <c r="CQC22" s="39"/>
      <c r="CQD22" s="455"/>
      <c r="CQE22" s="455"/>
      <c r="CQF22" s="455"/>
      <c r="CQG22" s="39"/>
      <c r="CQH22" s="39"/>
      <c r="CQI22" s="39"/>
      <c r="CQJ22" s="39"/>
      <c r="CQK22" s="39"/>
      <c r="CQL22" s="455"/>
      <c r="CQM22" s="455"/>
      <c r="CQN22" s="455"/>
      <c r="CQO22" s="39"/>
      <c r="CQP22" s="39"/>
      <c r="CQQ22" s="39"/>
      <c r="CQR22" s="39"/>
      <c r="CQS22" s="39"/>
      <c r="CQT22" s="455"/>
      <c r="CQU22" s="455"/>
      <c r="CQV22" s="455"/>
      <c r="CQW22" s="39"/>
      <c r="CQX22" s="39"/>
      <c r="CQY22" s="39"/>
      <c r="CQZ22" s="39"/>
      <c r="CRA22" s="39"/>
      <c r="CRB22" s="455"/>
      <c r="CRC22" s="455"/>
      <c r="CRD22" s="455"/>
      <c r="CRE22" s="39"/>
      <c r="CRF22" s="39"/>
      <c r="CRG22" s="39"/>
      <c r="CRH22" s="39"/>
      <c r="CRI22" s="39"/>
      <c r="CRJ22" s="455"/>
      <c r="CRK22" s="455"/>
      <c r="CRL22" s="455"/>
      <c r="CRM22" s="39"/>
      <c r="CRN22" s="39"/>
      <c r="CRO22" s="39"/>
      <c r="CRP22" s="39"/>
      <c r="CRQ22" s="39"/>
      <c r="CRR22" s="455"/>
      <c r="CRS22" s="455"/>
      <c r="CRT22" s="455"/>
      <c r="CRU22" s="39"/>
      <c r="CRV22" s="39"/>
      <c r="CRW22" s="39"/>
      <c r="CRX22" s="39"/>
      <c r="CRY22" s="39"/>
      <c r="CRZ22" s="455"/>
      <c r="CSA22" s="455"/>
      <c r="CSB22" s="455"/>
      <c r="CSC22" s="39"/>
      <c r="CSD22" s="39"/>
      <c r="CSE22" s="39"/>
      <c r="CSF22" s="39"/>
      <c r="CSG22" s="39"/>
      <c r="CSH22" s="455"/>
      <c r="CSI22" s="455"/>
      <c r="CSJ22" s="455"/>
      <c r="CSK22" s="39"/>
      <c r="CSL22" s="39"/>
      <c r="CSM22" s="39"/>
      <c r="CSN22" s="39"/>
      <c r="CSO22" s="39"/>
      <c r="CSP22" s="455"/>
      <c r="CSQ22" s="455"/>
      <c r="CSR22" s="455"/>
      <c r="CSS22" s="39"/>
      <c r="CST22" s="39"/>
      <c r="CSU22" s="39"/>
      <c r="CSV22" s="39"/>
      <c r="CSW22" s="39"/>
      <c r="CSX22" s="455"/>
      <c r="CSY22" s="455"/>
      <c r="CSZ22" s="455"/>
      <c r="CTA22" s="39"/>
      <c r="CTB22" s="39"/>
      <c r="CTC22" s="39"/>
      <c r="CTD22" s="39"/>
      <c r="CTE22" s="39"/>
      <c r="CTF22" s="455"/>
      <c r="CTG22" s="455"/>
      <c r="CTH22" s="455"/>
      <c r="CTI22" s="39"/>
      <c r="CTJ22" s="39"/>
      <c r="CTK22" s="39"/>
      <c r="CTL22" s="39"/>
      <c r="CTM22" s="39"/>
      <c r="CTN22" s="455"/>
      <c r="CTO22" s="455"/>
      <c r="CTP22" s="455"/>
      <c r="CTQ22" s="39"/>
      <c r="CTR22" s="39"/>
      <c r="CTS22" s="39"/>
      <c r="CTT22" s="39"/>
      <c r="CTU22" s="39"/>
      <c r="CTV22" s="455"/>
      <c r="CTW22" s="455"/>
      <c r="CTX22" s="455"/>
      <c r="CTY22" s="39"/>
      <c r="CTZ22" s="39"/>
      <c r="CUA22" s="39"/>
      <c r="CUB22" s="39"/>
      <c r="CUC22" s="39"/>
      <c r="CUD22" s="455"/>
      <c r="CUE22" s="455"/>
      <c r="CUF22" s="455"/>
      <c r="CUG22" s="39"/>
      <c r="CUH22" s="39"/>
      <c r="CUI22" s="39"/>
      <c r="CUJ22" s="39"/>
      <c r="CUK22" s="39"/>
      <c r="CUL22" s="455"/>
      <c r="CUM22" s="455"/>
      <c r="CUN22" s="455"/>
      <c r="CUO22" s="39"/>
      <c r="CUP22" s="39"/>
      <c r="CUQ22" s="39"/>
      <c r="CUR22" s="39"/>
      <c r="CUS22" s="39"/>
      <c r="CUT22" s="455"/>
      <c r="CUU22" s="455"/>
      <c r="CUV22" s="455"/>
      <c r="CUW22" s="39"/>
      <c r="CUX22" s="39"/>
      <c r="CUY22" s="39"/>
      <c r="CUZ22" s="39"/>
      <c r="CVA22" s="39"/>
      <c r="CVB22" s="455"/>
      <c r="CVC22" s="455"/>
      <c r="CVD22" s="455"/>
      <c r="CVE22" s="39"/>
      <c r="CVF22" s="39"/>
      <c r="CVG22" s="39"/>
      <c r="CVH22" s="39"/>
      <c r="CVI22" s="39"/>
      <c r="CVJ22" s="455"/>
      <c r="CVK22" s="455"/>
      <c r="CVL22" s="455"/>
      <c r="CVM22" s="39"/>
      <c r="CVN22" s="39"/>
      <c r="CVO22" s="39"/>
      <c r="CVP22" s="39"/>
      <c r="CVQ22" s="39"/>
      <c r="CVR22" s="455"/>
      <c r="CVS22" s="455"/>
      <c r="CVT22" s="455"/>
      <c r="CVU22" s="39"/>
      <c r="CVV22" s="39"/>
      <c r="CVW22" s="39"/>
      <c r="CVX22" s="39"/>
      <c r="CVY22" s="39"/>
      <c r="CVZ22" s="455"/>
      <c r="CWA22" s="455"/>
      <c r="CWB22" s="455"/>
      <c r="CWC22" s="39"/>
      <c r="CWD22" s="39"/>
      <c r="CWE22" s="39"/>
      <c r="CWF22" s="39"/>
      <c r="CWG22" s="39"/>
      <c r="CWH22" s="455"/>
      <c r="CWI22" s="455"/>
      <c r="CWJ22" s="455"/>
      <c r="CWK22" s="39"/>
      <c r="CWL22" s="39"/>
      <c r="CWM22" s="39"/>
      <c r="CWN22" s="39"/>
      <c r="CWO22" s="39"/>
      <c r="CWP22" s="455"/>
      <c r="CWQ22" s="455"/>
      <c r="CWR22" s="455"/>
      <c r="CWS22" s="39"/>
      <c r="CWT22" s="39"/>
      <c r="CWU22" s="39"/>
      <c r="CWV22" s="39"/>
      <c r="CWW22" s="39"/>
      <c r="CWX22" s="455"/>
      <c r="CWY22" s="455"/>
      <c r="CWZ22" s="455"/>
      <c r="CXA22" s="39"/>
      <c r="CXB22" s="39"/>
      <c r="CXC22" s="39"/>
      <c r="CXD22" s="39"/>
      <c r="CXE22" s="39"/>
      <c r="CXF22" s="455"/>
      <c r="CXG22" s="455"/>
      <c r="CXH22" s="455"/>
      <c r="CXI22" s="39"/>
      <c r="CXJ22" s="39"/>
      <c r="CXK22" s="39"/>
      <c r="CXL22" s="39"/>
      <c r="CXM22" s="39"/>
      <c r="CXN22" s="455"/>
      <c r="CXO22" s="455"/>
      <c r="CXP22" s="455"/>
      <c r="CXQ22" s="39"/>
      <c r="CXR22" s="39"/>
      <c r="CXS22" s="39"/>
      <c r="CXT22" s="39"/>
      <c r="CXU22" s="39"/>
      <c r="CXV22" s="455"/>
      <c r="CXW22" s="455"/>
      <c r="CXX22" s="455"/>
      <c r="CXY22" s="39"/>
      <c r="CXZ22" s="39"/>
      <c r="CYA22" s="39"/>
      <c r="CYB22" s="39"/>
      <c r="CYC22" s="39"/>
      <c r="CYD22" s="455"/>
      <c r="CYE22" s="455"/>
      <c r="CYF22" s="455"/>
      <c r="CYG22" s="39"/>
      <c r="CYH22" s="39"/>
      <c r="CYI22" s="39"/>
      <c r="CYJ22" s="39"/>
      <c r="CYK22" s="39"/>
      <c r="CYL22" s="455"/>
      <c r="CYM22" s="455"/>
      <c r="CYN22" s="455"/>
      <c r="CYO22" s="39"/>
      <c r="CYP22" s="39"/>
      <c r="CYQ22" s="39"/>
      <c r="CYR22" s="39"/>
      <c r="CYS22" s="39"/>
      <c r="CYT22" s="455"/>
      <c r="CYU22" s="455"/>
      <c r="CYV22" s="455"/>
      <c r="CYW22" s="39"/>
      <c r="CYX22" s="39"/>
      <c r="CYY22" s="39"/>
      <c r="CYZ22" s="39"/>
      <c r="CZA22" s="39"/>
      <c r="CZB22" s="455"/>
      <c r="CZC22" s="455"/>
      <c r="CZD22" s="455"/>
      <c r="CZE22" s="39"/>
      <c r="CZF22" s="39"/>
      <c r="CZG22" s="39"/>
      <c r="CZH22" s="39"/>
      <c r="CZI22" s="39"/>
      <c r="CZJ22" s="455"/>
      <c r="CZK22" s="455"/>
      <c r="CZL22" s="455"/>
      <c r="CZM22" s="39"/>
      <c r="CZN22" s="39"/>
      <c r="CZO22" s="39"/>
      <c r="CZP22" s="39"/>
      <c r="CZQ22" s="39"/>
      <c r="CZR22" s="455"/>
      <c r="CZS22" s="455"/>
      <c r="CZT22" s="455"/>
      <c r="CZU22" s="39"/>
      <c r="CZV22" s="39"/>
      <c r="CZW22" s="39"/>
      <c r="CZX22" s="39"/>
      <c r="CZY22" s="39"/>
      <c r="CZZ22" s="455"/>
      <c r="DAA22" s="455"/>
      <c r="DAB22" s="455"/>
      <c r="DAC22" s="39"/>
      <c r="DAD22" s="39"/>
      <c r="DAE22" s="39"/>
      <c r="DAF22" s="39"/>
      <c r="DAG22" s="39"/>
      <c r="DAH22" s="455"/>
      <c r="DAI22" s="455"/>
      <c r="DAJ22" s="455"/>
      <c r="DAK22" s="39"/>
      <c r="DAL22" s="39"/>
      <c r="DAM22" s="39"/>
      <c r="DAN22" s="39"/>
      <c r="DAO22" s="39"/>
      <c r="DAP22" s="455"/>
      <c r="DAQ22" s="455"/>
      <c r="DAR22" s="455"/>
      <c r="DAS22" s="39"/>
      <c r="DAT22" s="39"/>
      <c r="DAU22" s="39"/>
      <c r="DAV22" s="39"/>
      <c r="DAW22" s="39"/>
      <c r="DAX22" s="455"/>
      <c r="DAY22" s="455"/>
      <c r="DAZ22" s="455"/>
      <c r="DBA22" s="39"/>
      <c r="DBB22" s="39"/>
      <c r="DBC22" s="39"/>
      <c r="DBD22" s="39"/>
      <c r="DBE22" s="39"/>
      <c r="DBF22" s="455"/>
      <c r="DBG22" s="455"/>
      <c r="DBH22" s="455"/>
      <c r="DBI22" s="39"/>
      <c r="DBJ22" s="39"/>
      <c r="DBK22" s="39"/>
      <c r="DBL22" s="39"/>
      <c r="DBM22" s="39"/>
      <c r="DBN22" s="455"/>
      <c r="DBO22" s="455"/>
      <c r="DBP22" s="455"/>
      <c r="DBQ22" s="39"/>
      <c r="DBR22" s="39"/>
      <c r="DBS22" s="39"/>
      <c r="DBT22" s="39"/>
      <c r="DBU22" s="39"/>
      <c r="DBV22" s="455"/>
      <c r="DBW22" s="455"/>
      <c r="DBX22" s="455"/>
      <c r="DBY22" s="39"/>
      <c r="DBZ22" s="39"/>
      <c r="DCA22" s="39"/>
      <c r="DCB22" s="39"/>
      <c r="DCC22" s="39"/>
      <c r="DCD22" s="455"/>
      <c r="DCE22" s="455"/>
      <c r="DCF22" s="455"/>
      <c r="DCG22" s="39"/>
      <c r="DCH22" s="39"/>
      <c r="DCI22" s="39"/>
      <c r="DCJ22" s="39"/>
      <c r="DCK22" s="39"/>
      <c r="DCL22" s="455"/>
      <c r="DCM22" s="455"/>
      <c r="DCN22" s="455"/>
      <c r="DCO22" s="39"/>
      <c r="DCP22" s="39"/>
      <c r="DCQ22" s="39"/>
      <c r="DCR22" s="39"/>
      <c r="DCS22" s="39"/>
      <c r="DCT22" s="455"/>
      <c r="DCU22" s="455"/>
      <c r="DCV22" s="455"/>
      <c r="DCW22" s="39"/>
      <c r="DCX22" s="39"/>
      <c r="DCY22" s="39"/>
      <c r="DCZ22" s="39"/>
      <c r="DDA22" s="39"/>
      <c r="DDB22" s="455"/>
      <c r="DDC22" s="455"/>
      <c r="DDD22" s="455"/>
      <c r="DDE22" s="39"/>
      <c r="DDF22" s="39"/>
      <c r="DDG22" s="39"/>
      <c r="DDH22" s="39"/>
      <c r="DDI22" s="39"/>
      <c r="DDJ22" s="455"/>
      <c r="DDK22" s="455"/>
      <c r="DDL22" s="455"/>
      <c r="DDM22" s="39"/>
      <c r="DDN22" s="39"/>
      <c r="DDO22" s="39"/>
      <c r="DDP22" s="39"/>
      <c r="DDQ22" s="39"/>
      <c r="DDR22" s="455"/>
      <c r="DDS22" s="455"/>
      <c r="DDT22" s="455"/>
      <c r="DDU22" s="39"/>
      <c r="DDV22" s="39"/>
      <c r="DDW22" s="39"/>
      <c r="DDX22" s="39"/>
      <c r="DDY22" s="39"/>
      <c r="DDZ22" s="455"/>
      <c r="DEA22" s="455"/>
      <c r="DEB22" s="455"/>
      <c r="DEC22" s="39"/>
      <c r="DED22" s="39"/>
      <c r="DEE22" s="39"/>
      <c r="DEF22" s="39"/>
      <c r="DEG22" s="39"/>
      <c r="DEH22" s="455"/>
      <c r="DEI22" s="455"/>
      <c r="DEJ22" s="455"/>
      <c r="DEK22" s="39"/>
      <c r="DEL22" s="39"/>
      <c r="DEM22" s="39"/>
      <c r="DEN22" s="39"/>
      <c r="DEO22" s="39"/>
      <c r="DEP22" s="455"/>
      <c r="DEQ22" s="455"/>
      <c r="DER22" s="455"/>
      <c r="DES22" s="39"/>
      <c r="DET22" s="39"/>
      <c r="DEU22" s="39"/>
      <c r="DEV22" s="39"/>
      <c r="DEW22" s="39"/>
      <c r="DEX22" s="455"/>
      <c r="DEY22" s="455"/>
      <c r="DEZ22" s="455"/>
      <c r="DFA22" s="39"/>
      <c r="DFB22" s="39"/>
      <c r="DFC22" s="39"/>
      <c r="DFD22" s="39"/>
      <c r="DFE22" s="39"/>
      <c r="DFF22" s="455"/>
      <c r="DFG22" s="455"/>
      <c r="DFH22" s="455"/>
      <c r="DFI22" s="39"/>
      <c r="DFJ22" s="39"/>
      <c r="DFK22" s="39"/>
      <c r="DFL22" s="39"/>
      <c r="DFM22" s="39"/>
      <c r="DFN22" s="455"/>
      <c r="DFO22" s="455"/>
      <c r="DFP22" s="455"/>
      <c r="DFQ22" s="39"/>
      <c r="DFR22" s="39"/>
      <c r="DFS22" s="39"/>
      <c r="DFT22" s="39"/>
      <c r="DFU22" s="39"/>
      <c r="DFV22" s="455"/>
      <c r="DFW22" s="455"/>
      <c r="DFX22" s="455"/>
      <c r="DFY22" s="39"/>
      <c r="DFZ22" s="39"/>
      <c r="DGA22" s="39"/>
      <c r="DGB22" s="39"/>
      <c r="DGC22" s="39"/>
      <c r="DGD22" s="455"/>
      <c r="DGE22" s="455"/>
      <c r="DGF22" s="455"/>
      <c r="DGG22" s="39"/>
      <c r="DGH22" s="39"/>
      <c r="DGI22" s="39"/>
      <c r="DGJ22" s="39"/>
      <c r="DGK22" s="39"/>
      <c r="DGL22" s="455"/>
      <c r="DGM22" s="455"/>
      <c r="DGN22" s="455"/>
      <c r="DGO22" s="39"/>
      <c r="DGP22" s="39"/>
      <c r="DGQ22" s="39"/>
      <c r="DGR22" s="39"/>
      <c r="DGS22" s="39"/>
      <c r="DGT22" s="455"/>
      <c r="DGU22" s="455"/>
      <c r="DGV22" s="455"/>
      <c r="DGW22" s="39"/>
      <c r="DGX22" s="39"/>
      <c r="DGY22" s="39"/>
      <c r="DGZ22" s="39"/>
      <c r="DHA22" s="39"/>
      <c r="DHB22" s="455"/>
      <c r="DHC22" s="455"/>
      <c r="DHD22" s="455"/>
      <c r="DHE22" s="39"/>
      <c r="DHF22" s="39"/>
      <c r="DHG22" s="39"/>
      <c r="DHH22" s="39"/>
      <c r="DHI22" s="39"/>
      <c r="DHJ22" s="455"/>
      <c r="DHK22" s="455"/>
      <c r="DHL22" s="455"/>
      <c r="DHM22" s="39"/>
      <c r="DHN22" s="39"/>
      <c r="DHO22" s="39"/>
      <c r="DHP22" s="39"/>
      <c r="DHQ22" s="39"/>
      <c r="DHR22" s="455"/>
      <c r="DHS22" s="455"/>
      <c r="DHT22" s="455"/>
      <c r="DHU22" s="39"/>
      <c r="DHV22" s="39"/>
      <c r="DHW22" s="39"/>
      <c r="DHX22" s="39"/>
      <c r="DHY22" s="39"/>
      <c r="DHZ22" s="455"/>
      <c r="DIA22" s="455"/>
      <c r="DIB22" s="455"/>
      <c r="DIC22" s="39"/>
      <c r="DID22" s="39"/>
      <c r="DIE22" s="39"/>
      <c r="DIF22" s="39"/>
      <c r="DIG22" s="39"/>
      <c r="DIH22" s="455"/>
      <c r="DII22" s="455"/>
      <c r="DIJ22" s="455"/>
      <c r="DIK22" s="39"/>
      <c r="DIL22" s="39"/>
      <c r="DIM22" s="39"/>
      <c r="DIN22" s="39"/>
      <c r="DIO22" s="39"/>
      <c r="DIP22" s="455"/>
      <c r="DIQ22" s="455"/>
      <c r="DIR22" s="455"/>
      <c r="DIS22" s="39"/>
      <c r="DIT22" s="39"/>
      <c r="DIU22" s="39"/>
      <c r="DIV22" s="39"/>
      <c r="DIW22" s="39"/>
      <c r="DIX22" s="455"/>
      <c r="DIY22" s="455"/>
      <c r="DIZ22" s="455"/>
      <c r="DJA22" s="39"/>
      <c r="DJB22" s="39"/>
      <c r="DJC22" s="39"/>
      <c r="DJD22" s="39"/>
      <c r="DJE22" s="39"/>
      <c r="DJF22" s="455"/>
      <c r="DJG22" s="455"/>
      <c r="DJH22" s="455"/>
      <c r="DJI22" s="39"/>
      <c r="DJJ22" s="39"/>
      <c r="DJK22" s="39"/>
      <c r="DJL22" s="39"/>
      <c r="DJM22" s="39"/>
      <c r="DJN22" s="455"/>
      <c r="DJO22" s="455"/>
      <c r="DJP22" s="455"/>
      <c r="DJQ22" s="39"/>
      <c r="DJR22" s="39"/>
      <c r="DJS22" s="39"/>
      <c r="DJT22" s="39"/>
      <c r="DJU22" s="39"/>
      <c r="DJV22" s="455"/>
      <c r="DJW22" s="455"/>
      <c r="DJX22" s="455"/>
      <c r="DJY22" s="39"/>
      <c r="DJZ22" s="39"/>
      <c r="DKA22" s="39"/>
      <c r="DKB22" s="39"/>
      <c r="DKC22" s="39"/>
      <c r="DKD22" s="455"/>
      <c r="DKE22" s="455"/>
      <c r="DKF22" s="455"/>
      <c r="DKG22" s="39"/>
      <c r="DKH22" s="39"/>
      <c r="DKI22" s="39"/>
      <c r="DKJ22" s="39"/>
      <c r="DKK22" s="39"/>
      <c r="DKL22" s="455"/>
      <c r="DKM22" s="455"/>
      <c r="DKN22" s="455"/>
      <c r="DKO22" s="39"/>
      <c r="DKP22" s="39"/>
      <c r="DKQ22" s="39"/>
      <c r="DKR22" s="39"/>
      <c r="DKS22" s="39"/>
      <c r="DKT22" s="455"/>
      <c r="DKU22" s="455"/>
      <c r="DKV22" s="455"/>
      <c r="DKW22" s="39"/>
      <c r="DKX22" s="39"/>
      <c r="DKY22" s="39"/>
      <c r="DKZ22" s="39"/>
      <c r="DLA22" s="39"/>
      <c r="DLB22" s="455"/>
      <c r="DLC22" s="455"/>
      <c r="DLD22" s="455"/>
      <c r="DLE22" s="39"/>
      <c r="DLF22" s="39"/>
      <c r="DLG22" s="39"/>
      <c r="DLH22" s="39"/>
      <c r="DLI22" s="39"/>
      <c r="DLJ22" s="455"/>
      <c r="DLK22" s="455"/>
      <c r="DLL22" s="455"/>
      <c r="DLM22" s="39"/>
      <c r="DLN22" s="39"/>
      <c r="DLO22" s="39"/>
      <c r="DLP22" s="39"/>
      <c r="DLQ22" s="39"/>
      <c r="DLR22" s="455"/>
      <c r="DLS22" s="455"/>
      <c r="DLT22" s="455"/>
      <c r="DLU22" s="39"/>
      <c r="DLV22" s="39"/>
      <c r="DLW22" s="39"/>
      <c r="DLX22" s="39"/>
      <c r="DLY22" s="39"/>
      <c r="DLZ22" s="455"/>
      <c r="DMA22" s="455"/>
      <c r="DMB22" s="455"/>
      <c r="DMC22" s="39"/>
      <c r="DMD22" s="39"/>
      <c r="DME22" s="39"/>
      <c r="DMF22" s="39"/>
      <c r="DMG22" s="39"/>
      <c r="DMH22" s="455"/>
      <c r="DMI22" s="455"/>
      <c r="DMJ22" s="455"/>
      <c r="DMK22" s="39"/>
      <c r="DML22" s="39"/>
      <c r="DMM22" s="39"/>
      <c r="DMN22" s="39"/>
      <c r="DMO22" s="39"/>
      <c r="DMP22" s="455"/>
      <c r="DMQ22" s="455"/>
      <c r="DMR22" s="455"/>
      <c r="DMS22" s="39"/>
      <c r="DMT22" s="39"/>
      <c r="DMU22" s="39"/>
      <c r="DMV22" s="39"/>
      <c r="DMW22" s="39"/>
      <c r="DMX22" s="455"/>
      <c r="DMY22" s="455"/>
      <c r="DMZ22" s="455"/>
      <c r="DNA22" s="39"/>
      <c r="DNB22" s="39"/>
      <c r="DNC22" s="39"/>
      <c r="DND22" s="39"/>
      <c r="DNE22" s="39"/>
      <c r="DNF22" s="455"/>
      <c r="DNG22" s="455"/>
      <c r="DNH22" s="455"/>
      <c r="DNI22" s="39"/>
      <c r="DNJ22" s="39"/>
      <c r="DNK22" s="39"/>
      <c r="DNL22" s="39"/>
      <c r="DNM22" s="39"/>
      <c r="DNN22" s="455"/>
      <c r="DNO22" s="455"/>
      <c r="DNP22" s="455"/>
      <c r="DNQ22" s="39"/>
      <c r="DNR22" s="39"/>
      <c r="DNS22" s="39"/>
      <c r="DNT22" s="39"/>
      <c r="DNU22" s="39"/>
      <c r="DNV22" s="455"/>
      <c r="DNW22" s="455"/>
      <c r="DNX22" s="455"/>
      <c r="DNY22" s="39"/>
      <c r="DNZ22" s="39"/>
      <c r="DOA22" s="39"/>
      <c r="DOB22" s="39"/>
      <c r="DOC22" s="39"/>
      <c r="DOD22" s="455"/>
      <c r="DOE22" s="455"/>
      <c r="DOF22" s="455"/>
      <c r="DOG22" s="39"/>
      <c r="DOH22" s="39"/>
      <c r="DOI22" s="39"/>
      <c r="DOJ22" s="39"/>
      <c r="DOK22" s="39"/>
      <c r="DOL22" s="455"/>
      <c r="DOM22" s="455"/>
      <c r="DON22" s="455"/>
      <c r="DOO22" s="39"/>
      <c r="DOP22" s="39"/>
      <c r="DOQ22" s="39"/>
      <c r="DOR22" s="39"/>
      <c r="DOS22" s="39"/>
      <c r="DOT22" s="455"/>
      <c r="DOU22" s="455"/>
      <c r="DOV22" s="455"/>
      <c r="DOW22" s="39"/>
      <c r="DOX22" s="39"/>
      <c r="DOY22" s="39"/>
      <c r="DOZ22" s="39"/>
      <c r="DPA22" s="39"/>
      <c r="DPB22" s="455"/>
      <c r="DPC22" s="455"/>
      <c r="DPD22" s="455"/>
      <c r="DPE22" s="39"/>
      <c r="DPF22" s="39"/>
      <c r="DPG22" s="39"/>
      <c r="DPH22" s="39"/>
      <c r="DPI22" s="39"/>
      <c r="DPJ22" s="455"/>
      <c r="DPK22" s="455"/>
      <c r="DPL22" s="455"/>
      <c r="DPM22" s="39"/>
      <c r="DPN22" s="39"/>
      <c r="DPO22" s="39"/>
      <c r="DPP22" s="39"/>
      <c r="DPQ22" s="39"/>
      <c r="DPR22" s="455"/>
      <c r="DPS22" s="455"/>
      <c r="DPT22" s="455"/>
      <c r="DPU22" s="39"/>
      <c r="DPV22" s="39"/>
      <c r="DPW22" s="39"/>
      <c r="DPX22" s="39"/>
      <c r="DPY22" s="39"/>
      <c r="DPZ22" s="455"/>
      <c r="DQA22" s="455"/>
      <c r="DQB22" s="455"/>
      <c r="DQC22" s="39"/>
      <c r="DQD22" s="39"/>
      <c r="DQE22" s="39"/>
      <c r="DQF22" s="39"/>
      <c r="DQG22" s="39"/>
      <c r="DQH22" s="455"/>
      <c r="DQI22" s="455"/>
      <c r="DQJ22" s="455"/>
      <c r="DQK22" s="39"/>
      <c r="DQL22" s="39"/>
      <c r="DQM22" s="39"/>
      <c r="DQN22" s="39"/>
      <c r="DQO22" s="39"/>
      <c r="DQP22" s="455"/>
      <c r="DQQ22" s="455"/>
      <c r="DQR22" s="455"/>
      <c r="DQS22" s="39"/>
      <c r="DQT22" s="39"/>
      <c r="DQU22" s="39"/>
      <c r="DQV22" s="39"/>
      <c r="DQW22" s="39"/>
      <c r="DQX22" s="455"/>
      <c r="DQY22" s="455"/>
      <c r="DQZ22" s="455"/>
      <c r="DRA22" s="39"/>
      <c r="DRB22" s="39"/>
      <c r="DRC22" s="39"/>
      <c r="DRD22" s="39"/>
      <c r="DRE22" s="39"/>
      <c r="DRF22" s="455"/>
      <c r="DRG22" s="455"/>
      <c r="DRH22" s="455"/>
      <c r="DRI22" s="39"/>
      <c r="DRJ22" s="39"/>
      <c r="DRK22" s="39"/>
      <c r="DRL22" s="39"/>
      <c r="DRM22" s="39"/>
      <c r="DRN22" s="455"/>
      <c r="DRO22" s="455"/>
      <c r="DRP22" s="455"/>
      <c r="DRQ22" s="39"/>
      <c r="DRR22" s="39"/>
      <c r="DRS22" s="39"/>
      <c r="DRT22" s="39"/>
      <c r="DRU22" s="39"/>
      <c r="DRV22" s="455"/>
      <c r="DRW22" s="455"/>
      <c r="DRX22" s="455"/>
      <c r="DRY22" s="39"/>
      <c r="DRZ22" s="39"/>
      <c r="DSA22" s="39"/>
      <c r="DSB22" s="39"/>
      <c r="DSC22" s="39"/>
      <c r="DSD22" s="455"/>
      <c r="DSE22" s="455"/>
      <c r="DSF22" s="455"/>
      <c r="DSG22" s="39"/>
      <c r="DSH22" s="39"/>
      <c r="DSI22" s="39"/>
      <c r="DSJ22" s="39"/>
      <c r="DSK22" s="39"/>
      <c r="DSL22" s="455"/>
      <c r="DSM22" s="455"/>
      <c r="DSN22" s="455"/>
      <c r="DSO22" s="39"/>
      <c r="DSP22" s="39"/>
      <c r="DSQ22" s="39"/>
      <c r="DSR22" s="39"/>
      <c r="DSS22" s="39"/>
      <c r="DST22" s="455"/>
      <c r="DSU22" s="455"/>
      <c r="DSV22" s="455"/>
      <c r="DSW22" s="39"/>
      <c r="DSX22" s="39"/>
      <c r="DSY22" s="39"/>
      <c r="DSZ22" s="39"/>
      <c r="DTA22" s="39"/>
      <c r="DTB22" s="455"/>
      <c r="DTC22" s="455"/>
      <c r="DTD22" s="455"/>
      <c r="DTE22" s="39"/>
      <c r="DTF22" s="39"/>
      <c r="DTG22" s="39"/>
      <c r="DTH22" s="39"/>
      <c r="DTI22" s="39"/>
      <c r="DTJ22" s="455"/>
      <c r="DTK22" s="455"/>
      <c r="DTL22" s="455"/>
      <c r="DTM22" s="39"/>
      <c r="DTN22" s="39"/>
      <c r="DTO22" s="39"/>
      <c r="DTP22" s="39"/>
      <c r="DTQ22" s="39"/>
      <c r="DTR22" s="455"/>
      <c r="DTS22" s="455"/>
      <c r="DTT22" s="455"/>
      <c r="DTU22" s="39"/>
      <c r="DTV22" s="39"/>
      <c r="DTW22" s="39"/>
      <c r="DTX22" s="39"/>
      <c r="DTY22" s="39"/>
      <c r="DTZ22" s="455"/>
      <c r="DUA22" s="455"/>
      <c r="DUB22" s="455"/>
      <c r="DUC22" s="39"/>
      <c r="DUD22" s="39"/>
      <c r="DUE22" s="39"/>
      <c r="DUF22" s="39"/>
      <c r="DUG22" s="39"/>
      <c r="DUH22" s="455"/>
      <c r="DUI22" s="455"/>
      <c r="DUJ22" s="455"/>
      <c r="DUK22" s="39"/>
      <c r="DUL22" s="39"/>
      <c r="DUM22" s="39"/>
      <c r="DUN22" s="39"/>
      <c r="DUO22" s="39"/>
      <c r="DUP22" s="455"/>
      <c r="DUQ22" s="455"/>
      <c r="DUR22" s="455"/>
      <c r="DUS22" s="39"/>
      <c r="DUT22" s="39"/>
      <c r="DUU22" s="39"/>
      <c r="DUV22" s="39"/>
      <c r="DUW22" s="39"/>
      <c r="DUX22" s="455"/>
      <c r="DUY22" s="455"/>
      <c r="DUZ22" s="455"/>
      <c r="DVA22" s="39"/>
      <c r="DVB22" s="39"/>
      <c r="DVC22" s="39"/>
      <c r="DVD22" s="39"/>
      <c r="DVE22" s="39"/>
      <c r="DVF22" s="455"/>
      <c r="DVG22" s="455"/>
      <c r="DVH22" s="455"/>
      <c r="DVI22" s="39"/>
      <c r="DVJ22" s="39"/>
      <c r="DVK22" s="39"/>
      <c r="DVL22" s="39"/>
      <c r="DVM22" s="39"/>
      <c r="DVN22" s="455"/>
      <c r="DVO22" s="455"/>
      <c r="DVP22" s="455"/>
      <c r="DVQ22" s="39"/>
      <c r="DVR22" s="39"/>
      <c r="DVS22" s="39"/>
      <c r="DVT22" s="39"/>
      <c r="DVU22" s="39"/>
      <c r="DVV22" s="455"/>
      <c r="DVW22" s="455"/>
      <c r="DVX22" s="455"/>
      <c r="DVY22" s="39"/>
      <c r="DVZ22" s="39"/>
      <c r="DWA22" s="39"/>
      <c r="DWB22" s="39"/>
      <c r="DWC22" s="39"/>
      <c r="DWD22" s="455"/>
      <c r="DWE22" s="455"/>
      <c r="DWF22" s="455"/>
      <c r="DWG22" s="39"/>
      <c r="DWH22" s="39"/>
      <c r="DWI22" s="39"/>
      <c r="DWJ22" s="39"/>
      <c r="DWK22" s="39"/>
      <c r="DWL22" s="455"/>
      <c r="DWM22" s="455"/>
      <c r="DWN22" s="455"/>
      <c r="DWO22" s="39"/>
      <c r="DWP22" s="39"/>
      <c r="DWQ22" s="39"/>
      <c r="DWR22" s="39"/>
      <c r="DWS22" s="39"/>
      <c r="DWT22" s="455"/>
      <c r="DWU22" s="455"/>
      <c r="DWV22" s="455"/>
      <c r="DWW22" s="39"/>
      <c r="DWX22" s="39"/>
      <c r="DWY22" s="39"/>
      <c r="DWZ22" s="39"/>
      <c r="DXA22" s="39"/>
      <c r="DXB22" s="455"/>
      <c r="DXC22" s="455"/>
      <c r="DXD22" s="455"/>
      <c r="DXE22" s="39"/>
      <c r="DXF22" s="39"/>
      <c r="DXG22" s="39"/>
      <c r="DXH22" s="39"/>
      <c r="DXI22" s="39"/>
      <c r="DXJ22" s="455"/>
      <c r="DXK22" s="455"/>
      <c r="DXL22" s="455"/>
      <c r="DXM22" s="39"/>
      <c r="DXN22" s="39"/>
      <c r="DXO22" s="39"/>
      <c r="DXP22" s="39"/>
      <c r="DXQ22" s="39"/>
      <c r="DXR22" s="455"/>
      <c r="DXS22" s="455"/>
      <c r="DXT22" s="455"/>
      <c r="DXU22" s="39"/>
      <c r="DXV22" s="39"/>
      <c r="DXW22" s="39"/>
      <c r="DXX22" s="39"/>
      <c r="DXY22" s="39"/>
      <c r="DXZ22" s="455"/>
      <c r="DYA22" s="455"/>
      <c r="DYB22" s="455"/>
      <c r="DYC22" s="39"/>
      <c r="DYD22" s="39"/>
      <c r="DYE22" s="39"/>
      <c r="DYF22" s="39"/>
      <c r="DYG22" s="39"/>
      <c r="DYH22" s="455"/>
      <c r="DYI22" s="455"/>
      <c r="DYJ22" s="455"/>
      <c r="DYK22" s="39"/>
      <c r="DYL22" s="39"/>
      <c r="DYM22" s="39"/>
      <c r="DYN22" s="39"/>
      <c r="DYO22" s="39"/>
      <c r="DYP22" s="455"/>
      <c r="DYQ22" s="455"/>
      <c r="DYR22" s="455"/>
      <c r="DYS22" s="39"/>
      <c r="DYT22" s="39"/>
      <c r="DYU22" s="39"/>
      <c r="DYV22" s="39"/>
      <c r="DYW22" s="39"/>
      <c r="DYX22" s="455"/>
      <c r="DYY22" s="455"/>
      <c r="DYZ22" s="455"/>
      <c r="DZA22" s="39"/>
      <c r="DZB22" s="39"/>
      <c r="DZC22" s="39"/>
      <c r="DZD22" s="39"/>
      <c r="DZE22" s="39"/>
      <c r="DZF22" s="455"/>
      <c r="DZG22" s="455"/>
      <c r="DZH22" s="455"/>
      <c r="DZI22" s="39"/>
      <c r="DZJ22" s="39"/>
      <c r="DZK22" s="39"/>
      <c r="DZL22" s="39"/>
      <c r="DZM22" s="39"/>
      <c r="DZN22" s="455"/>
      <c r="DZO22" s="455"/>
      <c r="DZP22" s="455"/>
      <c r="DZQ22" s="39"/>
      <c r="DZR22" s="39"/>
      <c r="DZS22" s="39"/>
      <c r="DZT22" s="39"/>
      <c r="DZU22" s="39"/>
      <c r="DZV22" s="455"/>
      <c r="DZW22" s="455"/>
      <c r="DZX22" s="455"/>
      <c r="DZY22" s="39"/>
      <c r="DZZ22" s="39"/>
      <c r="EAA22" s="39"/>
      <c r="EAB22" s="39"/>
      <c r="EAC22" s="39"/>
      <c r="EAD22" s="455"/>
      <c r="EAE22" s="455"/>
      <c r="EAF22" s="455"/>
      <c r="EAG22" s="39"/>
      <c r="EAH22" s="39"/>
      <c r="EAI22" s="39"/>
      <c r="EAJ22" s="39"/>
      <c r="EAK22" s="39"/>
      <c r="EAL22" s="455"/>
      <c r="EAM22" s="455"/>
      <c r="EAN22" s="455"/>
      <c r="EAO22" s="39"/>
      <c r="EAP22" s="39"/>
      <c r="EAQ22" s="39"/>
      <c r="EAR22" s="39"/>
      <c r="EAS22" s="39"/>
      <c r="EAT22" s="455"/>
      <c r="EAU22" s="455"/>
      <c r="EAV22" s="455"/>
      <c r="EAW22" s="39"/>
      <c r="EAX22" s="39"/>
      <c r="EAY22" s="39"/>
      <c r="EAZ22" s="39"/>
      <c r="EBA22" s="39"/>
      <c r="EBB22" s="455"/>
      <c r="EBC22" s="455"/>
      <c r="EBD22" s="455"/>
      <c r="EBE22" s="39"/>
      <c r="EBF22" s="39"/>
      <c r="EBG22" s="39"/>
      <c r="EBH22" s="39"/>
      <c r="EBI22" s="39"/>
      <c r="EBJ22" s="455"/>
      <c r="EBK22" s="455"/>
      <c r="EBL22" s="455"/>
      <c r="EBM22" s="39"/>
      <c r="EBN22" s="39"/>
      <c r="EBO22" s="39"/>
      <c r="EBP22" s="39"/>
      <c r="EBQ22" s="39"/>
      <c r="EBR22" s="455"/>
      <c r="EBS22" s="455"/>
      <c r="EBT22" s="455"/>
      <c r="EBU22" s="39"/>
      <c r="EBV22" s="39"/>
      <c r="EBW22" s="39"/>
      <c r="EBX22" s="39"/>
      <c r="EBY22" s="39"/>
      <c r="EBZ22" s="455"/>
      <c r="ECA22" s="455"/>
      <c r="ECB22" s="455"/>
      <c r="ECC22" s="39"/>
      <c r="ECD22" s="39"/>
      <c r="ECE22" s="39"/>
      <c r="ECF22" s="39"/>
      <c r="ECG22" s="39"/>
      <c r="ECH22" s="455"/>
      <c r="ECI22" s="455"/>
      <c r="ECJ22" s="455"/>
      <c r="ECK22" s="39"/>
      <c r="ECL22" s="39"/>
      <c r="ECM22" s="39"/>
      <c r="ECN22" s="39"/>
      <c r="ECO22" s="39"/>
      <c r="ECP22" s="455"/>
      <c r="ECQ22" s="455"/>
      <c r="ECR22" s="455"/>
      <c r="ECS22" s="39"/>
      <c r="ECT22" s="39"/>
      <c r="ECU22" s="39"/>
      <c r="ECV22" s="39"/>
      <c r="ECW22" s="39"/>
      <c r="ECX22" s="455"/>
      <c r="ECY22" s="455"/>
      <c r="ECZ22" s="455"/>
      <c r="EDA22" s="39"/>
      <c r="EDB22" s="39"/>
      <c r="EDC22" s="39"/>
      <c r="EDD22" s="39"/>
      <c r="EDE22" s="39"/>
      <c r="EDF22" s="455"/>
      <c r="EDG22" s="455"/>
      <c r="EDH22" s="455"/>
      <c r="EDI22" s="39"/>
      <c r="EDJ22" s="39"/>
      <c r="EDK22" s="39"/>
      <c r="EDL22" s="39"/>
      <c r="EDM22" s="39"/>
      <c r="EDN22" s="455"/>
      <c r="EDO22" s="455"/>
      <c r="EDP22" s="455"/>
      <c r="EDQ22" s="39"/>
      <c r="EDR22" s="39"/>
      <c r="EDS22" s="39"/>
      <c r="EDT22" s="39"/>
      <c r="EDU22" s="39"/>
      <c r="EDV22" s="455"/>
      <c r="EDW22" s="455"/>
      <c r="EDX22" s="455"/>
      <c r="EDY22" s="39"/>
      <c r="EDZ22" s="39"/>
      <c r="EEA22" s="39"/>
      <c r="EEB22" s="39"/>
      <c r="EEC22" s="39"/>
      <c r="EED22" s="455"/>
      <c r="EEE22" s="455"/>
      <c r="EEF22" s="455"/>
      <c r="EEG22" s="39"/>
      <c r="EEH22" s="39"/>
      <c r="EEI22" s="39"/>
      <c r="EEJ22" s="39"/>
      <c r="EEK22" s="39"/>
      <c r="EEL22" s="455"/>
      <c r="EEM22" s="455"/>
      <c r="EEN22" s="455"/>
      <c r="EEO22" s="39"/>
      <c r="EEP22" s="39"/>
      <c r="EEQ22" s="39"/>
      <c r="EER22" s="39"/>
      <c r="EES22" s="39"/>
      <c r="EET22" s="455"/>
      <c r="EEU22" s="455"/>
      <c r="EEV22" s="455"/>
      <c r="EEW22" s="39"/>
      <c r="EEX22" s="39"/>
      <c r="EEY22" s="39"/>
      <c r="EEZ22" s="39"/>
      <c r="EFA22" s="39"/>
      <c r="EFB22" s="455"/>
      <c r="EFC22" s="455"/>
      <c r="EFD22" s="455"/>
      <c r="EFE22" s="39"/>
      <c r="EFF22" s="39"/>
      <c r="EFG22" s="39"/>
      <c r="EFH22" s="39"/>
      <c r="EFI22" s="39"/>
      <c r="EFJ22" s="455"/>
      <c r="EFK22" s="455"/>
      <c r="EFL22" s="455"/>
      <c r="EFM22" s="39"/>
      <c r="EFN22" s="39"/>
      <c r="EFO22" s="39"/>
      <c r="EFP22" s="39"/>
      <c r="EFQ22" s="39"/>
      <c r="EFR22" s="455"/>
      <c r="EFS22" s="455"/>
      <c r="EFT22" s="455"/>
      <c r="EFU22" s="39"/>
      <c r="EFV22" s="39"/>
      <c r="EFW22" s="39"/>
      <c r="EFX22" s="39"/>
      <c r="EFY22" s="39"/>
      <c r="EFZ22" s="455"/>
      <c r="EGA22" s="455"/>
      <c r="EGB22" s="455"/>
      <c r="EGC22" s="39"/>
      <c r="EGD22" s="39"/>
      <c r="EGE22" s="39"/>
      <c r="EGF22" s="39"/>
      <c r="EGG22" s="39"/>
      <c r="EGH22" s="455"/>
      <c r="EGI22" s="455"/>
      <c r="EGJ22" s="455"/>
      <c r="EGK22" s="39"/>
      <c r="EGL22" s="39"/>
      <c r="EGM22" s="39"/>
      <c r="EGN22" s="39"/>
      <c r="EGO22" s="39"/>
      <c r="EGP22" s="455"/>
      <c r="EGQ22" s="455"/>
      <c r="EGR22" s="455"/>
      <c r="EGS22" s="39"/>
      <c r="EGT22" s="39"/>
      <c r="EGU22" s="39"/>
      <c r="EGV22" s="39"/>
      <c r="EGW22" s="39"/>
      <c r="EGX22" s="455"/>
      <c r="EGY22" s="455"/>
      <c r="EGZ22" s="455"/>
      <c r="EHA22" s="39"/>
      <c r="EHB22" s="39"/>
      <c r="EHC22" s="39"/>
      <c r="EHD22" s="39"/>
      <c r="EHE22" s="39"/>
      <c r="EHF22" s="455"/>
      <c r="EHG22" s="455"/>
      <c r="EHH22" s="455"/>
      <c r="EHI22" s="39"/>
      <c r="EHJ22" s="39"/>
      <c r="EHK22" s="39"/>
      <c r="EHL22" s="39"/>
      <c r="EHM22" s="39"/>
      <c r="EHN22" s="455"/>
      <c r="EHO22" s="455"/>
      <c r="EHP22" s="455"/>
      <c r="EHQ22" s="39"/>
      <c r="EHR22" s="39"/>
      <c r="EHS22" s="39"/>
      <c r="EHT22" s="39"/>
      <c r="EHU22" s="39"/>
      <c r="EHV22" s="455"/>
      <c r="EHW22" s="455"/>
      <c r="EHX22" s="455"/>
      <c r="EHY22" s="39"/>
      <c r="EHZ22" s="39"/>
      <c r="EIA22" s="39"/>
      <c r="EIB22" s="39"/>
      <c r="EIC22" s="39"/>
      <c r="EID22" s="455"/>
      <c r="EIE22" s="455"/>
      <c r="EIF22" s="455"/>
      <c r="EIG22" s="39"/>
      <c r="EIH22" s="39"/>
      <c r="EII22" s="39"/>
      <c r="EIJ22" s="39"/>
      <c r="EIK22" s="39"/>
      <c r="EIL22" s="455"/>
      <c r="EIM22" s="455"/>
      <c r="EIN22" s="455"/>
      <c r="EIO22" s="39"/>
      <c r="EIP22" s="39"/>
      <c r="EIQ22" s="39"/>
      <c r="EIR22" s="39"/>
      <c r="EIS22" s="39"/>
      <c r="EIT22" s="455"/>
      <c r="EIU22" s="455"/>
      <c r="EIV22" s="455"/>
      <c r="EIW22" s="39"/>
      <c r="EIX22" s="39"/>
      <c r="EIY22" s="39"/>
      <c r="EIZ22" s="39"/>
      <c r="EJA22" s="39"/>
      <c r="EJB22" s="455"/>
      <c r="EJC22" s="455"/>
      <c r="EJD22" s="455"/>
      <c r="EJE22" s="39"/>
      <c r="EJF22" s="39"/>
      <c r="EJG22" s="39"/>
      <c r="EJH22" s="39"/>
      <c r="EJI22" s="39"/>
      <c r="EJJ22" s="455"/>
      <c r="EJK22" s="455"/>
      <c r="EJL22" s="455"/>
      <c r="EJM22" s="39"/>
      <c r="EJN22" s="39"/>
      <c r="EJO22" s="39"/>
      <c r="EJP22" s="39"/>
      <c r="EJQ22" s="39"/>
      <c r="EJR22" s="455"/>
      <c r="EJS22" s="455"/>
      <c r="EJT22" s="455"/>
      <c r="EJU22" s="39"/>
      <c r="EJV22" s="39"/>
      <c r="EJW22" s="39"/>
      <c r="EJX22" s="39"/>
      <c r="EJY22" s="39"/>
      <c r="EJZ22" s="455"/>
      <c r="EKA22" s="455"/>
      <c r="EKB22" s="455"/>
      <c r="EKC22" s="39"/>
      <c r="EKD22" s="39"/>
      <c r="EKE22" s="39"/>
      <c r="EKF22" s="39"/>
      <c r="EKG22" s="39"/>
      <c r="EKH22" s="455"/>
      <c r="EKI22" s="455"/>
      <c r="EKJ22" s="455"/>
      <c r="EKK22" s="39"/>
      <c r="EKL22" s="39"/>
      <c r="EKM22" s="39"/>
      <c r="EKN22" s="39"/>
      <c r="EKO22" s="39"/>
      <c r="EKP22" s="455"/>
      <c r="EKQ22" s="455"/>
      <c r="EKR22" s="455"/>
      <c r="EKS22" s="39"/>
      <c r="EKT22" s="39"/>
      <c r="EKU22" s="39"/>
      <c r="EKV22" s="39"/>
      <c r="EKW22" s="39"/>
      <c r="EKX22" s="455"/>
      <c r="EKY22" s="455"/>
      <c r="EKZ22" s="455"/>
      <c r="ELA22" s="39"/>
      <c r="ELB22" s="39"/>
      <c r="ELC22" s="39"/>
      <c r="ELD22" s="39"/>
      <c r="ELE22" s="39"/>
      <c r="ELF22" s="455"/>
      <c r="ELG22" s="455"/>
      <c r="ELH22" s="455"/>
      <c r="ELI22" s="39"/>
      <c r="ELJ22" s="39"/>
      <c r="ELK22" s="39"/>
      <c r="ELL22" s="39"/>
      <c r="ELM22" s="39"/>
      <c r="ELN22" s="455"/>
      <c r="ELO22" s="455"/>
      <c r="ELP22" s="455"/>
      <c r="ELQ22" s="39"/>
      <c r="ELR22" s="39"/>
      <c r="ELS22" s="39"/>
      <c r="ELT22" s="39"/>
      <c r="ELU22" s="39"/>
      <c r="ELV22" s="455"/>
      <c r="ELW22" s="455"/>
      <c r="ELX22" s="455"/>
      <c r="ELY22" s="39"/>
      <c r="ELZ22" s="39"/>
      <c r="EMA22" s="39"/>
      <c r="EMB22" s="39"/>
      <c r="EMC22" s="39"/>
      <c r="EMD22" s="455"/>
      <c r="EME22" s="455"/>
      <c r="EMF22" s="455"/>
      <c r="EMG22" s="39"/>
      <c r="EMH22" s="39"/>
      <c r="EMI22" s="39"/>
      <c r="EMJ22" s="39"/>
      <c r="EMK22" s="39"/>
      <c r="EML22" s="455"/>
      <c r="EMM22" s="455"/>
      <c r="EMN22" s="455"/>
      <c r="EMO22" s="39"/>
      <c r="EMP22" s="39"/>
      <c r="EMQ22" s="39"/>
      <c r="EMR22" s="39"/>
      <c r="EMS22" s="39"/>
      <c r="EMT22" s="455"/>
      <c r="EMU22" s="455"/>
      <c r="EMV22" s="455"/>
      <c r="EMW22" s="39"/>
      <c r="EMX22" s="39"/>
      <c r="EMY22" s="39"/>
      <c r="EMZ22" s="39"/>
      <c r="ENA22" s="39"/>
      <c r="ENB22" s="455"/>
      <c r="ENC22" s="455"/>
      <c r="END22" s="455"/>
      <c r="ENE22" s="39"/>
      <c r="ENF22" s="39"/>
      <c r="ENG22" s="39"/>
      <c r="ENH22" s="39"/>
      <c r="ENI22" s="39"/>
      <c r="ENJ22" s="455"/>
      <c r="ENK22" s="455"/>
      <c r="ENL22" s="455"/>
      <c r="ENM22" s="39"/>
      <c r="ENN22" s="39"/>
      <c r="ENO22" s="39"/>
      <c r="ENP22" s="39"/>
      <c r="ENQ22" s="39"/>
      <c r="ENR22" s="455"/>
      <c r="ENS22" s="455"/>
      <c r="ENT22" s="455"/>
      <c r="ENU22" s="39"/>
      <c r="ENV22" s="39"/>
      <c r="ENW22" s="39"/>
      <c r="ENX22" s="39"/>
      <c r="ENY22" s="39"/>
      <c r="ENZ22" s="455"/>
      <c r="EOA22" s="455"/>
      <c r="EOB22" s="455"/>
      <c r="EOC22" s="39"/>
      <c r="EOD22" s="39"/>
      <c r="EOE22" s="39"/>
      <c r="EOF22" s="39"/>
      <c r="EOG22" s="39"/>
      <c r="EOH22" s="455"/>
      <c r="EOI22" s="455"/>
      <c r="EOJ22" s="455"/>
      <c r="EOK22" s="39"/>
      <c r="EOL22" s="39"/>
      <c r="EOM22" s="39"/>
      <c r="EON22" s="39"/>
      <c r="EOO22" s="39"/>
      <c r="EOP22" s="455"/>
      <c r="EOQ22" s="455"/>
      <c r="EOR22" s="455"/>
      <c r="EOS22" s="39"/>
      <c r="EOT22" s="39"/>
      <c r="EOU22" s="39"/>
      <c r="EOV22" s="39"/>
      <c r="EOW22" s="39"/>
      <c r="EOX22" s="455"/>
      <c r="EOY22" s="455"/>
      <c r="EOZ22" s="455"/>
      <c r="EPA22" s="39"/>
      <c r="EPB22" s="39"/>
      <c r="EPC22" s="39"/>
      <c r="EPD22" s="39"/>
      <c r="EPE22" s="39"/>
      <c r="EPF22" s="455"/>
      <c r="EPG22" s="455"/>
      <c r="EPH22" s="455"/>
      <c r="EPI22" s="39"/>
      <c r="EPJ22" s="39"/>
      <c r="EPK22" s="39"/>
      <c r="EPL22" s="39"/>
      <c r="EPM22" s="39"/>
      <c r="EPN22" s="455"/>
      <c r="EPO22" s="455"/>
      <c r="EPP22" s="455"/>
      <c r="EPQ22" s="39"/>
      <c r="EPR22" s="39"/>
      <c r="EPS22" s="39"/>
      <c r="EPT22" s="39"/>
      <c r="EPU22" s="39"/>
      <c r="EPV22" s="455"/>
      <c r="EPW22" s="455"/>
      <c r="EPX22" s="455"/>
      <c r="EPY22" s="39"/>
      <c r="EPZ22" s="39"/>
      <c r="EQA22" s="39"/>
      <c r="EQB22" s="39"/>
      <c r="EQC22" s="39"/>
      <c r="EQD22" s="455"/>
      <c r="EQE22" s="455"/>
      <c r="EQF22" s="455"/>
      <c r="EQG22" s="39"/>
      <c r="EQH22" s="39"/>
      <c r="EQI22" s="39"/>
      <c r="EQJ22" s="39"/>
      <c r="EQK22" s="39"/>
      <c r="EQL22" s="455"/>
      <c r="EQM22" s="455"/>
      <c r="EQN22" s="455"/>
      <c r="EQO22" s="39"/>
      <c r="EQP22" s="39"/>
      <c r="EQQ22" s="39"/>
      <c r="EQR22" s="39"/>
      <c r="EQS22" s="39"/>
      <c r="EQT22" s="455"/>
      <c r="EQU22" s="455"/>
      <c r="EQV22" s="455"/>
      <c r="EQW22" s="39"/>
      <c r="EQX22" s="39"/>
      <c r="EQY22" s="39"/>
      <c r="EQZ22" s="39"/>
      <c r="ERA22" s="39"/>
      <c r="ERB22" s="455"/>
      <c r="ERC22" s="455"/>
      <c r="ERD22" s="455"/>
      <c r="ERE22" s="39"/>
      <c r="ERF22" s="39"/>
      <c r="ERG22" s="39"/>
      <c r="ERH22" s="39"/>
      <c r="ERI22" s="39"/>
      <c r="ERJ22" s="455"/>
      <c r="ERK22" s="455"/>
      <c r="ERL22" s="455"/>
      <c r="ERM22" s="39"/>
      <c r="ERN22" s="39"/>
      <c r="ERO22" s="39"/>
      <c r="ERP22" s="39"/>
      <c r="ERQ22" s="39"/>
      <c r="ERR22" s="455"/>
      <c r="ERS22" s="455"/>
      <c r="ERT22" s="455"/>
      <c r="ERU22" s="39"/>
      <c r="ERV22" s="39"/>
      <c r="ERW22" s="39"/>
      <c r="ERX22" s="39"/>
      <c r="ERY22" s="39"/>
      <c r="ERZ22" s="455"/>
      <c r="ESA22" s="455"/>
      <c r="ESB22" s="455"/>
      <c r="ESC22" s="39"/>
      <c r="ESD22" s="39"/>
      <c r="ESE22" s="39"/>
      <c r="ESF22" s="39"/>
      <c r="ESG22" s="39"/>
      <c r="ESH22" s="455"/>
      <c r="ESI22" s="455"/>
      <c r="ESJ22" s="455"/>
      <c r="ESK22" s="39"/>
      <c r="ESL22" s="39"/>
      <c r="ESM22" s="39"/>
      <c r="ESN22" s="39"/>
      <c r="ESO22" s="39"/>
      <c r="ESP22" s="455"/>
      <c r="ESQ22" s="455"/>
      <c r="ESR22" s="455"/>
      <c r="ESS22" s="39"/>
      <c r="EST22" s="39"/>
      <c r="ESU22" s="39"/>
      <c r="ESV22" s="39"/>
      <c r="ESW22" s="39"/>
      <c r="ESX22" s="455"/>
      <c r="ESY22" s="455"/>
      <c r="ESZ22" s="455"/>
      <c r="ETA22" s="39"/>
      <c r="ETB22" s="39"/>
      <c r="ETC22" s="39"/>
      <c r="ETD22" s="39"/>
      <c r="ETE22" s="39"/>
      <c r="ETF22" s="455"/>
      <c r="ETG22" s="455"/>
      <c r="ETH22" s="455"/>
      <c r="ETI22" s="39"/>
      <c r="ETJ22" s="39"/>
      <c r="ETK22" s="39"/>
      <c r="ETL22" s="39"/>
      <c r="ETM22" s="39"/>
      <c r="ETN22" s="455"/>
      <c r="ETO22" s="455"/>
      <c r="ETP22" s="455"/>
      <c r="ETQ22" s="39"/>
      <c r="ETR22" s="39"/>
      <c r="ETS22" s="39"/>
      <c r="ETT22" s="39"/>
      <c r="ETU22" s="39"/>
      <c r="ETV22" s="455"/>
      <c r="ETW22" s="455"/>
      <c r="ETX22" s="455"/>
      <c r="ETY22" s="39"/>
      <c r="ETZ22" s="39"/>
      <c r="EUA22" s="39"/>
      <c r="EUB22" s="39"/>
      <c r="EUC22" s="39"/>
      <c r="EUD22" s="455"/>
      <c r="EUE22" s="455"/>
      <c r="EUF22" s="455"/>
      <c r="EUG22" s="39"/>
      <c r="EUH22" s="39"/>
      <c r="EUI22" s="39"/>
      <c r="EUJ22" s="39"/>
      <c r="EUK22" s="39"/>
      <c r="EUL22" s="455"/>
      <c r="EUM22" s="455"/>
      <c r="EUN22" s="455"/>
      <c r="EUO22" s="39"/>
      <c r="EUP22" s="39"/>
      <c r="EUQ22" s="39"/>
      <c r="EUR22" s="39"/>
      <c r="EUS22" s="39"/>
      <c r="EUT22" s="455"/>
      <c r="EUU22" s="455"/>
      <c r="EUV22" s="455"/>
      <c r="EUW22" s="39"/>
      <c r="EUX22" s="39"/>
      <c r="EUY22" s="39"/>
      <c r="EUZ22" s="39"/>
      <c r="EVA22" s="39"/>
      <c r="EVB22" s="455"/>
      <c r="EVC22" s="455"/>
      <c r="EVD22" s="455"/>
      <c r="EVE22" s="39"/>
      <c r="EVF22" s="39"/>
      <c r="EVG22" s="39"/>
      <c r="EVH22" s="39"/>
      <c r="EVI22" s="39"/>
      <c r="EVJ22" s="455"/>
      <c r="EVK22" s="455"/>
      <c r="EVL22" s="455"/>
      <c r="EVM22" s="39"/>
      <c r="EVN22" s="39"/>
      <c r="EVO22" s="39"/>
      <c r="EVP22" s="39"/>
      <c r="EVQ22" s="39"/>
      <c r="EVR22" s="455"/>
      <c r="EVS22" s="455"/>
      <c r="EVT22" s="455"/>
      <c r="EVU22" s="39"/>
      <c r="EVV22" s="39"/>
      <c r="EVW22" s="39"/>
      <c r="EVX22" s="39"/>
      <c r="EVY22" s="39"/>
      <c r="EVZ22" s="455"/>
      <c r="EWA22" s="455"/>
      <c r="EWB22" s="455"/>
      <c r="EWC22" s="39"/>
      <c r="EWD22" s="39"/>
      <c r="EWE22" s="39"/>
      <c r="EWF22" s="39"/>
      <c r="EWG22" s="39"/>
      <c r="EWH22" s="455"/>
      <c r="EWI22" s="455"/>
      <c r="EWJ22" s="455"/>
      <c r="EWK22" s="39"/>
      <c r="EWL22" s="39"/>
      <c r="EWM22" s="39"/>
      <c r="EWN22" s="39"/>
      <c r="EWO22" s="39"/>
      <c r="EWP22" s="455"/>
      <c r="EWQ22" s="455"/>
      <c r="EWR22" s="455"/>
      <c r="EWS22" s="39"/>
      <c r="EWT22" s="39"/>
      <c r="EWU22" s="39"/>
      <c r="EWV22" s="39"/>
      <c r="EWW22" s="39"/>
      <c r="EWX22" s="455"/>
      <c r="EWY22" s="455"/>
      <c r="EWZ22" s="455"/>
      <c r="EXA22" s="39"/>
      <c r="EXB22" s="39"/>
      <c r="EXC22" s="39"/>
      <c r="EXD22" s="39"/>
      <c r="EXE22" s="39"/>
      <c r="EXF22" s="455"/>
      <c r="EXG22" s="455"/>
      <c r="EXH22" s="455"/>
      <c r="EXI22" s="39"/>
      <c r="EXJ22" s="39"/>
      <c r="EXK22" s="39"/>
      <c r="EXL22" s="39"/>
      <c r="EXM22" s="39"/>
      <c r="EXN22" s="455"/>
      <c r="EXO22" s="455"/>
      <c r="EXP22" s="455"/>
      <c r="EXQ22" s="39"/>
      <c r="EXR22" s="39"/>
      <c r="EXS22" s="39"/>
      <c r="EXT22" s="39"/>
      <c r="EXU22" s="39"/>
      <c r="EXV22" s="455"/>
      <c r="EXW22" s="455"/>
      <c r="EXX22" s="455"/>
      <c r="EXY22" s="39"/>
      <c r="EXZ22" s="39"/>
      <c r="EYA22" s="39"/>
      <c r="EYB22" s="39"/>
      <c r="EYC22" s="39"/>
      <c r="EYD22" s="455"/>
      <c r="EYE22" s="455"/>
      <c r="EYF22" s="455"/>
      <c r="EYG22" s="39"/>
      <c r="EYH22" s="39"/>
      <c r="EYI22" s="39"/>
      <c r="EYJ22" s="39"/>
      <c r="EYK22" s="39"/>
      <c r="EYL22" s="455"/>
      <c r="EYM22" s="455"/>
      <c r="EYN22" s="455"/>
      <c r="EYO22" s="39"/>
      <c r="EYP22" s="39"/>
      <c r="EYQ22" s="39"/>
      <c r="EYR22" s="39"/>
      <c r="EYS22" s="39"/>
      <c r="EYT22" s="455"/>
      <c r="EYU22" s="455"/>
      <c r="EYV22" s="455"/>
      <c r="EYW22" s="39"/>
      <c r="EYX22" s="39"/>
      <c r="EYY22" s="39"/>
      <c r="EYZ22" s="39"/>
      <c r="EZA22" s="39"/>
      <c r="EZB22" s="455"/>
      <c r="EZC22" s="455"/>
      <c r="EZD22" s="455"/>
      <c r="EZE22" s="39"/>
      <c r="EZF22" s="39"/>
      <c r="EZG22" s="39"/>
      <c r="EZH22" s="39"/>
      <c r="EZI22" s="39"/>
      <c r="EZJ22" s="455"/>
      <c r="EZK22" s="455"/>
      <c r="EZL22" s="455"/>
      <c r="EZM22" s="39"/>
      <c r="EZN22" s="39"/>
      <c r="EZO22" s="39"/>
      <c r="EZP22" s="39"/>
      <c r="EZQ22" s="39"/>
      <c r="EZR22" s="455"/>
      <c r="EZS22" s="455"/>
      <c r="EZT22" s="455"/>
      <c r="EZU22" s="39"/>
      <c r="EZV22" s="39"/>
      <c r="EZW22" s="39"/>
      <c r="EZX22" s="39"/>
      <c r="EZY22" s="39"/>
      <c r="EZZ22" s="455"/>
      <c r="FAA22" s="455"/>
      <c r="FAB22" s="455"/>
      <c r="FAC22" s="39"/>
      <c r="FAD22" s="39"/>
      <c r="FAE22" s="39"/>
      <c r="FAF22" s="39"/>
      <c r="FAG22" s="39"/>
      <c r="FAH22" s="455"/>
      <c r="FAI22" s="455"/>
      <c r="FAJ22" s="455"/>
      <c r="FAK22" s="39"/>
      <c r="FAL22" s="39"/>
      <c r="FAM22" s="39"/>
      <c r="FAN22" s="39"/>
      <c r="FAO22" s="39"/>
      <c r="FAP22" s="455"/>
      <c r="FAQ22" s="455"/>
      <c r="FAR22" s="455"/>
      <c r="FAS22" s="39"/>
      <c r="FAT22" s="39"/>
      <c r="FAU22" s="39"/>
      <c r="FAV22" s="39"/>
      <c r="FAW22" s="39"/>
      <c r="FAX22" s="455"/>
      <c r="FAY22" s="455"/>
      <c r="FAZ22" s="455"/>
      <c r="FBA22" s="39"/>
      <c r="FBB22" s="39"/>
      <c r="FBC22" s="39"/>
      <c r="FBD22" s="39"/>
      <c r="FBE22" s="39"/>
      <c r="FBF22" s="455"/>
      <c r="FBG22" s="455"/>
      <c r="FBH22" s="455"/>
      <c r="FBI22" s="39"/>
      <c r="FBJ22" s="39"/>
      <c r="FBK22" s="39"/>
      <c r="FBL22" s="39"/>
      <c r="FBM22" s="39"/>
      <c r="FBN22" s="455"/>
      <c r="FBO22" s="455"/>
      <c r="FBP22" s="455"/>
      <c r="FBQ22" s="39"/>
      <c r="FBR22" s="39"/>
      <c r="FBS22" s="39"/>
      <c r="FBT22" s="39"/>
      <c r="FBU22" s="39"/>
      <c r="FBV22" s="455"/>
      <c r="FBW22" s="455"/>
      <c r="FBX22" s="455"/>
      <c r="FBY22" s="39"/>
      <c r="FBZ22" s="39"/>
      <c r="FCA22" s="39"/>
      <c r="FCB22" s="39"/>
      <c r="FCC22" s="39"/>
      <c r="FCD22" s="455"/>
      <c r="FCE22" s="455"/>
      <c r="FCF22" s="455"/>
      <c r="FCG22" s="39"/>
      <c r="FCH22" s="39"/>
      <c r="FCI22" s="39"/>
      <c r="FCJ22" s="39"/>
      <c r="FCK22" s="39"/>
      <c r="FCL22" s="455"/>
      <c r="FCM22" s="455"/>
      <c r="FCN22" s="455"/>
      <c r="FCO22" s="39"/>
      <c r="FCP22" s="39"/>
      <c r="FCQ22" s="39"/>
      <c r="FCR22" s="39"/>
      <c r="FCS22" s="39"/>
      <c r="FCT22" s="455"/>
      <c r="FCU22" s="455"/>
      <c r="FCV22" s="455"/>
      <c r="FCW22" s="39"/>
      <c r="FCX22" s="39"/>
      <c r="FCY22" s="39"/>
      <c r="FCZ22" s="39"/>
      <c r="FDA22" s="39"/>
      <c r="FDB22" s="455"/>
      <c r="FDC22" s="455"/>
      <c r="FDD22" s="455"/>
      <c r="FDE22" s="39"/>
      <c r="FDF22" s="39"/>
      <c r="FDG22" s="39"/>
      <c r="FDH22" s="39"/>
      <c r="FDI22" s="39"/>
      <c r="FDJ22" s="455"/>
      <c r="FDK22" s="455"/>
      <c r="FDL22" s="455"/>
      <c r="FDM22" s="39"/>
      <c r="FDN22" s="39"/>
      <c r="FDO22" s="39"/>
      <c r="FDP22" s="39"/>
      <c r="FDQ22" s="39"/>
      <c r="FDR22" s="455"/>
      <c r="FDS22" s="455"/>
      <c r="FDT22" s="455"/>
      <c r="FDU22" s="39"/>
      <c r="FDV22" s="39"/>
      <c r="FDW22" s="39"/>
      <c r="FDX22" s="39"/>
      <c r="FDY22" s="39"/>
      <c r="FDZ22" s="455"/>
      <c r="FEA22" s="455"/>
      <c r="FEB22" s="455"/>
      <c r="FEC22" s="39"/>
      <c r="FED22" s="39"/>
      <c r="FEE22" s="39"/>
      <c r="FEF22" s="39"/>
      <c r="FEG22" s="39"/>
      <c r="FEH22" s="455"/>
      <c r="FEI22" s="455"/>
      <c r="FEJ22" s="455"/>
      <c r="FEK22" s="39"/>
      <c r="FEL22" s="39"/>
      <c r="FEM22" s="39"/>
      <c r="FEN22" s="39"/>
      <c r="FEO22" s="39"/>
      <c r="FEP22" s="455"/>
      <c r="FEQ22" s="455"/>
      <c r="FER22" s="455"/>
      <c r="FES22" s="39"/>
      <c r="FET22" s="39"/>
      <c r="FEU22" s="39"/>
      <c r="FEV22" s="39"/>
      <c r="FEW22" s="39"/>
      <c r="FEX22" s="455"/>
      <c r="FEY22" s="455"/>
      <c r="FEZ22" s="455"/>
      <c r="FFA22" s="39"/>
      <c r="FFB22" s="39"/>
      <c r="FFC22" s="39"/>
      <c r="FFD22" s="39"/>
      <c r="FFE22" s="39"/>
      <c r="FFF22" s="455"/>
      <c r="FFG22" s="455"/>
      <c r="FFH22" s="455"/>
      <c r="FFI22" s="39"/>
      <c r="FFJ22" s="39"/>
      <c r="FFK22" s="39"/>
      <c r="FFL22" s="39"/>
      <c r="FFM22" s="39"/>
      <c r="FFN22" s="455"/>
      <c r="FFO22" s="455"/>
      <c r="FFP22" s="455"/>
      <c r="FFQ22" s="39"/>
      <c r="FFR22" s="39"/>
      <c r="FFS22" s="39"/>
      <c r="FFT22" s="39"/>
      <c r="FFU22" s="39"/>
      <c r="FFV22" s="455"/>
      <c r="FFW22" s="455"/>
      <c r="FFX22" s="455"/>
      <c r="FFY22" s="39"/>
      <c r="FFZ22" s="39"/>
      <c r="FGA22" s="39"/>
      <c r="FGB22" s="39"/>
      <c r="FGC22" s="39"/>
      <c r="FGD22" s="455"/>
      <c r="FGE22" s="455"/>
      <c r="FGF22" s="455"/>
      <c r="FGG22" s="39"/>
      <c r="FGH22" s="39"/>
      <c r="FGI22" s="39"/>
      <c r="FGJ22" s="39"/>
      <c r="FGK22" s="39"/>
      <c r="FGL22" s="455"/>
      <c r="FGM22" s="455"/>
      <c r="FGN22" s="455"/>
      <c r="FGO22" s="39"/>
      <c r="FGP22" s="39"/>
      <c r="FGQ22" s="39"/>
      <c r="FGR22" s="39"/>
      <c r="FGS22" s="39"/>
      <c r="FGT22" s="455"/>
      <c r="FGU22" s="455"/>
      <c r="FGV22" s="455"/>
      <c r="FGW22" s="39"/>
      <c r="FGX22" s="39"/>
      <c r="FGY22" s="39"/>
      <c r="FGZ22" s="39"/>
      <c r="FHA22" s="39"/>
      <c r="FHB22" s="455"/>
      <c r="FHC22" s="455"/>
      <c r="FHD22" s="455"/>
      <c r="FHE22" s="39"/>
      <c r="FHF22" s="39"/>
      <c r="FHG22" s="39"/>
      <c r="FHH22" s="39"/>
      <c r="FHI22" s="39"/>
      <c r="FHJ22" s="455"/>
      <c r="FHK22" s="455"/>
      <c r="FHL22" s="455"/>
      <c r="FHM22" s="39"/>
      <c r="FHN22" s="39"/>
      <c r="FHO22" s="39"/>
      <c r="FHP22" s="39"/>
      <c r="FHQ22" s="39"/>
      <c r="FHR22" s="455"/>
      <c r="FHS22" s="455"/>
      <c r="FHT22" s="455"/>
      <c r="FHU22" s="39"/>
      <c r="FHV22" s="39"/>
      <c r="FHW22" s="39"/>
      <c r="FHX22" s="39"/>
      <c r="FHY22" s="39"/>
      <c r="FHZ22" s="455"/>
      <c r="FIA22" s="455"/>
      <c r="FIB22" s="455"/>
      <c r="FIC22" s="39"/>
      <c r="FID22" s="39"/>
      <c r="FIE22" s="39"/>
      <c r="FIF22" s="39"/>
      <c r="FIG22" s="39"/>
      <c r="FIH22" s="455"/>
      <c r="FII22" s="455"/>
      <c r="FIJ22" s="455"/>
      <c r="FIK22" s="39"/>
      <c r="FIL22" s="39"/>
      <c r="FIM22" s="39"/>
      <c r="FIN22" s="39"/>
      <c r="FIO22" s="39"/>
      <c r="FIP22" s="455"/>
      <c r="FIQ22" s="455"/>
      <c r="FIR22" s="455"/>
      <c r="FIS22" s="39"/>
      <c r="FIT22" s="39"/>
      <c r="FIU22" s="39"/>
      <c r="FIV22" s="39"/>
      <c r="FIW22" s="39"/>
      <c r="FIX22" s="455"/>
      <c r="FIY22" s="455"/>
      <c r="FIZ22" s="455"/>
      <c r="FJA22" s="39"/>
      <c r="FJB22" s="39"/>
      <c r="FJC22" s="39"/>
      <c r="FJD22" s="39"/>
      <c r="FJE22" s="39"/>
      <c r="FJF22" s="455"/>
      <c r="FJG22" s="455"/>
      <c r="FJH22" s="455"/>
      <c r="FJI22" s="39"/>
      <c r="FJJ22" s="39"/>
      <c r="FJK22" s="39"/>
      <c r="FJL22" s="39"/>
      <c r="FJM22" s="39"/>
      <c r="FJN22" s="455"/>
      <c r="FJO22" s="455"/>
      <c r="FJP22" s="455"/>
      <c r="FJQ22" s="39"/>
      <c r="FJR22" s="39"/>
      <c r="FJS22" s="39"/>
      <c r="FJT22" s="39"/>
      <c r="FJU22" s="39"/>
      <c r="FJV22" s="455"/>
      <c r="FJW22" s="455"/>
      <c r="FJX22" s="455"/>
      <c r="FJY22" s="39"/>
      <c r="FJZ22" s="39"/>
      <c r="FKA22" s="39"/>
      <c r="FKB22" s="39"/>
      <c r="FKC22" s="39"/>
      <c r="FKD22" s="455"/>
      <c r="FKE22" s="455"/>
      <c r="FKF22" s="455"/>
      <c r="FKG22" s="39"/>
      <c r="FKH22" s="39"/>
      <c r="FKI22" s="39"/>
      <c r="FKJ22" s="39"/>
      <c r="FKK22" s="39"/>
      <c r="FKL22" s="455"/>
      <c r="FKM22" s="455"/>
      <c r="FKN22" s="455"/>
      <c r="FKO22" s="39"/>
      <c r="FKP22" s="39"/>
      <c r="FKQ22" s="39"/>
      <c r="FKR22" s="39"/>
      <c r="FKS22" s="39"/>
      <c r="FKT22" s="455"/>
      <c r="FKU22" s="455"/>
      <c r="FKV22" s="455"/>
      <c r="FKW22" s="39"/>
      <c r="FKX22" s="39"/>
      <c r="FKY22" s="39"/>
      <c r="FKZ22" s="39"/>
      <c r="FLA22" s="39"/>
      <c r="FLB22" s="455"/>
      <c r="FLC22" s="455"/>
      <c r="FLD22" s="455"/>
      <c r="FLE22" s="39"/>
      <c r="FLF22" s="39"/>
      <c r="FLG22" s="39"/>
      <c r="FLH22" s="39"/>
      <c r="FLI22" s="39"/>
      <c r="FLJ22" s="455"/>
      <c r="FLK22" s="455"/>
      <c r="FLL22" s="455"/>
      <c r="FLM22" s="39"/>
      <c r="FLN22" s="39"/>
      <c r="FLO22" s="39"/>
      <c r="FLP22" s="39"/>
      <c r="FLQ22" s="39"/>
      <c r="FLR22" s="455"/>
      <c r="FLS22" s="455"/>
      <c r="FLT22" s="455"/>
      <c r="FLU22" s="39"/>
      <c r="FLV22" s="39"/>
      <c r="FLW22" s="39"/>
      <c r="FLX22" s="39"/>
      <c r="FLY22" s="39"/>
      <c r="FLZ22" s="455"/>
      <c r="FMA22" s="455"/>
      <c r="FMB22" s="455"/>
      <c r="FMC22" s="39"/>
      <c r="FMD22" s="39"/>
      <c r="FME22" s="39"/>
      <c r="FMF22" s="39"/>
      <c r="FMG22" s="39"/>
      <c r="FMH22" s="455"/>
      <c r="FMI22" s="455"/>
      <c r="FMJ22" s="455"/>
      <c r="FMK22" s="39"/>
      <c r="FML22" s="39"/>
      <c r="FMM22" s="39"/>
      <c r="FMN22" s="39"/>
      <c r="FMO22" s="39"/>
      <c r="FMP22" s="455"/>
      <c r="FMQ22" s="455"/>
      <c r="FMR22" s="455"/>
      <c r="FMS22" s="39"/>
      <c r="FMT22" s="39"/>
      <c r="FMU22" s="39"/>
      <c r="FMV22" s="39"/>
      <c r="FMW22" s="39"/>
      <c r="FMX22" s="455"/>
      <c r="FMY22" s="455"/>
      <c r="FMZ22" s="455"/>
      <c r="FNA22" s="39"/>
      <c r="FNB22" s="39"/>
      <c r="FNC22" s="39"/>
      <c r="FND22" s="39"/>
      <c r="FNE22" s="39"/>
      <c r="FNF22" s="455"/>
      <c r="FNG22" s="455"/>
      <c r="FNH22" s="455"/>
      <c r="FNI22" s="39"/>
      <c r="FNJ22" s="39"/>
      <c r="FNK22" s="39"/>
      <c r="FNL22" s="39"/>
      <c r="FNM22" s="39"/>
      <c r="FNN22" s="455"/>
      <c r="FNO22" s="455"/>
      <c r="FNP22" s="455"/>
      <c r="FNQ22" s="39"/>
      <c r="FNR22" s="39"/>
      <c r="FNS22" s="39"/>
      <c r="FNT22" s="39"/>
      <c r="FNU22" s="39"/>
      <c r="FNV22" s="455"/>
      <c r="FNW22" s="455"/>
      <c r="FNX22" s="455"/>
      <c r="FNY22" s="39"/>
      <c r="FNZ22" s="39"/>
      <c r="FOA22" s="39"/>
      <c r="FOB22" s="39"/>
      <c r="FOC22" s="39"/>
      <c r="FOD22" s="455"/>
      <c r="FOE22" s="455"/>
      <c r="FOF22" s="455"/>
      <c r="FOG22" s="39"/>
      <c r="FOH22" s="39"/>
      <c r="FOI22" s="39"/>
      <c r="FOJ22" s="39"/>
      <c r="FOK22" s="39"/>
      <c r="FOL22" s="455"/>
      <c r="FOM22" s="455"/>
      <c r="FON22" s="455"/>
      <c r="FOO22" s="39"/>
      <c r="FOP22" s="39"/>
      <c r="FOQ22" s="39"/>
      <c r="FOR22" s="39"/>
      <c r="FOS22" s="39"/>
      <c r="FOT22" s="455"/>
      <c r="FOU22" s="455"/>
      <c r="FOV22" s="455"/>
      <c r="FOW22" s="39"/>
      <c r="FOX22" s="39"/>
      <c r="FOY22" s="39"/>
      <c r="FOZ22" s="39"/>
      <c r="FPA22" s="39"/>
      <c r="FPB22" s="455"/>
      <c r="FPC22" s="455"/>
      <c r="FPD22" s="455"/>
      <c r="FPE22" s="39"/>
      <c r="FPF22" s="39"/>
      <c r="FPG22" s="39"/>
      <c r="FPH22" s="39"/>
      <c r="FPI22" s="39"/>
      <c r="FPJ22" s="455"/>
      <c r="FPK22" s="455"/>
      <c r="FPL22" s="455"/>
      <c r="FPM22" s="39"/>
      <c r="FPN22" s="39"/>
      <c r="FPO22" s="39"/>
      <c r="FPP22" s="39"/>
      <c r="FPQ22" s="39"/>
      <c r="FPR22" s="455"/>
      <c r="FPS22" s="455"/>
      <c r="FPT22" s="455"/>
      <c r="FPU22" s="39"/>
      <c r="FPV22" s="39"/>
      <c r="FPW22" s="39"/>
      <c r="FPX22" s="39"/>
      <c r="FPY22" s="39"/>
      <c r="FPZ22" s="455"/>
      <c r="FQA22" s="455"/>
      <c r="FQB22" s="455"/>
      <c r="FQC22" s="39"/>
      <c r="FQD22" s="39"/>
      <c r="FQE22" s="39"/>
      <c r="FQF22" s="39"/>
      <c r="FQG22" s="39"/>
      <c r="FQH22" s="455"/>
      <c r="FQI22" s="455"/>
      <c r="FQJ22" s="455"/>
      <c r="FQK22" s="39"/>
      <c r="FQL22" s="39"/>
      <c r="FQM22" s="39"/>
      <c r="FQN22" s="39"/>
      <c r="FQO22" s="39"/>
      <c r="FQP22" s="455"/>
      <c r="FQQ22" s="455"/>
      <c r="FQR22" s="455"/>
      <c r="FQS22" s="39"/>
      <c r="FQT22" s="39"/>
      <c r="FQU22" s="39"/>
      <c r="FQV22" s="39"/>
      <c r="FQW22" s="39"/>
      <c r="FQX22" s="455"/>
      <c r="FQY22" s="455"/>
      <c r="FQZ22" s="455"/>
      <c r="FRA22" s="39"/>
      <c r="FRB22" s="39"/>
      <c r="FRC22" s="39"/>
      <c r="FRD22" s="39"/>
      <c r="FRE22" s="39"/>
      <c r="FRF22" s="455"/>
      <c r="FRG22" s="455"/>
      <c r="FRH22" s="455"/>
      <c r="FRI22" s="39"/>
      <c r="FRJ22" s="39"/>
      <c r="FRK22" s="39"/>
      <c r="FRL22" s="39"/>
      <c r="FRM22" s="39"/>
      <c r="FRN22" s="455"/>
      <c r="FRO22" s="455"/>
      <c r="FRP22" s="455"/>
      <c r="FRQ22" s="39"/>
      <c r="FRR22" s="39"/>
      <c r="FRS22" s="39"/>
      <c r="FRT22" s="39"/>
      <c r="FRU22" s="39"/>
      <c r="FRV22" s="455"/>
      <c r="FRW22" s="455"/>
      <c r="FRX22" s="455"/>
      <c r="FRY22" s="39"/>
      <c r="FRZ22" s="39"/>
      <c r="FSA22" s="39"/>
      <c r="FSB22" s="39"/>
      <c r="FSC22" s="39"/>
      <c r="FSD22" s="455"/>
      <c r="FSE22" s="455"/>
      <c r="FSF22" s="455"/>
      <c r="FSG22" s="39"/>
      <c r="FSH22" s="39"/>
      <c r="FSI22" s="39"/>
      <c r="FSJ22" s="39"/>
      <c r="FSK22" s="39"/>
      <c r="FSL22" s="455"/>
      <c r="FSM22" s="455"/>
      <c r="FSN22" s="455"/>
      <c r="FSO22" s="39"/>
      <c r="FSP22" s="39"/>
      <c r="FSQ22" s="39"/>
      <c r="FSR22" s="39"/>
      <c r="FSS22" s="39"/>
      <c r="FST22" s="455"/>
      <c r="FSU22" s="455"/>
      <c r="FSV22" s="455"/>
      <c r="FSW22" s="39"/>
      <c r="FSX22" s="39"/>
      <c r="FSY22" s="39"/>
      <c r="FSZ22" s="39"/>
      <c r="FTA22" s="39"/>
      <c r="FTB22" s="455"/>
      <c r="FTC22" s="455"/>
      <c r="FTD22" s="455"/>
      <c r="FTE22" s="39"/>
      <c r="FTF22" s="39"/>
      <c r="FTG22" s="39"/>
      <c r="FTH22" s="39"/>
      <c r="FTI22" s="39"/>
      <c r="FTJ22" s="455"/>
      <c r="FTK22" s="455"/>
      <c r="FTL22" s="455"/>
      <c r="FTM22" s="39"/>
      <c r="FTN22" s="39"/>
      <c r="FTO22" s="39"/>
      <c r="FTP22" s="39"/>
      <c r="FTQ22" s="39"/>
      <c r="FTR22" s="455"/>
      <c r="FTS22" s="455"/>
      <c r="FTT22" s="455"/>
      <c r="FTU22" s="39"/>
      <c r="FTV22" s="39"/>
      <c r="FTW22" s="39"/>
      <c r="FTX22" s="39"/>
      <c r="FTY22" s="39"/>
      <c r="FTZ22" s="455"/>
      <c r="FUA22" s="455"/>
      <c r="FUB22" s="455"/>
      <c r="FUC22" s="39"/>
      <c r="FUD22" s="39"/>
      <c r="FUE22" s="39"/>
      <c r="FUF22" s="39"/>
      <c r="FUG22" s="39"/>
      <c r="FUH22" s="455"/>
      <c r="FUI22" s="455"/>
      <c r="FUJ22" s="455"/>
      <c r="FUK22" s="39"/>
      <c r="FUL22" s="39"/>
      <c r="FUM22" s="39"/>
      <c r="FUN22" s="39"/>
      <c r="FUO22" s="39"/>
      <c r="FUP22" s="455"/>
      <c r="FUQ22" s="455"/>
      <c r="FUR22" s="455"/>
      <c r="FUS22" s="39"/>
      <c r="FUT22" s="39"/>
      <c r="FUU22" s="39"/>
      <c r="FUV22" s="39"/>
      <c r="FUW22" s="39"/>
      <c r="FUX22" s="455"/>
      <c r="FUY22" s="455"/>
      <c r="FUZ22" s="455"/>
      <c r="FVA22" s="39"/>
      <c r="FVB22" s="39"/>
      <c r="FVC22" s="39"/>
      <c r="FVD22" s="39"/>
      <c r="FVE22" s="39"/>
      <c r="FVF22" s="455"/>
      <c r="FVG22" s="455"/>
      <c r="FVH22" s="455"/>
      <c r="FVI22" s="39"/>
      <c r="FVJ22" s="39"/>
      <c r="FVK22" s="39"/>
      <c r="FVL22" s="39"/>
      <c r="FVM22" s="39"/>
      <c r="FVN22" s="455"/>
      <c r="FVO22" s="455"/>
      <c r="FVP22" s="455"/>
      <c r="FVQ22" s="39"/>
      <c r="FVR22" s="39"/>
      <c r="FVS22" s="39"/>
      <c r="FVT22" s="39"/>
      <c r="FVU22" s="39"/>
      <c r="FVV22" s="455"/>
      <c r="FVW22" s="455"/>
      <c r="FVX22" s="455"/>
      <c r="FVY22" s="39"/>
      <c r="FVZ22" s="39"/>
      <c r="FWA22" s="39"/>
      <c r="FWB22" s="39"/>
      <c r="FWC22" s="39"/>
      <c r="FWD22" s="455"/>
      <c r="FWE22" s="455"/>
      <c r="FWF22" s="455"/>
      <c r="FWG22" s="39"/>
      <c r="FWH22" s="39"/>
      <c r="FWI22" s="39"/>
      <c r="FWJ22" s="39"/>
      <c r="FWK22" s="39"/>
      <c r="FWL22" s="455"/>
      <c r="FWM22" s="455"/>
      <c r="FWN22" s="455"/>
      <c r="FWO22" s="39"/>
      <c r="FWP22" s="39"/>
      <c r="FWQ22" s="39"/>
      <c r="FWR22" s="39"/>
      <c r="FWS22" s="39"/>
      <c r="FWT22" s="455"/>
      <c r="FWU22" s="455"/>
      <c r="FWV22" s="455"/>
      <c r="FWW22" s="39"/>
      <c r="FWX22" s="39"/>
      <c r="FWY22" s="39"/>
      <c r="FWZ22" s="39"/>
      <c r="FXA22" s="39"/>
      <c r="FXB22" s="455"/>
      <c r="FXC22" s="455"/>
      <c r="FXD22" s="455"/>
      <c r="FXE22" s="39"/>
      <c r="FXF22" s="39"/>
      <c r="FXG22" s="39"/>
      <c r="FXH22" s="39"/>
      <c r="FXI22" s="39"/>
      <c r="FXJ22" s="455"/>
      <c r="FXK22" s="455"/>
      <c r="FXL22" s="455"/>
      <c r="FXM22" s="39"/>
      <c r="FXN22" s="39"/>
      <c r="FXO22" s="39"/>
      <c r="FXP22" s="39"/>
      <c r="FXQ22" s="39"/>
      <c r="FXR22" s="455"/>
      <c r="FXS22" s="455"/>
      <c r="FXT22" s="455"/>
      <c r="FXU22" s="39"/>
      <c r="FXV22" s="39"/>
      <c r="FXW22" s="39"/>
      <c r="FXX22" s="39"/>
      <c r="FXY22" s="39"/>
      <c r="FXZ22" s="455"/>
      <c r="FYA22" s="455"/>
      <c r="FYB22" s="455"/>
      <c r="FYC22" s="39"/>
      <c r="FYD22" s="39"/>
      <c r="FYE22" s="39"/>
      <c r="FYF22" s="39"/>
      <c r="FYG22" s="39"/>
      <c r="FYH22" s="455"/>
      <c r="FYI22" s="455"/>
      <c r="FYJ22" s="455"/>
      <c r="FYK22" s="39"/>
      <c r="FYL22" s="39"/>
      <c r="FYM22" s="39"/>
      <c r="FYN22" s="39"/>
      <c r="FYO22" s="39"/>
      <c r="FYP22" s="455"/>
      <c r="FYQ22" s="455"/>
      <c r="FYR22" s="455"/>
      <c r="FYS22" s="39"/>
      <c r="FYT22" s="39"/>
      <c r="FYU22" s="39"/>
      <c r="FYV22" s="39"/>
      <c r="FYW22" s="39"/>
      <c r="FYX22" s="455"/>
      <c r="FYY22" s="455"/>
      <c r="FYZ22" s="455"/>
      <c r="FZA22" s="39"/>
      <c r="FZB22" s="39"/>
      <c r="FZC22" s="39"/>
      <c r="FZD22" s="39"/>
      <c r="FZE22" s="39"/>
      <c r="FZF22" s="455"/>
      <c r="FZG22" s="455"/>
      <c r="FZH22" s="455"/>
      <c r="FZI22" s="39"/>
      <c r="FZJ22" s="39"/>
      <c r="FZK22" s="39"/>
      <c r="FZL22" s="39"/>
      <c r="FZM22" s="39"/>
      <c r="FZN22" s="455"/>
      <c r="FZO22" s="455"/>
      <c r="FZP22" s="455"/>
      <c r="FZQ22" s="39"/>
      <c r="FZR22" s="39"/>
      <c r="FZS22" s="39"/>
      <c r="FZT22" s="39"/>
      <c r="FZU22" s="39"/>
      <c r="FZV22" s="455"/>
      <c r="FZW22" s="455"/>
      <c r="FZX22" s="455"/>
      <c r="FZY22" s="39"/>
      <c r="FZZ22" s="39"/>
      <c r="GAA22" s="39"/>
      <c r="GAB22" s="39"/>
      <c r="GAC22" s="39"/>
      <c r="GAD22" s="455"/>
      <c r="GAE22" s="455"/>
      <c r="GAF22" s="455"/>
      <c r="GAG22" s="39"/>
      <c r="GAH22" s="39"/>
      <c r="GAI22" s="39"/>
      <c r="GAJ22" s="39"/>
      <c r="GAK22" s="39"/>
      <c r="GAL22" s="455"/>
      <c r="GAM22" s="455"/>
      <c r="GAN22" s="455"/>
      <c r="GAO22" s="39"/>
      <c r="GAP22" s="39"/>
      <c r="GAQ22" s="39"/>
      <c r="GAR22" s="39"/>
      <c r="GAS22" s="39"/>
      <c r="GAT22" s="455"/>
      <c r="GAU22" s="455"/>
      <c r="GAV22" s="455"/>
      <c r="GAW22" s="39"/>
      <c r="GAX22" s="39"/>
      <c r="GAY22" s="39"/>
      <c r="GAZ22" s="39"/>
      <c r="GBA22" s="39"/>
      <c r="GBB22" s="455"/>
      <c r="GBC22" s="455"/>
      <c r="GBD22" s="455"/>
      <c r="GBE22" s="39"/>
      <c r="GBF22" s="39"/>
      <c r="GBG22" s="39"/>
      <c r="GBH22" s="39"/>
      <c r="GBI22" s="39"/>
      <c r="GBJ22" s="455"/>
      <c r="GBK22" s="455"/>
      <c r="GBL22" s="455"/>
      <c r="GBM22" s="39"/>
      <c r="GBN22" s="39"/>
      <c r="GBO22" s="39"/>
      <c r="GBP22" s="39"/>
      <c r="GBQ22" s="39"/>
      <c r="GBR22" s="455"/>
      <c r="GBS22" s="455"/>
      <c r="GBT22" s="455"/>
      <c r="GBU22" s="39"/>
      <c r="GBV22" s="39"/>
      <c r="GBW22" s="39"/>
      <c r="GBX22" s="39"/>
      <c r="GBY22" s="39"/>
      <c r="GBZ22" s="455"/>
      <c r="GCA22" s="455"/>
      <c r="GCB22" s="455"/>
      <c r="GCC22" s="39"/>
      <c r="GCD22" s="39"/>
      <c r="GCE22" s="39"/>
      <c r="GCF22" s="39"/>
      <c r="GCG22" s="39"/>
      <c r="GCH22" s="455"/>
      <c r="GCI22" s="455"/>
      <c r="GCJ22" s="455"/>
      <c r="GCK22" s="39"/>
      <c r="GCL22" s="39"/>
      <c r="GCM22" s="39"/>
      <c r="GCN22" s="39"/>
      <c r="GCO22" s="39"/>
      <c r="GCP22" s="455"/>
      <c r="GCQ22" s="455"/>
      <c r="GCR22" s="455"/>
      <c r="GCS22" s="39"/>
      <c r="GCT22" s="39"/>
      <c r="GCU22" s="39"/>
      <c r="GCV22" s="39"/>
      <c r="GCW22" s="39"/>
      <c r="GCX22" s="455"/>
      <c r="GCY22" s="455"/>
      <c r="GCZ22" s="455"/>
      <c r="GDA22" s="39"/>
      <c r="GDB22" s="39"/>
      <c r="GDC22" s="39"/>
      <c r="GDD22" s="39"/>
      <c r="GDE22" s="39"/>
      <c r="GDF22" s="455"/>
      <c r="GDG22" s="455"/>
      <c r="GDH22" s="455"/>
      <c r="GDI22" s="39"/>
      <c r="GDJ22" s="39"/>
      <c r="GDK22" s="39"/>
      <c r="GDL22" s="39"/>
      <c r="GDM22" s="39"/>
      <c r="GDN22" s="455"/>
      <c r="GDO22" s="455"/>
      <c r="GDP22" s="455"/>
      <c r="GDQ22" s="39"/>
      <c r="GDR22" s="39"/>
      <c r="GDS22" s="39"/>
      <c r="GDT22" s="39"/>
      <c r="GDU22" s="39"/>
      <c r="GDV22" s="455"/>
      <c r="GDW22" s="455"/>
      <c r="GDX22" s="455"/>
      <c r="GDY22" s="39"/>
      <c r="GDZ22" s="39"/>
      <c r="GEA22" s="39"/>
      <c r="GEB22" s="39"/>
      <c r="GEC22" s="39"/>
      <c r="GED22" s="455"/>
      <c r="GEE22" s="455"/>
      <c r="GEF22" s="455"/>
      <c r="GEG22" s="39"/>
      <c r="GEH22" s="39"/>
      <c r="GEI22" s="39"/>
      <c r="GEJ22" s="39"/>
      <c r="GEK22" s="39"/>
      <c r="GEL22" s="455"/>
      <c r="GEM22" s="455"/>
      <c r="GEN22" s="455"/>
      <c r="GEO22" s="39"/>
      <c r="GEP22" s="39"/>
      <c r="GEQ22" s="39"/>
      <c r="GER22" s="39"/>
      <c r="GES22" s="39"/>
      <c r="GET22" s="455"/>
      <c r="GEU22" s="455"/>
      <c r="GEV22" s="455"/>
      <c r="GEW22" s="39"/>
      <c r="GEX22" s="39"/>
      <c r="GEY22" s="39"/>
      <c r="GEZ22" s="39"/>
      <c r="GFA22" s="39"/>
      <c r="GFB22" s="455"/>
      <c r="GFC22" s="455"/>
      <c r="GFD22" s="455"/>
      <c r="GFE22" s="39"/>
      <c r="GFF22" s="39"/>
      <c r="GFG22" s="39"/>
      <c r="GFH22" s="39"/>
      <c r="GFI22" s="39"/>
      <c r="GFJ22" s="455"/>
      <c r="GFK22" s="455"/>
      <c r="GFL22" s="455"/>
      <c r="GFM22" s="39"/>
      <c r="GFN22" s="39"/>
      <c r="GFO22" s="39"/>
      <c r="GFP22" s="39"/>
      <c r="GFQ22" s="39"/>
      <c r="GFR22" s="455"/>
      <c r="GFS22" s="455"/>
      <c r="GFT22" s="455"/>
      <c r="GFU22" s="39"/>
      <c r="GFV22" s="39"/>
      <c r="GFW22" s="39"/>
      <c r="GFX22" s="39"/>
      <c r="GFY22" s="39"/>
      <c r="GFZ22" s="455"/>
      <c r="GGA22" s="455"/>
      <c r="GGB22" s="455"/>
      <c r="GGC22" s="39"/>
      <c r="GGD22" s="39"/>
      <c r="GGE22" s="39"/>
      <c r="GGF22" s="39"/>
      <c r="GGG22" s="39"/>
      <c r="GGH22" s="455"/>
      <c r="GGI22" s="455"/>
      <c r="GGJ22" s="455"/>
      <c r="GGK22" s="39"/>
      <c r="GGL22" s="39"/>
      <c r="GGM22" s="39"/>
      <c r="GGN22" s="39"/>
      <c r="GGO22" s="39"/>
      <c r="GGP22" s="455"/>
      <c r="GGQ22" s="455"/>
      <c r="GGR22" s="455"/>
      <c r="GGS22" s="39"/>
      <c r="GGT22" s="39"/>
      <c r="GGU22" s="39"/>
      <c r="GGV22" s="39"/>
      <c r="GGW22" s="39"/>
      <c r="GGX22" s="455"/>
      <c r="GGY22" s="455"/>
      <c r="GGZ22" s="455"/>
      <c r="GHA22" s="39"/>
      <c r="GHB22" s="39"/>
      <c r="GHC22" s="39"/>
      <c r="GHD22" s="39"/>
      <c r="GHE22" s="39"/>
      <c r="GHF22" s="455"/>
      <c r="GHG22" s="455"/>
      <c r="GHH22" s="455"/>
      <c r="GHI22" s="39"/>
      <c r="GHJ22" s="39"/>
      <c r="GHK22" s="39"/>
      <c r="GHL22" s="39"/>
      <c r="GHM22" s="39"/>
      <c r="GHN22" s="455"/>
      <c r="GHO22" s="455"/>
      <c r="GHP22" s="455"/>
      <c r="GHQ22" s="39"/>
      <c r="GHR22" s="39"/>
      <c r="GHS22" s="39"/>
      <c r="GHT22" s="39"/>
      <c r="GHU22" s="39"/>
      <c r="GHV22" s="455"/>
      <c r="GHW22" s="455"/>
      <c r="GHX22" s="455"/>
      <c r="GHY22" s="39"/>
      <c r="GHZ22" s="39"/>
      <c r="GIA22" s="39"/>
      <c r="GIB22" s="39"/>
      <c r="GIC22" s="39"/>
      <c r="GID22" s="455"/>
      <c r="GIE22" s="455"/>
      <c r="GIF22" s="455"/>
      <c r="GIG22" s="39"/>
      <c r="GIH22" s="39"/>
      <c r="GII22" s="39"/>
      <c r="GIJ22" s="39"/>
      <c r="GIK22" s="39"/>
      <c r="GIL22" s="455"/>
      <c r="GIM22" s="455"/>
      <c r="GIN22" s="455"/>
      <c r="GIO22" s="39"/>
      <c r="GIP22" s="39"/>
      <c r="GIQ22" s="39"/>
      <c r="GIR22" s="39"/>
      <c r="GIS22" s="39"/>
      <c r="GIT22" s="455"/>
      <c r="GIU22" s="455"/>
      <c r="GIV22" s="455"/>
      <c r="GIW22" s="39"/>
      <c r="GIX22" s="39"/>
      <c r="GIY22" s="39"/>
      <c r="GIZ22" s="39"/>
      <c r="GJA22" s="39"/>
      <c r="GJB22" s="455"/>
      <c r="GJC22" s="455"/>
      <c r="GJD22" s="455"/>
      <c r="GJE22" s="39"/>
      <c r="GJF22" s="39"/>
      <c r="GJG22" s="39"/>
      <c r="GJH22" s="39"/>
      <c r="GJI22" s="39"/>
      <c r="GJJ22" s="455"/>
      <c r="GJK22" s="455"/>
      <c r="GJL22" s="455"/>
      <c r="GJM22" s="39"/>
      <c r="GJN22" s="39"/>
      <c r="GJO22" s="39"/>
      <c r="GJP22" s="39"/>
      <c r="GJQ22" s="39"/>
      <c r="GJR22" s="455"/>
      <c r="GJS22" s="455"/>
      <c r="GJT22" s="455"/>
      <c r="GJU22" s="39"/>
      <c r="GJV22" s="39"/>
      <c r="GJW22" s="39"/>
      <c r="GJX22" s="39"/>
      <c r="GJY22" s="39"/>
      <c r="GJZ22" s="455"/>
      <c r="GKA22" s="455"/>
      <c r="GKB22" s="455"/>
      <c r="GKC22" s="39"/>
      <c r="GKD22" s="39"/>
      <c r="GKE22" s="39"/>
      <c r="GKF22" s="39"/>
      <c r="GKG22" s="39"/>
      <c r="GKH22" s="455"/>
      <c r="GKI22" s="455"/>
      <c r="GKJ22" s="455"/>
      <c r="GKK22" s="39"/>
      <c r="GKL22" s="39"/>
      <c r="GKM22" s="39"/>
      <c r="GKN22" s="39"/>
      <c r="GKO22" s="39"/>
      <c r="GKP22" s="455"/>
      <c r="GKQ22" s="455"/>
      <c r="GKR22" s="455"/>
      <c r="GKS22" s="39"/>
      <c r="GKT22" s="39"/>
      <c r="GKU22" s="39"/>
      <c r="GKV22" s="39"/>
      <c r="GKW22" s="39"/>
      <c r="GKX22" s="455"/>
      <c r="GKY22" s="455"/>
      <c r="GKZ22" s="455"/>
      <c r="GLA22" s="39"/>
      <c r="GLB22" s="39"/>
      <c r="GLC22" s="39"/>
      <c r="GLD22" s="39"/>
      <c r="GLE22" s="39"/>
      <c r="GLF22" s="455"/>
      <c r="GLG22" s="455"/>
      <c r="GLH22" s="455"/>
      <c r="GLI22" s="39"/>
      <c r="GLJ22" s="39"/>
      <c r="GLK22" s="39"/>
      <c r="GLL22" s="39"/>
      <c r="GLM22" s="39"/>
      <c r="GLN22" s="455"/>
      <c r="GLO22" s="455"/>
      <c r="GLP22" s="455"/>
      <c r="GLQ22" s="39"/>
      <c r="GLR22" s="39"/>
      <c r="GLS22" s="39"/>
      <c r="GLT22" s="39"/>
      <c r="GLU22" s="39"/>
      <c r="GLV22" s="455"/>
      <c r="GLW22" s="455"/>
      <c r="GLX22" s="455"/>
      <c r="GLY22" s="39"/>
      <c r="GLZ22" s="39"/>
      <c r="GMA22" s="39"/>
      <c r="GMB22" s="39"/>
      <c r="GMC22" s="39"/>
      <c r="GMD22" s="455"/>
      <c r="GME22" s="455"/>
      <c r="GMF22" s="455"/>
      <c r="GMG22" s="39"/>
      <c r="GMH22" s="39"/>
      <c r="GMI22" s="39"/>
      <c r="GMJ22" s="39"/>
      <c r="GMK22" s="39"/>
      <c r="GML22" s="455"/>
      <c r="GMM22" s="455"/>
      <c r="GMN22" s="455"/>
      <c r="GMO22" s="39"/>
      <c r="GMP22" s="39"/>
      <c r="GMQ22" s="39"/>
      <c r="GMR22" s="39"/>
      <c r="GMS22" s="39"/>
      <c r="GMT22" s="455"/>
      <c r="GMU22" s="455"/>
      <c r="GMV22" s="455"/>
      <c r="GMW22" s="39"/>
      <c r="GMX22" s="39"/>
      <c r="GMY22" s="39"/>
      <c r="GMZ22" s="39"/>
      <c r="GNA22" s="39"/>
      <c r="GNB22" s="455"/>
      <c r="GNC22" s="455"/>
      <c r="GND22" s="455"/>
      <c r="GNE22" s="39"/>
      <c r="GNF22" s="39"/>
      <c r="GNG22" s="39"/>
      <c r="GNH22" s="39"/>
      <c r="GNI22" s="39"/>
      <c r="GNJ22" s="455"/>
      <c r="GNK22" s="455"/>
      <c r="GNL22" s="455"/>
      <c r="GNM22" s="39"/>
      <c r="GNN22" s="39"/>
      <c r="GNO22" s="39"/>
      <c r="GNP22" s="39"/>
      <c r="GNQ22" s="39"/>
      <c r="GNR22" s="455"/>
      <c r="GNS22" s="455"/>
      <c r="GNT22" s="455"/>
      <c r="GNU22" s="39"/>
      <c r="GNV22" s="39"/>
      <c r="GNW22" s="39"/>
      <c r="GNX22" s="39"/>
      <c r="GNY22" s="39"/>
      <c r="GNZ22" s="455"/>
      <c r="GOA22" s="455"/>
      <c r="GOB22" s="455"/>
      <c r="GOC22" s="39"/>
      <c r="GOD22" s="39"/>
      <c r="GOE22" s="39"/>
      <c r="GOF22" s="39"/>
      <c r="GOG22" s="39"/>
      <c r="GOH22" s="455"/>
      <c r="GOI22" s="455"/>
      <c r="GOJ22" s="455"/>
      <c r="GOK22" s="39"/>
      <c r="GOL22" s="39"/>
      <c r="GOM22" s="39"/>
      <c r="GON22" s="39"/>
      <c r="GOO22" s="39"/>
      <c r="GOP22" s="455"/>
      <c r="GOQ22" s="455"/>
      <c r="GOR22" s="455"/>
      <c r="GOS22" s="39"/>
      <c r="GOT22" s="39"/>
      <c r="GOU22" s="39"/>
      <c r="GOV22" s="39"/>
      <c r="GOW22" s="39"/>
      <c r="GOX22" s="455"/>
      <c r="GOY22" s="455"/>
      <c r="GOZ22" s="455"/>
      <c r="GPA22" s="39"/>
      <c r="GPB22" s="39"/>
      <c r="GPC22" s="39"/>
      <c r="GPD22" s="39"/>
      <c r="GPE22" s="39"/>
      <c r="GPF22" s="455"/>
      <c r="GPG22" s="455"/>
      <c r="GPH22" s="455"/>
      <c r="GPI22" s="39"/>
      <c r="GPJ22" s="39"/>
      <c r="GPK22" s="39"/>
      <c r="GPL22" s="39"/>
      <c r="GPM22" s="39"/>
      <c r="GPN22" s="455"/>
      <c r="GPO22" s="455"/>
      <c r="GPP22" s="455"/>
      <c r="GPQ22" s="39"/>
      <c r="GPR22" s="39"/>
      <c r="GPS22" s="39"/>
      <c r="GPT22" s="39"/>
      <c r="GPU22" s="39"/>
      <c r="GPV22" s="455"/>
      <c r="GPW22" s="455"/>
      <c r="GPX22" s="455"/>
      <c r="GPY22" s="39"/>
      <c r="GPZ22" s="39"/>
      <c r="GQA22" s="39"/>
      <c r="GQB22" s="39"/>
      <c r="GQC22" s="39"/>
      <c r="GQD22" s="455"/>
      <c r="GQE22" s="455"/>
      <c r="GQF22" s="455"/>
      <c r="GQG22" s="39"/>
      <c r="GQH22" s="39"/>
      <c r="GQI22" s="39"/>
      <c r="GQJ22" s="39"/>
      <c r="GQK22" s="39"/>
      <c r="GQL22" s="455"/>
      <c r="GQM22" s="455"/>
      <c r="GQN22" s="455"/>
      <c r="GQO22" s="39"/>
      <c r="GQP22" s="39"/>
      <c r="GQQ22" s="39"/>
      <c r="GQR22" s="39"/>
      <c r="GQS22" s="39"/>
      <c r="GQT22" s="455"/>
      <c r="GQU22" s="455"/>
      <c r="GQV22" s="455"/>
      <c r="GQW22" s="39"/>
      <c r="GQX22" s="39"/>
      <c r="GQY22" s="39"/>
      <c r="GQZ22" s="39"/>
      <c r="GRA22" s="39"/>
      <c r="GRB22" s="455"/>
      <c r="GRC22" s="455"/>
      <c r="GRD22" s="455"/>
      <c r="GRE22" s="39"/>
      <c r="GRF22" s="39"/>
      <c r="GRG22" s="39"/>
      <c r="GRH22" s="39"/>
      <c r="GRI22" s="39"/>
      <c r="GRJ22" s="455"/>
      <c r="GRK22" s="455"/>
      <c r="GRL22" s="455"/>
      <c r="GRM22" s="39"/>
      <c r="GRN22" s="39"/>
      <c r="GRO22" s="39"/>
      <c r="GRP22" s="39"/>
      <c r="GRQ22" s="39"/>
      <c r="GRR22" s="455"/>
      <c r="GRS22" s="455"/>
      <c r="GRT22" s="455"/>
      <c r="GRU22" s="39"/>
      <c r="GRV22" s="39"/>
      <c r="GRW22" s="39"/>
      <c r="GRX22" s="39"/>
      <c r="GRY22" s="39"/>
      <c r="GRZ22" s="455"/>
      <c r="GSA22" s="455"/>
      <c r="GSB22" s="455"/>
      <c r="GSC22" s="39"/>
      <c r="GSD22" s="39"/>
      <c r="GSE22" s="39"/>
      <c r="GSF22" s="39"/>
      <c r="GSG22" s="39"/>
      <c r="GSH22" s="455"/>
      <c r="GSI22" s="455"/>
      <c r="GSJ22" s="455"/>
      <c r="GSK22" s="39"/>
      <c r="GSL22" s="39"/>
      <c r="GSM22" s="39"/>
      <c r="GSN22" s="39"/>
      <c r="GSO22" s="39"/>
      <c r="GSP22" s="455"/>
      <c r="GSQ22" s="455"/>
      <c r="GSR22" s="455"/>
      <c r="GSS22" s="39"/>
      <c r="GST22" s="39"/>
      <c r="GSU22" s="39"/>
      <c r="GSV22" s="39"/>
      <c r="GSW22" s="39"/>
      <c r="GSX22" s="455"/>
      <c r="GSY22" s="455"/>
      <c r="GSZ22" s="455"/>
      <c r="GTA22" s="39"/>
      <c r="GTB22" s="39"/>
      <c r="GTC22" s="39"/>
      <c r="GTD22" s="39"/>
      <c r="GTE22" s="39"/>
      <c r="GTF22" s="455"/>
      <c r="GTG22" s="455"/>
      <c r="GTH22" s="455"/>
      <c r="GTI22" s="39"/>
      <c r="GTJ22" s="39"/>
      <c r="GTK22" s="39"/>
      <c r="GTL22" s="39"/>
      <c r="GTM22" s="39"/>
      <c r="GTN22" s="455"/>
      <c r="GTO22" s="455"/>
      <c r="GTP22" s="455"/>
      <c r="GTQ22" s="39"/>
      <c r="GTR22" s="39"/>
      <c r="GTS22" s="39"/>
      <c r="GTT22" s="39"/>
      <c r="GTU22" s="39"/>
      <c r="GTV22" s="455"/>
      <c r="GTW22" s="455"/>
      <c r="GTX22" s="455"/>
      <c r="GTY22" s="39"/>
      <c r="GTZ22" s="39"/>
      <c r="GUA22" s="39"/>
      <c r="GUB22" s="39"/>
      <c r="GUC22" s="39"/>
      <c r="GUD22" s="455"/>
      <c r="GUE22" s="455"/>
      <c r="GUF22" s="455"/>
      <c r="GUG22" s="39"/>
      <c r="GUH22" s="39"/>
      <c r="GUI22" s="39"/>
      <c r="GUJ22" s="39"/>
      <c r="GUK22" s="39"/>
      <c r="GUL22" s="455"/>
      <c r="GUM22" s="455"/>
      <c r="GUN22" s="455"/>
      <c r="GUO22" s="39"/>
      <c r="GUP22" s="39"/>
      <c r="GUQ22" s="39"/>
      <c r="GUR22" s="39"/>
      <c r="GUS22" s="39"/>
      <c r="GUT22" s="455"/>
      <c r="GUU22" s="455"/>
      <c r="GUV22" s="455"/>
      <c r="GUW22" s="39"/>
      <c r="GUX22" s="39"/>
      <c r="GUY22" s="39"/>
      <c r="GUZ22" s="39"/>
      <c r="GVA22" s="39"/>
      <c r="GVB22" s="455"/>
      <c r="GVC22" s="455"/>
      <c r="GVD22" s="455"/>
      <c r="GVE22" s="39"/>
      <c r="GVF22" s="39"/>
      <c r="GVG22" s="39"/>
      <c r="GVH22" s="39"/>
      <c r="GVI22" s="39"/>
      <c r="GVJ22" s="455"/>
      <c r="GVK22" s="455"/>
      <c r="GVL22" s="455"/>
      <c r="GVM22" s="39"/>
      <c r="GVN22" s="39"/>
      <c r="GVO22" s="39"/>
      <c r="GVP22" s="39"/>
      <c r="GVQ22" s="39"/>
      <c r="GVR22" s="455"/>
      <c r="GVS22" s="455"/>
      <c r="GVT22" s="455"/>
      <c r="GVU22" s="39"/>
      <c r="GVV22" s="39"/>
      <c r="GVW22" s="39"/>
      <c r="GVX22" s="39"/>
      <c r="GVY22" s="39"/>
      <c r="GVZ22" s="455"/>
      <c r="GWA22" s="455"/>
      <c r="GWB22" s="455"/>
      <c r="GWC22" s="39"/>
      <c r="GWD22" s="39"/>
      <c r="GWE22" s="39"/>
      <c r="GWF22" s="39"/>
      <c r="GWG22" s="39"/>
      <c r="GWH22" s="455"/>
      <c r="GWI22" s="455"/>
      <c r="GWJ22" s="455"/>
      <c r="GWK22" s="39"/>
      <c r="GWL22" s="39"/>
      <c r="GWM22" s="39"/>
      <c r="GWN22" s="39"/>
      <c r="GWO22" s="39"/>
      <c r="GWP22" s="455"/>
      <c r="GWQ22" s="455"/>
      <c r="GWR22" s="455"/>
      <c r="GWS22" s="39"/>
      <c r="GWT22" s="39"/>
      <c r="GWU22" s="39"/>
      <c r="GWV22" s="39"/>
      <c r="GWW22" s="39"/>
      <c r="GWX22" s="455"/>
      <c r="GWY22" s="455"/>
      <c r="GWZ22" s="455"/>
      <c r="GXA22" s="39"/>
      <c r="GXB22" s="39"/>
      <c r="GXC22" s="39"/>
      <c r="GXD22" s="39"/>
      <c r="GXE22" s="39"/>
      <c r="GXF22" s="455"/>
      <c r="GXG22" s="455"/>
      <c r="GXH22" s="455"/>
      <c r="GXI22" s="39"/>
      <c r="GXJ22" s="39"/>
      <c r="GXK22" s="39"/>
      <c r="GXL22" s="39"/>
      <c r="GXM22" s="39"/>
      <c r="GXN22" s="455"/>
      <c r="GXO22" s="455"/>
      <c r="GXP22" s="455"/>
      <c r="GXQ22" s="39"/>
      <c r="GXR22" s="39"/>
      <c r="GXS22" s="39"/>
      <c r="GXT22" s="39"/>
      <c r="GXU22" s="39"/>
      <c r="GXV22" s="455"/>
      <c r="GXW22" s="455"/>
      <c r="GXX22" s="455"/>
      <c r="GXY22" s="39"/>
      <c r="GXZ22" s="39"/>
      <c r="GYA22" s="39"/>
      <c r="GYB22" s="39"/>
      <c r="GYC22" s="39"/>
      <c r="GYD22" s="455"/>
      <c r="GYE22" s="455"/>
      <c r="GYF22" s="455"/>
      <c r="GYG22" s="39"/>
      <c r="GYH22" s="39"/>
      <c r="GYI22" s="39"/>
      <c r="GYJ22" s="39"/>
      <c r="GYK22" s="39"/>
      <c r="GYL22" s="455"/>
      <c r="GYM22" s="455"/>
      <c r="GYN22" s="455"/>
      <c r="GYO22" s="39"/>
      <c r="GYP22" s="39"/>
      <c r="GYQ22" s="39"/>
      <c r="GYR22" s="39"/>
      <c r="GYS22" s="39"/>
      <c r="GYT22" s="455"/>
      <c r="GYU22" s="455"/>
      <c r="GYV22" s="455"/>
      <c r="GYW22" s="39"/>
      <c r="GYX22" s="39"/>
      <c r="GYY22" s="39"/>
      <c r="GYZ22" s="39"/>
      <c r="GZA22" s="39"/>
      <c r="GZB22" s="455"/>
      <c r="GZC22" s="455"/>
      <c r="GZD22" s="455"/>
      <c r="GZE22" s="39"/>
      <c r="GZF22" s="39"/>
      <c r="GZG22" s="39"/>
      <c r="GZH22" s="39"/>
      <c r="GZI22" s="39"/>
      <c r="GZJ22" s="455"/>
      <c r="GZK22" s="455"/>
      <c r="GZL22" s="455"/>
      <c r="GZM22" s="39"/>
      <c r="GZN22" s="39"/>
      <c r="GZO22" s="39"/>
      <c r="GZP22" s="39"/>
      <c r="GZQ22" s="39"/>
      <c r="GZR22" s="455"/>
      <c r="GZS22" s="455"/>
      <c r="GZT22" s="455"/>
      <c r="GZU22" s="39"/>
      <c r="GZV22" s="39"/>
      <c r="GZW22" s="39"/>
      <c r="GZX22" s="39"/>
      <c r="GZY22" s="39"/>
      <c r="GZZ22" s="455"/>
      <c r="HAA22" s="455"/>
      <c r="HAB22" s="455"/>
      <c r="HAC22" s="39"/>
      <c r="HAD22" s="39"/>
      <c r="HAE22" s="39"/>
      <c r="HAF22" s="39"/>
      <c r="HAG22" s="39"/>
      <c r="HAH22" s="455"/>
      <c r="HAI22" s="455"/>
      <c r="HAJ22" s="455"/>
      <c r="HAK22" s="39"/>
      <c r="HAL22" s="39"/>
      <c r="HAM22" s="39"/>
      <c r="HAN22" s="39"/>
      <c r="HAO22" s="39"/>
      <c r="HAP22" s="455"/>
      <c r="HAQ22" s="455"/>
      <c r="HAR22" s="455"/>
      <c r="HAS22" s="39"/>
      <c r="HAT22" s="39"/>
      <c r="HAU22" s="39"/>
      <c r="HAV22" s="39"/>
      <c r="HAW22" s="39"/>
      <c r="HAX22" s="455"/>
      <c r="HAY22" s="455"/>
      <c r="HAZ22" s="455"/>
      <c r="HBA22" s="39"/>
      <c r="HBB22" s="39"/>
      <c r="HBC22" s="39"/>
      <c r="HBD22" s="39"/>
      <c r="HBE22" s="39"/>
      <c r="HBF22" s="455"/>
      <c r="HBG22" s="455"/>
      <c r="HBH22" s="455"/>
      <c r="HBI22" s="39"/>
      <c r="HBJ22" s="39"/>
      <c r="HBK22" s="39"/>
      <c r="HBL22" s="39"/>
      <c r="HBM22" s="39"/>
      <c r="HBN22" s="455"/>
      <c r="HBO22" s="455"/>
      <c r="HBP22" s="455"/>
      <c r="HBQ22" s="39"/>
      <c r="HBR22" s="39"/>
      <c r="HBS22" s="39"/>
      <c r="HBT22" s="39"/>
      <c r="HBU22" s="39"/>
      <c r="HBV22" s="455"/>
      <c r="HBW22" s="455"/>
      <c r="HBX22" s="455"/>
      <c r="HBY22" s="39"/>
      <c r="HBZ22" s="39"/>
      <c r="HCA22" s="39"/>
      <c r="HCB22" s="39"/>
      <c r="HCC22" s="39"/>
      <c r="HCD22" s="455"/>
      <c r="HCE22" s="455"/>
      <c r="HCF22" s="455"/>
      <c r="HCG22" s="39"/>
      <c r="HCH22" s="39"/>
      <c r="HCI22" s="39"/>
      <c r="HCJ22" s="39"/>
      <c r="HCK22" s="39"/>
      <c r="HCL22" s="455"/>
      <c r="HCM22" s="455"/>
      <c r="HCN22" s="455"/>
      <c r="HCO22" s="39"/>
      <c r="HCP22" s="39"/>
      <c r="HCQ22" s="39"/>
      <c r="HCR22" s="39"/>
      <c r="HCS22" s="39"/>
      <c r="HCT22" s="455"/>
      <c r="HCU22" s="455"/>
      <c r="HCV22" s="455"/>
      <c r="HCW22" s="39"/>
      <c r="HCX22" s="39"/>
      <c r="HCY22" s="39"/>
      <c r="HCZ22" s="39"/>
      <c r="HDA22" s="39"/>
      <c r="HDB22" s="455"/>
      <c r="HDC22" s="455"/>
      <c r="HDD22" s="455"/>
      <c r="HDE22" s="39"/>
      <c r="HDF22" s="39"/>
      <c r="HDG22" s="39"/>
      <c r="HDH22" s="39"/>
      <c r="HDI22" s="39"/>
      <c r="HDJ22" s="455"/>
      <c r="HDK22" s="455"/>
      <c r="HDL22" s="455"/>
      <c r="HDM22" s="39"/>
      <c r="HDN22" s="39"/>
      <c r="HDO22" s="39"/>
      <c r="HDP22" s="39"/>
      <c r="HDQ22" s="39"/>
      <c r="HDR22" s="455"/>
      <c r="HDS22" s="455"/>
      <c r="HDT22" s="455"/>
      <c r="HDU22" s="39"/>
      <c r="HDV22" s="39"/>
      <c r="HDW22" s="39"/>
      <c r="HDX22" s="39"/>
      <c r="HDY22" s="39"/>
      <c r="HDZ22" s="455"/>
      <c r="HEA22" s="455"/>
      <c r="HEB22" s="455"/>
      <c r="HEC22" s="39"/>
      <c r="HED22" s="39"/>
      <c r="HEE22" s="39"/>
      <c r="HEF22" s="39"/>
      <c r="HEG22" s="39"/>
      <c r="HEH22" s="455"/>
      <c r="HEI22" s="455"/>
      <c r="HEJ22" s="455"/>
      <c r="HEK22" s="39"/>
      <c r="HEL22" s="39"/>
      <c r="HEM22" s="39"/>
      <c r="HEN22" s="39"/>
      <c r="HEO22" s="39"/>
      <c r="HEP22" s="455"/>
      <c r="HEQ22" s="455"/>
      <c r="HER22" s="455"/>
      <c r="HES22" s="39"/>
      <c r="HET22" s="39"/>
      <c r="HEU22" s="39"/>
      <c r="HEV22" s="39"/>
      <c r="HEW22" s="39"/>
      <c r="HEX22" s="455"/>
      <c r="HEY22" s="455"/>
      <c r="HEZ22" s="455"/>
      <c r="HFA22" s="39"/>
      <c r="HFB22" s="39"/>
      <c r="HFC22" s="39"/>
      <c r="HFD22" s="39"/>
      <c r="HFE22" s="39"/>
      <c r="HFF22" s="455"/>
      <c r="HFG22" s="455"/>
      <c r="HFH22" s="455"/>
      <c r="HFI22" s="39"/>
      <c r="HFJ22" s="39"/>
      <c r="HFK22" s="39"/>
      <c r="HFL22" s="39"/>
      <c r="HFM22" s="39"/>
      <c r="HFN22" s="455"/>
      <c r="HFO22" s="455"/>
      <c r="HFP22" s="455"/>
      <c r="HFQ22" s="39"/>
      <c r="HFR22" s="39"/>
      <c r="HFS22" s="39"/>
      <c r="HFT22" s="39"/>
      <c r="HFU22" s="39"/>
      <c r="HFV22" s="455"/>
      <c r="HFW22" s="455"/>
      <c r="HFX22" s="455"/>
      <c r="HFY22" s="39"/>
      <c r="HFZ22" s="39"/>
      <c r="HGA22" s="39"/>
      <c r="HGB22" s="39"/>
      <c r="HGC22" s="39"/>
      <c r="HGD22" s="455"/>
      <c r="HGE22" s="455"/>
      <c r="HGF22" s="455"/>
      <c r="HGG22" s="39"/>
      <c r="HGH22" s="39"/>
      <c r="HGI22" s="39"/>
      <c r="HGJ22" s="39"/>
      <c r="HGK22" s="39"/>
      <c r="HGL22" s="455"/>
      <c r="HGM22" s="455"/>
      <c r="HGN22" s="455"/>
      <c r="HGO22" s="39"/>
      <c r="HGP22" s="39"/>
      <c r="HGQ22" s="39"/>
      <c r="HGR22" s="39"/>
      <c r="HGS22" s="39"/>
      <c r="HGT22" s="455"/>
      <c r="HGU22" s="455"/>
      <c r="HGV22" s="455"/>
      <c r="HGW22" s="39"/>
      <c r="HGX22" s="39"/>
      <c r="HGY22" s="39"/>
      <c r="HGZ22" s="39"/>
      <c r="HHA22" s="39"/>
      <c r="HHB22" s="455"/>
      <c r="HHC22" s="455"/>
      <c r="HHD22" s="455"/>
      <c r="HHE22" s="39"/>
      <c r="HHF22" s="39"/>
      <c r="HHG22" s="39"/>
      <c r="HHH22" s="39"/>
      <c r="HHI22" s="39"/>
      <c r="HHJ22" s="455"/>
      <c r="HHK22" s="455"/>
      <c r="HHL22" s="455"/>
      <c r="HHM22" s="39"/>
      <c r="HHN22" s="39"/>
      <c r="HHO22" s="39"/>
      <c r="HHP22" s="39"/>
      <c r="HHQ22" s="39"/>
      <c r="HHR22" s="455"/>
      <c r="HHS22" s="455"/>
      <c r="HHT22" s="455"/>
      <c r="HHU22" s="39"/>
      <c r="HHV22" s="39"/>
      <c r="HHW22" s="39"/>
      <c r="HHX22" s="39"/>
      <c r="HHY22" s="39"/>
      <c r="HHZ22" s="455"/>
      <c r="HIA22" s="455"/>
      <c r="HIB22" s="455"/>
      <c r="HIC22" s="39"/>
      <c r="HID22" s="39"/>
      <c r="HIE22" s="39"/>
      <c r="HIF22" s="39"/>
      <c r="HIG22" s="39"/>
      <c r="HIH22" s="455"/>
      <c r="HII22" s="455"/>
      <c r="HIJ22" s="455"/>
      <c r="HIK22" s="39"/>
      <c r="HIL22" s="39"/>
      <c r="HIM22" s="39"/>
      <c r="HIN22" s="39"/>
      <c r="HIO22" s="39"/>
      <c r="HIP22" s="455"/>
      <c r="HIQ22" s="455"/>
      <c r="HIR22" s="455"/>
      <c r="HIS22" s="39"/>
      <c r="HIT22" s="39"/>
      <c r="HIU22" s="39"/>
      <c r="HIV22" s="39"/>
      <c r="HIW22" s="39"/>
      <c r="HIX22" s="455"/>
      <c r="HIY22" s="455"/>
      <c r="HIZ22" s="455"/>
      <c r="HJA22" s="39"/>
      <c r="HJB22" s="39"/>
      <c r="HJC22" s="39"/>
      <c r="HJD22" s="39"/>
      <c r="HJE22" s="39"/>
      <c r="HJF22" s="455"/>
      <c r="HJG22" s="455"/>
      <c r="HJH22" s="455"/>
      <c r="HJI22" s="39"/>
      <c r="HJJ22" s="39"/>
      <c r="HJK22" s="39"/>
      <c r="HJL22" s="39"/>
      <c r="HJM22" s="39"/>
      <c r="HJN22" s="455"/>
      <c r="HJO22" s="455"/>
      <c r="HJP22" s="455"/>
      <c r="HJQ22" s="39"/>
      <c r="HJR22" s="39"/>
      <c r="HJS22" s="39"/>
      <c r="HJT22" s="39"/>
      <c r="HJU22" s="39"/>
      <c r="HJV22" s="455"/>
      <c r="HJW22" s="455"/>
      <c r="HJX22" s="455"/>
      <c r="HJY22" s="39"/>
      <c r="HJZ22" s="39"/>
      <c r="HKA22" s="39"/>
      <c r="HKB22" s="39"/>
      <c r="HKC22" s="39"/>
      <c r="HKD22" s="455"/>
      <c r="HKE22" s="455"/>
      <c r="HKF22" s="455"/>
      <c r="HKG22" s="39"/>
      <c r="HKH22" s="39"/>
      <c r="HKI22" s="39"/>
      <c r="HKJ22" s="39"/>
      <c r="HKK22" s="39"/>
      <c r="HKL22" s="455"/>
      <c r="HKM22" s="455"/>
      <c r="HKN22" s="455"/>
      <c r="HKO22" s="39"/>
      <c r="HKP22" s="39"/>
      <c r="HKQ22" s="39"/>
      <c r="HKR22" s="39"/>
      <c r="HKS22" s="39"/>
      <c r="HKT22" s="455"/>
      <c r="HKU22" s="455"/>
      <c r="HKV22" s="455"/>
      <c r="HKW22" s="39"/>
      <c r="HKX22" s="39"/>
      <c r="HKY22" s="39"/>
      <c r="HKZ22" s="39"/>
      <c r="HLA22" s="39"/>
      <c r="HLB22" s="455"/>
      <c r="HLC22" s="455"/>
      <c r="HLD22" s="455"/>
      <c r="HLE22" s="39"/>
      <c r="HLF22" s="39"/>
      <c r="HLG22" s="39"/>
      <c r="HLH22" s="39"/>
      <c r="HLI22" s="39"/>
      <c r="HLJ22" s="455"/>
      <c r="HLK22" s="455"/>
      <c r="HLL22" s="455"/>
      <c r="HLM22" s="39"/>
      <c r="HLN22" s="39"/>
      <c r="HLO22" s="39"/>
      <c r="HLP22" s="39"/>
      <c r="HLQ22" s="39"/>
      <c r="HLR22" s="455"/>
      <c r="HLS22" s="455"/>
      <c r="HLT22" s="455"/>
      <c r="HLU22" s="39"/>
      <c r="HLV22" s="39"/>
      <c r="HLW22" s="39"/>
      <c r="HLX22" s="39"/>
      <c r="HLY22" s="39"/>
      <c r="HLZ22" s="455"/>
      <c r="HMA22" s="455"/>
      <c r="HMB22" s="455"/>
      <c r="HMC22" s="39"/>
      <c r="HMD22" s="39"/>
      <c r="HME22" s="39"/>
      <c r="HMF22" s="39"/>
      <c r="HMG22" s="39"/>
      <c r="HMH22" s="455"/>
      <c r="HMI22" s="455"/>
      <c r="HMJ22" s="455"/>
      <c r="HMK22" s="39"/>
      <c r="HML22" s="39"/>
      <c r="HMM22" s="39"/>
      <c r="HMN22" s="39"/>
      <c r="HMO22" s="39"/>
      <c r="HMP22" s="455"/>
      <c r="HMQ22" s="455"/>
      <c r="HMR22" s="455"/>
      <c r="HMS22" s="39"/>
      <c r="HMT22" s="39"/>
      <c r="HMU22" s="39"/>
      <c r="HMV22" s="39"/>
      <c r="HMW22" s="39"/>
      <c r="HMX22" s="455"/>
      <c r="HMY22" s="455"/>
      <c r="HMZ22" s="455"/>
      <c r="HNA22" s="39"/>
      <c r="HNB22" s="39"/>
      <c r="HNC22" s="39"/>
      <c r="HND22" s="39"/>
      <c r="HNE22" s="39"/>
      <c r="HNF22" s="455"/>
      <c r="HNG22" s="455"/>
      <c r="HNH22" s="455"/>
      <c r="HNI22" s="39"/>
      <c r="HNJ22" s="39"/>
      <c r="HNK22" s="39"/>
      <c r="HNL22" s="39"/>
      <c r="HNM22" s="39"/>
      <c r="HNN22" s="455"/>
      <c r="HNO22" s="455"/>
      <c r="HNP22" s="455"/>
      <c r="HNQ22" s="39"/>
      <c r="HNR22" s="39"/>
      <c r="HNS22" s="39"/>
      <c r="HNT22" s="39"/>
      <c r="HNU22" s="39"/>
      <c r="HNV22" s="455"/>
      <c r="HNW22" s="455"/>
      <c r="HNX22" s="455"/>
      <c r="HNY22" s="39"/>
      <c r="HNZ22" s="39"/>
      <c r="HOA22" s="39"/>
      <c r="HOB22" s="39"/>
      <c r="HOC22" s="39"/>
      <c r="HOD22" s="455"/>
      <c r="HOE22" s="455"/>
      <c r="HOF22" s="455"/>
      <c r="HOG22" s="39"/>
      <c r="HOH22" s="39"/>
      <c r="HOI22" s="39"/>
      <c r="HOJ22" s="39"/>
      <c r="HOK22" s="39"/>
      <c r="HOL22" s="455"/>
      <c r="HOM22" s="455"/>
      <c r="HON22" s="455"/>
      <c r="HOO22" s="39"/>
      <c r="HOP22" s="39"/>
      <c r="HOQ22" s="39"/>
      <c r="HOR22" s="39"/>
      <c r="HOS22" s="39"/>
      <c r="HOT22" s="455"/>
      <c r="HOU22" s="455"/>
      <c r="HOV22" s="455"/>
      <c r="HOW22" s="39"/>
      <c r="HOX22" s="39"/>
      <c r="HOY22" s="39"/>
      <c r="HOZ22" s="39"/>
      <c r="HPA22" s="39"/>
      <c r="HPB22" s="455"/>
      <c r="HPC22" s="455"/>
      <c r="HPD22" s="455"/>
      <c r="HPE22" s="39"/>
      <c r="HPF22" s="39"/>
      <c r="HPG22" s="39"/>
      <c r="HPH22" s="39"/>
      <c r="HPI22" s="39"/>
      <c r="HPJ22" s="455"/>
      <c r="HPK22" s="455"/>
      <c r="HPL22" s="455"/>
      <c r="HPM22" s="39"/>
      <c r="HPN22" s="39"/>
      <c r="HPO22" s="39"/>
      <c r="HPP22" s="39"/>
      <c r="HPQ22" s="39"/>
      <c r="HPR22" s="455"/>
      <c r="HPS22" s="455"/>
      <c r="HPT22" s="455"/>
      <c r="HPU22" s="39"/>
      <c r="HPV22" s="39"/>
      <c r="HPW22" s="39"/>
      <c r="HPX22" s="39"/>
      <c r="HPY22" s="39"/>
      <c r="HPZ22" s="455"/>
      <c r="HQA22" s="455"/>
      <c r="HQB22" s="455"/>
      <c r="HQC22" s="39"/>
      <c r="HQD22" s="39"/>
      <c r="HQE22" s="39"/>
      <c r="HQF22" s="39"/>
      <c r="HQG22" s="39"/>
      <c r="HQH22" s="455"/>
      <c r="HQI22" s="455"/>
      <c r="HQJ22" s="455"/>
      <c r="HQK22" s="39"/>
      <c r="HQL22" s="39"/>
      <c r="HQM22" s="39"/>
      <c r="HQN22" s="39"/>
      <c r="HQO22" s="39"/>
      <c r="HQP22" s="455"/>
      <c r="HQQ22" s="455"/>
      <c r="HQR22" s="455"/>
      <c r="HQS22" s="39"/>
      <c r="HQT22" s="39"/>
      <c r="HQU22" s="39"/>
      <c r="HQV22" s="39"/>
      <c r="HQW22" s="39"/>
      <c r="HQX22" s="455"/>
      <c r="HQY22" s="455"/>
      <c r="HQZ22" s="455"/>
      <c r="HRA22" s="39"/>
      <c r="HRB22" s="39"/>
      <c r="HRC22" s="39"/>
      <c r="HRD22" s="39"/>
      <c r="HRE22" s="39"/>
      <c r="HRF22" s="455"/>
      <c r="HRG22" s="455"/>
      <c r="HRH22" s="455"/>
      <c r="HRI22" s="39"/>
      <c r="HRJ22" s="39"/>
      <c r="HRK22" s="39"/>
      <c r="HRL22" s="39"/>
      <c r="HRM22" s="39"/>
      <c r="HRN22" s="455"/>
      <c r="HRO22" s="455"/>
      <c r="HRP22" s="455"/>
      <c r="HRQ22" s="39"/>
      <c r="HRR22" s="39"/>
      <c r="HRS22" s="39"/>
      <c r="HRT22" s="39"/>
      <c r="HRU22" s="39"/>
      <c r="HRV22" s="455"/>
      <c r="HRW22" s="455"/>
      <c r="HRX22" s="455"/>
      <c r="HRY22" s="39"/>
      <c r="HRZ22" s="39"/>
      <c r="HSA22" s="39"/>
      <c r="HSB22" s="39"/>
      <c r="HSC22" s="39"/>
      <c r="HSD22" s="455"/>
      <c r="HSE22" s="455"/>
      <c r="HSF22" s="455"/>
      <c r="HSG22" s="39"/>
      <c r="HSH22" s="39"/>
      <c r="HSI22" s="39"/>
      <c r="HSJ22" s="39"/>
      <c r="HSK22" s="39"/>
      <c r="HSL22" s="455"/>
      <c r="HSM22" s="455"/>
      <c r="HSN22" s="455"/>
      <c r="HSO22" s="39"/>
      <c r="HSP22" s="39"/>
      <c r="HSQ22" s="39"/>
      <c r="HSR22" s="39"/>
      <c r="HSS22" s="39"/>
      <c r="HST22" s="455"/>
      <c r="HSU22" s="455"/>
      <c r="HSV22" s="455"/>
      <c r="HSW22" s="39"/>
      <c r="HSX22" s="39"/>
      <c r="HSY22" s="39"/>
      <c r="HSZ22" s="39"/>
      <c r="HTA22" s="39"/>
      <c r="HTB22" s="455"/>
      <c r="HTC22" s="455"/>
      <c r="HTD22" s="455"/>
      <c r="HTE22" s="39"/>
      <c r="HTF22" s="39"/>
      <c r="HTG22" s="39"/>
      <c r="HTH22" s="39"/>
      <c r="HTI22" s="39"/>
      <c r="HTJ22" s="455"/>
      <c r="HTK22" s="455"/>
      <c r="HTL22" s="455"/>
      <c r="HTM22" s="39"/>
      <c r="HTN22" s="39"/>
      <c r="HTO22" s="39"/>
      <c r="HTP22" s="39"/>
      <c r="HTQ22" s="39"/>
      <c r="HTR22" s="455"/>
      <c r="HTS22" s="455"/>
      <c r="HTT22" s="455"/>
      <c r="HTU22" s="39"/>
      <c r="HTV22" s="39"/>
      <c r="HTW22" s="39"/>
      <c r="HTX22" s="39"/>
      <c r="HTY22" s="39"/>
      <c r="HTZ22" s="455"/>
      <c r="HUA22" s="455"/>
      <c r="HUB22" s="455"/>
      <c r="HUC22" s="39"/>
      <c r="HUD22" s="39"/>
      <c r="HUE22" s="39"/>
      <c r="HUF22" s="39"/>
      <c r="HUG22" s="39"/>
      <c r="HUH22" s="455"/>
      <c r="HUI22" s="455"/>
      <c r="HUJ22" s="455"/>
      <c r="HUK22" s="39"/>
      <c r="HUL22" s="39"/>
      <c r="HUM22" s="39"/>
      <c r="HUN22" s="39"/>
      <c r="HUO22" s="39"/>
      <c r="HUP22" s="455"/>
      <c r="HUQ22" s="455"/>
      <c r="HUR22" s="455"/>
      <c r="HUS22" s="39"/>
      <c r="HUT22" s="39"/>
      <c r="HUU22" s="39"/>
      <c r="HUV22" s="39"/>
      <c r="HUW22" s="39"/>
      <c r="HUX22" s="455"/>
      <c r="HUY22" s="455"/>
      <c r="HUZ22" s="455"/>
      <c r="HVA22" s="39"/>
      <c r="HVB22" s="39"/>
      <c r="HVC22" s="39"/>
      <c r="HVD22" s="39"/>
      <c r="HVE22" s="39"/>
      <c r="HVF22" s="455"/>
      <c r="HVG22" s="455"/>
      <c r="HVH22" s="455"/>
      <c r="HVI22" s="39"/>
      <c r="HVJ22" s="39"/>
      <c r="HVK22" s="39"/>
      <c r="HVL22" s="39"/>
      <c r="HVM22" s="39"/>
      <c r="HVN22" s="455"/>
      <c r="HVO22" s="455"/>
      <c r="HVP22" s="455"/>
      <c r="HVQ22" s="39"/>
      <c r="HVR22" s="39"/>
      <c r="HVS22" s="39"/>
      <c r="HVT22" s="39"/>
      <c r="HVU22" s="39"/>
      <c r="HVV22" s="455"/>
      <c r="HVW22" s="455"/>
      <c r="HVX22" s="455"/>
      <c r="HVY22" s="39"/>
      <c r="HVZ22" s="39"/>
      <c r="HWA22" s="39"/>
      <c r="HWB22" s="39"/>
      <c r="HWC22" s="39"/>
      <c r="HWD22" s="455"/>
      <c r="HWE22" s="455"/>
      <c r="HWF22" s="455"/>
      <c r="HWG22" s="39"/>
      <c r="HWH22" s="39"/>
      <c r="HWI22" s="39"/>
      <c r="HWJ22" s="39"/>
      <c r="HWK22" s="39"/>
      <c r="HWL22" s="455"/>
      <c r="HWM22" s="455"/>
      <c r="HWN22" s="455"/>
      <c r="HWO22" s="39"/>
      <c r="HWP22" s="39"/>
      <c r="HWQ22" s="39"/>
      <c r="HWR22" s="39"/>
      <c r="HWS22" s="39"/>
      <c r="HWT22" s="455"/>
      <c r="HWU22" s="455"/>
      <c r="HWV22" s="455"/>
      <c r="HWW22" s="39"/>
      <c r="HWX22" s="39"/>
      <c r="HWY22" s="39"/>
      <c r="HWZ22" s="39"/>
      <c r="HXA22" s="39"/>
      <c r="HXB22" s="455"/>
      <c r="HXC22" s="455"/>
      <c r="HXD22" s="455"/>
      <c r="HXE22" s="39"/>
      <c r="HXF22" s="39"/>
      <c r="HXG22" s="39"/>
      <c r="HXH22" s="39"/>
      <c r="HXI22" s="39"/>
      <c r="HXJ22" s="455"/>
      <c r="HXK22" s="455"/>
      <c r="HXL22" s="455"/>
      <c r="HXM22" s="39"/>
      <c r="HXN22" s="39"/>
      <c r="HXO22" s="39"/>
      <c r="HXP22" s="39"/>
      <c r="HXQ22" s="39"/>
      <c r="HXR22" s="455"/>
      <c r="HXS22" s="455"/>
      <c r="HXT22" s="455"/>
      <c r="HXU22" s="39"/>
      <c r="HXV22" s="39"/>
      <c r="HXW22" s="39"/>
      <c r="HXX22" s="39"/>
      <c r="HXY22" s="39"/>
      <c r="HXZ22" s="455"/>
      <c r="HYA22" s="455"/>
      <c r="HYB22" s="455"/>
      <c r="HYC22" s="39"/>
      <c r="HYD22" s="39"/>
      <c r="HYE22" s="39"/>
      <c r="HYF22" s="39"/>
      <c r="HYG22" s="39"/>
      <c r="HYH22" s="455"/>
      <c r="HYI22" s="455"/>
      <c r="HYJ22" s="455"/>
      <c r="HYK22" s="39"/>
      <c r="HYL22" s="39"/>
      <c r="HYM22" s="39"/>
      <c r="HYN22" s="39"/>
      <c r="HYO22" s="39"/>
      <c r="HYP22" s="455"/>
      <c r="HYQ22" s="455"/>
      <c r="HYR22" s="455"/>
      <c r="HYS22" s="39"/>
      <c r="HYT22" s="39"/>
      <c r="HYU22" s="39"/>
      <c r="HYV22" s="39"/>
      <c r="HYW22" s="39"/>
      <c r="HYX22" s="455"/>
      <c r="HYY22" s="455"/>
      <c r="HYZ22" s="455"/>
      <c r="HZA22" s="39"/>
      <c r="HZB22" s="39"/>
      <c r="HZC22" s="39"/>
      <c r="HZD22" s="39"/>
      <c r="HZE22" s="39"/>
      <c r="HZF22" s="455"/>
      <c r="HZG22" s="455"/>
      <c r="HZH22" s="455"/>
      <c r="HZI22" s="39"/>
      <c r="HZJ22" s="39"/>
      <c r="HZK22" s="39"/>
      <c r="HZL22" s="39"/>
      <c r="HZM22" s="39"/>
      <c r="HZN22" s="455"/>
      <c r="HZO22" s="455"/>
      <c r="HZP22" s="455"/>
      <c r="HZQ22" s="39"/>
      <c r="HZR22" s="39"/>
      <c r="HZS22" s="39"/>
      <c r="HZT22" s="39"/>
      <c r="HZU22" s="39"/>
      <c r="HZV22" s="455"/>
      <c r="HZW22" s="455"/>
      <c r="HZX22" s="455"/>
      <c r="HZY22" s="39"/>
      <c r="HZZ22" s="39"/>
      <c r="IAA22" s="39"/>
      <c r="IAB22" s="39"/>
      <c r="IAC22" s="39"/>
      <c r="IAD22" s="455"/>
      <c r="IAE22" s="455"/>
      <c r="IAF22" s="455"/>
      <c r="IAG22" s="39"/>
      <c r="IAH22" s="39"/>
      <c r="IAI22" s="39"/>
      <c r="IAJ22" s="39"/>
      <c r="IAK22" s="39"/>
      <c r="IAL22" s="455"/>
      <c r="IAM22" s="455"/>
      <c r="IAN22" s="455"/>
      <c r="IAO22" s="39"/>
      <c r="IAP22" s="39"/>
      <c r="IAQ22" s="39"/>
      <c r="IAR22" s="39"/>
      <c r="IAS22" s="39"/>
      <c r="IAT22" s="455"/>
      <c r="IAU22" s="455"/>
      <c r="IAV22" s="455"/>
      <c r="IAW22" s="39"/>
      <c r="IAX22" s="39"/>
      <c r="IAY22" s="39"/>
      <c r="IAZ22" s="39"/>
      <c r="IBA22" s="39"/>
      <c r="IBB22" s="455"/>
      <c r="IBC22" s="455"/>
      <c r="IBD22" s="455"/>
      <c r="IBE22" s="39"/>
      <c r="IBF22" s="39"/>
      <c r="IBG22" s="39"/>
      <c r="IBH22" s="39"/>
      <c r="IBI22" s="39"/>
      <c r="IBJ22" s="455"/>
      <c r="IBK22" s="455"/>
      <c r="IBL22" s="455"/>
      <c r="IBM22" s="39"/>
      <c r="IBN22" s="39"/>
      <c r="IBO22" s="39"/>
      <c r="IBP22" s="39"/>
      <c r="IBQ22" s="39"/>
      <c r="IBR22" s="455"/>
      <c r="IBS22" s="455"/>
      <c r="IBT22" s="455"/>
      <c r="IBU22" s="39"/>
      <c r="IBV22" s="39"/>
      <c r="IBW22" s="39"/>
      <c r="IBX22" s="39"/>
      <c r="IBY22" s="39"/>
      <c r="IBZ22" s="455"/>
      <c r="ICA22" s="455"/>
      <c r="ICB22" s="455"/>
      <c r="ICC22" s="39"/>
      <c r="ICD22" s="39"/>
      <c r="ICE22" s="39"/>
      <c r="ICF22" s="39"/>
      <c r="ICG22" s="39"/>
      <c r="ICH22" s="455"/>
      <c r="ICI22" s="455"/>
      <c r="ICJ22" s="455"/>
      <c r="ICK22" s="39"/>
      <c r="ICL22" s="39"/>
      <c r="ICM22" s="39"/>
      <c r="ICN22" s="39"/>
      <c r="ICO22" s="39"/>
      <c r="ICP22" s="455"/>
      <c r="ICQ22" s="455"/>
      <c r="ICR22" s="455"/>
      <c r="ICS22" s="39"/>
      <c r="ICT22" s="39"/>
      <c r="ICU22" s="39"/>
      <c r="ICV22" s="39"/>
      <c r="ICW22" s="39"/>
      <c r="ICX22" s="455"/>
      <c r="ICY22" s="455"/>
      <c r="ICZ22" s="455"/>
      <c r="IDA22" s="39"/>
      <c r="IDB22" s="39"/>
      <c r="IDC22" s="39"/>
      <c r="IDD22" s="39"/>
      <c r="IDE22" s="39"/>
      <c r="IDF22" s="455"/>
      <c r="IDG22" s="455"/>
      <c r="IDH22" s="455"/>
      <c r="IDI22" s="39"/>
      <c r="IDJ22" s="39"/>
      <c r="IDK22" s="39"/>
      <c r="IDL22" s="39"/>
      <c r="IDM22" s="39"/>
      <c r="IDN22" s="455"/>
      <c r="IDO22" s="455"/>
      <c r="IDP22" s="455"/>
      <c r="IDQ22" s="39"/>
      <c r="IDR22" s="39"/>
      <c r="IDS22" s="39"/>
      <c r="IDT22" s="39"/>
      <c r="IDU22" s="39"/>
      <c r="IDV22" s="455"/>
      <c r="IDW22" s="455"/>
      <c r="IDX22" s="455"/>
      <c r="IDY22" s="39"/>
      <c r="IDZ22" s="39"/>
      <c r="IEA22" s="39"/>
      <c r="IEB22" s="39"/>
      <c r="IEC22" s="39"/>
      <c r="IED22" s="455"/>
      <c r="IEE22" s="455"/>
      <c r="IEF22" s="455"/>
      <c r="IEG22" s="39"/>
      <c r="IEH22" s="39"/>
      <c r="IEI22" s="39"/>
      <c r="IEJ22" s="39"/>
      <c r="IEK22" s="39"/>
      <c r="IEL22" s="455"/>
      <c r="IEM22" s="455"/>
      <c r="IEN22" s="455"/>
      <c r="IEO22" s="39"/>
      <c r="IEP22" s="39"/>
      <c r="IEQ22" s="39"/>
      <c r="IER22" s="39"/>
      <c r="IES22" s="39"/>
      <c r="IET22" s="455"/>
      <c r="IEU22" s="455"/>
      <c r="IEV22" s="455"/>
      <c r="IEW22" s="39"/>
      <c r="IEX22" s="39"/>
      <c r="IEY22" s="39"/>
      <c r="IEZ22" s="39"/>
      <c r="IFA22" s="39"/>
      <c r="IFB22" s="455"/>
      <c r="IFC22" s="455"/>
      <c r="IFD22" s="455"/>
      <c r="IFE22" s="39"/>
      <c r="IFF22" s="39"/>
      <c r="IFG22" s="39"/>
      <c r="IFH22" s="39"/>
      <c r="IFI22" s="39"/>
      <c r="IFJ22" s="455"/>
      <c r="IFK22" s="455"/>
      <c r="IFL22" s="455"/>
      <c r="IFM22" s="39"/>
      <c r="IFN22" s="39"/>
      <c r="IFO22" s="39"/>
      <c r="IFP22" s="39"/>
      <c r="IFQ22" s="39"/>
      <c r="IFR22" s="455"/>
      <c r="IFS22" s="455"/>
      <c r="IFT22" s="455"/>
      <c r="IFU22" s="39"/>
      <c r="IFV22" s="39"/>
      <c r="IFW22" s="39"/>
      <c r="IFX22" s="39"/>
      <c r="IFY22" s="39"/>
      <c r="IFZ22" s="455"/>
      <c r="IGA22" s="455"/>
      <c r="IGB22" s="455"/>
      <c r="IGC22" s="39"/>
      <c r="IGD22" s="39"/>
      <c r="IGE22" s="39"/>
      <c r="IGF22" s="39"/>
      <c r="IGG22" s="39"/>
      <c r="IGH22" s="455"/>
      <c r="IGI22" s="455"/>
      <c r="IGJ22" s="455"/>
      <c r="IGK22" s="39"/>
      <c r="IGL22" s="39"/>
      <c r="IGM22" s="39"/>
      <c r="IGN22" s="39"/>
      <c r="IGO22" s="39"/>
      <c r="IGP22" s="455"/>
      <c r="IGQ22" s="455"/>
      <c r="IGR22" s="455"/>
      <c r="IGS22" s="39"/>
      <c r="IGT22" s="39"/>
      <c r="IGU22" s="39"/>
      <c r="IGV22" s="39"/>
      <c r="IGW22" s="39"/>
      <c r="IGX22" s="455"/>
      <c r="IGY22" s="455"/>
      <c r="IGZ22" s="455"/>
      <c r="IHA22" s="39"/>
      <c r="IHB22" s="39"/>
      <c r="IHC22" s="39"/>
      <c r="IHD22" s="39"/>
      <c r="IHE22" s="39"/>
      <c r="IHF22" s="455"/>
      <c r="IHG22" s="455"/>
      <c r="IHH22" s="455"/>
      <c r="IHI22" s="39"/>
      <c r="IHJ22" s="39"/>
      <c r="IHK22" s="39"/>
      <c r="IHL22" s="39"/>
      <c r="IHM22" s="39"/>
      <c r="IHN22" s="455"/>
      <c r="IHO22" s="455"/>
      <c r="IHP22" s="455"/>
      <c r="IHQ22" s="39"/>
      <c r="IHR22" s="39"/>
      <c r="IHS22" s="39"/>
      <c r="IHT22" s="39"/>
      <c r="IHU22" s="39"/>
      <c r="IHV22" s="455"/>
      <c r="IHW22" s="455"/>
      <c r="IHX22" s="455"/>
      <c r="IHY22" s="39"/>
      <c r="IHZ22" s="39"/>
      <c r="IIA22" s="39"/>
      <c r="IIB22" s="39"/>
      <c r="IIC22" s="39"/>
      <c r="IID22" s="455"/>
      <c r="IIE22" s="455"/>
      <c r="IIF22" s="455"/>
      <c r="IIG22" s="39"/>
      <c r="IIH22" s="39"/>
      <c r="III22" s="39"/>
      <c r="IIJ22" s="39"/>
      <c r="IIK22" s="39"/>
      <c r="IIL22" s="455"/>
      <c r="IIM22" s="455"/>
      <c r="IIN22" s="455"/>
      <c r="IIO22" s="39"/>
      <c r="IIP22" s="39"/>
      <c r="IIQ22" s="39"/>
      <c r="IIR22" s="39"/>
      <c r="IIS22" s="39"/>
      <c r="IIT22" s="455"/>
      <c r="IIU22" s="455"/>
      <c r="IIV22" s="455"/>
      <c r="IIW22" s="39"/>
      <c r="IIX22" s="39"/>
      <c r="IIY22" s="39"/>
      <c r="IIZ22" s="39"/>
      <c r="IJA22" s="39"/>
      <c r="IJB22" s="455"/>
      <c r="IJC22" s="455"/>
      <c r="IJD22" s="455"/>
      <c r="IJE22" s="39"/>
      <c r="IJF22" s="39"/>
      <c r="IJG22" s="39"/>
      <c r="IJH22" s="39"/>
      <c r="IJI22" s="39"/>
      <c r="IJJ22" s="455"/>
      <c r="IJK22" s="455"/>
      <c r="IJL22" s="455"/>
      <c r="IJM22" s="39"/>
      <c r="IJN22" s="39"/>
      <c r="IJO22" s="39"/>
      <c r="IJP22" s="39"/>
      <c r="IJQ22" s="39"/>
      <c r="IJR22" s="455"/>
      <c r="IJS22" s="455"/>
      <c r="IJT22" s="455"/>
      <c r="IJU22" s="39"/>
      <c r="IJV22" s="39"/>
      <c r="IJW22" s="39"/>
      <c r="IJX22" s="39"/>
      <c r="IJY22" s="39"/>
      <c r="IJZ22" s="455"/>
      <c r="IKA22" s="455"/>
      <c r="IKB22" s="455"/>
      <c r="IKC22" s="39"/>
      <c r="IKD22" s="39"/>
      <c r="IKE22" s="39"/>
      <c r="IKF22" s="39"/>
      <c r="IKG22" s="39"/>
      <c r="IKH22" s="455"/>
      <c r="IKI22" s="455"/>
      <c r="IKJ22" s="455"/>
      <c r="IKK22" s="39"/>
      <c r="IKL22" s="39"/>
      <c r="IKM22" s="39"/>
      <c r="IKN22" s="39"/>
      <c r="IKO22" s="39"/>
      <c r="IKP22" s="455"/>
      <c r="IKQ22" s="455"/>
      <c r="IKR22" s="455"/>
      <c r="IKS22" s="39"/>
      <c r="IKT22" s="39"/>
      <c r="IKU22" s="39"/>
      <c r="IKV22" s="39"/>
      <c r="IKW22" s="39"/>
      <c r="IKX22" s="455"/>
      <c r="IKY22" s="455"/>
      <c r="IKZ22" s="455"/>
      <c r="ILA22" s="39"/>
      <c r="ILB22" s="39"/>
      <c r="ILC22" s="39"/>
      <c r="ILD22" s="39"/>
      <c r="ILE22" s="39"/>
      <c r="ILF22" s="455"/>
      <c r="ILG22" s="455"/>
      <c r="ILH22" s="455"/>
      <c r="ILI22" s="39"/>
      <c r="ILJ22" s="39"/>
      <c r="ILK22" s="39"/>
      <c r="ILL22" s="39"/>
      <c r="ILM22" s="39"/>
      <c r="ILN22" s="455"/>
      <c r="ILO22" s="455"/>
      <c r="ILP22" s="455"/>
      <c r="ILQ22" s="39"/>
      <c r="ILR22" s="39"/>
      <c r="ILS22" s="39"/>
      <c r="ILT22" s="39"/>
      <c r="ILU22" s="39"/>
      <c r="ILV22" s="455"/>
      <c r="ILW22" s="455"/>
      <c r="ILX22" s="455"/>
      <c r="ILY22" s="39"/>
      <c r="ILZ22" s="39"/>
      <c r="IMA22" s="39"/>
      <c r="IMB22" s="39"/>
      <c r="IMC22" s="39"/>
      <c r="IMD22" s="455"/>
      <c r="IME22" s="455"/>
      <c r="IMF22" s="455"/>
      <c r="IMG22" s="39"/>
      <c r="IMH22" s="39"/>
      <c r="IMI22" s="39"/>
      <c r="IMJ22" s="39"/>
      <c r="IMK22" s="39"/>
      <c r="IML22" s="455"/>
      <c r="IMM22" s="455"/>
      <c r="IMN22" s="455"/>
      <c r="IMO22" s="39"/>
      <c r="IMP22" s="39"/>
      <c r="IMQ22" s="39"/>
      <c r="IMR22" s="39"/>
      <c r="IMS22" s="39"/>
      <c r="IMT22" s="455"/>
      <c r="IMU22" s="455"/>
      <c r="IMV22" s="455"/>
      <c r="IMW22" s="39"/>
      <c r="IMX22" s="39"/>
      <c r="IMY22" s="39"/>
      <c r="IMZ22" s="39"/>
      <c r="INA22" s="39"/>
      <c r="INB22" s="455"/>
      <c r="INC22" s="455"/>
      <c r="IND22" s="455"/>
      <c r="INE22" s="39"/>
      <c r="INF22" s="39"/>
      <c r="ING22" s="39"/>
      <c r="INH22" s="39"/>
      <c r="INI22" s="39"/>
      <c r="INJ22" s="455"/>
      <c r="INK22" s="455"/>
      <c r="INL22" s="455"/>
      <c r="INM22" s="39"/>
      <c r="INN22" s="39"/>
      <c r="INO22" s="39"/>
      <c r="INP22" s="39"/>
      <c r="INQ22" s="39"/>
      <c r="INR22" s="455"/>
      <c r="INS22" s="455"/>
      <c r="INT22" s="455"/>
      <c r="INU22" s="39"/>
      <c r="INV22" s="39"/>
      <c r="INW22" s="39"/>
      <c r="INX22" s="39"/>
      <c r="INY22" s="39"/>
      <c r="INZ22" s="455"/>
      <c r="IOA22" s="455"/>
      <c r="IOB22" s="455"/>
      <c r="IOC22" s="39"/>
      <c r="IOD22" s="39"/>
      <c r="IOE22" s="39"/>
      <c r="IOF22" s="39"/>
      <c r="IOG22" s="39"/>
      <c r="IOH22" s="455"/>
      <c r="IOI22" s="455"/>
      <c r="IOJ22" s="455"/>
      <c r="IOK22" s="39"/>
      <c r="IOL22" s="39"/>
      <c r="IOM22" s="39"/>
      <c r="ION22" s="39"/>
      <c r="IOO22" s="39"/>
      <c r="IOP22" s="455"/>
      <c r="IOQ22" s="455"/>
      <c r="IOR22" s="455"/>
      <c r="IOS22" s="39"/>
      <c r="IOT22" s="39"/>
      <c r="IOU22" s="39"/>
      <c r="IOV22" s="39"/>
      <c r="IOW22" s="39"/>
      <c r="IOX22" s="455"/>
      <c r="IOY22" s="455"/>
      <c r="IOZ22" s="455"/>
      <c r="IPA22" s="39"/>
      <c r="IPB22" s="39"/>
      <c r="IPC22" s="39"/>
      <c r="IPD22" s="39"/>
      <c r="IPE22" s="39"/>
      <c r="IPF22" s="455"/>
      <c r="IPG22" s="455"/>
      <c r="IPH22" s="455"/>
      <c r="IPI22" s="39"/>
      <c r="IPJ22" s="39"/>
      <c r="IPK22" s="39"/>
      <c r="IPL22" s="39"/>
      <c r="IPM22" s="39"/>
      <c r="IPN22" s="455"/>
      <c r="IPO22" s="455"/>
      <c r="IPP22" s="455"/>
      <c r="IPQ22" s="39"/>
      <c r="IPR22" s="39"/>
      <c r="IPS22" s="39"/>
      <c r="IPT22" s="39"/>
      <c r="IPU22" s="39"/>
      <c r="IPV22" s="455"/>
      <c r="IPW22" s="455"/>
      <c r="IPX22" s="455"/>
      <c r="IPY22" s="39"/>
      <c r="IPZ22" s="39"/>
      <c r="IQA22" s="39"/>
      <c r="IQB22" s="39"/>
      <c r="IQC22" s="39"/>
      <c r="IQD22" s="455"/>
      <c r="IQE22" s="455"/>
      <c r="IQF22" s="455"/>
      <c r="IQG22" s="39"/>
      <c r="IQH22" s="39"/>
      <c r="IQI22" s="39"/>
      <c r="IQJ22" s="39"/>
      <c r="IQK22" s="39"/>
      <c r="IQL22" s="455"/>
      <c r="IQM22" s="455"/>
      <c r="IQN22" s="455"/>
      <c r="IQO22" s="39"/>
      <c r="IQP22" s="39"/>
      <c r="IQQ22" s="39"/>
      <c r="IQR22" s="39"/>
      <c r="IQS22" s="39"/>
      <c r="IQT22" s="455"/>
      <c r="IQU22" s="455"/>
      <c r="IQV22" s="455"/>
      <c r="IQW22" s="39"/>
      <c r="IQX22" s="39"/>
      <c r="IQY22" s="39"/>
      <c r="IQZ22" s="39"/>
      <c r="IRA22" s="39"/>
      <c r="IRB22" s="455"/>
      <c r="IRC22" s="455"/>
      <c r="IRD22" s="455"/>
      <c r="IRE22" s="39"/>
      <c r="IRF22" s="39"/>
      <c r="IRG22" s="39"/>
      <c r="IRH22" s="39"/>
      <c r="IRI22" s="39"/>
      <c r="IRJ22" s="455"/>
      <c r="IRK22" s="455"/>
      <c r="IRL22" s="455"/>
      <c r="IRM22" s="39"/>
      <c r="IRN22" s="39"/>
      <c r="IRO22" s="39"/>
      <c r="IRP22" s="39"/>
      <c r="IRQ22" s="39"/>
      <c r="IRR22" s="455"/>
      <c r="IRS22" s="455"/>
      <c r="IRT22" s="455"/>
      <c r="IRU22" s="39"/>
      <c r="IRV22" s="39"/>
      <c r="IRW22" s="39"/>
      <c r="IRX22" s="39"/>
      <c r="IRY22" s="39"/>
      <c r="IRZ22" s="455"/>
      <c r="ISA22" s="455"/>
      <c r="ISB22" s="455"/>
      <c r="ISC22" s="39"/>
      <c r="ISD22" s="39"/>
      <c r="ISE22" s="39"/>
      <c r="ISF22" s="39"/>
      <c r="ISG22" s="39"/>
      <c r="ISH22" s="455"/>
      <c r="ISI22" s="455"/>
      <c r="ISJ22" s="455"/>
      <c r="ISK22" s="39"/>
      <c r="ISL22" s="39"/>
      <c r="ISM22" s="39"/>
      <c r="ISN22" s="39"/>
      <c r="ISO22" s="39"/>
      <c r="ISP22" s="455"/>
      <c r="ISQ22" s="455"/>
      <c r="ISR22" s="455"/>
      <c r="ISS22" s="39"/>
      <c r="IST22" s="39"/>
      <c r="ISU22" s="39"/>
      <c r="ISV22" s="39"/>
      <c r="ISW22" s="39"/>
      <c r="ISX22" s="455"/>
      <c r="ISY22" s="455"/>
      <c r="ISZ22" s="455"/>
      <c r="ITA22" s="39"/>
      <c r="ITB22" s="39"/>
      <c r="ITC22" s="39"/>
      <c r="ITD22" s="39"/>
      <c r="ITE22" s="39"/>
      <c r="ITF22" s="455"/>
      <c r="ITG22" s="455"/>
      <c r="ITH22" s="455"/>
      <c r="ITI22" s="39"/>
      <c r="ITJ22" s="39"/>
      <c r="ITK22" s="39"/>
      <c r="ITL22" s="39"/>
      <c r="ITM22" s="39"/>
      <c r="ITN22" s="455"/>
      <c r="ITO22" s="455"/>
      <c r="ITP22" s="455"/>
      <c r="ITQ22" s="39"/>
      <c r="ITR22" s="39"/>
      <c r="ITS22" s="39"/>
      <c r="ITT22" s="39"/>
      <c r="ITU22" s="39"/>
      <c r="ITV22" s="455"/>
      <c r="ITW22" s="455"/>
      <c r="ITX22" s="455"/>
      <c r="ITY22" s="39"/>
      <c r="ITZ22" s="39"/>
      <c r="IUA22" s="39"/>
      <c r="IUB22" s="39"/>
      <c r="IUC22" s="39"/>
      <c r="IUD22" s="455"/>
      <c r="IUE22" s="455"/>
      <c r="IUF22" s="455"/>
      <c r="IUG22" s="39"/>
      <c r="IUH22" s="39"/>
      <c r="IUI22" s="39"/>
      <c r="IUJ22" s="39"/>
      <c r="IUK22" s="39"/>
      <c r="IUL22" s="455"/>
      <c r="IUM22" s="455"/>
      <c r="IUN22" s="455"/>
      <c r="IUO22" s="39"/>
      <c r="IUP22" s="39"/>
      <c r="IUQ22" s="39"/>
      <c r="IUR22" s="39"/>
      <c r="IUS22" s="39"/>
      <c r="IUT22" s="455"/>
      <c r="IUU22" s="455"/>
      <c r="IUV22" s="455"/>
      <c r="IUW22" s="39"/>
      <c r="IUX22" s="39"/>
      <c r="IUY22" s="39"/>
      <c r="IUZ22" s="39"/>
      <c r="IVA22" s="39"/>
      <c r="IVB22" s="455"/>
      <c r="IVC22" s="455"/>
      <c r="IVD22" s="455"/>
      <c r="IVE22" s="39"/>
      <c r="IVF22" s="39"/>
      <c r="IVG22" s="39"/>
      <c r="IVH22" s="39"/>
      <c r="IVI22" s="39"/>
      <c r="IVJ22" s="455"/>
      <c r="IVK22" s="455"/>
      <c r="IVL22" s="455"/>
      <c r="IVM22" s="39"/>
      <c r="IVN22" s="39"/>
      <c r="IVO22" s="39"/>
      <c r="IVP22" s="39"/>
      <c r="IVQ22" s="39"/>
      <c r="IVR22" s="455"/>
      <c r="IVS22" s="455"/>
      <c r="IVT22" s="455"/>
      <c r="IVU22" s="39"/>
      <c r="IVV22" s="39"/>
      <c r="IVW22" s="39"/>
      <c r="IVX22" s="39"/>
      <c r="IVY22" s="39"/>
      <c r="IVZ22" s="455"/>
      <c r="IWA22" s="455"/>
      <c r="IWB22" s="455"/>
      <c r="IWC22" s="39"/>
      <c r="IWD22" s="39"/>
      <c r="IWE22" s="39"/>
      <c r="IWF22" s="39"/>
      <c r="IWG22" s="39"/>
      <c r="IWH22" s="455"/>
      <c r="IWI22" s="455"/>
      <c r="IWJ22" s="455"/>
      <c r="IWK22" s="39"/>
      <c r="IWL22" s="39"/>
      <c r="IWM22" s="39"/>
      <c r="IWN22" s="39"/>
      <c r="IWO22" s="39"/>
      <c r="IWP22" s="455"/>
      <c r="IWQ22" s="455"/>
      <c r="IWR22" s="455"/>
      <c r="IWS22" s="39"/>
      <c r="IWT22" s="39"/>
      <c r="IWU22" s="39"/>
      <c r="IWV22" s="39"/>
      <c r="IWW22" s="39"/>
      <c r="IWX22" s="455"/>
      <c r="IWY22" s="455"/>
      <c r="IWZ22" s="455"/>
      <c r="IXA22" s="39"/>
      <c r="IXB22" s="39"/>
      <c r="IXC22" s="39"/>
      <c r="IXD22" s="39"/>
      <c r="IXE22" s="39"/>
      <c r="IXF22" s="455"/>
      <c r="IXG22" s="455"/>
      <c r="IXH22" s="455"/>
      <c r="IXI22" s="39"/>
      <c r="IXJ22" s="39"/>
      <c r="IXK22" s="39"/>
      <c r="IXL22" s="39"/>
      <c r="IXM22" s="39"/>
      <c r="IXN22" s="455"/>
      <c r="IXO22" s="455"/>
      <c r="IXP22" s="455"/>
      <c r="IXQ22" s="39"/>
      <c r="IXR22" s="39"/>
      <c r="IXS22" s="39"/>
      <c r="IXT22" s="39"/>
      <c r="IXU22" s="39"/>
      <c r="IXV22" s="455"/>
      <c r="IXW22" s="455"/>
      <c r="IXX22" s="455"/>
      <c r="IXY22" s="39"/>
      <c r="IXZ22" s="39"/>
      <c r="IYA22" s="39"/>
      <c r="IYB22" s="39"/>
      <c r="IYC22" s="39"/>
      <c r="IYD22" s="455"/>
      <c r="IYE22" s="455"/>
      <c r="IYF22" s="455"/>
      <c r="IYG22" s="39"/>
      <c r="IYH22" s="39"/>
      <c r="IYI22" s="39"/>
      <c r="IYJ22" s="39"/>
      <c r="IYK22" s="39"/>
      <c r="IYL22" s="455"/>
      <c r="IYM22" s="455"/>
      <c r="IYN22" s="455"/>
      <c r="IYO22" s="39"/>
      <c r="IYP22" s="39"/>
      <c r="IYQ22" s="39"/>
      <c r="IYR22" s="39"/>
      <c r="IYS22" s="39"/>
      <c r="IYT22" s="455"/>
      <c r="IYU22" s="455"/>
      <c r="IYV22" s="455"/>
      <c r="IYW22" s="39"/>
      <c r="IYX22" s="39"/>
      <c r="IYY22" s="39"/>
      <c r="IYZ22" s="39"/>
      <c r="IZA22" s="39"/>
      <c r="IZB22" s="455"/>
      <c r="IZC22" s="455"/>
      <c r="IZD22" s="455"/>
      <c r="IZE22" s="39"/>
      <c r="IZF22" s="39"/>
      <c r="IZG22" s="39"/>
      <c r="IZH22" s="39"/>
      <c r="IZI22" s="39"/>
      <c r="IZJ22" s="455"/>
      <c r="IZK22" s="455"/>
      <c r="IZL22" s="455"/>
      <c r="IZM22" s="39"/>
      <c r="IZN22" s="39"/>
      <c r="IZO22" s="39"/>
      <c r="IZP22" s="39"/>
      <c r="IZQ22" s="39"/>
      <c r="IZR22" s="455"/>
      <c r="IZS22" s="455"/>
      <c r="IZT22" s="455"/>
      <c r="IZU22" s="39"/>
      <c r="IZV22" s="39"/>
      <c r="IZW22" s="39"/>
      <c r="IZX22" s="39"/>
      <c r="IZY22" s="39"/>
      <c r="IZZ22" s="455"/>
      <c r="JAA22" s="455"/>
      <c r="JAB22" s="455"/>
      <c r="JAC22" s="39"/>
      <c r="JAD22" s="39"/>
      <c r="JAE22" s="39"/>
      <c r="JAF22" s="39"/>
      <c r="JAG22" s="39"/>
      <c r="JAH22" s="455"/>
      <c r="JAI22" s="455"/>
      <c r="JAJ22" s="455"/>
      <c r="JAK22" s="39"/>
      <c r="JAL22" s="39"/>
      <c r="JAM22" s="39"/>
      <c r="JAN22" s="39"/>
      <c r="JAO22" s="39"/>
      <c r="JAP22" s="455"/>
      <c r="JAQ22" s="455"/>
      <c r="JAR22" s="455"/>
      <c r="JAS22" s="39"/>
      <c r="JAT22" s="39"/>
      <c r="JAU22" s="39"/>
      <c r="JAV22" s="39"/>
      <c r="JAW22" s="39"/>
      <c r="JAX22" s="455"/>
      <c r="JAY22" s="455"/>
      <c r="JAZ22" s="455"/>
      <c r="JBA22" s="39"/>
      <c r="JBB22" s="39"/>
      <c r="JBC22" s="39"/>
      <c r="JBD22" s="39"/>
      <c r="JBE22" s="39"/>
      <c r="JBF22" s="455"/>
      <c r="JBG22" s="455"/>
      <c r="JBH22" s="455"/>
      <c r="JBI22" s="39"/>
      <c r="JBJ22" s="39"/>
      <c r="JBK22" s="39"/>
      <c r="JBL22" s="39"/>
      <c r="JBM22" s="39"/>
      <c r="JBN22" s="455"/>
      <c r="JBO22" s="455"/>
      <c r="JBP22" s="455"/>
      <c r="JBQ22" s="39"/>
      <c r="JBR22" s="39"/>
      <c r="JBS22" s="39"/>
      <c r="JBT22" s="39"/>
      <c r="JBU22" s="39"/>
      <c r="JBV22" s="455"/>
      <c r="JBW22" s="455"/>
      <c r="JBX22" s="455"/>
      <c r="JBY22" s="39"/>
      <c r="JBZ22" s="39"/>
      <c r="JCA22" s="39"/>
      <c r="JCB22" s="39"/>
      <c r="JCC22" s="39"/>
      <c r="JCD22" s="455"/>
      <c r="JCE22" s="455"/>
      <c r="JCF22" s="455"/>
      <c r="JCG22" s="39"/>
      <c r="JCH22" s="39"/>
      <c r="JCI22" s="39"/>
      <c r="JCJ22" s="39"/>
      <c r="JCK22" s="39"/>
      <c r="JCL22" s="455"/>
      <c r="JCM22" s="455"/>
      <c r="JCN22" s="455"/>
      <c r="JCO22" s="39"/>
      <c r="JCP22" s="39"/>
      <c r="JCQ22" s="39"/>
      <c r="JCR22" s="39"/>
      <c r="JCS22" s="39"/>
      <c r="JCT22" s="455"/>
      <c r="JCU22" s="455"/>
      <c r="JCV22" s="455"/>
      <c r="JCW22" s="39"/>
      <c r="JCX22" s="39"/>
      <c r="JCY22" s="39"/>
      <c r="JCZ22" s="39"/>
      <c r="JDA22" s="39"/>
      <c r="JDB22" s="455"/>
      <c r="JDC22" s="455"/>
      <c r="JDD22" s="455"/>
      <c r="JDE22" s="39"/>
      <c r="JDF22" s="39"/>
      <c r="JDG22" s="39"/>
      <c r="JDH22" s="39"/>
      <c r="JDI22" s="39"/>
      <c r="JDJ22" s="455"/>
      <c r="JDK22" s="455"/>
      <c r="JDL22" s="455"/>
      <c r="JDM22" s="39"/>
      <c r="JDN22" s="39"/>
      <c r="JDO22" s="39"/>
      <c r="JDP22" s="39"/>
      <c r="JDQ22" s="39"/>
      <c r="JDR22" s="455"/>
      <c r="JDS22" s="455"/>
      <c r="JDT22" s="455"/>
      <c r="JDU22" s="39"/>
      <c r="JDV22" s="39"/>
      <c r="JDW22" s="39"/>
      <c r="JDX22" s="39"/>
      <c r="JDY22" s="39"/>
      <c r="JDZ22" s="455"/>
      <c r="JEA22" s="455"/>
      <c r="JEB22" s="455"/>
      <c r="JEC22" s="39"/>
      <c r="JED22" s="39"/>
      <c r="JEE22" s="39"/>
      <c r="JEF22" s="39"/>
      <c r="JEG22" s="39"/>
      <c r="JEH22" s="455"/>
      <c r="JEI22" s="455"/>
      <c r="JEJ22" s="455"/>
      <c r="JEK22" s="39"/>
      <c r="JEL22" s="39"/>
      <c r="JEM22" s="39"/>
      <c r="JEN22" s="39"/>
      <c r="JEO22" s="39"/>
      <c r="JEP22" s="455"/>
      <c r="JEQ22" s="455"/>
      <c r="JER22" s="455"/>
      <c r="JES22" s="39"/>
      <c r="JET22" s="39"/>
      <c r="JEU22" s="39"/>
      <c r="JEV22" s="39"/>
      <c r="JEW22" s="39"/>
      <c r="JEX22" s="455"/>
      <c r="JEY22" s="455"/>
      <c r="JEZ22" s="455"/>
      <c r="JFA22" s="39"/>
      <c r="JFB22" s="39"/>
      <c r="JFC22" s="39"/>
      <c r="JFD22" s="39"/>
      <c r="JFE22" s="39"/>
      <c r="JFF22" s="455"/>
      <c r="JFG22" s="455"/>
      <c r="JFH22" s="455"/>
      <c r="JFI22" s="39"/>
      <c r="JFJ22" s="39"/>
      <c r="JFK22" s="39"/>
      <c r="JFL22" s="39"/>
      <c r="JFM22" s="39"/>
      <c r="JFN22" s="455"/>
      <c r="JFO22" s="455"/>
      <c r="JFP22" s="455"/>
      <c r="JFQ22" s="39"/>
      <c r="JFR22" s="39"/>
      <c r="JFS22" s="39"/>
      <c r="JFT22" s="39"/>
      <c r="JFU22" s="39"/>
      <c r="JFV22" s="455"/>
      <c r="JFW22" s="455"/>
      <c r="JFX22" s="455"/>
      <c r="JFY22" s="39"/>
      <c r="JFZ22" s="39"/>
      <c r="JGA22" s="39"/>
      <c r="JGB22" s="39"/>
      <c r="JGC22" s="39"/>
      <c r="JGD22" s="455"/>
      <c r="JGE22" s="455"/>
      <c r="JGF22" s="455"/>
      <c r="JGG22" s="39"/>
      <c r="JGH22" s="39"/>
      <c r="JGI22" s="39"/>
      <c r="JGJ22" s="39"/>
      <c r="JGK22" s="39"/>
      <c r="JGL22" s="455"/>
      <c r="JGM22" s="455"/>
      <c r="JGN22" s="455"/>
      <c r="JGO22" s="39"/>
      <c r="JGP22" s="39"/>
      <c r="JGQ22" s="39"/>
      <c r="JGR22" s="39"/>
      <c r="JGS22" s="39"/>
      <c r="JGT22" s="455"/>
      <c r="JGU22" s="455"/>
      <c r="JGV22" s="455"/>
      <c r="JGW22" s="39"/>
      <c r="JGX22" s="39"/>
      <c r="JGY22" s="39"/>
      <c r="JGZ22" s="39"/>
      <c r="JHA22" s="39"/>
      <c r="JHB22" s="455"/>
      <c r="JHC22" s="455"/>
      <c r="JHD22" s="455"/>
      <c r="JHE22" s="39"/>
      <c r="JHF22" s="39"/>
      <c r="JHG22" s="39"/>
      <c r="JHH22" s="39"/>
      <c r="JHI22" s="39"/>
      <c r="JHJ22" s="455"/>
      <c r="JHK22" s="455"/>
      <c r="JHL22" s="455"/>
      <c r="JHM22" s="39"/>
      <c r="JHN22" s="39"/>
      <c r="JHO22" s="39"/>
      <c r="JHP22" s="39"/>
      <c r="JHQ22" s="39"/>
      <c r="JHR22" s="455"/>
      <c r="JHS22" s="455"/>
      <c r="JHT22" s="455"/>
      <c r="JHU22" s="39"/>
      <c r="JHV22" s="39"/>
      <c r="JHW22" s="39"/>
      <c r="JHX22" s="39"/>
      <c r="JHY22" s="39"/>
      <c r="JHZ22" s="455"/>
      <c r="JIA22" s="455"/>
      <c r="JIB22" s="455"/>
      <c r="JIC22" s="39"/>
      <c r="JID22" s="39"/>
      <c r="JIE22" s="39"/>
      <c r="JIF22" s="39"/>
      <c r="JIG22" s="39"/>
      <c r="JIH22" s="455"/>
      <c r="JII22" s="455"/>
      <c r="JIJ22" s="455"/>
      <c r="JIK22" s="39"/>
      <c r="JIL22" s="39"/>
      <c r="JIM22" s="39"/>
      <c r="JIN22" s="39"/>
      <c r="JIO22" s="39"/>
      <c r="JIP22" s="455"/>
      <c r="JIQ22" s="455"/>
      <c r="JIR22" s="455"/>
      <c r="JIS22" s="39"/>
      <c r="JIT22" s="39"/>
      <c r="JIU22" s="39"/>
      <c r="JIV22" s="39"/>
      <c r="JIW22" s="39"/>
      <c r="JIX22" s="455"/>
      <c r="JIY22" s="455"/>
      <c r="JIZ22" s="455"/>
      <c r="JJA22" s="39"/>
      <c r="JJB22" s="39"/>
      <c r="JJC22" s="39"/>
      <c r="JJD22" s="39"/>
      <c r="JJE22" s="39"/>
      <c r="JJF22" s="455"/>
      <c r="JJG22" s="455"/>
      <c r="JJH22" s="455"/>
      <c r="JJI22" s="39"/>
      <c r="JJJ22" s="39"/>
      <c r="JJK22" s="39"/>
      <c r="JJL22" s="39"/>
      <c r="JJM22" s="39"/>
      <c r="JJN22" s="455"/>
      <c r="JJO22" s="455"/>
      <c r="JJP22" s="455"/>
      <c r="JJQ22" s="39"/>
      <c r="JJR22" s="39"/>
      <c r="JJS22" s="39"/>
      <c r="JJT22" s="39"/>
      <c r="JJU22" s="39"/>
      <c r="JJV22" s="455"/>
      <c r="JJW22" s="455"/>
      <c r="JJX22" s="455"/>
      <c r="JJY22" s="39"/>
      <c r="JJZ22" s="39"/>
      <c r="JKA22" s="39"/>
      <c r="JKB22" s="39"/>
      <c r="JKC22" s="39"/>
      <c r="JKD22" s="455"/>
      <c r="JKE22" s="455"/>
      <c r="JKF22" s="455"/>
      <c r="JKG22" s="39"/>
      <c r="JKH22" s="39"/>
      <c r="JKI22" s="39"/>
      <c r="JKJ22" s="39"/>
      <c r="JKK22" s="39"/>
      <c r="JKL22" s="455"/>
      <c r="JKM22" s="455"/>
      <c r="JKN22" s="455"/>
      <c r="JKO22" s="39"/>
      <c r="JKP22" s="39"/>
      <c r="JKQ22" s="39"/>
      <c r="JKR22" s="39"/>
      <c r="JKS22" s="39"/>
      <c r="JKT22" s="455"/>
      <c r="JKU22" s="455"/>
      <c r="JKV22" s="455"/>
      <c r="JKW22" s="39"/>
      <c r="JKX22" s="39"/>
      <c r="JKY22" s="39"/>
      <c r="JKZ22" s="39"/>
      <c r="JLA22" s="39"/>
      <c r="JLB22" s="455"/>
      <c r="JLC22" s="455"/>
      <c r="JLD22" s="455"/>
      <c r="JLE22" s="39"/>
      <c r="JLF22" s="39"/>
      <c r="JLG22" s="39"/>
      <c r="JLH22" s="39"/>
      <c r="JLI22" s="39"/>
      <c r="JLJ22" s="455"/>
      <c r="JLK22" s="455"/>
      <c r="JLL22" s="455"/>
      <c r="JLM22" s="39"/>
      <c r="JLN22" s="39"/>
      <c r="JLO22" s="39"/>
      <c r="JLP22" s="39"/>
      <c r="JLQ22" s="39"/>
      <c r="JLR22" s="455"/>
      <c r="JLS22" s="455"/>
      <c r="JLT22" s="455"/>
      <c r="JLU22" s="39"/>
      <c r="JLV22" s="39"/>
      <c r="JLW22" s="39"/>
      <c r="JLX22" s="39"/>
      <c r="JLY22" s="39"/>
      <c r="JLZ22" s="455"/>
      <c r="JMA22" s="455"/>
      <c r="JMB22" s="455"/>
      <c r="JMC22" s="39"/>
      <c r="JMD22" s="39"/>
      <c r="JME22" s="39"/>
      <c r="JMF22" s="39"/>
      <c r="JMG22" s="39"/>
      <c r="JMH22" s="455"/>
      <c r="JMI22" s="455"/>
      <c r="JMJ22" s="455"/>
      <c r="JMK22" s="39"/>
      <c r="JML22" s="39"/>
      <c r="JMM22" s="39"/>
      <c r="JMN22" s="39"/>
      <c r="JMO22" s="39"/>
      <c r="JMP22" s="455"/>
      <c r="JMQ22" s="455"/>
      <c r="JMR22" s="455"/>
      <c r="JMS22" s="39"/>
      <c r="JMT22" s="39"/>
      <c r="JMU22" s="39"/>
      <c r="JMV22" s="39"/>
      <c r="JMW22" s="39"/>
      <c r="JMX22" s="455"/>
      <c r="JMY22" s="455"/>
      <c r="JMZ22" s="455"/>
      <c r="JNA22" s="39"/>
      <c r="JNB22" s="39"/>
      <c r="JNC22" s="39"/>
      <c r="JND22" s="39"/>
      <c r="JNE22" s="39"/>
      <c r="JNF22" s="455"/>
      <c r="JNG22" s="455"/>
      <c r="JNH22" s="455"/>
      <c r="JNI22" s="39"/>
      <c r="JNJ22" s="39"/>
      <c r="JNK22" s="39"/>
      <c r="JNL22" s="39"/>
      <c r="JNM22" s="39"/>
      <c r="JNN22" s="455"/>
      <c r="JNO22" s="455"/>
      <c r="JNP22" s="455"/>
      <c r="JNQ22" s="39"/>
      <c r="JNR22" s="39"/>
      <c r="JNS22" s="39"/>
      <c r="JNT22" s="39"/>
      <c r="JNU22" s="39"/>
      <c r="JNV22" s="455"/>
      <c r="JNW22" s="455"/>
      <c r="JNX22" s="455"/>
      <c r="JNY22" s="39"/>
      <c r="JNZ22" s="39"/>
      <c r="JOA22" s="39"/>
      <c r="JOB22" s="39"/>
      <c r="JOC22" s="39"/>
      <c r="JOD22" s="455"/>
      <c r="JOE22" s="455"/>
      <c r="JOF22" s="455"/>
      <c r="JOG22" s="39"/>
      <c r="JOH22" s="39"/>
      <c r="JOI22" s="39"/>
      <c r="JOJ22" s="39"/>
      <c r="JOK22" s="39"/>
      <c r="JOL22" s="455"/>
      <c r="JOM22" s="455"/>
      <c r="JON22" s="455"/>
      <c r="JOO22" s="39"/>
      <c r="JOP22" s="39"/>
      <c r="JOQ22" s="39"/>
      <c r="JOR22" s="39"/>
      <c r="JOS22" s="39"/>
      <c r="JOT22" s="455"/>
      <c r="JOU22" s="455"/>
      <c r="JOV22" s="455"/>
      <c r="JOW22" s="39"/>
      <c r="JOX22" s="39"/>
      <c r="JOY22" s="39"/>
      <c r="JOZ22" s="39"/>
      <c r="JPA22" s="39"/>
      <c r="JPB22" s="455"/>
      <c r="JPC22" s="455"/>
      <c r="JPD22" s="455"/>
      <c r="JPE22" s="39"/>
      <c r="JPF22" s="39"/>
      <c r="JPG22" s="39"/>
      <c r="JPH22" s="39"/>
      <c r="JPI22" s="39"/>
      <c r="JPJ22" s="455"/>
      <c r="JPK22" s="455"/>
      <c r="JPL22" s="455"/>
      <c r="JPM22" s="39"/>
      <c r="JPN22" s="39"/>
      <c r="JPO22" s="39"/>
      <c r="JPP22" s="39"/>
      <c r="JPQ22" s="39"/>
      <c r="JPR22" s="455"/>
      <c r="JPS22" s="455"/>
      <c r="JPT22" s="455"/>
      <c r="JPU22" s="39"/>
      <c r="JPV22" s="39"/>
      <c r="JPW22" s="39"/>
      <c r="JPX22" s="39"/>
      <c r="JPY22" s="39"/>
      <c r="JPZ22" s="455"/>
      <c r="JQA22" s="455"/>
      <c r="JQB22" s="455"/>
      <c r="JQC22" s="39"/>
      <c r="JQD22" s="39"/>
      <c r="JQE22" s="39"/>
      <c r="JQF22" s="39"/>
      <c r="JQG22" s="39"/>
      <c r="JQH22" s="455"/>
      <c r="JQI22" s="455"/>
      <c r="JQJ22" s="455"/>
      <c r="JQK22" s="39"/>
      <c r="JQL22" s="39"/>
      <c r="JQM22" s="39"/>
      <c r="JQN22" s="39"/>
      <c r="JQO22" s="39"/>
      <c r="JQP22" s="455"/>
      <c r="JQQ22" s="455"/>
      <c r="JQR22" s="455"/>
      <c r="JQS22" s="39"/>
      <c r="JQT22" s="39"/>
      <c r="JQU22" s="39"/>
      <c r="JQV22" s="39"/>
      <c r="JQW22" s="39"/>
      <c r="JQX22" s="455"/>
      <c r="JQY22" s="455"/>
      <c r="JQZ22" s="455"/>
      <c r="JRA22" s="39"/>
      <c r="JRB22" s="39"/>
      <c r="JRC22" s="39"/>
      <c r="JRD22" s="39"/>
      <c r="JRE22" s="39"/>
      <c r="JRF22" s="455"/>
      <c r="JRG22" s="455"/>
      <c r="JRH22" s="455"/>
      <c r="JRI22" s="39"/>
      <c r="JRJ22" s="39"/>
      <c r="JRK22" s="39"/>
      <c r="JRL22" s="39"/>
      <c r="JRM22" s="39"/>
      <c r="JRN22" s="455"/>
      <c r="JRO22" s="455"/>
      <c r="JRP22" s="455"/>
      <c r="JRQ22" s="39"/>
      <c r="JRR22" s="39"/>
      <c r="JRS22" s="39"/>
      <c r="JRT22" s="39"/>
      <c r="JRU22" s="39"/>
      <c r="JRV22" s="455"/>
      <c r="JRW22" s="455"/>
      <c r="JRX22" s="455"/>
      <c r="JRY22" s="39"/>
      <c r="JRZ22" s="39"/>
      <c r="JSA22" s="39"/>
      <c r="JSB22" s="39"/>
      <c r="JSC22" s="39"/>
      <c r="JSD22" s="455"/>
      <c r="JSE22" s="455"/>
      <c r="JSF22" s="455"/>
      <c r="JSG22" s="39"/>
      <c r="JSH22" s="39"/>
      <c r="JSI22" s="39"/>
      <c r="JSJ22" s="39"/>
      <c r="JSK22" s="39"/>
      <c r="JSL22" s="455"/>
      <c r="JSM22" s="455"/>
      <c r="JSN22" s="455"/>
      <c r="JSO22" s="39"/>
      <c r="JSP22" s="39"/>
      <c r="JSQ22" s="39"/>
      <c r="JSR22" s="39"/>
      <c r="JSS22" s="39"/>
      <c r="JST22" s="455"/>
      <c r="JSU22" s="455"/>
      <c r="JSV22" s="455"/>
      <c r="JSW22" s="39"/>
      <c r="JSX22" s="39"/>
      <c r="JSY22" s="39"/>
      <c r="JSZ22" s="39"/>
      <c r="JTA22" s="39"/>
      <c r="JTB22" s="455"/>
      <c r="JTC22" s="455"/>
      <c r="JTD22" s="455"/>
      <c r="JTE22" s="39"/>
      <c r="JTF22" s="39"/>
      <c r="JTG22" s="39"/>
      <c r="JTH22" s="39"/>
      <c r="JTI22" s="39"/>
      <c r="JTJ22" s="455"/>
      <c r="JTK22" s="455"/>
      <c r="JTL22" s="455"/>
      <c r="JTM22" s="39"/>
      <c r="JTN22" s="39"/>
      <c r="JTO22" s="39"/>
      <c r="JTP22" s="39"/>
      <c r="JTQ22" s="39"/>
      <c r="JTR22" s="455"/>
      <c r="JTS22" s="455"/>
      <c r="JTT22" s="455"/>
      <c r="JTU22" s="39"/>
      <c r="JTV22" s="39"/>
      <c r="JTW22" s="39"/>
      <c r="JTX22" s="39"/>
      <c r="JTY22" s="39"/>
      <c r="JTZ22" s="455"/>
      <c r="JUA22" s="455"/>
      <c r="JUB22" s="455"/>
      <c r="JUC22" s="39"/>
      <c r="JUD22" s="39"/>
      <c r="JUE22" s="39"/>
      <c r="JUF22" s="39"/>
      <c r="JUG22" s="39"/>
      <c r="JUH22" s="455"/>
      <c r="JUI22" s="455"/>
      <c r="JUJ22" s="455"/>
      <c r="JUK22" s="39"/>
      <c r="JUL22" s="39"/>
      <c r="JUM22" s="39"/>
      <c r="JUN22" s="39"/>
      <c r="JUO22" s="39"/>
      <c r="JUP22" s="455"/>
      <c r="JUQ22" s="455"/>
      <c r="JUR22" s="455"/>
      <c r="JUS22" s="39"/>
      <c r="JUT22" s="39"/>
      <c r="JUU22" s="39"/>
      <c r="JUV22" s="39"/>
      <c r="JUW22" s="39"/>
      <c r="JUX22" s="455"/>
      <c r="JUY22" s="455"/>
      <c r="JUZ22" s="455"/>
      <c r="JVA22" s="39"/>
      <c r="JVB22" s="39"/>
      <c r="JVC22" s="39"/>
      <c r="JVD22" s="39"/>
      <c r="JVE22" s="39"/>
      <c r="JVF22" s="455"/>
      <c r="JVG22" s="455"/>
      <c r="JVH22" s="455"/>
      <c r="JVI22" s="39"/>
      <c r="JVJ22" s="39"/>
      <c r="JVK22" s="39"/>
      <c r="JVL22" s="39"/>
      <c r="JVM22" s="39"/>
      <c r="JVN22" s="455"/>
      <c r="JVO22" s="455"/>
      <c r="JVP22" s="455"/>
      <c r="JVQ22" s="39"/>
      <c r="JVR22" s="39"/>
      <c r="JVS22" s="39"/>
      <c r="JVT22" s="39"/>
      <c r="JVU22" s="39"/>
      <c r="JVV22" s="455"/>
      <c r="JVW22" s="455"/>
      <c r="JVX22" s="455"/>
      <c r="JVY22" s="39"/>
      <c r="JVZ22" s="39"/>
      <c r="JWA22" s="39"/>
      <c r="JWB22" s="39"/>
      <c r="JWC22" s="39"/>
      <c r="JWD22" s="455"/>
      <c r="JWE22" s="455"/>
      <c r="JWF22" s="455"/>
      <c r="JWG22" s="39"/>
      <c r="JWH22" s="39"/>
      <c r="JWI22" s="39"/>
      <c r="JWJ22" s="39"/>
      <c r="JWK22" s="39"/>
      <c r="JWL22" s="455"/>
      <c r="JWM22" s="455"/>
      <c r="JWN22" s="455"/>
      <c r="JWO22" s="39"/>
      <c r="JWP22" s="39"/>
      <c r="JWQ22" s="39"/>
      <c r="JWR22" s="39"/>
      <c r="JWS22" s="39"/>
      <c r="JWT22" s="455"/>
      <c r="JWU22" s="455"/>
      <c r="JWV22" s="455"/>
      <c r="JWW22" s="39"/>
      <c r="JWX22" s="39"/>
      <c r="JWY22" s="39"/>
      <c r="JWZ22" s="39"/>
      <c r="JXA22" s="39"/>
      <c r="JXB22" s="455"/>
      <c r="JXC22" s="455"/>
      <c r="JXD22" s="455"/>
      <c r="JXE22" s="39"/>
      <c r="JXF22" s="39"/>
      <c r="JXG22" s="39"/>
      <c r="JXH22" s="39"/>
      <c r="JXI22" s="39"/>
      <c r="JXJ22" s="455"/>
      <c r="JXK22" s="455"/>
      <c r="JXL22" s="455"/>
      <c r="JXM22" s="39"/>
      <c r="JXN22" s="39"/>
      <c r="JXO22" s="39"/>
      <c r="JXP22" s="39"/>
      <c r="JXQ22" s="39"/>
      <c r="JXR22" s="455"/>
      <c r="JXS22" s="455"/>
      <c r="JXT22" s="455"/>
      <c r="JXU22" s="39"/>
      <c r="JXV22" s="39"/>
      <c r="JXW22" s="39"/>
      <c r="JXX22" s="39"/>
      <c r="JXY22" s="39"/>
      <c r="JXZ22" s="455"/>
      <c r="JYA22" s="455"/>
      <c r="JYB22" s="455"/>
      <c r="JYC22" s="39"/>
      <c r="JYD22" s="39"/>
      <c r="JYE22" s="39"/>
      <c r="JYF22" s="39"/>
      <c r="JYG22" s="39"/>
      <c r="JYH22" s="455"/>
      <c r="JYI22" s="455"/>
      <c r="JYJ22" s="455"/>
      <c r="JYK22" s="39"/>
      <c r="JYL22" s="39"/>
      <c r="JYM22" s="39"/>
      <c r="JYN22" s="39"/>
      <c r="JYO22" s="39"/>
      <c r="JYP22" s="455"/>
      <c r="JYQ22" s="455"/>
      <c r="JYR22" s="455"/>
      <c r="JYS22" s="39"/>
      <c r="JYT22" s="39"/>
      <c r="JYU22" s="39"/>
      <c r="JYV22" s="39"/>
      <c r="JYW22" s="39"/>
      <c r="JYX22" s="455"/>
      <c r="JYY22" s="455"/>
      <c r="JYZ22" s="455"/>
      <c r="JZA22" s="39"/>
      <c r="JZB22" s="39"/>
      <c r="JZC22" s="39"/>
      <c r="JZD22" s="39"/>
      <c r="JZE22" s="39"/>
      <c r="JZF22" s="455"/>
      <c r="JZG22" s="455"/>
      <c r="JZH22" s="455"/>
      <c r="JZI22" s="39"/>
      <c r="JZJ22" s="39"/>
      <c r="JZK22" s="39"/>
      <c r="JZL22" s="39"/>
      <c r="JZM22" s="39"/>
      <c r="JZN22" s="455"/>
      <c r="JZO22" s="455"/>
      <c r="JZP22" s="455"/>
      <c r="JZQ22" s="39"/>
      <c r="JZR22" s="39"/>
      <c r="JZS22" s="39"/>
      <c r="JZT22" s="39"/>
      <c r="JZU22" s="39"/>
      <c r="JZV22" s="455"/>
      <c r="JZW22" s="455"/>
      <c r="JZX22" s="455"/>
      <c r="JZY22" s="39"/>
      <c r="JZZ22" s="39"/>
      <c r="KAA22" s="39"/>
      <c r="KAB22" s="39"/>
      <c r="KAC22" s="39"/>
      <c r="KAD22" s="455"/>
      <c r="KAE22" s="455"/>
      <c r="KAF22" s="455"/>
      <c r="KAG22" s="39"/>
      <c r="KAH22" s="39"/>
      <c r="KAI22" s="39"/>
      <c r="KAJ22" s="39"/>
      <c r="KAK22" s="39"/>
      <c r="KAL22" s="455"/>
      <c r="KAM22" s="455"/>
      <c r="KAN22" s="455"/>
      <c r="KAO22" s="39"/>
      <c r="KAP22" s="39"/>
      <c r="KAQ22" s="39"/>
      <c r="KAR22" s="39"/>
      <c r="KAS22" s="39"/>
      <c r="KAT22" s="455"/>
      <c r="KAU22" s="455"/>
      <c r="KAV22" s="455"/>
      <c r="KAW22" s="39"/>
      <c r="KAX22" s="39"/>
      <c r="KAY22" s="39"/>
      <c r="KAZ22" s="39"/>
      <c r="KBA22" s="39"/>
      <c r="KBB22" s="455"/>
      <c r="KBC22" s="455"/>
      <c r="KBD22" s="455"/>
      <c r="KBE22" s="39"/>
      <c r="KBF22" s="39"/>
      <c r="KBG22" s="39"/>
      <c r="KBH22" s="39"/>
      <c r="KBI22" s="39"/>
      <c r="KBJ22" s="455"/>
      <c r="KBK22" s="455"/>
      <c r="KBL22" s="455"/>
      <c r="KBM22" s="39"/>
      <c r="KBN22" s="39"/>
      <c r="KBO22" s="39"/>
      <c r="KBP22" s="39"/>
      <c r="KBQ22" s="39"/>
      <c r="KBR22" s="455"/>
      <c r="KBS22" s="455"/>
      <c r="KBT22" s="455"/>
      <c r="KBU22" s="39"/>
      <c r="KBV22" s="39"/>
      <c r="KBW22" s="39"/>
      <c r="KBX22" s="39"/>
      <c r="KBY22" s="39"/>
      <c r="KBZ22" s="455"/>
      <c r="KCA22" s="455"/>
      <c r="KCB22" s="455"/>
      <c r="KCC22" s="39"/>
      <c r="KCD22" s="39"/>
      <c r="KCE22" s="39"/>
      <c r="KCF22" s="39"/>
      <c r="KCG22" s="39"/>
      <c r="KCH22" s="455"/>
      <c r="KCI22" s="455"/>
      <c r="KCJ22" s="455"/>
      <c r="KCK22" s="39"/>
      <c r="KCL22" s="39"/>
      <c r="KCM22" s="39"/>
      <c r="KCN22" s="39"/>
      <c r="KCO22" s="39"/>
      <c r="KCP22" s="455"/>
      <c r="KCQ22" s="455"/>
      <c r="KCR22" s="455"/>
      <c r="KCS22" s="39"/>
      <c r="KCT22" s="39"/>
      <c r="KCU22" s="39"/>
      <c r="KCV22" s="39"/>
      <c r="KCW22" s="39"/>
      <c r="KCX22" s="455"/>
      <c r="KCY22" s="455"/>
      <c r="KCZ22" s="455"/>
      <c r="KDA22" s="39"/>
      <c r="KDB22" s="39"/>
      <c r="KDC22" s="39"/>
      <c r="KDD22" s="39"/>
      <c r="KDE22" s="39"/>
      <c r="KDF22" s="455"/>
      <c r="KDG22" s="455"/>
      <c r="KDH22" s="455"/>
      <c r="KDI22" s="39"/>
      <c r="KDJ22" s="39"/>
      <c r="KDK22" s="39"/>
      <c r="KDL22" s="39"/>
      <c r="KDM22" s="39"/>
      <c r="KDN22" s="455"/>
      <c r="KDO22" s="455"/>
      <c r="KDP22" s="455"/>
      <c r="KDQ22" s="39"/>
      <c r="KDR22" s="39"/>
      <c r="KDS22" s="39"/>
      <c r="KDT22" s="39"/>
      <c r="KDU22" s="39"/>
      <c r="KDV22" s="455"/>
      <c r="KDW22" s="455"/>
      <c r="KDX22" s="455"/>
      <c r="KDY22" s="39"/>
      <c r="KDZ22" s="39"/>
      <c r="KEA22" s="39"/>
      <c r="KEB22" s="39"/>
      <c r="KEC22" s="39"/>
      <c r="KED22" s="455"/>
      <c r="KEE22" s="455"/>
      <c r="KEF22" s="455"/>
      <c r="KEG22" s="39"/>
      <c r="KEH22" s="39"/>
      <c r="KEI22" s="39"/>
      <c r="KEJ22" s="39"/>
      <c r="KEK22" s="39"/>
      <c r="KEL22" s="455"/>
      <c r="KEM22" s="455"/>
      <c r="KEN22" s="455"/>
      <c r="KEO22" s="39"/>
      <c r="KEP22" s="39"/>
      <c r="KEQ22" s="39"/>
      <c r="KER22" s="39"/>
      <c r="KES22" s="39"/>
      <c r="KET22" s="455"/>
      <c r="KEU22" s="455"/>
      <c r="KEV22" s="455"/>
      <c r="KEW22" s="39"/>
      <c r="KEX22" s="39"/>
      <c r="KEY22" s="39"/>
      <c r="KEZ22" s="39"/>
      <c r="KFA22" s="39"/>
      <c r="KFB22" s="455"/>
      <c r="KFC22" s="455"/>
      <c r="KFD22" s="455"/>
      <c r="KFE22" s="39"/>
      <c r="KFF22" s="39"/>
      <c r="KFG22" s="39"/>
      <c r="KFH22" s="39"/>
      <c r="KFI22" s="39"/>
      <c r="KFJ22" s="455"/>
      <c r="KFK22" s="455"/>
      <c r="KFL22" s="455"/>
      <c r="KFM22" s="39"/>
      <c r="KFN22" s="39"/>
      <c r="KFO22" s="39"/>
      <c r="KFP22" s="39"/>
      <c r="KFQ22" s="39"/>
      <c r="KFR22" s="455"/>
      <c r="KFS22" s="455"/>
      <c r="KFT22" s="455"/>
      <c r="KFU22" s="39"/>
      <c r="KFV22" s="39"/>
      <c r="KFW22" s="39"/>
      <c r="KFX22" s="39"/>
      <c r="KFY22" s="39"/>
      <c r="KFZ22" s="455"/>
      <c r="KGA22" s="455"/>
      <c r="KGB22" s="455"/>
      <c r="KGC22" s="39"/>
      <c r="KGD22" s="39"/>
      <c r="KGE22" s="39"/>
      <c r="KGF22" s="39"/>
      <c r="KGG22" s="39"/>
      <c r="KGH22" s="455"/>
      <c r="KGI22" s="455"/>
      <c r="KGJ22" s="455"/>
      <c r="KGK22" s="39"/>
      <c r="KGL22" s="39"/>
      <c r="KGM22" s="39"/>
      <c r="KGN22" s="39"/>
      <c r="KGO22" s="39"/>
      <c r="KGP22" s="455"/>
      <c r="KGQ22" s="455"/>
      <c r="KGR22" s="455"/>
      <c r="KGS22" s="39"/>
      <c r="KGT22" s="39"/>
      <c r="KGU22" s="39"/>
      <c r="KGV22" s="39"/>
      <c r="KGW22" s="39"/>
      <c r="KGX22" s="455"/>
      <c r="KGY22" s="455"/>
      <c r="KGZ22" s="455"/>
      <c r="KHA22" s="39"/>
      <c r="KHB22" s="39"/>
      <c r="KHC22" s="39"/>
      <c r="KHD22" s="39"/>
      <c r="KHE22" s="39"/>
      <c r="KHF22" s="455"/>
      <c r="KHG22" s="455"/>
      <c r="KHH22" s="455"/>
      <c r="KHI22" s="39"/>
      <c r="KHJ22" s="39"/>
      <c r="KHK22" s="39"/>
      <c r="KHL22" s="39"/>
      <c r="KHM22" s="39"/>
      <c r="KHN22" s="455"/>
      <c r="KHO22" s="455"/>
      <c r="KHP22" s="455"/>
      <c r="KHQ22" s="39"/>
      <c r="KHR22" s="39"/>
      <c r="KHS22" s="39"/>
      <c r="KHT22" s="39"/>
      <c r="KHU22" s="39"/>
      <c r="KHV22" s="455"/>
      <c r="KHW22" s="455"/>
      <c r="KHX22" s="455"/>
      <c r="KHY22" s="39"/>
      <c r="KHZ22" s="39"/>
      <c r="KIA22" s="39"/>
      <c r="KIB22" s="39"/>
      <c r="KIC22" s="39"/>
      <c r="KID22" s="455"/>
      <c r="KIE22" s="455"/>
      <c r="KIF22" s="455"/>
      <c r="KIG22" s="39"/>
      <c r="KIH22" s="39"/>
      <c r="KII22" s="39"/>
      <c r="KIJ22" s="39"/>
      <c r="KIK22" s="39"/>
      <c r="KIL22" s="455"/>
      <c r="KIM22" s="455"/>
      <c r="KIN22" s="455"/>
      <c r="KIO22" s="39"/>
      <c r="KIP22" s="39"/>
      <c r="KIQ22" s="39"/>
      <c r="KIR22" s="39"/>
      <c r="KIS22" s="39"/>
      <c r="KIT22" s="455"/>
      <c r="KIU22" s="455"/>
      <c r="KIV22" s="455"/>
      <c r="KIW22" s="39"/>
      <c r="KIX22" s="39"/>
      <c r="KIY22" s="39"/>
      <c r="KIZ22" s="39"/>
      <c r="KJA22" s="39"/>
      <c r="KJB22" s="455"/>
      <c r="KJC22" s="455"/>
      <c r="KJD22" s="455"/>
      <c r="KJE22" s="39"/>
      <c r="KJF22" s="39"/>
      <c r="KJG22" s="39"/>
      <c r="KJH22" s="39"/>
      <c r="KJI22" s="39"/>
      <c r="KJJ22" s="455"/>
      <c r="KJK22" s="455"/>
      <c r="KJL22" s="455"/>
      <c r="KJM22" s="39"/>
      <c r="KJN22" s="39"/>
      <c r="KJO22" s="39"/>
      <c r="KJP22" s="39"/>
      <c r="KJQ22" s="39"/>
      <c r="KJR22" s="455"/>
      <c r="KJS22" s="455"/>
      <c r="KJT22" s="455"/>
      <c r="KJU22" s="39"/>
      <c r="KJV22" s="39"/>
      <c r="KJW22" s="39"/>
      <c r="KJX22" s="39"/>
      <c r="KJY22" s="39"/>
      <c r="KJZ22" s="455"/>
      <c r="KKA22" s="455"/>
      <c r="KKB22" s="455"/>
      <c r="KKC22" s="39"/>
      <c r="KKD22" s="39"/>
      <c r="KKE22" s="39"/>
      <c r="KKF22" s="39"/>
      <c r="KKG22" s="39"/>
      <c r="KKH22" s="455"/>
      <c r="KKI22" s="455"/>
      <c r="KKJ22" s="455"/>
      <c r="KKK22" s="39"/>
      <c r="KKL22" s="39"/>
      <c r="KKM22" s="39"/>
      <c r="KKN22" s="39"/>
      <c r="KKO22" s="39"/>
      <c r="KKP22" s="455"/>
      <c r="KKQ22" s="455"/>
      <c r="KKR22" s="455"/>
      <c r="KKS22" s="39"/>
      <c r="KKT22" s="39"/>
      <c r="KKU22" s="39"/>
      <c r="KKV22" s="39"/>
      <c r="KKW22" s="39"/>
      <c r="KKX22" s="455"/>
      <c r="KKY22" s="455"/>
      <c r="KKZ22" s="455"/>
      <c r="KLA22" s="39"/>
      <c r="KLB22" s="39"/>
      <c r="KLC22" s="39"/>
      <c r="KLD22" s="39"/>
      <c r="KLE22" s="39"/>
      <c r="KLF22" s="455"/>
      <c r="KLG22" s="455"/>
      <c r="KLH22" s="455"/>
      <c r="KLI22" s="39"/>
      <c r="KLJ22" s="39"/>
      <c r="KLK22" s="39"/>
      <c r="KLL22" s="39"/>
      <c r="KLM22" s="39"/>
      <c r="KLN22" s="455"/>
      <c r="KLO22" s="455"/>
      <c r="KLP22" s="455"/>
      <c r="KLQ22" s="39"/>
      <c r="KLR22" s="39"/>
      <c r="KLS22" s="39"/>
      <c r="KLT22" s="39"/>
      <c r="KLU22" s="39"/>
      <c r="KLV22" s="455"/>
      <c r="KLW22" s="455"/>
      <c r="KLX22" s="455"/>
      <c r="KLY22" s="39"/>
      <c r="KLZ22" s="39"/>
      <c r="KMA22" s="39"/>
      <c r="KMB22" s="39"/>
      <c r="KMC22" s="39"/>
      <c r="KMD22" s="455"/>
      <c r="KME22" s="455"/>
      <c r="KMF22" s="455"/>
      <c r="KMG22" s="39"/>
      <c r="KMH22" s="39"/>
      <c r="KMI22" s="39"/>
      <c r="KMJ22" s="39"/>
      <c r="KMK22" s="39"/>
      <c r="KML22" s="455"/>
      <c r="KMM22" s="455"/>
      <c r="KMN22" s="455"/>
      <c r="KMO22" s="39"/>
      <c r="KMP22" s="39"/>
      <c r="KMQ22" s="39"/>
      <c r="KMR22" s="39"/>
      <c r="KMS22" s="39"/>
      <c r="KMT22" s="455"/>
      <c r="KMU22" s="455"/>
      <c r="KMV22" s="455"/>
      <c r="KMW22" s="39"/>
      <c r="KMX22" s="39"/>
      <c r="KMY22" s="39"/>
      <c r="KMZ22" s="39"/>
      <c r="KNA22" s="39"/>
      <c r="KNB22" s="455"/>
      <c r="KNC22" s="455"/>
      <c r="KND22" s="455"/>
      <c r="KNE22" s="39"/>
      <c r="KNF22" s="39"/>
      <c r="KNG22" s="39"/>
      <c r="KNH22" s="39"/>
      <c r="KNI22" s="39"/>
      <c r="KNJ22" s="455"/>
      <c r="KNK22" s="455"/>
      <c r="KNL22" s="455"/>
      <c r="KNM22" s="39"/>
      <c r="KNN22" s="39"/>
      <c r="KNO22" s="39"/>
      <c r="KNP22" s="39"/>
      <c r="KNQ22" s="39"/>
      <c r="KNR22" s="455"/>
      <c r="KNS22" s="455"/>
      <c r="KNT22" s="455"/>
      <c r="KNU22" s="39"/>
      <c r="KNV22" s="39"/>
      <c r="KNW22" s="39"/>
      <c r="KNX22" s="39"/>
      <c r="KNY22" s="39"/>
      <c r="KNZ22" s="455"/>
      <c r="KOA22" s="455"/>
      <c r="KOB22" s="455"/>
      <c r="KOC22" s="39"/>
      <c r="KOD22" s="39"/>
      <c r="KOE22" s="39"/>
      <c r="KOF22" s="39"/>
      <c r="KOG22" s="39"/>
      <c r="KOH22" s="455"/>
      <c r="KOI22" s="455"/>
      <c r="KOJ22" s="455"/>
      <c r="KOK22" s="39"/>
      <c r="KOL22" s="39"/>
      <c r="KOM22" s="39"/>
      <c r="KON22" s="39"/>
      <c r="KOO22" s="39"/>
      <c r="KOP22" s="455"/>
      <c r="KOQ22" s="455"/>
      <c r="KOR22" s="455"/>
      <c r="KOS22" s="39"/>
      <c r="KOT22" s="39"/>
      <c r="KOU22" s="39"/>
      <c r="KOV22" s="39"/>
      <c r="KOW22" s="39"/>
      <c r="KOX22" s="455"/>
      <c r="KOY22" s="455"/>
      <c r="KOZ22" s="455"/>
      <c r="KPA22" s="39"/>
      <c r="KPB22" s="39"/>
      <c r="KPC22" s="39"/>
      <c r="KPD22" s="39"/>
      <c r="KPE22" s="39"/>
      <c r="KPF22" s="455"/>
      <c r="KPG22" s="455"/>
      <c r="KPH22" s="455"/>
      <c r="KPI22" s="39"/>
      <c r="KPJ22" s="39"/>
      <c r="KPK22" s="39"/>
      <c r="KPL22" s="39"/>
      <c r="KPM22" s="39"/>
      <c r="KPN22" s="455"/>
      <c r="KPO22" s="455"/>
      <c r="KPP22" s="455"/>
      <c r="KPQ22" s="39"/>
      <c r="KPR22" s="39"/>
      <c r="KPS22" s="39"/>
      <c r="KPT22" s="39"/>
      <c r="KPU22" s="39"/>
      <c r="KPV22" s="455"/>
      <c r="KPW22" s="455"/>
      <c r="KPX22" s="455"/>
      <c r="KPY22" s="39"/>
      <c r="KPZ22" s="39"/>
      <c r="KQA22" s="39"/>
      <c r="KQB22" s="39"/>
      <c r="KQC22" s="39"/>
      <c r="KQD22" s="455"/>
      <c r="KQE22" s="455"/>
      <c r="KQF22" s="455"/>
      <c r="KQG22" s="39"/>
      <c r="KQH22" s="39"/>
      <c r="KQI22" s="39"/>
      <c r="KQJ22" s="39"/>
      <c r="KQK22" s="39"/>
      <c r="KQL22" s="455"/>
      <c r="KQM22" s="455"/>
      <c r="KQN22" s="455"/>
      <c r="KQO22" s="39"/>
      <c r="KQP22" s="39"/>
      <c r="KQQ22" s="39"/>
      <c r="KQR22" s="39"/>
      <c r="KQS22" s="39"/>
      <c r="KQT22" s="455"/>
      <c r="KQU22" s="455"/>
      <c r="KQV22" s="455"/>
      <c r="KQW22" s="39"/>
      <c r="KQX22" s="39"/>
      <c r="KQY22" s="39"/>
      <c r="KQZ22" s="39"/>
      <c r="KRA22" s="39"/>
      <c r="KRB22" s="455"/>
      <c r="KRC22" s="455"/>
      <c r="KRD22" s="455"/>
      <c r="KRE22" s="39"/>
      <c r="KRF22" s="39"/>
      <c r="KRG22" s="39"/>
      <c r="KRH22" s="39"/>
      <c r="KRI22" s="39"/>
      <c r="KRJ22" s="455"/>
      <c r="KRK22" s="455"/>
      <c r="KRL22" s="455"/>
      <c r="KRM22" s="39"/>
      <c r="KRN22" s="39"/>
      <c r="KRO22" s="39"/>
      <c r="KRP22" s="39"/>
      <c r="KRQ22" s="39"/>
      <c r="KRR22" s="455"/>
      <c r="KRS22" s="455"/>
      <c r="KRT22" s="455"/>
      <c r="KRU22" s="39"/>
      <c r="KRV22" s="39"/>
      <c r="KRW22" s="39"/>
      <c r="KRX22" s="39"/>
      <c r="KRY22" s="39"/>
      <c r="KRZ22" s="455"/>
      <c r="KSA22" s="455"/>
      <c r="KSB22" s="455"/>
      <c r="KSC22" s="39"/>
      <c r="KSD22" s="39"/>
      <c r="KSE22" s="39"/>
      <c r="KSF22" s="39"/>
      <c r="KSG22" s="39"/>
      <c r="KSH22" s="455"/>
      <c r="KSI22" s="455"/>
      <c r="KSJ22" s="455"/>
      <c r="KSK22" s="39"/>
      <c r="KSL22" s="39"/>
      <c r="KSM22" s="39"/>
      <c r="KSN22" s="39"/>
      <c r="KSO22" s="39"/>
      <c r="KSP22" s="455"/>
      <c r="KSQ22" s="455"/>
      <c r="KSR22" s="455"/>
      <c r="KSS22" s="39"/>
      <c r="KST22" s="39"/>
      <c r="KSU22" s="39"/>
      <c r="KSV22" s="39"/>
      <c r="KSW22" s="39"/>
      <c r="KSX22" s="455"/>
      <c r="KSY22" s="455"/>
      <c r="KSZ22" s="455"/>
      <c r="KTA22" s="39"/>
      <c r="KTB22" s="39"/>
      <c r="KTC22" s="39"/>
      <c r="KTD22" s="39"/>
      <c r="KTE22" s="39"/>
      <c r="KTF22" s="455"/>
      <c r="KTG22" s="455"/>
      <c r="KTH22" s="455"/>
      <c r="KTI22" s="39"/>
      <c r="KTJ22" s="39"/>
      <c r="KTK22" s="39"/>
      <c r="KTL22" s="39"/>
      <c r="KTM22" s="39"/>
      <c r="KTN22" s="455"/>
      <c r="KTO22" s="455"/>
      <c r="KTP22" s="455"/>
      <c r="KTQ22" s="39"/>
      <c r="KTR22" s="39"/>
      <c r="KTS22" s="39"/>
      <c r="KTT22" s="39"/>
      <c r="KTU22" s="39"/>
      <c r="KTV22" s="455"/>
      <c r="KTW22" s="455"/>
      <c r="KTX22" s="455"/>
      <c r="KTY22" s="39"/>
      <c r="KTZ22" s="39"/>
      <c r="KUA22" s="39"/>
      <c r="KUB22" s="39"/>
      <c r="KUC22" s="39"/>
      <c r="KUD22" s="455"/>
      <c r="KUE22" s="455"/>
      <c r="KUF22" s="455"/>
      <c r="KUG22" s="39"/>
      <c r="KUH22" s="39"/>
      <c r="KUI22" s="39"/>
      <c r="KUJ22" s="39"/>
      <c r="KUK22" s="39"/>
      <c r="KUL22" s="455"/>
      <c r="KUM22" s="455"/>
      <c r="KUN22" s="455"/>
      <c r="KUO22" s="39"/>
      <c r="KUP22" s="39"/>
      <c r="KUQ22" s="39"/>
      <c r="KUR22" s="39"/>
      <c r="KUS22" s="39"/>
      <c r="KUT22" s="455"/>
      <c r="KUU22" s="455"/>
      <c r="KUV22" s="455"/>
      <c r="KUW22" s="39"/>
      <c r="KUX22" s="39"/>
      <c r="KUY22" s="39"/>
      <c r="KUZ22" s="39"/>
      <c r="KVA22" s="39"/>
      <c r="KVB22" s="455"/>
      <c r="KVC22" s="455"/>
      <c r="KVD22" s="455"/>
      <c r="KVE22" s="39"/>
      <c r="KVF22" s="39"/>
      <c r="KVG22" s="39"/>
      <c r="KVH22" s="39"/>
      <c r="KVI22" s="39"/>
      <c r="KVJ22" s="455"/>
      <c r="KVK22" s="455"/>
      <c r="KVL22" s="455"/>
      <c r="KVM22" s="39"/>
      <c r="KVN22" s="39"/>
      <c r="KVO22" s="39"/>
      <c r="KVP22" s="39"/>
      <c r="KVQ22" s="39"/>
      <c r="KVR22" s="455"/>
      <c r="KVS22" s="455"/>
      <c r="KVT22" s="455"/>
      <c r="KVU22" s="39"/>
      <c r="KVV22" s="39"/>
      <c r="KVW22" s="39"/>
      <c r="KVX22" s="39"/>
      <c r="KVY22" s="39"/>
      <c r="KVZ22" s="455"/>
      <c r="KWA22" s="455"/>
      <c r="KWB22" s="455"/>
      <c r="KWC22" s="39"/>
      <c r="KWD22" s="39"/>
      <c r="KWE22" s="39"/>
      <c r="KWF22" s="39"/>
      <c r="KWG22" s="39"/>
      <c r="KWH22" s="455"/>
      <c r="KWI22" s="455"/>
      <c r="KWJ22" s="455"/>
      <c r="KWK22" s="39"/>
      <c r="KWL22" s="39"/>
      <c r="KWM22" s="39"/>
      <c r="KWN22" s="39"/>
      <c r="KWO22" s="39"/>
      <c r="KWP22" s="455"/>
      <c r="KWQ22" s="455"/>
      <c r="KWR22" s="455"/>
      <c r="KWS22" s="39"/>
      <c r="KWT22" s="39"/>
      <c r="KWU22" s="39"/>
      <c r="KWV22" s="39"/>
      <c r="KWW22" s="39"/>
      <c r="KWX22" s="455"/>
      <c r="KWY22" s="455"/>
      <c r="KWZ22" s="455"/>
      <c r="KXA22" s="39"/>
      <c r="KXB22" s="39"/>
      <c r="KXC22" s="39"/>
      <c r="KXD22" s="39"/>
      <c r="KXE22" s="39"/>
      <c r="KXF22" s="455"/>
      <c r="KXG22" s="455"/>
      <c r="KXH22" s="455"/>
      <c r="KXI22" s="39"/>
      <c r="KXJ22" s="39"/>
      <c r="KXK22" s="39"/>
      <c r="KXL22" s="39"/>
      <c r="KXM22" s="39"/>
      <c r="KXN22" s="455"/>
      <c r="KXO22" s="455"/>
      <c r="KXP22" s="455"/>
      <c r="KXQ22" s="39"/>
      <c r="KXR22" s="39"/>
      <c r="KXS22" s="39"/>
      <c r="KXT22" s="39"/>
      <c r="KXU22" s="39"/>
      <c r="KXV22" s="455"/>
      <c r="KXW22" s="455"/>
      <c r="KXX22" s="455"/>
      <c r="KXY22" s="39"/>
      <c r="KXZ22" s="39"/>
      <c r="KYA22" s="39"/>
      <c r="KYB22" s="39"/>
      <c r="KYC22" s="39"/>
      <c r="KYD22" s="455"/>
      <c r="KYE22" s="455"/>
      <c r="KYF22" s="455"/>
      <c r="KYG22" s="39"/>
      <c r="KYH22" s="39"/>
      <c r="KYI22" s="39"/>
      <c r="KYJ22" s="39"/>
      <c r="KYK22" s="39"/>
      <c r="KYL22" s="455"/>
      <c r="KYM22" s="455"/>
      <c r="KYN22" s="455"/>
      <c r="KYO22" s="39"/>
      <c r="KYP22" s="39"/>
      <c r="KYQ22" s="39"/>
      <c r="KYR22" s="39"/>
      <c r="KYS22" s="39"/>
      <c r="KYT22" s="455"/>
      <c r="KYU22" s="455"/>
      <c r="KYV22" s="455"/>
      <c r="KYW22" s="39"/>
      <c r="KYX22" s="39"/>
      <c r="KYY22" s="39"/>
      <c r="KYZ22" s="39"/>
      <c r="KZA22" s="39"/>
      <c r="KZB22" s="455"/>
      <c r="KZC22" s="455"/>
      <c r="KZD22" s="455"/>
      <c r="KZE22" s="39"/>
      <c r="KZF22" s="39"/>
      <c r="KZG22" s="39"/>
      <c r="KZH22" s="39"/>
      <c r="KZI22" s="39"/>
      <c r="KZJ22" s="455"/>
      <c r="KZK22" s="455"/>
      <c r="KZL22" s="455"/>
      <c r="KZM22" s="39"/>
      <c r="KZN22" s="39"/>
      <c r="KZO22" s="39"/>
      <c r="KZP22" s="39"/>
      <c r="KZQ22" s="39"/>
      <c r="KZR22" s="455"/>
      <c r="KZS22" s="455"/>
      <c r="KZT22" s="455"/>
      <c r="KZU22" s="39"/>
      <c r="KZV22" s="39"/>
      <c r="KZW22" s="39"/>
      <c r="KZX22" s="39"/>
      <c r="KZY22" s="39"/>
      <c r="KZZ22" s="455"/>
      <c r="LAA22" s="455"/>
      <c r="LAB22" s="455"/>
      <c r="LAC22" s="39"/>
      <c r="LAD22" s="39"/>
      <c r="LAE22" s="39"/>
      <c r="LAF22" s="39"/>
      <c r="LAG22" s="39"/>
      <c r="LAH22" s="455"/>
      <c r="LAI22" s="455"/>
      <c r="LAJ22" s="455"/>
      <c r="LAK22" s="39"/>
      <c r="LAL22" s="39"/>
      <c r="LAM22" s="39"/>
      <c r="LAN22" s="39"/>
      <c r="LAO22" s="39"/>
      <c r="LAP22" s="455"/>
      <c r="LAQ22" s="455"/>
      <c r="LAR22" s="455"/>
      <c r="LAS22" s="39"/>
      <c r="LAT22" s="39"/>
      <c r="LAU22" s="39"/>
      <c r="LAV22" s="39"/>
      <c r="LAW22" s="39"/>
      <c r="LAX22" s="455"/>
      <c r="LAY22" s="455"/>
      <c r="LAZ22" s="455"/>
      <c r="LBA22" s="39"/>
      <c r="LBB22" s="39"/>
      <c r="LBC22" s="39"/>
      <c r="LBD22" s="39"/>
      <c r="LBE22" s="39"/>
      <c r="LBF22" s="455"/>
      <c r="LBG22" s="455"/>
      <c r="LBH22" s="455"/>
      <c r="LBI22" s="39"/>
      <c r="LBJ22" s="39"/>
      <c r="LBK22" s="39"/>
      <c r="LBL22" s="39"/>
      <c r="LBM22" s="39"/>
      <c r="LBN22" s="455"/>
      <c r="LBO22" s="455"/>
      <c r="LBP22" s="455"/>
      <c r="LBQ22" s="39"/>
      <c r="LBR22" s="39"/>
      <c r="LBS22" s="39"/>
      <c r="LBT22" s="39"/>
      <c r="LBU22" s="39"/>
      <c r="LBV22" s="455"/>
      <c r="LBW22" s="455"/>
      <c r="LBX22" s="455"/>
      <c r="LBY22" s="39"/>
      <c r="LBZ22" s="39"/>
      <c r="LCA22" s="39"/>
      <c r="LCB22" s="39"/>
      <c r="LCC22" s="39"/>
      <c r="LCD22" s="455"/>
      <c r="LCE22" s="455"/>
      <c r="LCF22" s="455"/>
      <c r="LCG22" s="39"/>
      <c r="LCH22" s="39"/>
      <c r="LCI22" s="39"/>
      <c r="LCJ22" s="39"/>
      <c r="LCK22" s="39"/>
      <c r="LCL22" s="455"/>
      <c r="LCM22" s="455"/>
      <c r="LCN22" s="455"/>
      <c r="LCO22" s="39"/>
      <c r="LCP22" s="39"/>
      <c r="LCQ22" s="39"/>
      <c r="LCR22" s="39"/>
      <c r="LCS22" s="39"/>
      <c r="LCT22" s="455"/>
      <c r="LCU22" s="455"/>
      <c r="LCV22" s="455"/>
      <c r="LCW22" s="39"/>
      <c r="LCX22" s="39"/>
      <c r="LCY22" s="39"/>
      <c r="LCZ22" s="39"/>
      <c r="LDA22" s="39"/>
      <c r="LDB22" s="455"/>
      <c r="LDC22" s="455"/>
      <c r="LDD22" s="455"/>
      <c r="LDE22" s="39"/>
      <c r="LDF22" s="39"/>
      <c r="LDG22" s="39"/>
      <c r="LDH22" s="39"/>
      <c r="LDI22" s="39"/>
      <c r="LDJ22" s="455"/>
      <c r="LDK22" s="455"/>
      <c r="LDL22" s="455"/>
      <c r="LDM22" s="39"/>
      <c r="LDN22" s="39"/>
      <c r="LDO22" s="39"/>
      <c r="LDP22" s="39"/>
      <c r="LDQ22" s="39"/>
      <c r="LDR22" s="455"/>
      <c r="LDS22" s="455"/>
      <c r="LDT22" s="455"/>
      <c r="LDU22" s="39"/>
      <c r="LDV22" s="39"/>
      <c r="LDW22" s="39"/>
      <c r="LDX22" s="39"/>
      <c r="LDY22" s="39"/>
      <c r="LDZ22" s="455"/>
      <c r="LEA22" s="455"/>
      <c r="LEB22" s="455"/>
      <c r="LEC22" s="39"/>
      <c r="LED22" s="39"/>
      <c r="LEE22" s="39"/>
      <c r="LEF22" s="39"/>
      <c r="LEG22" s="39"/>
      <c r="LEH22" s="455"/>
      <c r="LEI22" s="455"/>
      <c r="LEJ22" s="455"/>
      <c r="LEK22" s="39"/>
      <c r="LEL22" s="39"/>
      <c r="LEM22" s="39"/>
      <c r="LEN22" s="39"/>
      <c r="LEO22" s="39"/>
      <c r="LEP22" s="455"/>
      <c r="LEQ22" s="455"/>
      <c r="LER22" s="455"/>
      <c r="LES22" s="39"/>
      <c r="LET22" s="39"/>
      <c r="LEU22" s="39"/>
      <c r="LEV22" s="39"/>
      <c r="LEW22" s="39"/>
      <c r="LEX22" s="455"/>
      <c r="LEY22" s="455"/>
      <c r="LEZ22" s="455"/>
      <c r="LFA22" s="39"/>
      <c r="LFB22" s="39"/>
      <c r="LFC22" s="39"/>
      <c r="LFD22" s="39"/>
      <c r="LFE22" s="39"/>
      <c r="LFF22" s="455"/>
      <c r="LFG22" s="455"/>
      <c r="LFH22" s="455"/>
      <c r="LFI22" s="39"/>
      <c r="LFJ22" s="39"/>
      <c r="LFK22" s="39"/>
      <c r="LFL22" s="39"/>
      <c r="LFM22" s="39"/>
      <c r="LFN22" s="455"/>
      <c r="LFO22" s="455"/>
      <c r="LFP22" s="455"/>
      <c r="LFQ22" s="39"/>
      <c r="LFR22" s="39"/>
      <c r="LFS22" s="39"/>
      <c r="LFT22" s="39"/>
      <c r="LFU22" s="39"/>
      <c r="LFV22" s="455"/>
      <c r="LFW22" s="455"/>
      <c r="LFX22" s="455"/>
      <c r="LFY22" s="39"/>
      <c r="LFZ22" s="39"/>
      <c r="LGA22" s="39"/>
      <c r="LGB22" s="39"/>
      <c r="LGC22" s="39"/>
      <c r="LGD22" s="455"/>
      <c r="LGE22" s="455"/>
      <c r="LGF22" s="455"/>
      <c r="LGG22" s="39"/>
      <c r="LGH22" s="39"/>
      <c r="LGI22" s="39"/>
      <c r="LGJ22" s="39"/>
      <c r="LGK22" s="39"/>
      <c r="LGL22" s="455"/>
      <c r="LGM22" s="455"/>
      <c r="LGN22" s="455"/>
      <c r="LGO22" s="39"/>
      <c r="LGP22" s="39"/>
      <c r="LGQ22" s="39"/>
      <c r="LGR22" s="39"/>
      <c r="LGS22" s="39"/>
      <c r="LGT22" s="455"/>
      <c r="LGU22" s="455"/>
      <c r="LGV22" s="455"/>
      <c r="LGW22" s="39"/>
      <c r="LGX22" s="39"/>
      <c r="LGY22" s="39"/>
      <c r="LGZ22" s="39"/>
      <c r="LHA22" s="39"/>
      <c r="LHB22" s="455"/>
      <c r="LHC22" s="455"/>
      <c r="LHD22" s="455"/>
      <c r="LHE22" s="39"/>
      <c r="LHF22" s="39"/>
      <c r="LHG22" s="39"/>
      <c r="LHH22" s="39"/>
      <c r="LHI22" s="39"/>
      <c r="LHJ22" s="455"/>
      <c r="LHK22" s="455"/>
      <c r="LHL22" s="455"/>
      <c r="LHM22" s="39"/>
      <c r="LHN22" s="39"/>
      <c r="LHO22" s="39"/>
      <c r="LHP22" s="39"/>
      <c r="LHQ22" s="39"/>
      <c r="LHR22" s="455"/>
      <c r="LHS22" s="455"/>
      <c r="LHT22" s="455"/>
      <c r="LHU22" s="39"/>
      <c r="LHV22" s="39"/>
      <c r="LHW22" s="39"/>
      <c r="LHX22" s="39"/>
      <c r="LHY22" s="39"/>
      <c r="LHZ22" s="455"/>
      <c r="LIA22" s="455"/>
      <c r="LIB22" s="455"/>
      <c r="LIC22" s="39"/>
      <c r="LID22" s="39"/>
      <c r="LIE22" s="39"/>
      <c r="LIF22" s="39"/>
      <c r="LIG22" s="39"/>
      <c r="LIH22" s="455"/>
      <c r="LII22" s="455"/>
      <c r="LIJ22" s="455"/>
      <c r="LIK22" s="39"/>
      <c r="LIL22" s="39"/>
      <c r="LIM22" s="39"/>
      <c r="LIN22" s="39"/>
      <c r="LIO22" s="39"/>
      <c r="LIP22" s="455"/>
      <c r="LIQ22" s="455"/>
      <c r="LIR22" s="455"/>
      <c r="LIS22" s="39"/>
      <c r="LIT22" s="39"/>
      <c r="LIU22" s="39"/>
      <c r="LIV22" s="39"/>
      <c r="LIW22" s="39"/>
      <c r="LIX22" s="455"/>
      <c r="LIY22" s="455"/>
      <c r="LIZ22" s="455"/>
      <c r="LJA22" s="39"/>
      <c r="LJB22" s="39"/>
      <c r="LJC22" s="39"/>
      <c r="LJD22" s="39"/>
      <c r="LJE22" s="39"/>
      <c r="LJF22" s="455"/>
      <c r="LJG22" s="455"/>
      <c r="LJH22" s="455"/>
      <c r="LJI22" s="39"/>
      <c r="LJJ22" s="39"/>
      <c r="LJK22" s="39"/>
      <c r="LJL22" s="39"/>
      <c r="LJM22" s="39"/>
      <c r="LJN22" s="455"/>
      <c r="LJO22" s="455"/>
      <c r="LJP22" s="455"/>
      <c r="LJQ22" s="39"/>
      <c r="LJR22" s="39"/>
      <c r="LJS22" s="39"/>
      <c r="LJT22" s="39"/>
      <c r="LJU22" s="39"/>
      <c r="LJV22" s="455"/>
      <c r="LJW22" s="455"/>
      <c r="LJX22" s="455"/>
      <c r="LJY22" s="39"/>
      <c r="LJZ22" s="39"/>
      <c r="LKA22" s="39"/>
      <c r="LKB22" s="39"/>
      <c r="LKC22" s="39"/>
      <c r="LKD22" s="455"/>
      <c r="LKE22" s="455"/>
      <c r="LKF22" s="455"/>
      <c r="LKG22" s="39"/>
      <c r="LKH22" s="39"/>
      <c r="LKI22" s="39"/>
      <c r="LKJ22" s="39"/>
      <c r="LKK22" s="39"/>
      <c r="LKL22" s="455"/>
      <c r="LKM22" s="455"/>
      <c r="LKN22" s="455"/>
      <c r="LKO22" s="39"/>
      <c r="LKP22" s="39"/>
      <c r="LKQ22" s="39"/>
      <c r="LKR22" s="39"/>
      <c r="LKS22" s="39"/>
      <c r="LKT22" s="455"/>
      <c r="LKU22" s="455"/>
      <c r="LKV22" s="455"/>
      <c r="LKW22" s="39"/>
      <c r="LKX22" s="39"/>
      <c r="LKY22" s="39"/>
      <c r="LKZ22" s="39"/>
      <c r="LLA22" s="39"/>
      <c r="LLB22" s="455"/>
      <c r="LLC22" s="455"/>
      <c r="LLD22" s="455"/>
      <c r="LLE22" s="39"/>
      <c r="LLF22" s="39"/>
      <c r="LLG22" s="39"/>
      <c r="LLH22" s="39"/>
      <c r="LLI22" s="39"/>
      <c r="LLJ22" s="455"/>
      <c r="LLK22" s="455"/>
      <c r="LLL22" s="455"/>
      <c r="LLM22" s="39"/>
      <c r="LLN22" s="39"/>
      <c r="LLO22" s="39"/>
      <c r="LLP22" s="39"/>
      <c r="LLQ22" s="39"/>
      <c r="LLR22" s="455"/>
      <c r="LLS22" s="455"/>
      <c r="LLT22" s="455"/>
      <c r="LLU22" s="39"/>
      <c r="LLV22" s="39"/>
      <c r="LLW22" s="39"/>
      <c r="LLX22" s="39"/>
      <c r="LLY22" s="39"/>
      <c r="LLZ22" s="455"/>
      <c r="LMA22" s="455"/>
      <c r="LMB22" s="455"/>
      <c r="LMC22" s="39"/>
      <c r="LMD22" s="39"/>
      <c r="LME22" s="39"/>
      <c r="LMF22" s="39"/>
      <c r="LMG22" s="39"/>
      <c r="LMH22" s="455"/>
      <c r="LMI22" s="455"/>
      <c r="LMJ22" s="455"/>
      <c r="LMK22" s="39"/>
      <c r="LML22" s="39"/>
      <c r="LMM22" s="39"/>
      <c r="LMN22" s="39"/>
      <c r="LMO22" s="39"/>
      <c r="LMP22" s="455"/>
      <c r="LMQ22" s="455"/>
      <c r="LMR22" s="455"/>
      <c r="LMS22" s="39"/>
      <c r="LMT22" s="39"/>
      <c r="LMU22" s="39"/>
      <c r="LMV22" s="39"/>
      <c r="LMW22" s="39"/>
      <c r="LMX22" s="455"/>
      <c r="LMY22" s="455"/>
      <c r="LMZ22" s="455"/>
      <c r="LNA22" s="39"/>
      <c r="LNB22" s="39"/>
      <c r="LNC22" s="39"/>
      <c r="LND22" s="39"/>
      <c r="LNE22" s="39"/>
      <c r="LNF22" s="455"/>
      <c r="LNG22" s="455"/>
      <c r="LNH22" s="455"/>
      <c r="LNI22" s="39"/>
      <c r="LNJ22" s="39"/>
      <c r="LNK22" s="39"/>
      <c r="LNL22" s="39"/>
      <c r="LNM22" s="39"/>
      <c r="LNN22" s="455"/>
      <c r="LNO22" s="455"/>
      <c r="LNP22" s="455"/>
      <c r="LNQ22" s="39"/>
      <c r="LNR22" s="39"/>
      <c r="LNS22" s="39"/>
      <c r="LNT22" s="39"/>
      <c r="LNU22" s="39"/>
      <c r="LNV22" s="455"/>
      <c r="LNW22" s="455"/>
      <c r="LNX22" s="455"/>
      <c r="LNY22" s="39"/>
      <c r="LNZ22" s="39"/>
      <c r="LOA22" s="39"/>
      <c r="LOB22" s="39"/>
      <c r="LOC22" s="39"/>
      <c r="LOD22" s="455"/>
      <c r="LOE22" s="455"/>
      <c r="LOF22" s="455"/>
      <c r="LOG22" s="39"/>
      <c r="LOH22" s="39"/>
      <c r="LOI22" s="39"/>
      <c r="LOJ22" s="39"/>
      <c r="LOK22" s="39"/>
      <c r="LOL22" s="455"/>
      <c r="LOM22" s="455"/>
      <c r="LON22" s="455"/>
      <c r="LOO22" s="39"/>
      <c r="LOP22" s="39"/>
      <c r="LOQ22" s="39"/>
      <c r="LOR22" s="39"/>
      <c r="LOS22" s="39"/>
      <c r="LOT22" s="455"/>
      <c r="LOU22" s="455"/>
      <c r="LOV22" s="455"/>
      <c r="LOW22" s="39"/>
      <c r="LOX22" s="39"/>
      <c r="LOY22" s="39"/>
      <c r="LOZ22" s="39"/>
      <c r="LPA22" s="39"/>
      <c r="LPB22" s="455"/>
      <c r="LPC22" s="455"/>
      <c r="LPD22" s="455"/>
      <c r="LPE22" s="39"/>
      <c r="LPF22" s="39"/>
      <c r="LPG22" s="39"/>
      <c r="LPH22" s="39"/>
      <c r="LPI22" s="39"/>
      <c r="LPJ22" s="455"/>
      <c r="LPK22" s="455"/>
      <c r="LPL22" s="455"/>
      <c r="LPM22" s="39"/>
      <c r="LPN22" s="39"/>
      <c r="LPO22" s="39"/>
      <c r="LPP22" s="39"/>
      <c r="LPQ22" s="39"/>
      <c r="LPR22" s="455"/>
      <c r="LPS22" s="455"/>
      <c r="LPT22" s="455"/>
      <c r="LPU22" s="39"/>
      <c r="LPV22" s="39"/>
      <c r="LPW22" s="39"/>
      <c r="LPX22" s="39"/>
      <c r="LPY22" s="39"/>
      <c r="LPZ22" s="455"/>
      <c r="LQA22" s="455"/>
      <c r="LQB22" s="455"/>
      <c r="LQC22" s="39"/>
      <c r="LQD22" s="39"/>
      <c r="LQE22" s="39"/>
      <c r="LQF22" s="39"/>
      <c r="LQG22" s="39"/>
      <c r="LQH22" s="455"/>
      <c r="LQI22" s="455"/>
      <c r="LQJ22" s="455"/>
      <c r="LQK22" s="39"/>
      <c r="LQL22" s="39"/>
      <c r="LQM22" s="39"/>
      <c r="LQN22" s="39"/>
      <c r="LQO22" s="39"/>
      <c r="LQP22" s="455"/>
      <c r="LQQ22" s="455"/>
      <c r="LQR22" s="455"/>
      <c r="LQS22" s="39"/>
      <c r="LQT22" s="39"/>
      <c r="LQU22" s="39"/>
      <c r="LQV22" s="39"/>
      <c r="LQW22" s="39"/>
      <c r="LQX22" s="455"/>
      <c r="LQY22" s="455"/>
      <c r="LQZ22" s="455"/>
      <c r="LRA22" s="39"/>
      <c r="LRB22" s="39"/>
      <c r="LRC22" s="39"/>
      <c r="LRD22" s="39"/>
      <c r="LRE22" s="39"/>
      <c r="LRF22" s="455"/>
      <c r="LRG22" s="455"/>
      <c r="LRH22" s="455"/>
      <c r="LRI22" s="39"/>
      <c r="LRJ22" s="39"/>
      <c r="LRK22" s="39"/>
      <c r="LRL22" s="39"/>
      <c r="LRM22" s="39"/>
      <c r="LRN22" s="455"/>
      <c r="LRO22" s="455"/>
      <c r="LRP22" s="455"/>
      <c r="LRQ22" s="39"/>
      <c r="LRR22" s="39"/>
      <c r="LRS22" s="39"/>
      <c r="LRT22" s="39"/>
      <c r="LRU22" s="39"/>
      <c r="LRV22" s="455"/>
      <c r="LRW22" s="455"/>
      <c r="LRX22" s="455"/>
      <c r="LRY22" s="39"/>
      <c r="LRZ22" s="39"/>
      <c r="LSA22" s="39"/>
      <c r="LSB22" s="39"/>
      <c r="LSC22" s="39"/>
      <c r="LSD22" s="455"/>
      <c r="LSE22" s="455"/>
      <c r="LSF22" s="455"/>
      <c r="LSG22" s="39"/>
      <c r="LSH22" s="39"/>
      <c r="LSI22" s="39"/>
      <c r="LSJ22" s="39"/>
      <c r="LSK22" s="39"/>
      <c r="LSL22" s="455"/>
      <c r="LSM22" s="455"/>
      <c r="LSN22" s="455"/>
      <c r="LSO22" s="39"/>
      <c r="LSP22" s="39"/>
      <c r="LSQ22" s="39"/>
      <c r="LSR22" s="39"/>
      <c r="LSS22" s="39"/>
      <c r="LST22" s="455"/>
      <c r="LSU22" s="455"/>
      <c r="LSV22" s="455"/>
      <c r="LSW22" s="39"/>
      <c r="LSX22" s="39"/>
      <c r="LSY22" s="39"/>
      <c r="LSZ22" s="39"/>
      <c r="LTA22" s="39"/>
      <c r="LTB22" s="455"/>
      <c r="LTC22" s="455"/>
      <c r="LTD22" s="455"/>
      <c r="LTE22" s="39"/>
      <c r="LTF22" s="39"/>
      <c r="LTG22" s="39"/>
      <c r="LTH22" s="39"/>
      <c r="LTI22" s="39"/>
      <c r="LTJ22" s="455"/>
      <c r="LTK22" s="455"/>
      <c r="LTL22" s="455"/>
      <c r="LTM22" s="39"/>
      <c r="LTN22" s="39"/>
      <c r="LTO22" s="39"/>
      <c r="LTP22" s="39"/>
      <c r="LTQ22" s="39"/>
      <c r="LTR22" s="455"/>
      <c r="LTS22" s="455"/>
      <c r="LTT22" s="455"/>
      <c r="LTU22" s="39"/>
      <c r="LTV22" s="39"/>
      <c r="LTW22" s="39"/>
      <c r="LTX22" s="39"/>
      <c r="LTY22" s="39"/>
      <c r="LTZ22" s="455"/>
      <c r="LUA22" s="455"/>
      <c r="LUB22" s="455"/>
      <c r="LUC22" s="39"/>
      <c r="LUD22" s="39"/>
      <c r="LUE22" s="39"/>
      <c r="LUF22" s="39"/>
      <c r="LUG22" s="39"/>
      <c r="LUH22" s="455"/>
      <c r="LUI22" s="455"/>
      <c r="LUJ22" s="455"/>
      <c r="LUK22" s="39"/>
      <c r="LUL22" s="39"/>
      <c r="LUM22" s="39"/>
      <c r="LUN22" s="39"/>
      <c r="LUO22" s="39"/>
      <c r="LUP22" s="455"/>
      <c r="LUQ22" s="455"/>
      <c r="LUR22" s="455"/>
      <c r="LUS22" s="39"/>
      <c r="LUT22" s="39"/>
      <c r="LUU22" s="39"/>
      <c r="LUV22" s="39"/>
      <c r="LUW22" s="39"/>
      <c r="LUX22" s="455"/>
      <c r="LUY22" s="455"/>
      <c r="LUZ22" s="455"/>
      <c r="LVA22" s="39"/>
      <c r="LVB22" s="39"/>
      <c r="LVC22" s="39"/>
      <c r="LVD22" s="39"/>
      <c r="LVE22" s="39"/>
      <c r="LVF22" s="455"/>
      <c r="LVG22" s="455"/>
      <c r="LVH22" s="455"/>
      <c r="LVI22" s="39"/>
      <c r="LVJ22" s="39"/>
      <c r="LVK22" s="39"/>
      <c r="LVL22" s="39"/>
      <c r="LVM22" s="39"/>
      <c r="LVN22" s="455"/>
      <c r="LVO22" s="455"/>
      <c r="LVP22" s="455"/>
      <c r="LVQ22" s="39"/>
      <c r="LVR22" s="39"/>
      <c r="LVS22" s="39"/>
      <c r="LVT22" s="39"/>
      <c r="LVU22" s="39"/>
      <c r="LVV22" s="455"/>
      <c r="LVW22" s="455"/>
      <c r="LVX22" s="455"/>
      <c r="LVY22" s="39"/>
      <c r="LVZ22" s="39"/>
      <c r="LWA22" s="39"/>
      <c r="LWB22" s="39"/>
      <c r="LWC22" s="39"/>
      <c r="LWD22" s="455"/>
      <c r="LWE22" s="455"/>
      <c r="LWF22" s="455"/>
      <c r="LWG22" s="39"/>
      <c r="LWH22" s="39"/>
      <c r="LWI22" s="39"/>
      <c r="LWJ22" s="39"/>
      <c r="LWK22" s="39"/>
      <c r="LWL22" s="455"/>
      <c r="LWM22" s="455"/>
      <c r="LWN22" s="455"/>
      <c r="LWO22" s="39"/>
      <c r="LWP22" s="39"/>
      <c r="LWQ22" s="39"/>
      <c r="LWR22" s="39"/>
      <c r="LWS22" s="39"/>
      <c r="LWT22" s="455"/>
      <c r="LWU22" s="455"/>
      <c r="LWV22" s="455"/>
      <c r="LWW22" s="39"/>
      <c r="LWX22" s="39"/>
      <c r="LWY22" s="39"/>
      <c r="LWZ22" s="39"/>
      <c r="LXA22" s="39"/>
      <c r="LXB22" s="455"/>
      <c r="LXC22" s="455"/>
      <c r="LXD22" s="455"/>
      <c r="LXE22" s="39"/>
      <c r="LXF22" s="39"/>
      <c r="LXG22" s="39"/>
      <c r="LXH22" s="39"/>
      <c r="LXI22" s="39"/>
      <c r="LXJ22" s="455"/>
      <c r="LXK22" s="455"/>
      <c r="LXL22" s="455"/>
      <c r="LXM22" s="39"/>
      <c r="LXN22" s="39"/>
      <c r="LXO22" s="39"/>
      <c r="LXP22" s="39"/>
      <c r="LXQ22" s="39"/>
      <c r="LXR22" s="455"/>
      <c r="LXS22" s="455"/>
      <c r="LXT22" s="455"/>
      <c r="LXU22" s="39"/>
      <c r="LXV22" s="39"/>
      <c r="LXW22" s="39"/>
      <c r="LXX22" s="39"/>
      <c r="LXY22" s="39"/>
      <c r="LXZ22" s="455"/>
      <c r="LYA22" s="455"/>
      <c r="LYB22" s="455"/>
      <c r="LYC22" s="39"/>
      <c r="LYD22" s="39"/>
      <c r="LYE22" s="39"/>
      <c r="LYF22" s="39"/>
      <c r="LYG22" s="39"/>
      <c r="LYH22" s="455"/>
      <c r="LYI22" s="455"/>
      <c r="LYJ22" s="455"/>
      <c r="LYK22" s="39"/>
      <c r="LYL22" s="39"/>
      <c r="LYM22" s="39"/>
      <c r="LYN22" s="39"/>
      <c r="LYO22" s="39"/>
      <c r="LYP22" s="455"/>
      <c r="LYQ22" s="455"/>
      <c r="LYR22" s="455"/>
      <c r="LYS22" s="39"/>
      <c r="LYT22" s="39"/>
      <c r="LYU22" s="39"/>
      <c r="LYV22" s="39"/>
      <c r="LYW22" s="39"/>
      <c r="LYX22" s="455"/>
      <c r="LYY22" s="455"/>
      <c r="LYZ22" s="455"/>
      <c r="LZA22" s="39"/>
      <c r="LZB22" s="39"/>
      <c r="LZC22" s="39"/>
      <c r="LZD22" s="39"/>
      <c r="LZE22" s="39"/>
      <c r="LZF22" s="455"/>
      <c r="LZG22" s="455"/>
      <c r="LZH22" s="455"/>
      <c r="LZI22" s="39"/>
      <c r="LZJ22" s="39"/>
      <c r="LZK22" s="39"/>
      <c r="LZL22" s="39"/>
      <c r="LZM22" s="39"/>
      <c r="LZN22" s="455"/>
      <c r="LZO22" s="455"/>
      <c r="LZP22" s="455"/>
      <c r="LZQ22" s="39"/>
      <c r="LZR22" s="39"/>
      <c r="LZS22" s="39"/>
      <c r="LZT22" s="39"/>
      <c r="LZU22" s="39"/>
      <c r="LZV22" s="455"/>
      <c r="LZW22" s="455"/>
      <c r="LZX22" s="455"/>
      <c r="LZY22" s="39"/>
      <c r="LZZ22" s="39"/>
      <c r="MAA22" s="39"/>
      <c r="MAB22" s="39"/>
      <c r="MAC22" s="39"/>
      <c r="MAD22" s="455"/>
      <c r="MAE22" s="455"/>
      <c r="MAF22" s="455"/>
      <c r="MAG22" s="39"/>
      <c r="MAH22" s="39"/>
      <c r="MAI22" s="39"/>
      <c r="MAJ22" s="39"/>
      <c r="MAK22" s="39"/>
      <c r="MAL22" s="455"/>
      <c r="MAM22" s="455"/>
      <c r="MAN22" s="455"/>
      <c r="MAO22" s="39"/>
      <c r="MAP22" s="39"/>
      <c r="MAQ22" s="39"/>
      <c r="MAR22" s="39"/>
      <c r="MAS22" s="39"/>
      <c r="MAT22" s="455"/>
      <c r="MAU22" s="455"/>
      <c r="MAV22" s="455"/>
      <c r="MAW22" s="39"/>
      <c r="MAX22" s="39"/>
      <c r="MAY22" s="39"/>
      <c r="MAZ22" s="39"/>
      <c r="MBA22" s="39"/>
      <c r="MBB22" s="455"/>
      <c r="MBC22" s="455"/>
      <c r="MBD22" s="455"/>
      <c r="MBE22" s="39"/>
      <c r="MBF22" s="39"/>
      <c r="MBG22" s="39"/>
      <c r="MBH22" s="39"/>
      <c r="MBI22" s="39"/>
      <c r="MBJ22" s="455"/>
      <c r="MBK22" s="455"/>
      <c r="MBL22" s="455"/>
      <c r="MBM22" s="39"/>
      <c r="MBN22" s="39"/>
      <c r="MBO22" s="39"/>
      <c r="MBP22" s="39"/>
      <c r="MBQ22" s="39"/>
      <c r="MBR22" s="455"/>
      <c r="MBS22" s="455"/>
      <c r="MBT22" s="455"/>
      <c r="MBU22" s="39"/>
      <c r="MBV22" s="39"/>
      <c r="MBW22" s="39"/>
      <c r="MBX22" s="39"/>
      <c r="MBY22" s="39"/>
      <c r="MBZ22" s="455"/>
      <c r="MCA22" s="455"/>
      <c r="MCB22" s="455"/>
      <c r="MCC22" s="39"/>
      <c r="MCD22" s="39"/>
      <c r="MCE22" s="39"/>
      <c r="MCF22" s="39"/>
      <c r="MCG22" s="39"/>
      <c r="MCH22" s="455"/>
      <c r="MCI22" s="455"/>
      <c r="MCJ22" s="455"/>
      <c r="MCK22" s="39"/>
      <c r="MCL22" s="39"/>
      <c r="MCM22" s="39"/>
      <c r="MCN22" s="39"/>
      <c r="MCO22" s="39"/>
      <c r="MCP22" s="455"/>
      <c r="MCQ22" s="455"/>
      <c r="MCR22" s="455"/>
      <c r="MCS22" s="39"/>
      <c r="MCT22" s="39"/>
      <c r="MCU22" s="39"/>
      <c r="MCV22" s="39"/>
      <c r="MCW22" s="39"/>
      <c r="MCX22" s="455"/>
      <c r="MCY22" s="455"/>
      <c r="MCZ22" s="455"/>
      <c r="MDA22" s="39"/>
      <c r="MDB22" s="39"/>
      <c r="MDC22" s="39"/>
      <c r="MDD22" s="39"/>
      <c r="MDE22" s="39"/>
      <c r="MDF22" s="455"/>
      <c r="MDG22" s="455"/>
      <c r="MDH22" s="455"/>
      <c r="MDI22" s="39"/>
      <c r="MDJ22" s="39"/>
      <c r="MDK22" s="39"/>
      <c r="MDL22" s="39"/>
      <c r="MDM22" s="39"/>
      <c r="MDN22" s="455"/>
      <c r="MDO22" s="455"/>
      <c r="MDP22" s="455"/>
      <c r="MDQ22" s="39"/>
      <c r="MDR22" s="39"/>
      <c r="MDS22" s="39"/>
      <c r="MDT22" s="39"/>
      <c r="MDU22" s="39"/>
      <c r="MDV22" s="455"/>
      <c r="MDW22" s="455"/>
      <c r="MDX22" s="455"/>
      <c r="MDY22" s="39"/>
      <c r="MDZ22" s="39"/>
      <c r="MEA22" s="39"/>
      <c r="MEB22" s="39"/>
      <c r="MEC22" s="39"/>
      <c r="MED22" s="455"/>
      <c r="MEE22" s="455"/>
      <c r="MEF22" s="455"/>
      <c r="MEG22" s="39"/>
      <c r="MEH22" s="39"/>
      <c r="MEI22" s="39"/>
      <c r="MEJ22" s="39"/>
      <c r="MEK22" s="39"/>
      <c r="MEL22" s="455"/>
      <c r="MEM22" s="455"/>
      <c r="MEN22" s="455"/>
      <c r="MEO22" s="39"/>
      <c r="MEP22" s="39"/>
      <c r="MEQ22" s="39"/>
      <c r="MER22" s="39"/>
      <c r="MES22" s="39"/>
      <c r="MET22" s="455"/>
      <c r="MEU22" s="455"/>
      <c r="MEV22" s="455"/>
      <c r="MEW22" s="39"/>
      <c r="MEX22" s="39"/>
      <c r="MEY22" s="39"/>
      <c r="MEZ22" s="39"/>
      <c r="MFA22" s="39"/>
      <c r="MFB22" s="455"/>
      <c r="MFC22" s="455"/>
      <c r="MFD22" s="455"/>
      <c r="MFE22" s="39"/>
      <c r="MFF22" s="39"/>
      <c r="MFG22" s="39"/>
      <c r="MFH22" s="39"/>
      <c r="MFI22" s="39"/>
      <c r="MFJ22" s="455"/>
      <c r="MFK22" s="455"/>
      <c r="MFL22" s="455"/>
      <c r="MFM22" s="39"/>
      <c r="MFN22" s="39"/>
      <c r="MFO22" s="39"/>
      <c r="MFP22" s="39"/>
      <c r="MFQ22" s="39"/>
      <c r="MFR22" s="455"/>
      <c r="MFS22" s="455"/>
      <c r="MFT22" s="455"/>
      <c r="MFU22" s="39"/>
      <c r="MFV22" s="39"/>
      <c r="MFW22" s="39"/>
      <c r="MFX22" s="39"/>
      <c r="MFY22" s="39"/>
      <c r="MFZ22" s="455"/>
      <c r="MGA22" s="455"/>
      <c r="MGB22" s="455"/>
      <c r="MGC22" s="39"/>
      <c r="MGD22" s="39"/>
      <c r="MGE22" s="39"/>
      <c r="MGF22" s="39"/>
      <c r="MGG22" s="39"/>
      <c r="MGH22" s="455"/>
      <c r="MGI22" s="455"/>
      <c r="MGJ22" s="455"/>
      <c r="MGK22" s="39"/>
      <c r="MGL22" s="39"/>
      <c r="MGM22" s="39"/>
      <c r="MGN22" s="39"/>
      <c r="MGO22" s="39"/>
      <c r="MGP22" s="455"/>
      <c r="MGQ22" s="455"/>
      <c r="MGR22" s="455"/>
      <c r="MGS22" s="39"/>
      <c r="MGT22" s="39"/>
      <c r="MGU22" s="39"/>
      <c r="MGV22" s="39"/>
      <c r="MGW22" s="39"/>
      <c r="MGX22" s="455"/>
      <c r="MGY22" s="455"/>
      <c r="MGZ22" s="455"/>
      <c r="MHA22" s="39"/>
      <c r="MHB22" s="39"/>
      <c r="MHC22" s="39"/>
      <c r="MHD22" s="39"/>
      <c r="MHE22" s="39"/>
      <c r="MHF22" s="455"/>
      <c r="MHG22" s="455"/>
      <c r="MHH22" s="455"/>
      <c r="MHI22" s="39"/>
      <c r="MHJ22" s="39"/>
      <c r="MHK22" s="39"/>
      <c r="MHL22" s="39"/>
      <c r="MHM22" s="39"/>
      <c r="MHN22" s="455"/>
      <c r="MHO22" s="455"/>
      <c r="MHP22" s="455"/>
      <c r="MHQ22" s="39"/>
      <c r="MHR22" s="39"/>
      <c r="MHS22" s="39"/>
      <c r="MHT22" s="39"/>
      <c r="MHU22" s="39"/>
      <c r="MHV22" s="455"/>
      <c r="MHW22" s="455"/>
      <c r="MHX22" s="455"/>
      <c r="MHY22" s="39"/>
      <c r="MHZ22" s="39"/>
      <c r="MIA22" s="39"/>
      <c r="MIB22" s="39"/>
      <c r="MIC22" s="39"/>
      <c r="MID22" s="455"/>
      <c r="MIE22" s="455"/>
      <c r="MIF22" s="455"/>
      <c r="MIG22" s="39"/>
      <c r="MIH22" s="39"/>
      <c r="MII22" s="39"/>
      <c r="MIJ22" s="39"/>
      <c r="MIK22" s="39"/>
      <c r="MIL22" s="455"/>
      <c r="MIM22" s="455"/>
      <c r="MIN22" s="455"/>
      <c r="MIO22" s="39"/>
      <c r="MIP22" s="39"/>
      <c r="MIQ22" s="39"/>
      <c r="MIR22" s="39"/>
      <c r="MIS22" s="39"/>
      <c r="MIT22" s="455"/>
      <c r="MIU22" s="455"/>
      <c r="MIV22" s="455"/>
      <c r="MIW22" s="39"/>
      <c r="MIX22" s="39"/>
      <c r="MIY22" s="39"/>
      <c r="MIZ22" s="39"/>
      <c r="MJA22" s="39"/>
      <c r="MJB22" s="455"/>
      <c r="MJC22" s="455"/>
      <c r="MJD22" s="455"/>
      <c r="MJE22" s="39"/>
      <c r="MJF22" s="39"/>
      <c r="MJG22" s="39"/>
      <c r="MJH22" s="39"/>
      <c r="MJI22" s="39"/>
      <c r="MJJ22" s="455"/>
      <c r="MJK22" s="455"/>
      <c r="MJL22" s="455"/>
      <c r="MJM22" s="39"/>
      <c r="MJN22" s="39"/>
      <c r="MJO22" s="39"/>
      <c r="MJP22" s="39"/>
      <c r="MJQ22" s="39"/>
      <c r="MJR22" s="455"/>
      <c r="MJS22" s="455"/>
      <c r="MJT22" s="455"/>
      <c r="MJU22" s="39"/>
      <c r="MJV22" s="39"/>
      <c r="MJW22" s="39"/>
      <c r="MJX22" s="39"/>
      <c r="MJY22" s="39"/>
      <c r="MJZ22" s="455"/>
      <c r="MKA22" s="455"/>
      <c r="MKB22" s="455"/>
      <c r="MKC22" s="39"/>
      <c r="MKD22" s="39"/>
      <c r="MKE22" s="39"/>
      <c r="MKF22" s="39"/>
      <c r="MKG22" s="39"/>
      <c r="MKH22" s="455"/>
      <c r="MKI22" s="455"/>
      <c r="MKJ22" s="455"/>
      <c r="MKK22" s="39"/>
      <c r="MKL22" s="39"/>
      <c r="MKM22" s="39"/>
      <c r="MKN22" s="39"/>
      <c r="MKO22" s="39"/>
      <c r="MKP22" s="455"/>
      <c r="MKQ22" s="455"/>
      <c r="MKR22" s="455"/>
      <c r="MKS22" s="39"/>
      <c r="MKT22" s="39"/>
      <c r="MKU22" s="39"/>
      <c r="MKV22" s="39"/>
      <c r="MKW22" s="39"/>
      <c r="MKX22" s="455"/>
      <c r="MKY22" s="455"/>
      <c r="MKZ22" s="455"/>
      <c r="MLA22" s="39"/>
      <c r="MLB22" s="39"/>
      <c r="MLC22" s="39"/>
      <c r="MLD22" s="39"/>
      <c r="MLE22" s="39"/>
      <c r="MLF22" s="455"/>
      <c r="MLG22" s="455"/>
      <c r="MLH22" s="455"/>
      <c r="MLI22" s="39"/>
      <c r="MLJ22" s="39"/>
      <c r="MLK22" s="39"/>
      <c r="MLL22" s="39"/>
      <c r="MLM22" s="39"/>
      <c r="MLN22" s="455"/>
      <c r="MLO22" s="455"/>
      <c r="MLP22" s="455"/>
      <c r="MLQ22" s="39"/>
      <c r="MLR22" s="39"/>
      <c r="MLS22" s="39"/>
      <c r="MLT22" s="39"/>
      <c r="MLU22" s="39"/>
      <c r="MLV22" s="455"/>
      <c r="MLW22" s="455"/>
      <c r="MLX22" s="455"/>
      <c r="MLY22" s="39"/>
      <c r="MLZ22" s="39"/>
      <c r="MMA22" s="39"/>
      <c r="MMB22" s="39"/>
      <c r="MMC22" s="39"/>
      <c r="MMD22" s="455"/>
      <c r="MME22" s="455"/>
      <c r="MMF22" s="455"/>
      <c r="MMG22" s="39"/>
      <c r="MMH22" s="39"/>
      <c r="MMI22" s="39"/>
      <c r="MMJ22" s="39"/>
      <c r="MMK22" s="39"/>
      <c r="MML22" s="455"/>
      <c r="MMM22" s="455"/>
      <c r="MMN22" s="455"/>
      <c r="MMO22" s="39"/>
      <c r="MMP22" s="39"/>
      <c r="MMQ22" s="39"/>
      <c r="MMR22" s="39"/>
      <c r="MMS22" s="39"/>
      <c r="MMT22" s="455"/>
      <c r="MMU22" s="455"/>
      <c r="MMV22" s="455"/>
      <c r="MMW22" s="39"/>
      <c r="MMX22" s="39"/>
      <c r="MMY22" s="39"/>
      <c r="MMZ22" s="39"/>
      <c r="MNA22" s="39"/>
      <c r="MNB22" s="455"/>
      <c r="MNC22" s="455"/>
      <c r="MND22" s="455"/>
      <c r="MNE22" s="39"/>
      <c r="MNF22" s="39"/>
      <c r="MNG22" s="39"/>
      <c r="MNH22" s="39"/>
      <c r="MNI22" s="39"/>
      <c r="MNJ22" s="455"/>
      <c r="MNK22" s="455"/>
      <c r="MNL22" s="455"/>
      <c r="MNM22" s="39"/>
      <c r="MNN22" s="39"/>
      <c r="MNO22" s="39"/>
      <c r="MNP22" s="39"/>
      <c r="MNQ22" s="39"/>
      <c r="MNR22" s="455"/>
      <c r="MNS22" s="455"/>
      <c r="MNT22" s="455"/>
      <c r="MNU22" s="39"/>
      <c r="MNV22" s="39"/>
      <c r="MNW22" s="39"/>
      <c r="MNX22" s="39"/>
      <c r="MNY22" s="39"/>
      <c r="MNZ22" s="455"/>
      <c r="MOA22" s="455"/>
      <c r="MOB22" s="455"/>
      <c r="MOC22" s="39"/>
      <c r="MOD22" s="39"/>
      <c r="MOE22" s="39"/>
      <c r="MOF22" s="39"/>
      <c r="MOG22" s="39"/>
      <c r="MOH22" s="455"/>
      <c r="MOI22" s="455"/>
      <c r="MOJ22" s="455"/>
      <c r="MOK22" s="39"/>
      <c r="MOL22" s="39"/>
      <c r="MOM22" s="39"/>
      <c r="MON22" s="39"/>
      <c r="MOO22" s="39"/>
      <c r="MOP22" s="455"/>
      <c r="MOQ22" s="455"/>
      <c r="MOR22" s="455"/>
      <c r="MOS22" s="39"/>
      <c r="MOT22" s="39"/>
      <c r="MOU22" s="39"/>
      <c r="MOV22" s="39"/>
      <c r="MOW22" s="39"/>
      <c r="MOX22" s="455"/>
      <c r="MOY22" s="455"/>
      <c r="MOZ22" s="455"/>
      <c r="MPA22" s="39"/>
      <c r="MPB22" s="39"/>
      <c r="MPC22" s="39"/>
      <c r="MPD22" s="39"/>
      <c r="MPE22" s="39"/>
      <c r="MPF22" s="455"/>
      <c r="MPG22" s="455"/>
      <c r="MPH22" s="455"/>
      <c r="MPI22" s="39"/>
      <c r="MPJ22" s="39"/>
      <c r="MPK22" s="39"/>
      <c r="MPL22" s="39"/>
      <c r="MPM22" s="39"/>
      <c r="MPN22" s="455"/>
      <c r="MPO22" s="455"/>
      <c r="MPP22" s="455"/>
      <c r="MPQ22" s="39"/>
      <c r="MPR22" s="39"/>
      <c r="MPS22" s="39"/>
      <c r="MPT22" s="39"/>
      <c r="MPU22" s="39"/>
      <c r="MPV22" s="455"/>
      <c r="MPW22" s="455"/>
      <c r="MPX22" s="455"/>
      <c r="MPY22" s="39"/>
      <c r="MPZ22" s="39"/>
      <c r="MQA22" s="39"/>
      <c r="MQB22" s="39"/>
      <c r="MQC22" s="39"/>
      <c r="MQD22" s="455"/>
      <c r="MQE22" s="455"/>
      <c r="MQF22" s="455"/>
      <c r="MQG22" s="39"/>
      <c r="MQH22" s="39"/>
      <c r="MQI22" s="39"/>
      <c r="MQJ22" s="39"/>
      <c r="MQK22" s="39"/>
      <c r="MQL22" s="455"/>
      <c r="MQM22" s="455"/>
      <c r="MQN22" s="455"/>
      <c r="MQO22" s="39"/>
      <c r="MQP22" s="39"/>
      <c r="MQQ22" s="39"/>
      <c r="MQR22" s="39"/>
      <c r="MQS22" s="39"/>
      <c r="MQT22" s="455"/>
      <c r="MQU22" s="455"/>
      <c r="MQV22" s="455"/>
      <c r="MQW22" s="39"/>
      <c r="MQX22" s="39"/>
      <c r="MQY22" s="39"/>
      <c r="MQZ22" s="39"/>
      <c r="MRA22" s="39"/>
      <c r="MRB22" s="455"/>
      <c r="MRC22" s="455"/>
      <c r="MRD22" s="455"/>
      <c r="MRE22" s="39"/>
      <c r="MRF22" s="39"/>
      <c r="MRG22" s="39"/>
      <c r="MRH22" s="39"/>
      <c r="MRI22" s="39"/>
      <c r="MRJ22" s="455"/>
      <c r="MRK22" s="455"/>
      <c r="MRL22" s="455"/>
      <c r="MRM22" s="39"/>
      <c r="MRN22" s="39"/>
      <c r="MRO22" s="39"/>
      <c r="MRP22" s="39"/>
      <c r="MRQ22" s="39"/>
      <c r="MRR22" s="455"/>
      <c r="MRS22" s="455"/>
      <c r="MRT22" s="455"/>
      <c r="MRU22" s="39"/>
      <c r="MRV22" s="39"/>
      <c r="MRW22" s="39"/>
      <c r="MRX22" s="39"/>
      <c r="MRY22" s="39"/>
      <c r="MRZ22" s="455"/>
      <c r="MSA22" s="455"/>
      <c r="MSB22" s="455"/>
      <c r="MSC22" s="39"/>
      <c r="MSD22" s="39"/>
      <c r="MSE22" s="39"/>
      <c r="MSF22" s="39"/>
      <c r="MSG22" s="39"/>
      <c r="MSH22" s="455"/>
      <c r="MSI22" s="455"/>
      <c r="MSJ22" s="455"/>
      <c r="MSK22" s="39"/>
      <c r="MSL22" s="39"/>
      <c r="MSM22" s="39"/>
      <c r="MSN22" s="39"/>
      <c r="MSO22" s="39"/>
      <c r="MSP22" s="455"/>
      <c r="MSQ22" s="455"/>
      <c r="MSR22" s="455"/>
      <c r="MSS22" s="39"/>
      <c r="MST22" s="39"/>
      <c r="MSU22" s="39"/>
      <c r="MSV22" s="39"/>
      <c r="MSW22" s="39"/>
      <c r="MSX22" s="455"/>
      <c r="MSY22" s="455"/>
      <c r="MSZ22" s="455"/>
      <c r="MTA22" s="39"/>
      <c r="MTB22" s="39"/>
      <c r="MTC22" s="39"/>
      <c r="MTD22" s="39"/>
      <c r="MTE22" s="39"/>
      <c r="MTF22" s="455"/>
      <c r="MTG22" s="455"/>
      <c r="MTH22" s="455"/>
      <c r="MTI22" s="39"/>
      <c r="MTJ22" s="39"/>
      <c r="MTK22" s="39"/>
      <c r="MTL22" s="39"/>
      <c r="MTM22" s="39"/>
      <c r="MTN22" s="455"/>
      <c r="MTO22" s="455"/>
      <c r="MTP22" s="455"/>
      <c r="MTQ22" s="39"/>
      <c r="MTR22" s="39"/>
      <c r="MTS22" s="39"/>
      <c r="MTT22" s="39"/>
      <c r="MTU22" s="39"/>
      <c r="MTV22" s="455"/>
      <c r="MTW22" s="455"/>
      <c r="MTX22" s="455"/>
      <c r="MTY22" s="39"/>
      <c r="MTZ22" s="39"/>
      <c r="MUA22" s="39"/>
      <c r="MUB22" s="39"/>
      <c r="MUC22" s="39"/>
      <c r="MUD22" s="455"/>
      <c r="MUE22" s="455"/>
      <c r="MUF22" s="455"/>
      <c r="MUG22" s="39"/>
      <c r="MUH22" s="39"/>
      <c r="MUI22" s="39"/>
      <c r="MUJ22" s="39"/>
      <c r="MUK22" s="39"/>
      <c r="MUL22" s="455"/>
      <c r="MUM22" s="455"/>
      <c r="MUN22" s="455"/>
      <c r="MUO22" s="39"/>
      <c r="MUP22" s="39"/>
      <c r="MUQ22" s="39"/>
      <c r="MUR22" s="39"/>
      <c r="MUS22" s="39"/>
      <c r="MUT22" s="455"/>
      <c r="MUU22" s="455"/>
      <c r="MUV22" s="455"/>
      <c r="MUW22" s="39"/>
      <c r="MUX22" s="39"/>
      <c r="MUY22" s="39"/>
      <c r="MUZ22" s="39"/>
      <c r="MVA22" s="39"/>
      <c r="MVB22" s="455"/>
      <c r="MVC22" s="455"/>
      <c r="MVD22" s="455"/>
      <c r="MVE22" s="39"/>
      <c r="MVF22" s="39"/>
      <c r="MVG22" s="39"/>
      <c r="MVH22" s="39"/>
      <c r="MVI22" s="39"/>
      <c r="MVJ22" s="455"/>
      <c r="MVK22" s="455"/>
      <c r="MVL22" s="455"/>
      <c r="MVM22" s="39"/>
      <c r="MVN22" s="39"/>
      <c r="MVO22" s="39"/>
      <c r="MVP22" s="39"/>
      <c r="MVQ22" s="39"/>
      <c r="MVR22" s="455"/>
      <c r="MVS22" s="455"/>
      <c r="MVT22" s="455"/>
      <c r="MVU22" s="39"/>
      <c r="MVV22" s="39"/>
      <c r="MVW22" s="39"/>
      <c r="MVX22" s="39"/>
      <c r="MVY22" s="39"/>
      <c r="MVZ22" s="455"/>
      <c r="MWA22" s="455"/>
      <c r="MWB22" s="455"/>
      <c r="MWC22" s="39"/>
      <c r="MWD22" s="39"/>
      <c r="MWE22" s="39"/>
      <c r="MWF22" s="39"/>
      <c r="MWG22" s="39"/>
      <c r="MWH22" s="455"/>
      <c r="MWI22" s="455"/>
      <c r="MWJ22" s="455"/>
      <c r="MWK22" s="39"/>
      <c r="MWL22" s="39"/>
      <c r="MWM22" s="39"/>
      <c r="MWN22" s="39"/>
      <c r="MWO22" s="39"/>
      <c r="MWP22" s="455"/>
      <c r="MWQ22" s="455"/>
      <c r="MWR22" s="455"/>
      <c r="MWS22" s="39"/>
      <c r="MWT22" s="39"/>
      <c r="MWU22" s="39"/>
      <c r="MWV22" s="39"/>
      <c r="MWW22" s="39"/>
      <c r="MWX22" s="455"/>
      <c r="MWY22" s="455"/>
      <c r="MWZ22" s="455"/>
      <c r="MXA22" s="39"/>
      <c r="MXB22" s="39"/>
      <c r="MXC22" s="39"/>
      <c r="MXD22" s="39"/>
      <c r="MXE22" s="39"/>
      <c r="MXF22" s="455"/>
      <c r="MXG22" s="455"/>
      <c r="MXH22" s="455"/>
      <c r="MXI22" s="39"/>
      <c r="MXJ22" s="39"/>
      <c r="MXK22" s="39"/>
      <c r="MXL22" s="39"/>
      <c r="MXM22" s="39"/>
      <c r="MXN22" s="455"/>
      <c r="MXO22" s="455"/>
      <c r="MXP22" s="455"/>
      <c r="MXQ22" s="39"/>
      <c r="MXR22" s="39"/>
      <c r="MXS22" s="39"/>
      <c r="MXT22" s="39"/>
      <c r="MXU22" s="39"/>
      <c r="MXV22" s="455"/>
      <c r="MXW22" s="455"/>
      <c r="MXX22" s="455"/>
      <c r="MXY22" s="39"/>
      <c r="MXZ22" s="39"/>
      <c r="MYA22" s="39"/>
      <c r="MYB22" s="39"/>
      <c r="MYC22" s="39"/>
      <c r="MYD22" s="455"/>
      <c r="MYE22" s="455"/>
      <c r="MYF22" s="455"/>
      <c r="MYG22" s="39"/>
      <c r="MYH22" s="39"/>
      <c r="MYI22" s="39"/>
      <c r="MYJ22" s="39"/>
      <c r="MYK22" s="39"/>
      <c r="MYL22" s="455"/>
      <c r="MYM22" s="455"/>
      <c r="MYN22" s="455"/>
      <c r="MYO22" s="39"/>
      <c r="MYP22" s="39"/>
      <c r="MYQ22" s="39"/>
      <c r="MYR22" s="39"/>
      <c r="MYS22" s="39"/>
      <c r="MYT22" s="455"/>
      <c r="MYU22" s="455"/>
      <c r="MYV22" s="455"/>
      <c r="MYW22" s="39"/>
      <c r="MYX22" s="39"/>
      <c r="MYY22" s="39"/>
      <c r="MYZ22" s="39"/>
      <c r="MZA22" s="39"/>
      <c r="MZB22" s="455"/>
      <c r="MZC22" s="455"/>
      <c r="MZD22" s="455"/>
      <c r="MZE22" s="39"/>
      <c r="MZF22" s="39"/>
      <c r="MZG22" s="39"/>
      <c r="MZH22" s="39"/>
      <c r="MZI22" s="39"/>
      <c r="MZJ22" s="455"/>
      <c r="MZK22" s="455"/>
      <c r="MZL22" s="455"/>
      <c r="MZM22" s="39"/>
      <c r="MZN22" s="39"/>
      <c r="MZO22" s="39"/>
      <c r="MZP22" s="39"/>
      <c r="MZQ22" s="39"/>
      <c r="MZR22" s="455"/>
      <c r="MZS22" s="455"/>
      <c r="MZT22" s="455"/>
      <c r="MZU22" s="39"/>
      <c r="MZV22" s="39"/>
      <c r="MZW22" s="39"/>
      <c r="MZX22" s="39"/>
      <c r="MZY22" s="39"/>
      <c r="MZZ22" s="455"/>
      <c r="NAA22" s="455"/>
      <c r="NAB22" s="455"/>
      <c r="NAC22" s="39"/>
      <c r="NAD22" s="39"/>
      <c r="NAE22" s="39"/>
      <c r="NAF22" s="39"/>
      <c r="NAG22" s="39"/>
      <c r="NAH22" s="455"/>
      <c r="NAI22" s="455"/>
      <c r="NAJ22" s="455"/>
      <c r="NAK22" s="39"/>
      <c r="NAL22" s="39"/>
      <c r="NAM22" s="39"/>
      <c r="NAN22" s="39"/>
      <c r="NAO22" s="39"/>
      <c r="NAP22" s="455"/>
      <c r="NAQ22" s="455"/>
      <c r="NAR22" s="455"/>
      <c r="NAS22" s="39"/>
      <c r="NAT22" s="39"/>
      <c r="NAU22" s="39"/>
      <c r="NAV22" s="39"/>
      <c r="NAW22" s="39"/>
      <c r="NAX22" s="455"/>
      <c r="NAY22" s="455"/>
      <c r="NAZ22" s="455"/>
      <c r="NBA22" s="39"/>
      <c r="NBB22" s="39"/>
      <c r="NBC22" s="39"/>
      <c r="NBD22" s="39"/>
      <c r="NBE22" s="39"/>
      <c r="NBF22" s="455"/>
      <c r="NBG22" s="455"/>
      <c r="NBH22" s="455"/>
      <c r="NBI22" s="39"/>
      <c r="NBJ22" s="39"/>
      <c r="NBK22" s="39"/>
      <c r="NBL22" s="39"/>
      <c r="NBM22" s="39"/>
      <c r="NBN22" s="455"/>
      <c r="NBO22" s="455"/>
      <c r="NBP22" s="455"/>
      <c r="NBQ22" s="39"/>
      <c r="NBR22" s="39"/>
      <c r="NBS22" s="39"/>
      <c r="NBT22" s="39"/>
      <c r="NBU22" s="39"/>
      <c r="NBV22" s="455"/>
      <c r="NBW22" s="455"/>
      <c r="NBX22" s="455"/>
      <c r="NBY22" s="39"/>
      <c r="NBZ22" s="39"/>
      <c r="NCA22" s="39"/>
      <c r="NCB22" s="39"/>
      <c r="NCC22" s="39"/>
      <c r="NCD22" s="455"/>
      <c r="NCE22" s="455"/>
      <c r="NCF22" s="455"/>
      <c r="NCG22" s="39"/>
      <c r="NCH22" s="39"/>
      <c r="NCI22" s="39"/>
      <c r="NCJ22" s="39"/>
      <c r="NCK22" s="39"/>
      <c r="NCL22" s="455"/>
      <c r="NCM22" s="455"/>
      <c r="NCN22" s="455"/>
      <c r="NCO22" s="39"/>
      <c r="NCP22" s="39"/>
      <c r="NCQ22" s="39"/>
      <c r="NCR22" s="39"/>
      <c r="NCS22" s="39"/>
      <c r="NCT22" s="455"/>
      <c r="NCU22" s="455"/>
      <c r="NCV22" s="455"/>
      <c r="NCW22" s="39"/>
      <c r="NCX22" s="39"/>
      <c r="NCY22" s="39"/>
      <c r="NCZ22" s="39"/>
      <c r="NDA22" s="39"/>
      <c r="NDB22" s="455"/>
      <c r="NDC22" s="455"/>
      <c r="NDD22" s="455"/>
      <c r="NDE22" s="39"/>
      <c r="NDF22" s="39"/>
      <c r="NDG22" s="39"/>
      <c r="NDH22" s="39"/>
      <c r="NDI22" s="39"/>
      <c r="NDJ22" s="455"/>
      <c r="NDK22" s="455"/>
      <c r="NDL22" s="455"/>
      <c r="NDM22" s="39"/>
      <c r="NDN22" s="39"/>
      <c r="NDO22" s="39"/>
      <c r="NDP22" s="39"/>
      <c r="NDQ22" s="39"/>
      <c r="NDR22" s="455"/>
      <c r="NDS22" s="455"/>
      <c r="NDT22" s="455"/>
      <c r="NDU22" s="39"/>
      <c r="NDV22" s="39"/>
      <c r="NDW22" s="39"/>
      <c r="NDX22" s="39"/>
      <c r="NDY22" s="39"/>
      <c r="NDZ22" s="455"/>
      <c r="NEA22" s="455"/>
      <c r="NEB22" s="455"/>
      <c r="NEC22" s="39"/>
      <c r="NED22" s="39"/>
      <c r="NEE22" s="39"/>
      <c r="NEF22" s="39"/>
      <c r="NEG22" s="39"/>
      <c r="NEH22" s="455"/>
      <c r="NEI22" s="455"/>
      <c r="NEJ22" s="455"/>
      <c r="NEK22" s="39"/>
      <c r="NEL22" s="39"/>
      <c r="NEM22" s="39"/>
      <c r="NEN22" s="39"/>
      <c r="NEO22" s="39"/>
      <c r="NEP22" s="455"/>
      <c r="NEQ22" s="455"/>
      <c r="NER22" s="455"/>
      <c r="NES22" s="39"/>
      <c r="NET22" s="39"/>
      <c r="NEU22" s="39"/>
      <c r="NEV22" s="39"/>
      <c r="NEW22" s="39"/>
      <c r="NEX22" s="455"/>
      <c r="NEY22" s="455"/>
      <c r="NEZ22" s="455"/>
      <c r="NFA22" s="39"/>
      <c r="NFB22" s="39"/>
      <c r="NFC22" s="39"/>
      <c r="NFD22" s="39"/>
      <c r="NFE22" s="39"/>
      <c r="NFF22" s="455"/>
      <c r="NFG22" s="455"/>
      <c r="NFH22" s="455"/>
      <c r="NFI22" s="39"/>
      <c r="NFJ22" s="39"/>
      <c r="NFK22" s="39"/>
      <c r="NFL22" s="39"/>
      <c r="NFM22" s="39"/>
      <c r="NFN22" s="455"/>
      <c r="NFO22" s="455"/>
      <c r="NFP22" s="455"/>
      <c r="NFQ22" s="39"/>
      <c r="NFR22" s="39"/>
      <c r="NFS22" s="39"/>
      <c r="NFT22" s="39"/>
      <c r="NFU22" s="39"/>
      <c r="NFV22" s="455"/>
      <c r="NFW22" s="455"/>
      <c r="NFX22" s="455"/>
      <c r="NFY22" s="39"/>
      <c r="NFZ22" s="39"/>
      <c r="NGA22" s="39"/>
      <c r="NGB22" s="39"/>
      <c r="NGC22" s="39"/>
      <c r="NGD22" s="455"/>
      <c r="NGE22" s="455"/>
      <c r="NGF22" s="455"/>
      <c r="NGG22" s="39"/>
      <c r="NGH22" s="39"/>
      <c r="NGI22" s="39"/>
      <c r="NGJ22" s="39"/>
      <c r="NGK22" s="39"/>
      <c r="NGL22" s="455"/>
      <c r="NGM22" s="455"/>
      <c r="NGN22" s="455"/>
      <c r="NGO22" s="39"/>
      <c r="NGP22" s="39"/>
      <c r="NGQ22" s="39"/>
      <c r="NGR22" s="39"/>
      <c r="NGS22" s="39"/>
      <c r="NGT22" s="455"/>
      <c r="NGU22" s="455"/>
      <c r="NGV22" s="455"/>
      <c r="NGW22" s="39"/>
      <c r="NGX22" s="39"/>
      <c r="NGY22" s="39"/>
      <c r="NGZ22" s="39"/>
      <c r="NHA22" s="39"/>
      <c r="NHB22" s="455"/>
      <c r="NHC22" s="455"/>
      <c r="NHD22" s="455"/>
      <c r="NHE22" s="39"/>
      <c r="NHF22" s="39"/>
      <c r="NHG22" s="39"/>
      <c r="NHH22" s="39"/>
      <c r="NHI22" s="39"/>
      <c r="NHJ22" s="455"/>
      <c r="NHK22" s="455"/>
      <c r="NHL22" s="455"/>
      <c r="NHM22" s="39"/>
      <c r="NHN22" s="39"/>
      <c r="NHO22" s="39"/>
      <c r="NHP22" s="39"/>
      <c r="NHQ22" s="39"/>
      <c r="NHR22" s="455"/>
      <c r="NHS22" s="455"/>
      <c r="NHT22" s="455"/>
      <c r="NHU22" s="39"/>
      <c r="NHV22" s="39"/>
      <c r="NHW22" s="39"/>
      <c r="NHX22" s="39"/>
      <c r="NHY22" s="39"/>
      <c r="NHZ22" s="455"/>
      <c r="NIA22" s="455"/>
      <c r="NIB22" s="455"/>
      <c r="NIC22" s="39"/>
      <c r="NID22" s="39"/>
      <c r="NIE22" s="39"/>
      <c r="NIF22" s="39"/>
      <c r="NIG22" s="39"/>
      <c r="NIH22" s="455"/>
      <c r="NII22" s="455"/>
      <c r="NIJ22" s="455"/>
      <c r="NIK22" s="39"/>
      <c r="NIL22" s="39"/>
      <c r="NIM22" s="39"/>
      <c r="NIN22" s="39"/>
      <c r="NIO22" s="39"/>
      <c r="NIP22" s="455"/>
      <c r="NIQ22" s="455"/>
      <c r="NIR22" s="455"/>
      <c r="NIS22" s="39"/>
      <c r="NIT22" s="39"/>
      <c r="NIU22" s="39"/>
      <c r="NIV22" s="39"/>
      <c r="NIW22" s="39"/>
      <c r="NIX22" s="455"/>
      <c r="NIY22" s="455"/>
      <c r="NIZ22" s="455"/>
      <c r="NJA22" s="39"/>
      <c r="NJB22" s="39"/>
      <c r="NJC22" s="39"/>
      <c r="NJD22" s="39"/>
      <c r="NJE22" s="39"/>
      <c r="NJF22" s="455"/>
      <c r="NJG22" s="455"/>
      <c r="NJH22" s="455"/>
      <c r="NJI22" s="39"/>
      <c r="NJJ22" s="39"/>
      <c r="NJK22" s="39"/>
      <c r="NJL22" s="39"/>
      <c r="NJM22" s="39"/>
      <c r="NJN22" s="455"/>
      <c r="NJO22" s="455"/>
      <c r="NJP22" s="455"/>
      <c r="NJQ22" s="39"/>
      <c r="NJR22" s="39"/>
      <c r="NJS22" s="39"/>
      <c r="NJT22" s="39"/>
      <c r="NJU22" s="39"/>
      <c r="NJV22" s="455"/>
      <c r="NJW22" s="455"/>
      <c r="NJX22" s="455"/>
      <c r="NJY22" s="39"/>
      <c r="NJZ22" s="39"/>
      <c r="NKA22" s="39"/>
      <c r="NKB22" s="39"/>
      <c r="NKC22" s="39"/>
      <c r="NKD22" s="455"/>
      <c r="NKE22" s="455"/>
      <c r="NKF22" s="455"/>
      <c r="NKG22" s="39"/>
      <c r="NKH22" s="39"/>
      <c r="NKI22" s="39"/>
      <c r="NKJ22" s="39"/>
      <c r="NKK22" s="39"/>
      <c r="NKL22" s="455"/>
      <c r="NKM22" s="455"/>
      <c r="NKN22" s="455"/>
      <c r="NKO22" s="39"/>
      <c r="NKP22" s="39"/>
      <c r="NKQ22" s="39"/>
      <c r="NKR22" s="39"/>
      <c r="NKS22" s="39"/>
      <c r="NKT22" s="455"/>
      <c r="NKU22" s="455"/>
      <c r="NKV22" s="455"/>
      <c r="NKW22" s="39"/>
      <c r="NKX22" s="39"/>
      <c r="NKY22" s="39"/>
      <c r="NKZ22" s="39"/>
      <c r="NLA22" s="39"/>
      <c r="NLB22" s="455"/>
      <c r="NLC22" s="455"/>
      <c r="NLD22" s="455"/>
      <c r="NLE22" s="39"/>
      <c r="NLF22" s="39"/>
      <c r="NLG22" s="39"/>
      <c r="NLH22" s="39"/>
      <c r="NLI22" s="39"/>
      <c r="NLJ22" s="455"/>
      <c r="NLK22" s="455"/>
      <c r="NLL22" s="455"/>
      <c r="NLM22" s="39"/>
      <c r="NLN22" s="39"/>
      <c r="NLO22" s="39"/>
      <c r="NLP22" s="39"/>
      <c r="NLQ22" s="39"/>
      <c r="NLR22" s="455"/>
      <c r="NLS22" s="455"/>
      <c r="NLT22" s="455"/>
      <c r="NLU22" s="39"/>
      <c r="NLV22" s="39"/>
      <c r="NLW22" s="39"/>
      <c r="NLX22" s="39"/>
      <c r="NLY22" s="39"/>
      <c r="NLZ22" s="455"/>
      <c r="NMA22" s="455"/>
      <c r="NMB22" s="455"/>
      <c r="NMC22" s="39"/>
      <c r="NMD22" s="39"/>
      <c r="NME22" s="39"/>
      <c r="NMF22" s="39"/>
      <c r="NMG22" s="39"/>
      <c r="NMH22" s="455"/>
      <c r="NMI22" s="455"/>
      <c r="NMJ22" s="455"/>
      <c r="NMK22" s="39"/>
      <c r="NML22" s="39"/>
      <c r="NMM22" s="39"/>
      <c r="NMN22" s="39"/>
      <c r="NMO22" s="39"/>
      <c r="NMP22" s="455"/>
      <c r="NMQ22" s="455"/>
      <c r="NMR22" s="455"/>
      <c r="NMS22" s="39"/>
      <c r="NMT22" s="39"/>
      <c r="NMU22" s="39"/>
      <c r="NMV22" s="39"/>
      <c r="NMW22" s="39"/>
      <c r="NMX22" s="455"/>
      <c r="NMY22" s="455"/>
      <c r="NMZ22" s="455"/>
      <c r="NNA22" s="39"/>
      <c r="NNB22" s="39"/>
      <c r="NNC22" s="39"/>
      <c r="NND22" s="39"/>
      <c r="NNE22" s="39"/>
      <c r="NNF22" s="455"/>
      <c r="NNG22" s="455"/>
      <c r="NNH22" s="455"/>
      <c r="NNI22" s="39"/>
      <c r="NNJ22" s="39"/>
      <c r="NNK22" s="39"/>
      <c r="NNL22" s="39"/>
      <c r="NNM22" s="39"/>
      <c r="NNN22" s="455"/>
      <c r="NNO22" s="455"/>
      <c r="NNP22" s="455"/>
      <c r="NNQ22" s="39"/>
      <c r="NNR22" s="39"/>
      <c r="NNS22" s="39"/>
      <c r="NNT22" s="39"/>
      <c r="NNU22" s="39"/>
      <c r="NNV22" s="455"/>
      <c r="NNW22" s="455"/>
      <c r="NNX22" s="455"/>
      <c r="NNY22" s="39"/>
      <c r="NNZ22" s="39"/>
      <c r="NOA22" s="39"/>
      <c r="NOB22" s="39"/>
      <c r="NOC22" s="39"/>
      <c r="NOD22" s="455"/>
      <c r="NOE22" s="455"/>
      <c r="NOF22" s="455"/>
      <c r="NOG22" s="39"/>
      <c r="NOH22" s="39"/>
      <c r="NOI22" s="39"/>
      <c r="NOJ22" s="39"/>
      <c r="NOK22" s="39"/>
      <c r="NOL22" s="455"/>
      <c r="NOM22" s="455"/>
      <c r="NON22" s="455"/>
      <c r="NOO22" s="39"/>
      <c r="NOP22" s="39"/>
      <c r="NOQ22" s="39"/>
      <c r="NOR22" s="39"/>
      <c r="NOS22" s="39"/>
      <c r="NOT22" s="455"/>
      <c r="NOU22" s="455"/>
      <c r="NOV22" s="455"/>
      <c r="NOW22" s="39"/>
      <c r="NOX22" s="39"/>
      <c r="NOY22" s="39"/>
      <c r="NOZ22" s="39"/>
      <c r="NPA22" s="39"/>
      <c r="NPB22" s="455"/>
      <c r="NPC22" s="455"/>
      <c r="NPD22" s="455"/>
      <c r="NPE22" s="39"/>
      <c r="NPF22" s="39"/>
      <c r="NPG22" s="39"/>
      <c r="NPH22" s="39"/>
      <c r="NPI22" s="39"/>
      <c r="NPJ22" s="455"/>
      <c r="NPK22" s="455"/>
      <c r="NPL22" s="455"/>
      <c r="NPM22" s="39"/>
      <c r="NPN22" s="39"/>
      <c r="NPO22" s="39"/>
      <c r="NPP22" s="39"/>
      <c r="NPQ22" s="39"/>
      <c r="NPR22" s="455"/>
      <c r="NPS22" s="455"/>
      <c r="NPT22" s="455"/>
      <c r="NPU22" s="39"/>
      <c r="NPV22" s="39"/>
      <c r="NPW22" s="39"/>
      <c r="NPX22" s="39"/>
      <c r="NPY22" s="39"/>
      <c r="NPZ22" s="455"/>
      <c r="NQA22" s="455"/>
      <c r="NQB22" s="455"/>
      <c r="NQC22" s="39"/>
      <c r="NQD22" s="39"/>
      <c r="NQE22" s="39"/>
      <c r="NQF22" s="39"/>
      <c r="NQG22" s="39"/>
      <c r="NQH22" s="455"/>
      <c r="NQI22" s="455"/>
      <c r="NQJ22" s="455"/>
      <c r="NQK22" s="39"/>
      <c r="NQL22" s="39"/>
      <c r="NQM22" s="39"/>
      <c r="NQN22" s="39"/>
      <c r="NQO22" s="39"/>
      <c r="NQP22" s="455"/>
      <c r="NQQ22" s="455"/>
      <c r="NQR22" s="455"/>
      <c r="NQS22" s="39"/>
      <c r="NQT22" s="39"/>
      <c r="NQU22" s="39"/>
      <c r="NQV22" s="39"/>
      <c r="NQW22" s="39"/>
      <c r="NQX22" s="455"/>
      <c r="NQY22" s="455"/>
      <c r="NQZ22" s="455"/>
      <c r="NRA22" s="39"/>
      <c r="NRB22" s="39"/>
      <c r="NRC22" s="39"/>
      <c r="NRD22" s="39"/>
      <c r="NRE22" s="39"/>
      <c r="NRF22" s="455"/>
      <c r="NRG22" s="455"/>
      <c r="NRH22" s="455"/>
      <c r="NRI22" s="39"/>
      <c r="NRJ22" s="39"/>
      <c r="NRK22" s="39"/>
      <c r="NRL22" s="39"/>
      <c r="NRM22" s="39"/>
      <c r="NRN22" s="455"/>
      <c r="NRO22" s="455"/>
      <c r="NRP22" s="455"/>
      <c r="NRQ22" s="39"/>
      <c r="NRR22" s="39"/>
      <c r="NRS22" s="39"/>
      <c r="NRT22" s="39"/>
      <c r="NRU22" s="39"/>
      <c r="NRV22" s="455"/>
      <c r="NRW22" s="455"/>
      <c r="NRX22" s="455"/>
      <c r="NRY22" s="39"/>
      <c r="NRZ22" s="39"/>
      <c r="NSA22" s="39"/>
      <c r="NSB22" s="39"/>
      <c r="NSC22" s="39"/>
      <c r="NSD22" s="455"/>
      <c r="NSE22" s="455"/>
      <c r="NSF22" s="455"/>
      <c r="NSG22" s="39"/>
      <c r="NSH22" s="39"/>
      <c r="NSI22" s="39"/>
      <c r="NSJ22" s="39"/>
      <c r="NSK22" s="39"/>
      <c r="NSL22" s="455"/>
      <c r="NSM22" s="455"/>
      <c r="NSN22" s="455"/>
      <c r="NSO22" s="39"/>
      <c r="NSP22" s="39"/>
      <c r="NSQ22" s="39"/>
      <c r="NSR22" s="39"/>
      <c r="NSS22" s="39"/>
      <c r="NST22" s="455"/>
      <c r="NSU22" s="455"/>
      <c r="NSV22" s="455"/>
      <c r="NSW22" s="39"/>
      <c r="NSX22" s="39"/>
      <c r="NSY22" s="39"/>
      <c r="NSZ22" s="39"/>
      <c r="NTA22" s="39"/>
      <c r="NTB22" s="455"/>
      <c r="NTC22" s="455"/>
      <c r="NTD22" s="455"/>
      <c r="NTE22" s="39"/>
      <c r="NTF22" s="39"/>
      <c r="NTG22" s="39"/>
      <c r="NTH22" s="39"/>
      <c r="NTI22" s="39"/>
      <c r="NTJ22" s="455"/>
      <c r="NTK22" s="455"/>
      <c r="NTL22" s="455"/>
      <c r="NTM22" s="39"/>
      <c r="NTN22" s="39"/>
      <c r="NTO22" s="39"/>
      <c r="NTP22" s="39"/>
      <c r="NTQ22" s="39"/>
      <c r="NTR22" s="455"/>
      <c r="NTS22" s="455"/>
      <c r="NTT22" s="455"/>
      <c r="NTU22" s="39"/>
      <c r="NTV22" s="39"/>
      <c r="NTW22" s="39"/>
      <c r="NTX22" s="39"/>
      <c r="NTY22" s="39"/>
      <c r="NTZ22" s="455"/>
      <c r="NUA22" s="455"/>
      <c r="NUB22" s="455"/>
      <c r="NUC22" s="39"/>
      <c r="NUD22" s="39"/>
      <c r="NUE22" s="39"/>
      <c r="NUF22" s="39"/>
      <c r="NUG22" s="39"/>
      <c r="NUH22" s="455"/>
      <c r="NUI22" s="455"/>
      <c r="NUJ22" s="455"/>
      <c r="NUK22" s="39"/>
      <c r="NUL22" s="39"/>
      <c r="NUM22" s="39"/>
      <c r="NUN22" s="39"/>
      <c r="NUO22" s="39"/>
      <c r="NUP22" s="455"/>
      <c r="NUQ22" s="455"/>
      <c r="NUR22" s="455"/>
      <c r="NUS22" s="39"/>
      <c r="NUT22" s="39"/>
      <c r="NUU22" s="39"/>
      <c r="NUV22" s="39"/>
      <c r="NUW22" s="39"/>
      <c r="NUX22" s="455"/>
      <c r="NUY22" s="455"/>
      <c r="NUZ22" s="455"/>
      <c r="NVA22" s="39"/>
      <c r="NVB22" s="39"/>
      <c r="NVC22" s="39"/>
      <c r="NVD22" s="39"/>
      <c r="NVE22" s="39"/>
      <c r="NVF22" s="455"/>
      <c r="NVG22" s="455"/>
      <c r="NVH22" s="455"/>
      <c r="NVI22" s="39"/>
      <c r="NVJ22" s="39"/>
      <c r="NVK22" s="39"/>
      <c r="NVL22" s="39"/>
      <c r="NVM22" s="39"/>
      <c r="NVN22" s="455"/>
      <c r="NVO22" s="455"/>
      <c r="NVP22" s="455"/>
      <c r="NVQ22" s="39"/>
      <c r="NVR22" s="39"/>
      <c r="NVS22" s="39"/>
      <c r="NVT22" s="39"/>
      <c r="NVU22" s="39"/>
      <c r="NVV22" s="455"/>
      <c r="NVW22" s="455"/>
      <c r="NVX22" s="455"/>
      <c r="NVY22" s="39"/>
      <c r="NVZ22" s="39"/>
      <c r="NWA22" s="39"/>
      <c r="NWB22" s="39"/>
      <c r="NWC22" s="39"/>
      <c r="NWD22" s="455"/>
      <c r="NWE22" s="455"/>
      <c r="NWF22" s="455"/>
      <c r="NWG22" s="39"/>
      <c r="NWH22" s="39"/>
      <c r="NWI22" s="39"/>
      <c r="NWJ22" s="39"/>
      <c r="NWK22" s="39"/>
      <c r="NWL22" s="455"/>
      <c r="NWM22" s="455"/>
      <c r="NWN22" s="455"/>
      <c r="NWO22" s="39"/>
      <c r="NWP22" s="39"/>
      <c r="NWQ22" s="39"/>
      <c r="NWR22" s="39"/>
      <c r="NWS22" s="39"/>
      <c r="NWT22" s="455"/>
      <c r="NWU22" s="455"/>
      <c r="NWV22" s="455"/>
      <c r="NWW22" s="39"/>
      <c r="NWX22" s="39"/>
      <c r="NWY22" s="39"/>
      <c r="NWZ22" s="39"/>
      <c r="NXA22" s="39"/>
      <c r="NXB22" s="455"/>
      <c r="NXC22" s="455"/>
      <c r="NXD22" s="455"/>
      <c r="NXE22" s="39"/>
      <c r="NXF22" s="39"/>
      <c r="NXG22" s="39"/>
      <c r="NXH22" s="39"/>
      <c r="NXI22" s="39"/>
      <c r="NXJ22" s="455"/>
      <c r="NXK22" s="455"/>
      <c r="NXL22" s="455"/>
      <c r="NXM22" s="39"/>
      <c r="NXN22" s="39"/>
      <c r="NXO22" s="39"/>
      <c r="NXP22" s="39"/>
      <c r="NXQ22" s="39"/>
      <c r="NXR22" s="455"/>
      <c r="NXS22" s="455"/>
      <c r="NXT22" s="455"/>
      <c r="NXU22" s="39"/>
      <c r="NXV22" s="39"/>
      <c r="NXW22" s="39"/>
      <c r="NXX22" s="39"/>
      <c r="NXY22" s="39"/>
      <c r="NXZ22" s="455"/>
      <c r="NYA22" s="455"/>
      <c r="NYB22" s="455"/>
      <c r="NYC22" s="39"/>
      <c r="NYD22" s="39"/>
      <c r="NYE22" s="39"/>
      <c r="NYF22" s="39"/>
      <c r="NYG22" s="39"/>
      <c r="NYH22" s="455"/>
      <c r="NYI22" s="455"/>
      <c r="NYJ22" s="455"/>
      <c r="NYK22" s="39"/>
      <c r="NYL22" s="39"/>
      <c r="NYM22" s="39"/>
      <c r="NYN22" s="39"/>
      <c r="NYO22" s="39"/>
      <c r="NYP22" s="455"/>
      <c r="NYQ22" s="455"/>
      <c r="NYR22" s="455"/>
      <c r="NYS22" s="39"/>
      <c r="NYT22" s="39"/>
      <c r="NYU22" s="39"/>
      <c r="NYV22" s="39"/>
      <c r="NYW22" s="39"/>
      <c r="NYX22" s="455"/>
      <c r="NYY22" s="455"/>
      <c r="NYZ22" s="455"/>
      <c r="NZA22" s="39"/>
      <c r="NZB22" s="39"/>
      <c r="NZC22" s="39"/>
      <c r="NZD22" s="39"/>
      <c r="NZE22" s="39"/>
      <c r="NZF22" s="455"/>
      <c r="NZG22" s="455"/>
      <c r="NZH22" s="455"/>
      <c r="NZI22" s="39"/>
      <c r="NZJ22" s="39"/>
      <c r="NZK22" s="39"/>
      <c r="NZL22" s="39"/>
      <c r="NZM22" s="39"/>
      <c r="NZN22" s="455"/>
      <c r="NZO22" s="455"/>
      <c r="NZP22" s="455"/>
      <c r="NZQ22" s="39"/>
      <c r="NZR22" s="39"/>
      <c r="NZS22" s="39"/>
      <c r="NZT22" s="39"/>
      <c r="NZU22" s="39"/>
      <c r="NZV22" s="455"/>
      <c r="NZW22" s="455"/>
      <c r="NZX22" s="455"/>
      <c r="NZY22" s="39"/>
      <c r="NZZ22" s="39"/>
      <c r="OAA22" s="39"/>
      <c r="OAB22" s="39"/>
      <c r="OAC22" s="39"/>
      <c r="OAD22" s="455"/>
      <c r="OAE22" s="455"/>
      <c r="OAF22" s="455"/>
      <c r="OAG22" s="39"/>
      <c r="OAH22" s="39"/>
      <c r="OAI22" s="39"/>
      <c r="OAJ22" s="39"/>
      <c r="OAK22" s="39"/>
      <c r="OAL22" s="455"/>
      <c r="OAM22" s="455"/>
      <c r="OAN22" s="455"/>
      <c r="OAO22" s="39"/>
      <c r="OAP22" s="39"/>
      <c r="OAQ22" s="39"/>
      <c r="OAR22" s="39"/>
      <c r="OAS22" s="39"/>
      <c r="OAT22" s="455"/>
      <c r="OAU22" s="455"/>
      <c r="OAV22" s="455"/>
      <c r="OAW22" s="39"/>
      <c r="OAX22" s="39"/>
      <c r="OAY22" s="39"/>
      <c r="OAZ22" s="39"/>
      <c r="OBA22" s="39"/>
      <c r="OBB22" s="455"/>
      <c r="OBC22" s="455"/>
      <c r="OBD22" s="455"/>
      <c r="OBE22" s="39"/>
      <c r="OBF22" s="39"/>
      <c r="OBG22" s="39"/>
      <c r="OBH22" s="39"/>
      <c r="OBI22" s="39"/>
      <c r="OBJ22" s="455"/>
      <c r="OBK22" s="455"/>
      <c r="OBL22" s="455"/>
      <c r="OBM22" s="39"/>
      <c r="OBN22" s="39"/>
      <c r="OBO22" s="39"/>
      <c r="OBP22" s="39"/>
      <c r="OBQ22" s="39"/>
      <c r="OBR22" s="455"/>
      <c r="OBS22" s="455"/>
      <c r="OBT22" s="455"/>
      <c r="OBU22" s="39"/>
      <c r="OBV22" s="39"/>
      <c r="OBW22" s="39"/>
      <c r="OBX22" s="39"/>
      <c r="OBY22" s="39"/>
      <c r="OBZ22" s="455"/>
      <c r="OCA22" s="455"/>
      <c r="OCB22" s="455"/>
      <c r="OCC22" s="39"/>
      <c r="OCD22" s="39"/>
      <c r="OCE22" s="39"/>
      <c r="OCF22" s="39"/>
      <c r="OCG22" s="39"/>
      <c r="OCH22" s="455"/>
      <c r="OCI22" s="455"/>
      <c r="OCJ22" s="455"/>
      <c r="OCK22" s="39"/>
      <c r="OCL22" s="39"/>
      <c r="OCM22" s="39"/>
      <c r="OCN22" s="39"/>
      <c r="OCO22" s="39"/>
      <c r="OCP22" s="455"/>
      <c r="OCQ22" s="455"/>
      <c r="OCR22" s="455"/>
      <c r="OCS22" s="39"/>
      <c r="OCT22" s="39"/>
      <c r="OCU22" s="39"/>
      <c r="OCV22" s="39"/>
      <c r="OCW22" s="39"/>
      <c r="OCX22" s="455"/>
      <c r="OCY22" s="455"/>
      <c r="OCZ22" s="455"/>
      <c r="ODA22" s="39"/>
      <c r="ODB22" s="39"/>
      <c r="ODC22" s="39"/>
      <c r="ODD22" s="39"/>
      <c r="ODE22" s="39"/>
      <c r="ODF22" s="455"/>
      <c r="ODG22" s="455"/>
      <c r="ODH22" s="455"/>
      <c r="ODI22" s="39"/>
      <c r="ODJ22" s="39"/>
      <c r="ODK22" s="39"/>
      <c r="ODL22" s="39"/>
      <c r="ODM22" s="39"/>
      <c r="ODN22" s="455"/>
      <c r="ODO22" s="455"/>
      <c r="ODP22" s="455"/>
      <c r="ODQ22" s="39"/>
      <c r="ODR22" s="39"/>
      <c r="ODS22" s="39"/>
      <c r="ODT22" s="39"/>
      <c r="ODU22" s="39"/>
      <c r="ODV22" s="455"/>
      <c r="ODW22" s="455"/>
      <c r="ODX22" s="455"/>
      <c r="ODY22" s="39"/>
      <c r="ODZ22" s="39"/>
      <c r="OEA22" s="39"/>
      <c r="OEB22" s="39"/>
      <c r="OEC22" s="39"/>
      <c r="OED22" s="455"/>
      <c r="OEE22" s="455"/>
      <c r="OEF22" s="455"/>
      <c r="OEG22" s="39"/>
      <c r="OEH22" s="39"/>
      <c r="OEI22" s="39"/>
      <c r="OEJ22" s="39"/>
      <c r="OEK22" s="39"/>
      <c r="OEL22" s="455"/>
      <c r="OEM22" s="455"/>
      <c r="OEN22" s="455"/>
      <c r="OEO22" s="39"/>
      <c r="OEP22" s="39"/>
      <c r="OEQ22" s="39"/>
      <c r="OER22" s="39"/>
      <c r="OES22" s="39"/>
      <c r="OET22" s="455"/>
      <c r="OEU22" s="455"/>
      <c r="OEV22" s="455"/>
      <c r="OEW22" s="39"/>
      <c r="OEX22" s="39"/>
      <c r="OEY22" s="39"/>
      <c r="OEZ22" s="39"/>
      <c r="OFA22" s="39"/>
      <c r="OFB22" s="455"/>
      <c r="OFC22" s="455"/>
      <c r="OFD22" s="455"/>
      <c r="OFE22" s="39"/>
      <c r="OFF22" s="39"/>
      <c r="OFG22" s="39"/>
      <c r="OFH22" s="39"/>
      <c r="OFI22" s="39"/>
      <c r="OFJ22" s="455"/>
      <c r="OFK22" s="455"/>
      <c r="OFL22" s="455"/>
      <c r="OFM22" s="39"/>
      <c r="OFN22" s="39"/>
      <c r="OFO22" s="39"/>
      <c r="OFP22" s="39"/>
      <c r="OFQ22" s="39"/>
      <c r="OFR22" s="455"/>
      <c r="OFS22" s="455"/>
      <c r="OFT22" s="455"/>
      <c r="OFU22" s="39"/>
      <c r="OFV22" s="39"/>
      <c r="OFW22" s="39"/>
      <c r="OFX22" s="39"/>
      <c r="OFY22" s="39"/>
      <c r="OFZ22" s="455"/>
      <c r="OGA22" s="455"/>
      <c r="OGB22" s="455"/>
      <c r="OGC22" s="39"/>
      <c r="OGD22" s="39"/>
      <c r="OGE22" s="39"/>
      <c r="OGF22" s="39"/>
      <c r="OGG22" s="39"/>
      <c r="OGH22" s="455"/>
      <c r="OGI22" s="455"/>
      <c r="OGJ22" s="455"/>
      <c r="OGK22" s="39"/>
      <c r="OGL22" s="39"/>
      <c r="OGM22" s="39"/>
      <c r="OGN22" s="39"/>
      <c r="OGO22" s="39"/>
      <c r="OGP22" s="455"/>
      <c r="OGQ22" s="455"/>
      <c r="OGR22" s="455"/>
      <c r="OGS22" s="39"/>
      <c r="OGT22" s="39"/>
      <c r="OGU22" s="39"/>
      <c r="OGV22" s="39"/>
      <c r="OGW22" s="39"/>
      <c r="OGX22" s="455"/>
      <c r="OGY22" s="455"/>
      <c r="OGZ22" s="455"/>
      <c r="OHA22" s="39"/>
      <c r="OHB22" s="39"/>
      <c r="OHC22" s="39"/>
      <c r="OHD22" s="39"/>
      <c r="OHE22" s="39"/>
      <c r="OHF22" s="455"/>
      <c r="OHG22" s="455"/>
      <c r="OHH22" s="455"/>
      <c r="OHI22" s="39"/>
      <c r="OHJ22" s="39"/>
      <c r="OHK22" s="39"/>
      <c r="OHL22" s="39"/>
      <c r="OHM22" s="39"/>
      <c r="OHN22" s="455"/>
      <c r="OHO22" s="455"/>
      <c r="OHP22" s="455"/>
      <c r="OHQ22" s="39"/>
      <c r="OHR22" s="39"/>
      <c r="OHS22" s="39"/>
      <c r="OHT22" s="39"/>
      <c r="OHU22" s="39"/>
      <c r="OHV22" s="455"/>
      <c r="OHW22" s="455"/>
      <c r="OHX22" s="455"/>
      <c r="OHY22" s="39"/>
      <c r="OHZ22" s="39"/>
      <c r="OIA22" s="39"/>
      <c r="OIB22" s="39"/>
      <c r="OIC22" s="39"/>
      <c r="OID22" s="455"/>
      <c r="OIE22" s="455"/>
      <c r="OIF22" s="455"/>
      <c r="OIG22" s="39"/>
      <c r="OIH22" s="39"/>
      <c r="OII22" s="39"/>
      <c r="OIJ22" s="39"/>
      <c r="OIK22" s="39"/>
      <c r="OIL22" s="455"/>
      <c r="OIM22" s="455"/>
      <c r="OIN22" s="455"/>
      <c r="OIO22" s="39"/>
      <c r="OIP22" s="39"/>
      <c r="OIQ22" s="39"/>
      <c r="OIR22" s="39"/>
      <c r="OIS22" s="39"/>
      <c r="OIT22" s="455"/>
      <c r="OIU22" s="455"/>
      <c r="OIV22" s="455"/>
      <c r="OIW22" s="39"/>
      <c r="OIX22" s="39"/>
      <c r="OIY22" s="39"/>
      <c r="OIZ22" s="39"/>
      <c r="OJA22" s="39"/>
      <c r="OJB22" s="455"/>
      <c r="OJC22" s="455"/>
      <c r="OJD22" s="455"/>
      <c r="OJE22" s="39"/>
      <c r="OJF22" s="39"/>
      <c r="OJG22" s="39"/>
      <c r="OJH22" s="39"/>
      <c r="OJI22" s="39"/>
      <c r="OJJ22" s="455"/>
      <c r="OJK22" s="455"/>
      <c r="OJL22" s="455"/>
      <c r="OJM22" s="39"/>
      <c r="OJN22" s="39"/>
      <c r="OJO22" s="39"/>
      <c r="OJP22" s="39"/>
      <c r="OJQ22" s="39"/>
      <c r="OJR22" s="455"/>
      <c r="OJS22" s="455"/>
      <c r="OJT22" s="455"/>
      <c r="OJU22" s="39"/>
      <c r="OJV22" s="39"/>
      <c r="OJW22" s="39"/>
      <c r="OJX22" s="39"/>
      <c r="OJY22" s="39"/>
      <c r="OJZ22" s="455"/>
      <c r="OKA22" s="455"/>
      <c r="OKB22" s="455"/>
      <c r="OKC22" s="39"/>
      <c r="OKD22" s="39"/>
      <c r="OKE22" s="39"/>
      <c r="OKF22" s="39"/>
      <c r="OKG22" s="39"/>
      <c r="OKH22" s="455"/>
      <c r="OKI22" s="455"/>
      <c r="OKJ22" s="455"/>
      <c r="OKK22" s="39"/>
      <c r="OKL22" s="39"/>
      <c r="OKM22" s="39"/>
      <c r="OKN22" s="39"/>
      <c r="OKO22" s="39"/>
      <c r="OKP22" s="455"/>
      <c r="OKQ22" s="455"/>
      <c r="OKR22" s="455"/>
      <c r="OKS22" s="39"/>
      <c r="OKT22" s="39"/>
      <c r="OKU22" s="39"/>
      <c r="OKV22" s="39"/>
      <c r="OKW22" s="39"/>
      <c r="OKX22" s="455"/>
      <c r="OKY22" s="455"/>
      <c r="OKZ22" s="455"/>
      <c r="OLA22" s="39"/>
      <c r="OLB22" s="39"/>
      <c r="OLC22" s="39"/>
      <c r="OLD22" s="39"/>
      <c r="OLE22" s="39"/>
      <c r="OLF22" s="455"/>
      <c r="OLG22" s="455"/>
      <c r="OLH22" s="455"/>
      <c r="OLI22" s="39"/>
      <c r="OLJ22" s="39"/>
      <c r="OLK22" s="39"/>
      <c r="OLL22" s="39"/>
      <c r="OLM22" s="39"/>
      <c r="OLN22" s="455"/>
      <c r="OLO22" s="455"/>
      <c r="OLP22" s="455"/>
      <c r="OLQ22" s="39"/>
      <c r="OLR22" s="39"/>
      <c r="OLS22" s="39"/>
      <c r="OLT22" s="39"/>
      <c r="OLU22" s="39"/>
      <c r="OLV22" s="455"/>
      <c r="OLW22" s="455"/>
      <c r="OLX22" s="455"/>
      <c r="OLY22" s="39"/>
      <c r="OLZ22" s="39"/>
      <c r="OMA22" s="39"/>
      <c r="OMB22" s="39"/>
      <c r="OMC22" s="39"/>
      <c r="OMD22" s="455"/>
      <c r="OME22" s="455"/>
      <c r="OMF22" s="455"/>
      <c r="OMG22" s="39"/>
      <c r="OMH22" s="39"/>
      <c r="OMI22" s="39"/>
      <c r="OMJ22" s="39"/>
      <c r="OMK22" s="39"/>
      <c r="OML22" s="455"/>
      <c r="OMM22" s="455"/>
      <c r="OMN22" s="455"/>
      <c r="OMO22" s="39"/>
      <c r="OMP22" s="39"/>
      <c r="OMQ22" s="39"/>
      <c r="OMR22" s="39"/>
      <c r="OMS22" s="39"/>
      <c r="OMT22" s="455"/>
      <c r="OMU22" s="455"/>
      <c r="OMV22" s="455"/>
      <c r="OMW22" s="39"/>
      <c r="OMX22" s="39"/>
      <c r="OMY22" s="39"/>
      <c r="OMZ22" s="39"/>
      <c r="ONA22" s="39"/>
      <c r="ONB22" s="455"/>
      <c r="ONC22" s="455"/>
      <c r="OND22" s="455"/>
      <c r="ONE22" s="39"/>
      <c r="ONF22" s="39"/>
      <c r="ONG22" s="39"/>
      <c r="ONH22" s="39"/>
      <c r="ONI22" s="39"/>
      <c r="ONJ22" s="455"/>
      <c r="ONK22" s="455"/>
      <c r="ONL22" s="455"/>
      <c r="ONM22" s="39"/>
      <c r="ONN22" s="39"/>
      <c r="ONO22" s="39"/>
      <c r="ONP22" s="39"/>
      <c r="ONQ22" s="39"/>
      <c r="ONR22" s="455"/>
      <c r="ONS22" s="455"/>
      <c r="ONT22" s="455"/>
      <c r="ONU22" s="39"/>
      <c r="ONV22" s="39"/>
      <c r="ONW22" s="39"/>
      <c r="ONX22" s="39"/>
      <c r="ONY22" s="39"/>
      <c r="ONZ22" s="455"/>
      <c r="OOA22" s="455"/>
      <c r="OOB22" s="455"/>
      <c r="OOC22" s="39"/>
      <c r="OOD22" s="39"/>
      <c r="OOE22" s="39"/>
      <c r="OOF22" s="39"/>
      <c r="OOG22" s="39"/>
      <c r="OOH22" s="455"/>
      <c r="OOI22" s="455"/>
      <c r="OOJ22" s="455"/>
      <c r="OOK22" s="39"/>
      <c r="OOL22" s="39"/>
      <c r="OOM22" s="39"/>
      <c r="OON22" s="39"/>
      <c r="OOO22" s="39"/>
      <c r="OOP22" s="455"/>
      <c r="OOQ22" s="455"/>
      <c r="OOR22" s="455"/>
      <c r="OOS22" s="39"/>
      <c r="OOT22" s="39"/>
      <c r="OOU22" s="39"/>
      <c r="OOV22" s="39"/>
      <c r="OOW22" s="39"/>
      <c r="OOX22" s="455"/>
      <c r="OOY22" s="455"/>
      <c r="OOZ22" s="455"/>
      <c r="OPA22" s="39"/>
      <c r="OPB22" s="39"/>
      <c r="OPC22" s="39"/>
      <c r="OPD22" s="39"/>
      <c r="OPE22" s="39"/>
      <c r="OPF22" s="455"/>
      <c r="OPG22" s="455"/>
      <c r="OPH22" s="455"/>
      <c r="OPI22" s="39"/>
      <c r="OPJ22" s="39"/>
      <c r="OPK22" s="39"/>
      <c r="OPL22" s="39"/>
      <c r="OPM22" s="39"/>
      <c r="OPN22" s="455"/>
      <c r="OPO22" s="455"/>
      <c r="OPP22" s="455"/>
      <c r="OPQ22" s="39"/>
      <c r="OPR22" s="39"/>
      <c r="OPS22" s="39"/>
      <c r="OPT22" s="39"/>
      <c r="OPU22" s="39"/>
      <c r="OPV22" s="455"/>
      <c r="OPW22" s="455"/>
      <c r="OPX22" s="455"/>
      <c r="OPY22" s="39"/>
      <c r="OPZ22" s="39"/>
      <c r="OQA22" s="39"/>
      <c r="OQB22" s="39"/>
      <c r="OQC22" s="39"/>
      <c r="OQD22" s="455"/>
      <c r="OQE22" s="455"/>
      <c r="OQF22" s="455"/>
      <c r="OQG22" s="39"/>
      <c r="OQH22" s="39"/>
      <c r="OQI22" s="39"/>
      <c r="OQJ22" s="39"/>
      <c r="OQK22" s="39"/>
      <c r="OQL22" s="455"/>
      <c r="OQM22" s="455"/>
      <c r="OQN22" s="455"/>
      <c r="OQO22" s="39"/>
      <c r="OQP22" s="39"/>
      <c r="OQQ22" s="39"/>
      <c r="OQR22" s="39"/>
      <c r="OQS22" s="39"/>
      <c r="OQT22" s="455"/>
      <c r="OQU22" s="455"/>
      <c r="OQV22" s="455"/>
      <c r="OQW22" s="39"/>
      <c r="OQX22" s="39"/>
      <c r="OQY22" s="39"/>
      <c r="OQZ22" s="39"/>
      <c r="ORA22" s="39"/>
      <c r="ORB22" s="455"/>
      <c r="ORC22" s="455"/>
      <c r="ORD22" s="455"/>
      <c r="ORE22" s="39"/>
      <c r="ORF22" s="39"/>
      <c r="ORG22" s="39"/>
      <c r="ORH22" s="39"/>
      <c r="ORI22" s="39"/>
      <c r="ORJ22" s="455"/>
      <c r="ORK22" s="455"/>
      <c r="ORL22" s="455"/>
      <c r="ORM22" s="39"/>
      <c r="ORN22" s="39"/>
      <c r="ORO22" s="39"/>
      <c r="ORP22" s="39"/>
      <c r="ORQ22" s="39"/>
      <c r="ORR22" s="455"/>
      <c r="ORS22" s="455"/>
      <c r="ORT22" s="455"/>
      <c r="ORU22" s="39"/>
      <c r="ORV22" s="39"/>
      <c r="ORW22" s="39"/>
      <c r="ORX22" s="39"/>
      <c r="ORY22" s="39"/>
      <c r="ORZ22" s="455"/>
      <c r="OSA22" s="455"/>
      <c r="OSB22" s="455"/>
      <c r="OSC22" s="39"/>
      <c r="OSD22" s="39"/>
      <c r="OSE22" s="39"/>
      <c r="OSF22" s="39"/>
      <c r="OSG22" s="39"/>
      <c r="OSH22" s="455"/>
      <c r="OSI22" s="455"/>
      <c r="OSJ22" s="455"/>
      <c r="OSK22" s="39"/>
      <c r="OSL22" s="39"/>
      <c r="OSM22" s="39"/>
      <c r="OSN22" s="39"/>
      <c r="OSO22" s="39"/>
      <c r="OSP22" s="455"/>
      <c r="OSQ22" s="455"/>
      <c r="OSR22" s="455"/>
      <c r="OSS22" s="39"/>
      <c r="OST22" s="39"/>
      <c r="OSU22" s="39"/>
      <c r="OSV22" s="39"/>
      <c r="OSW22" s="39"/>
      <c r="OSX22" s="455"/>
      <c r="OSY22" s="455"/>
      <c r="OSZ22" s="455"/>
      <c r="OTA22" s="39"/>
      <c r="OTB22" s="39"/>
      <c r="OTC22" s="39"/>
      <c r="OTD22" s="39"/>
      <c r="OTE22" s="39"/>
      <c r="OTF22" s="455"/>
      <c r="OTG22" s="455"/>
      <c r="OTH22" s="455"/>
      <c r="OTI22" s="39"/>
      <c r="OTJ22" s="39"/>
      <c r="OTK22" s="39"/>
      <c r="OTL22" s="39"/>
      <c r="OTM22" s="39"/>
      <c r="OTN22" s="455"/>
      <c r="OTO22" s="455"/>
      <c r="OTP22" s="455"/>
      <c r="OTQ22" s="39"/>
      <c r="OTR22" s="39"/>
      <c r="OTS22" s="39"/>
      <c r="OTT22" s="39"/>
      <c r="OTU22" s="39"/>
      <c r="OTV22" s="455"/>
      <c r="OTW22" s="455"/>
      <c r="OTX22" s="455"/>
      <c r="OTY22" s="39"/>
      <c r="OTZ22" s="39"/>
      <c r="OUA22" s="39"/>
      <c r="OUB22" s="39"/>
      <c r="OUC22" s="39"/>
      <c r="OUD22" s="455"/>
      <c r="OUE22" s="455"/>
      <c r="OUF22" s="455"/>
      <c r="OUG22" s="39"/>
      <c r="OUH22" s="39"/>
      <c r="OUI22" s="39"/>
      <c r="OUJ22" s="39"/>
      <c r="OUK22" s="39"/>
      <c r="OUL22" s="455"/>
      <c r="OUM22" s="455"/>
      <c r="OUN22" s="455"/>
      <c r="OUO22" s="39"/>
      <c r="OUP22" s="39"/>
      <c r="OUQ22" s="39"/>
      <c r="OUR22" s="39"/>
      <c r="OUS22" s="39"/>
      <c r="OUT22" s="455"/>
      <c r="OUU22" s="455"/>
      <c r="OUV22" s="455"/>
      <c r="OUW22" s="39"/>
      <c r="OUX22" s="39"/>
      <c r="OUY22" s="39"/>
      <c r="OUZ22" s="39"/>
      <c r="OVA22" s="39"/>
      <c r="OVB22" s="455"/>
      <c r="OVC22" s="455"/>
      <c r="OVD22" s="455"/>
      <c r="OVE22" s="39"/>
      <c r="OVF22" s="39"/>
      <c r="OVG22" s="39"/>
      <c r="OVH22" s="39"/>
      <c r="OVI22" s="39"/>
      <c r="OVJ22" s="455"/>
      <c r="OVK22" s="455"/>
      <c r="OVL22" s="455"/>
      <c r="OVM22" s="39"/>
      <c r="OVN22" s="39"/>
      <c r="OVO22" s="39"/>
      <c r="OVP22" s="39"/>
      <c r="OVQ22" s="39"/>
      <c r="OVR22" s="455"/>
      <c r="OVS22" s="455"/>
      <c r="OVT22" s="455"/>
      <c r="OVU22" s="39"/>
      <c r="OVV22" s="39"/>
      <c r="OVW22" s="39"/>
      <c r="OVX22" s="39"/>
      <c r="OVY22" s="39"/>
      <c r="OVZ22" s="455"/>
      <c r="OWA22" s="455"/>
      <c r="OWB22" s="455"/>
      <c r="OWC22" s="39"/>
      <c r="OWD22" s="39"/>
      <c r="OWE22" s="39"/>
      <c r="OWF22" s="39"/>
      <c r="OWG22" s="39"/>
      <c r="OWH22" s="455"/>
      <c r="OWI22" s="455"/>
      <c r="OWJ22" s="455"/>
      <c r="OWK22" s="39"/>
      <c r="OWL22" s="39"/>
      <c r="OWM22" s="39"/>
      <c r="OWN22" s="39"/>
      <c r="OWO22" s="39"/>
      <c r="OWP22" s="455"/>
      <c r="OWQ22" s="455"/>
      <c r="OWR22" s="455"/>
      <c r="OWS22" s="39"/>
      <c r="OWT22" s="39"/>
      <c r="OWU22" s="39"/>
      <c r="OWV22" s="39"/>
      <c r="OWW22" s="39"/>
      <c r="OWX22" s="455"/>
      <c r="OWY22" s="455"/>
      <c r="OWZ22" s="455"/>
      <c r="OXA22" s="39"/>
      <c r="OXB22" s="39"/>
      <c r="OXC22" s="39"/>
      <c r="OXD22" s="39"/>
      <c r="OXE22" s="39"/>
      <c r="OXF22" s="455"/>
      <c r="OXG22" s="455"/>
      <c r="OXH22" s="455"/>
      <c r="OXI22" s="39"/>
      <c r="OXJ22" s="39"/>
      <c r="OXK22" s="39"/>
      <c r="OXL22" s="39"/>
      <c r="OXM22" s="39"/>
      <c r="OXN22" s="455"/>
      <c r="OXO22" s="455"/>
      <c r="OXP22" s="455"/>
      <c r="OXQ22" s="39"/>
      <c r="OXR22" s="39"/>
      <c r="OXS22" s="39"/>
      <c r="OXT22" s="39"/>
      <c r="OXU22" s="39"/>
      <c r="OXV22" s="455"/>
      <c r="OXW22" s="455"/>
      <c r="OXX22" s="455"/>
      <c r="OXY22" s="39"/>
      <c r="OXZ22" s="39"/>
      <c r="OYA22" s="39"/>
      <c r="OYB22" s="39"/>
      <c r="OYC22" s="39"/>
      <c r="OYD22" s="455"/>
      <c r="OYE22" s="455"/>
      <c r="OYF22" s="455"/>
      <c r="OYG22" s="39"/>
      <c r="OYH22" s="39"/>
      <c r="OYI22" s="39"/>
      <c r="OYJ22" s="39"/>
      <c r="OYK22" s="39"/>
      <c r="OYL22" s="455"/>
      <c r="OYM22" s="455"/>
      <c r="OYN22" s="455"/>
      <c r="OYO22" s="39"/>
      <c r="OYP22" s="39"/>
      <c r="OYQ22" s="39"/>
      <c r="OYR22" s="39"/>
      <c r="OYS22" s="39"/>
      <c r="OYT22" s="455"/>
      <c r="OYU22" s="455"/>
      <c r="OYV22" s="455"/>
      <c r="OYW22" s="39"/>
      <c r="OYX22" s="39"/>
      <c r="OYY22" s="39"/>
      <c r="OYZ22" s="39"/>
      <c r="OZA22" s="39"/>
      <c r="OZB22" s="455"/>
      <c r="OZC22" s="455"/>
      <c r="OZD22" s="455"/>
      <c r="OZE22" s="39"/>
      <c r="OZF22" s="39"/>
      <c r="OZG22" s="39"/>
      <c r="OZH22" s="39"/>
      <c r="OZI22" s="39"/>
      <c r="OZJ22" s="455"/>
      <c r="OZK22" s="455"/>
      <c r="OZL22" s="455"/>
      <c r="OZM22" s="39"/>
      <c r="OZN22" s="39"/>
      <c r="OZO22" s="39"/>
      <c r="OZP22" s="39"/>
      <c r="OZQ22" s="39"/>
      <c r="OZR22" s="455"/>
      <c r="OZS22" s="455"/>
      <c r="OZT22" s="455"/>
      <c r="OZU22" s="39"/>
      <c r="OZV22" s="39"/>
      <c r="OZW22" s="39"/>
      <c r="OZX22" s="39"/>
      <c r="OZY22" s="39"/>
      <c r="OZZ22" s="455"/>
      <c r="PAA22" s="455"/>
      <c r="PAB22" s="455"/>
      <c r="PAC22" s="39"/>
      <c r="PAD22" s="39"/>
      <c r="PAE22" s="39"/>
      <c r="PAF22" s="39"/>
      <c r="PAG22" s="39"/>
      <c r="PAH22" s="455"/>
      <c r="PAI22" s="455"/>
      <c r="PAJ22" s="455"/>
      <c r="PAK22" s="39"/>
      <c r="PAL22" s="39"/>
      <c r="PAM22" s="39"/>
      <c r="PAN22" s="39"/>
      <c r="PAO22" s="39"/>
      <c r="PAP22" s="455"/>
      <c r="PAQ22" s="455"/>
      <c r="PAR22" s="455"/>
      <c r="PAS22" s="39"/>
      <c r="PAT22" s="39"/>
      <c r="PAU22" s="39"/>
      <c r="PAV22" s="39"/>
      <c r="PAW22" s="39"/>
      <c r="PAX22" s="455"/>
      <c r="PAY22" s="455"/>
      <c r="PAZ22" s="455"/>
      <c r="PBA22" s="39"/>
      <c r="PBB22" s="39"/>
      <c r="PBC22" s="39"/>
      <c r="PBD22" s="39"/>
      <c r="PBE22" s="39"/>
      <c r="PBF22" s="455"/>
      <c r="PBG22" s="455"/>
      <c r="PBH22" s="455"/>
      <c r="PBI22" s="39"/>
      <c r="PBJ22" s="39"/>
      <c r="PBK22" s="39"/>
      <c r="PBL22" s="39"/>
      <c r="PBM22" s="39"/>
      <c r="PBN22" s="455"/>
      <c r="PBO22" s="455"/>
      <c r="PBP22" s="455"/>
      <c r="PBQ22" s="39"/>
      <c r="PBR22" s="39"/>
      <c r="PBS22" s="39"/>
      <c r="PBT22" s="39"/>
      <c r="PBU22" s="39"/>
      <c r="PBV22" s="455"/>
      <c r="PBW22" s="455"/>
      <c r="PBX22" s="455"/>
      <c r="PBY22" s="39"/>
      <c r="PBZ22" s="39"/>
      <c r="PCA22" s="39"/>
      <c r="PCB22" s="39"/>
      <c r="PCC22" s="39"/>
      <c r="PCD22" s="455"/>
      <c r="PCE22" s="455"/>
      <c r="PCF22" s="455"/>
      <c r="PCG22" s="39"/>
      <c r="PCH22" s="39"/>
      <c r="PCI22" s="39"/>
      <c r="PCJ22" s="39"/>
      <c r="PCK22" s="39"/>
      <c r="PCL22" s="455"/>
      <c r="PCM22" s="455"/>
      <c r="PCN22" s="455"/>
      <c r="PCO22" s="39"/>
      <c r="PCP22" s="39"/>
      <c r="PCQ22" s="39"/>
      <c r="PCR22" s="39"/>
      <c r="PCS22" s="39"/>
      <c r="PCT22" s="455"/>
      <c r="PCU22" s="455"/>
      <c r="PCV22" s="455"/>
      <c r="PCW22" s="39"/>
      <c r="PCX22" s="39"/>
      <c r="PCY22" s="39"/>
      <c r="PCZ22" s="39"/>
      <c r="PDA22" s="39"/>
      <c r="PDB22" s="455"/>
      <c r="PDC22" s="455"/>
      <c r="PDD22" s="455"/>
      <c r="PDE22" s="39"/>
      <c r="PDF22" s="39"/>
      <c r="PDG22" s="39"/>
      <c r="PDH22" s="39"/>
      <c r="PDI22" s="39"/>
      <c r="PDJ22" s="455"/>
      <c r="PDK22" s="455"/>
      <c r="PDL22" s="455"/>
      <c r="PDM22" s="39"/>
      <c r="PDN22" s="39"/>
      <c r="PDO22" s="39"/>
      <c r="PDP22" s="39"/>
      <c r="PDQ22" s="39"/>
      <c r="PDR22" s="455"/>
      <c r="PDS22" s="455"/>
      <c r="PDT22" s="455"/>
      <c r="PDU22" s="39"/>
      <c r="PDV22" s="39"/>
      <c r="PDW22" s="39"/>
      <c r="PDX22" s="39"/>
      <c r="PDY22" s="39"/>
      <c r="PDZ22" s="455"/>
      <c r="PEA22" s="455"/>
      <c r="PEB22" s="455"/>
      <c r="PEC22" s="39"/>
      <c r="PED22" s="39"/>
      <c r="PEE22" s="39"/>
      <c r="PEF22" s="39"/>
      <c r="PEG22" s="39"/>
      <c r="PEH22" s="455"/>
      <c r="PEI22" s="455"/>
      <c r="PEJ22" s="455"/>
      <c r="PEK22" s="39"/>
      <c r="PEL22" s="39"/>
      <c r="PEM22" s="39"/>
      <c r="PEN22" s="39"/>
      <c r="PEO22" s="39"/>
      <c r="PEP22" s="455"/>
      <c r="PEQ22" s="455"/>
      <c r="PER22" s="455"/>
      <c r="PES22" s="39"/>
      <c r="PET22" s="39"/>
      <c r="PEU22" s="39"/>
      <c r="PEV22" s="39"/>
      <c r="PEW22" s="39"/>
      <c r="PEX22" s="455"/>
      <c r="PEY22" s="455"/>
      <c r="PEZ22" s="455"/>
      <c r="PFA22" s="39"/>
      <c r="PFB22" s="39"/>
      <c r="PFC22" s="39"/>
      <c r="PFD22" s="39"/>
      <c r="PFE22" s="39"/>
      <c r="PFF22" s="455"/>
      <c r="PFG22" s="455"/>
      <c r="PFH22" s="455"/>
      <c r="PFI22" s="39"/>
      <c r="PFJ22" s="39"/>
      <c r="PFK22" s="39"/>
      <c r="PFL22" s="39"/>
      <c r="PFM22" s="39"/>
      <c r="PFN22" s="455"/>
      <c r="PFO22" s="455"/>
      <c r="PFP22" s="455"/>
      <c r="PFQ22" s="39"/>
      <c r="PFR22" s="39"/>
      <c r="PFS22" s="39"/>
      <c r="PFT22" s="39"/>
      <c r="PFU22" s="39"/>
      <c r="PFV22" s="455"/>
      <c r="PFW22" s="455"/>
      <c r="PFX22" s="455"/>
      <c r="PFY22" s="39"/>
      <c r="PFZ22" s="39"/>
      <c r="PGA22" s="39"/>
      <c r="PGB22" s="39"/>
      <c r="PGC22" s="39"/>
      <c r="PGD22" s="455"/>
      <c r="PGE22" s="455"/>
      <c r="PGF22" s="455"/>
      <c r="PGG22" s="39"/>
      <c r="PGH22" s="39"/>
      <c r="PGI22" s="39"/>
      <c r="PGJ22" s="39"/>
      <c r="PGK22" s="39"/>
      <c r="PGL22" s="455"/>
      <c r="PGM22" s="455"/>
      <c r="PGN22" s="455"/>
      <c r="PGO22" s="39"/>
      <c r="PGP22" s="39"/>
      <c r="PGQ22" s="39"/>
      <c r="PGR22" s="39"/>
      <c r="PGS22" s="39"/>
      <c r="PGT22" s="455"/>
      <c r="PGU22" s="455"/>
      <c r="PGV22" s="455"/>
      <c r="PGW22" s="39"/>
      <c r="PGX22" s="39"/>
      <c r="PGY22" s="39"/>
      <c r="PGZ22" s="39"/>
      <c r="PHA22" s="39"/>
      <c r="PHB22" s="455"/>
      <c r="PHC22" s="455"/>
      <c r="PHD22" s="455"/>
      <c r="PHE22" s="39"/>
      <c r="PHF22" s="39"/>
      <c r="PHG22" s="39"/>
      <c r="PHH22" s="39"/>
      <c r="PHI22" s="39"/>
      <c r="PHJ22" s="455"/>
      <c r="PHK22" s="455"/>
      <c r="PHL22" s="455"/>
      <c r="PHM22" s="39"/>
      <c r="PHN22" s="39"/>
      <c r="PHO22" s="39"/>
      <c r="PHP22" s="39"/>
      <c r="PHQ22" s="39"/>
      <c r="PHR22" s="455"/>
      <c r="PHS22" s="455"/>
      <c r="PHT22" s="455"/>
      <c r="PHU22" s="39"/>
      <c r="PHV22" s="39"/>
      <c r="PHW22" s="39"/>
      <c r="PHX22" s="39"/>
      <c r="PHY22" s="39"/>
      <c r="PHZ22" s="455"/>
      <c r="PIA22" s="455"/>
      <c r="PIB22" s="455"/>
      <c r="PIC22" s="39"/>
      <c r="PID22" s="39"/>
      <c r="PIE22" s="39"/>
      <c r="PIF22" s="39"/>
      <c r="PIG22" s="39"/>
      <c r="PIH22" s="455"/>
      <c r="PII22" s="455"/>
      <c r="PIJ22" s="455"/>
      <c r="PIK22" s="39"/>
      <c r="PIL22" s="39"/>
      <c r="PIM22" s="39"/>
      <c r="PIN22" s="39"/>
      <c r="PIO22" s="39"/>
      <c r="PIP22" s="455"/>
      <c r="PIQ22" s="455"/>
      <c r="PIR22" s="455"/>
      <c r="PIS22" s="39"/>
      <c r="PIT22" s="39"/>
      <c r="PIU22" s="39"/>
      <c r="PIV22" s="39"/>
      <c r="PIW22" s="39"/>
      <c r="PIX22" s="455"/>
      <c r="PIY22" s="455"/>
      <c r="PIZ22" s="455"/>
      <c r="PJA22" s="39"/>
      <c r="PJB22" s="39"/>
      <c r="PJC22" s="39"/>
      <c r="PJD22" s="39"/>
      <c r="PJE22" s="39"/>
      <c r="PJF22" s="455"/>
      <c r="PJG22" s="455"/>
      <c r="PJH22" s="455"/>
      <c r="PJI22" s="39"/>
      <c r="PJJ22" s="39"/>
      <c r="PJK22" s="39"/>
      <c r="PJL22" s="39"/>
      <c r="PJM22" s="39"/>
      <c r="PJN22" s="455"/>
      <c r="PJO22" s="455"/>
      <c r="PJP22" s="455"/>
      <c r="PJQ22" s="39"/>
      <c r="PJR22" s="39"/>
      <c r="PJS22" s="39"/>
      <c r="PJT22" s="39"/>
      <c r="PJU22" s="39"/>
      <c r="PJV22" s="455"/>
      <c r="PJW22" s="455"/>
      <c r="PJX22" s="455"/>
      <c r="PJY22" s="39"/>
      <c r="PJZ22" s="39"/>
      <c r="PKA22" s="39"/>
      <c r="PKB22" s="39"/>
      <c r="PKC22" s="39"/>
      <c r="PKD22" s="455"/>
      <c r="PKE22" s="455"/>
      <c r="PKF22" s="455"/>
      <c r="PKG22" s="39"/>
      <c r="PKH22" s="39"/>
      <c r="PKI22" s="39"/>
      <c r="PKJ22" s="39"/>
      <c r="PKK22" s="39"/>
      <c r="PKL22" s="455"/>
      <c r="PKM22" s="455"/>
      <c r="PKN22" s="455"/>
      <c r="PKO22" s="39"/>
      <c r="PKP22" s="39"/>
      <c r="PKQ22" s="39"/>
      <c r="PKR22" s="39"/>
      <c r="PKS22" s="39"/>
      <c r="PKT22" s="455"/>
      <c r="PKU22" s="455"/>
      <c r="PKV22" s="455"/>
      <c r="PKW22" s="39"/>
      <c r="PKX22" s="39"/>
      <c r="PKY22" s="39"/>
      <c r="PKZ22" s="39"/>
      <c r="PLA22" s="39"/>
      <c r="PLB22" s="455"/>
      <c r="PLC22" s="455"/>
      <c r="PLD22" s="455"/>
      <c r="PLE22" s="39"/>
      <c r="PLF22" s="39"/>
      <c r="PLG22" s="39"/>
      <c r="PLH22" s="39"/>
      <c r="PLI22" s="39"/>
      <c r="PLJ22" s="455"/>
      <c r="PLK22" s="455"/>
      <c r="PLL22" s="455"/>
      <c r="PLM22" s="39"/>
      <c r="PLN22" s="39"/>
      <c r="PLO22" s="39"/>
      <c r="PLP22" s="39"/>
      <c r="PLQ22" s="39"/>
      <c r="PLR22" s="455"/>
      <c r="PLS22" s="455"/>
      <c r="PLT22" s="455"/>
      <c r="PLU22" s="39"/>
      <c r="PLV22" s="39"/>
      <c r="PLW22" s="39"/>
      <c r="PLX22" s="39"/>
      <c r="PLY22" s="39"/>
      <c r="PLZ22" s="455"/>
      <c r="PMA22" s="455"/>
      <c r="PMB22" s="455"/>
      <c r="PMC22" s="39"/>
      <c r="PMD22" s="39"/>
      <c r="PME22" s="39"/>
      <c r="PMF22" s="39"/>
      <c r="PMG22" s="39"/>
      <c r="PMH22" s="455"/>
      <c r="PMI22" s="455"/>
      <c r="PMJ22" s="455"/>
      <c r="PMK22" s="39"/>
      <c r="PML22" s="39"/>
      <c r="PMM22" s="39"/>
      <c r="PMN22" s="39"/>
      <c r="PMO22" s="39"/>
      <c r="PMP22" s="455"/>
      <c r="PMQ22" s="455"/>
      <c r="PMR22" s="455"/>
      <c r="PMS22" s="39"/>
      <c r="PMT22" s="39"/>
      <c r="PMU22" s="39"/>
      <c r="PMV22" s="39"/>
      <c r="PMW22" s="39"/>
      <c r="PMX22" s="455"/>
      <c r="PMY22" s="455"/>
      <c r="PMZ22" s="455"/>
      <c r="PNA22" s="39"/>
      <c r="PNB22" s="39"/>
      <c r="PNC22" s="39"/>
      <c r="PND22" s="39"/>
      <c r="PNE22" s="39"/>
      <c r="PNF22" s="455"/>
      <c r="PNG22" s="455"/>
      <c r="PNH22" s="455"/>
      <c r="PNI22" s="39"/>
      <c r="PNJ22" s="39"/>
      <c r="PNK22" s="39"/>
      <c r="PNL22" s="39"/>
      <c r="PNM22" s="39"/>
      <c r="PNN22" s="455"/>
      <c r="PNO22" s="455"/>
      <c r="PNP22" s="455"/>
      <c r="PNQ22" s="39"/>
      <c r="PNR22" s="39"/>
      <c r="PNS22" s="39"/>
      <c r="PNT22" s="39"/>
      <c r="PNU22" s="39"/>
      <c r="PNV22" s="455"/>
      <c r="PNW22" s="455"/>
      <c r="PNX22" s="455"/>
      <c r="PNY22" s="39"/>
      <c r="PNZ22" s="39"/>
      <c r="POA22" s="39"/>
      <c r="POB22" s="39"/>
      <c r="POC22" s="39"/>
      <c r="POD22" s="455"/>
      <c r="POE22" s="455"/>
      <c r="POF22" s="455"/>
      <c r="POG22" s="39"/>
      <c r="POH22" s="39"/>
      <c r="POI22" s="39"/>
      <c r="POJ22" s="39"/>
      <c r="POK22" s="39"/>
      <c r="POL22" s="455"/>
      <c r="POM22" s="455"/>
      <c r="PON22" s="455"/>
      <c r="POO22" s="39"/>
      <c r="POP22" s="39"/>
      <c r="POQ22" s="39"/>
      <c r="POR22" s="39"/>
      <c r="POS22" s="39"/>
      <c r="POT22" s="455"/>
      <c r="POU22" s="455"/>
      <c r="POV22" s="455"/>
      <c r="POW22" s="39"/>
      <c r="POX22" s="39"/>
      <c r="POY22" s="39"/>
      <c r="POZ22" s="39"/>
      <c r="PPA22" s="39"/>
      <c r="PPB22" s="455"/>
      <c r="PPC22" s="455"/>
      <c r="PPD22" s="455"/>
      <c r="PPE22" s="39"/>
      <c r="PPF22" s="39"/>
      <c r="PPG22" s="39"/>
      <c r="PPH22" s="39"/>
      <c r="PPI22" s="39"/>
      <c r="PPJ22" s="455"/>
      <c r="PPK22" s="455"/>
      <c r="PPL22" s="455"/>
      <c r="PPM22" s="39"/>
      <c r="PPN22" s="39"/>
      <c r="PPO22" s="39"/>
      <c r="PPP22" s="39"/>
      <c r="PPQ22" s="39"/>
      <c r="PPR22" s="455"/>
      <c r="PPS22" s="455"/>
      <c r="PPT22" s="455"/>
      <c r="PPU22" s="39"/>
      <c r="PPV22" s="39"/>
      <c r="PPW22" s="39"/>
      <c r="PPX22" s="39"/>
      <c r="PPY22" s="39"/>
      <c r="PPZ22" s="455"/>
      <c r="PQA22" s="455"/>
      <c r="PQB22" s="455"/>
      <c r="PQC22" s="39"/>
      <c r="PQD22" s="39"/>
      <c r="PQE22" s="39"/>
      <c r="PQF22" s="39"/>
      <c r="PQG22" s="39"/>
      <c r="PQH22" s="455"/>
      <c r="PQI22" s="455"/>
      <c r="PQJ22" s="455"/>
      <c r="PQK22" s="39"/>
      <c r="PQL22" s="39"/>
      <c r="PQM22" s="39"/>
      <c r="PQN22" s="39"/>
      <c r="PQO22" s="39"/>
      <c r="PQP22" s="455"/>
      <c r="PQQ22" s="455"/>
      <c r="PQR22" s="455"/>
      <c r="PQS22" s="39"/>
      <c r="PQT22" s="39"/>
      <c r="PQU22" s="39"/>
      <c r="PQV22" s="39"/>
      <c r="PQW22" s="39"/>
      <c r="PQX22" s="455"/>
      <c r="PQY22" s="455"/>
      <c r="PQZ22" s="455"/>
      <c r="PRA22" s="39"/>
      <c r="PRB22" s="39"/>
      <c r="PRC22" s="39"/>
      <c r="PRD22" s="39"/>
      <c r="PRE22" s="39"/>
      <c r="PRF22" s="455"/>
      <c r="PRG22" s="455"/>
      <c r="PRH22" s="455"/>
      <c r="PRI22" s="39"/>
      <c r="PRJ22" s="39"/>
      <c r="PRK22" s="39"/>
      <c r="PRL22" s="39"/>
      <c r="PRM22" s="39"/>
      <c r="PRN22" s="455"/>
      <c r="PRO22" s="455"/>
      <c r="PRP22" s="455"/>
      <c r="PRQ22" s="39"/>
      <c r="PRR22" s="39"/>
      <c r="PRS22" s="39"/>
      <c r="PRT22" s="39"/>
      <c r="PRU22" s="39"/>
      <c r="PRV22" s="455"/>
      <c r="PRW22" s="455"/>
      <c r="PRX22" s="455"/>
      <c r="PRY22" s="39"/>
      <c r="PRZ22" s="39"/>
      <c r="PSA22" s="39"/>
      <c r="PSB22" s="39"/>
      <c r="PSC22" s="39"/>
      <c r="PSD22" s="455"/>
      <c r="PSE22" s="455"/>
      <c r="PSF22" s="455"/>
      <c r="PSG22" s="39"/>
      <c r="PSH22" s="39"/>
      <c r="PSI22" s="39"/>
      <c r="PSJ22" s="39"/>
      <c r="PSK22" s="39"/>
      <c r="PSL22" s="455"/>
      <c r="PSM22" s="455"/>
      <c r="PSN22" s="455"/>
      <c r="PSO22" s="39"/>
      <c r="PSP22" s="39"/>
      <c r="PSQ22" s="39"/>
      <c r="PSR22" s="39"/>
      <c r="PSS22" s="39"/>
      <c r="PST22" s="455"/>
      <c r="PSU22" s="455"/>
      <c r="PSV22" s="455"/>
      <c r="PSW22" s="39"/>
      <c r="PSX22" s="39"/>
      <c r="PSY22" s="39"/>
      <c r="PSZ22" s="39"/>
      <c r="PTA22" s="39"/>
      <c r="PTB22" s="455"/>
      <c r="PTC22" s="455"/>
      <c r="PTD22" s="455"/>
      <c r="PTE22" s="39"/>
      <c r="PTF22" s="39"/>
      <c r="PTG22" s="39"/>
      <c r="PTH22" s="39"/>
      <c r="PTI22" s="39"/>
      <c r="PTJ22" s="455"/>
      <c r="PTK22" s="455"/>
      <c r="PTL22" s="455"/>
      <c r="PTM22" s="39"/>
      <c r="PTN22" s="39"/>
      <c r="PTO22" s="39"/>
      <c r="PTP22" s="39"/>
      <c r="PTQ22" s="39"/>
      <c r="PTR22" s="455"/>
      <c r="PTS22" s="455"/>
      <c r="PTT22" s="455"/>
      <c r="PTU22" s="39"/>
      <c r="PTV22" s="39"/>
      <c r="PTW22" s="39"/>
      <c r="PTX22" s="39"/>
      <c r="PTY22" s="39"/>
      <c r="PTZ22" s="455"/>
      <c r="PUA22" s="455"/>
      <c r="PUB22" s="455"/>
      <c r="PUC22" s="39"/>
      <c r="PUD22" s="39"/>
      <c r="PUE22" s="39"/>
      <c r="PUF22" s="39"/>
      <c r="PUG22" s="39"/>
      <c r="PUH22" s="455"/>
      <c r="PUI22" s="455"/>
      <c r="PUJ22" s="455"/>
      <c r="PUK22" s="39"/>
      <c r="PUL22" s="39"/>
      <c r="PUM22" s="39"/>
      <c r="PUN22" s="39"/>
      <c r="PUO22" s="39"/>
      <c r="PUP22" s="455"/>
      <c r="PUQ22" s="455"/>
      <c r="PUR22" s="455"/>
      <c r="PUS22" s="39"/>
      <c r="PUT22" s="39"/>
      <c r="PUU22" s="39"/>
      <c r="PUV22" s="39"/>
      <c r="PUW22" s="39"/>
      <c r="PUX22" s="455"/>
      <c r="PUY22" s="455"/>
      <c r="PUZ22" s="455"/>
      <c r="PVA22" s="39"/>
      <c r="PVB22" s="39"/>
      <c r="PVC22" s="39"/>
      <c r="PVD22" s="39"/>
      <c r="PVE22" s="39"/>
      <c r="PVF22" s="455"/>
      <c r="PVG22" s="455"/>
      <c r="PVH22" s="455"/>
      <c r="PVI22" s="39"/>
      <c r="PVJ22" s="39"/>
      <c r="PVK22" s="39"/>
      <c r="PVL22" s="39"/>
      <c r="PVM22" s="39"/>
      <c r="PVN22" s="455"/>
      <c r="PVO22" s="455"/>
      <c r="PVP22" s="455"/>
      <c r="PVQ22" s="39"/>
      <c r="PVR22" s="39"/>
      <c r="PVS22" s="39"/>
      <c r="PVT22" s="39"/>
      <c r="PVU22" s="39"/>
      <c r="PVV22" s="455"/>
      <c r="PVW22" s="455"/>
      <c r="PVX22" s="455"/>
      <c r="PVY22" s="39"/>
      <c r="PVZ22" s="39"/>
      <c r="PWA22" s="39"/>
      <c r="PWB22" s="39"/>
      <c r="PWC22" s="39"/>
      <c r="PWD22" s="455"/>
      <c r="PWE22" s="455"/>
      <c r="PWF22" s="455"/>
      <c r="PWG22" s="39"/>
      <c r="PWH22" s="39"/>
      <c r="PWI22" s="39"/>
      <c r="PWJ22" s="39"/>
      <c r="PWK22" s="39"/>
      <c r="PWL22" s="455"/>
      <c r="PWM22" s="455"/>
      <c r="PWN22" s="455"/>
      <c r="PWO22" s="39"/>
      <c r="PWP22" s="39"/>
      <c r="PWQ22" s="39"/>
      <c r="PWR22" s="39"/>
      <c r="PWS22" s="39"/>
      <c r="PWT22" s="455"/>
      <c r="PWU22" s="455"/>
      <c r="PWV22" s="455"/>
      <c r="PWW22" s="39"/>
      <c r="PWX22" s="39"/>
      <c r="PWY22" s="39"/>
      <c r="PWZ22" s="39"/>
      <c r="PXA22" s="39"/>
      <c r="PXB22" s="455"/>
      <c r="PXC22" s="455"/>
      <c r="PXD22" s="455"/>
      <c r="PXE22" s="39"/>
      <c r="PXF22" s="39"/>
      <c r="PXG22" s="39"/>
      <c r="PXH22" s="39"/>
      <c r="PXI22" s="39"/>
      <c r="PXJ22" s="455"/>
      <c r="PXK22" s="455"/>
      <c r="PXL22" s="455"/>
      <c r="PXM22" s="39"/>
      <c r="PXN22" s="39"/>
      <c r="PXO22" s="39"/>
      <c r="PXP22" s="39"/>
      <c r="PXQ22" s="39"/>
      <c r="PXR22" s="455"/>
      <c r="PXS22" s="455"/>
      <c r="PXT22" s="455"/>
      <c r="PXU22" s="39"/>
      <c r="PXV22" s="39"/>
      <c r="PXW22" s="39"/>
      <c r="PXX22" s="39"/>
      <c r="PXY22" s="39"/>
      <c r="PXZ22" s="455"/>
      <c r="PYA22" s="455"/>
      <c r="PYB22" s="455"/>
      <c r="PYC22" s="39"/>
      <c r="PYD22" s="39"/>
      <c r="PYE22" s="39"/>
      <c r="PYF22" s="39"/>
      <c r="PYG22" s="39"/>
      <c r="PYH22" s="455"/>
      <c r="PYI22" s="455"/>
      <c r="PYJ22" s="455"/>
      <c r="PYK22" s="39"/>
      <c r="PYL22" s="39"/>
      <c r="PYM22" s="39"/>
      <c r="PYN22" s="39"/>
      <c r="PYO22" s="39"/>
      <c r="PYP22" s="455"/>
      <c r="PYQ22" s="455"/>
      <c r="PYR22" s="455"/>
      <c r="PYS22" s="39"/>
      <c r="PYT22" s="39"/>
      <c r="PYU22" s="39"/>
      <c r="PYV22" s="39"/>
      <c r="PYW22" s="39"/>
      <c r="PYX22" s="455"/>
      <c r="PYY22" s="455"/>
      <c r="PYZ22" s="455"/>
      <c r="PZA22" s="39"/>
      <c r="PZB22" s="39"/>
      <c r="PZC22" s="39"/>
      <c r="PZD22" s="39"/>
      <c r="PZE22" s="39"/>
      <c r="PZF22" s="455"/>
      <c r="PZG22" s="455"/>
      <c r="PZH22" s="455"/>
      <c r="PZI22" s="39"/>
      <c r="PZJ22" s="39"/>
      <c r="PZK22" s="39"/>
      <c r="PZL22" s="39"/>
      <c r="PZM22" s="39"/>
      <c r="PZN22" s="455"/>
      <c r="PZO22" s="455"/>
      <c r="PZP22" s="455"/>
      <c r="PZQ22" s="39"/>
      <c r="PZR22" s="39"/>
      <c r="PZS22" s="39"/>
      <c r="PZT22" s="39"/>
      <c r="PZU22" s="39"/>
      <c r="PZV22" s="455"/>
      <c r="PZW22" s="455"/>
      <c r="PZX22" s="455"/>
      <c r="PZY22" s="39"/>
      <c r="PZZ22" s="39"/>
      <c r="QAA22" s="39"/>
      <c r="QAB22" s="39"/>
      <c r="QAC22" s="39"/>
      <c r="QAD22" s="455"/>
      <c r="QAE22" s="455"/>
      <c r="QAF22" s="455"/>
      <c r="QAG22" s="39"/>
      <c r="QAH22" s="39"/>
      <c r="QAI22" s="39"/>
      <c r="QAJ22" s="39"/>
      <c r="QAK22" s="39"/>
      <c r="QAL22" s="455"/>
      <c r="QAM22" s="455"/>
      <c r="QAN22" s="455"/>
      <c r="QAO22" s="39"/>
      <c r="QAP22" s="39"/>
      <c r="QAQ22" s="39"/>
      <c r="QAR22" s="39"/>
      <c r="QAS22" s="39"/>
      <c r="QAT22" s="455"/>
      <c r="QAU22" s="455"/>
      <c r="QAV22" s="455"/>
      <c r="QAW22" s="39"/>
      <c r="QAX22" s="39"/>
      <c r="QAY22" s="39"/>
      <c r="QAZ22" s="39"/>
      <c r="QBA22" s="39"/>
      <c r="QBB22" s="455"/>
      <c r="QBC22" s="455"/>
      <c r="QBD22" s="455"/>
      <c r="QBE22" s="39"/>
      <c r="QBF22" s="39"/>
      <c r="QBG22" s="39"/>
      <c r="QBH22" s="39"/>
      <c r="QBI22" s="39"/>
      <c r="QBJ22" s="455"/>
      <c r="QBK22" s="455"/>
      <c r="QBL22" s="455"/>
      <c r="QBM22" s="39"/>
      <c r="QBN22" s="39"/>
      <c r="QBO22" s="39"/>
      <c r="QBP22" s="39"/>
      <c r="QBQ22" s="39"/>
      <c r="QBR22" s="455"/>
      <c r="QBS22" s="455"/>
      <c r="QBT22" s="455"/>
      <c r="QBU22" s="39"/>
      <c r="QBV22" s="39"/>
      <c r="QBW22" s="39"/>
      <c r="QBX22" s="39"/>
      <c r="QBY22" s="39"/>
      <c r="QBZ22" s="455"/>
      <c r="QCA22" s="455"/>
      <c r="QCB22" s="455"/>
      <c r="QCC22" s="39"/>
      <c r="QCD22" s="39"/>
      <c r="QCE22" s="39"/>
      <c r="QCF22" s="39"/>
      <c r="QCG22" s="39"/>
      <c r="QCH22" s="455"/>
      <c r="QCI22" s="455"/>
      <c r="QCJ22" s="455"/>
      <c r="QCK22" s="39"/>
      <c r="QCL22" s="39"/>
      <c r="QCM22" s="39"/>
      <c r="QCN22" s="39"/>
      <c r="QCO22" s="39"/>
      <c r="QCP22" s="455"/>
      <c r="QCQ22" s="455"/>
      <c r="QCR22" s="455"/>
      <c r="QCS22" s="39"/>
      <c r="QCT22" s="39"/>
      <c r="QCU22" s="39"/>
      <c r="QCV22" s="39"/>
      <c r="QCW22" s="39"/>
      <c r="QCX22" s="455"/>
      <c r="QCY22" s="455"/>
      <c r="QCZ22" s="455"/>
      <c r="QDA22" s="39"/>
      <c r="QDB22" s="39"/>
      <c r="QDC22" s="39"/>
      <c r="QDD22" s="39"/>
      <c r="QDE22" s="39"/>
      <c r="QDF22" s="455"/>
      <c r="QDG22" s="455"/>
      <c r="QDH22" s="455"/>
      <c r="QDI22" s="39"/>
      <c r="QDJ22" s="39"/>
      <c r="QDK22" s="39"/>
      <c r="QDL22" s="39"/>
      <c r="QDM22" s="39"/>
      <c r="QDN22" s="455"/>
      <c r="QDO22" s="455"/>
      <c r="QDP22" s="455"/>
      <c r="QDQ22" s="39"/>
      <c r="QDR22" s="39"/>
      <c r="QDS22" s="39"/>
      <c r="QDT22" s="39"/>
      <c r="QDU22" s="39"/>
      <c r="QDV22" s="455"/>
      <c r="QDW22" s="455"/>
      <c r="QDX22" s="455"/>
      <c r="QDY22" s="39"/>
      <c r="QDZ22" s="39"/>
      <c r="QEA22" s="39"/>
      <c r="QEB22" s="39"/>
      <c r="QEC22" s="39"/>
      <c r="QED22" s="455"/>
      <c r="QEE22" s="455"/>
      <c r="QEF22" s="455"/>
      <c r="QEG22" s="39"/>
      <c r="QEH22" s="39"/>
      <c r="QEI22" s="39"/>
      <c r="QEJ22" s="39"/>
      <c r="QEK22" s="39"/>
      <c r="QEL22" s="455"/>
      <c r="QEM22" s="455"/>
      <c r="QEN22" s="455"/>
      <c r="QEO22" s="39"/>
      <c r="QEP22" s="39"/>
      <c r="QEQ22" s="39"/>
      <c r="QER22" s="39"/>
      <c r="QES22" s="39"/>
      <c r="QET22" s="455"/>
      <c r="QEU22" s="455"/>
      <c r="QEV22" s="455"/>
      <c r="QEW22" s="39"/>
      <c r="QEX22" s="39"/>
      <c r="QEY22" s="39"/>
      <c r="QEZ22" s="39"/>
      <c r="QFA22" s="39"/>
      <c r="QFB22" s="455"/>
      <c r="QFC22" s="455"/>
      <c r="QFD22" s="455"/>
      <c r="QFE22" s="39"/>
      <c r="QFF22" s="39"/>
      <c r="QFG22" s="39"/>
      <c r="QFH22" s="39"/>
      <c r="QFI22" s="39"/>
      <c r="QFJ22" s="455"/>
      <c r="QFK22" s="455"/>
      <c r="QFL22" s="455"/>
      <c r="QFM22" s="39"/>
      <c r="QFN22" s="39"/>
      <c r="QFO22" s="39"/>
      <c r="QFP22" s="39"/>
      <c r="QFQ22" s="39"/>
      <c r="QFR22" s="455"/>
      <c r="QFS22" s="455"/>
      <c r="QFT22" s="455"/>
      <c r="QFU22" s="39"/>
      <c r="QFV22" s="39"/>
      <c r="QFW22" s="39"/>
      <c r="QFX22" s="39"/>
      <c r="QFY22" s="39"/>
      <c r="QFZ22" s="455"/>
      <c r="QGA22" s="455"/>
      <c r="QGB22" s="455"/>
      <c r="QGC22" s="39"/>
      <c r="QGD22" s="39"/>
      <c r="QGE22" s="39"/>
      <c r="QGF22" s="39"/>
      <c r="QGG22" s="39"/>
      <c r="QGH22" s="455"/>
      <c r="QGI22" s="455"/>
      <c r="QGJ22" s="455"/>
      <c r="QGK22" s="39"/>
      <c r="QGL22" s="39"/>
      <c r="QGM22" s="39"/>
      <c r="QGN22" s="39"/>
      <c r="QGO22" s="39"/>
      <c r="QGP22" s="455"/>
      <c r="QGQ22" s="455"/>
      <c r="QGR22" s="455"/>
      <c r="QGS22" s="39"/>
      <c r="QGT22" s="39"/>
      <c r="QGU22" s="39"/>
      <c r="QGV22" s="39"/>
      <c r="QGW22" s="39"/>
      <c r="QGX22" s="455"/>
      <c r="QGY22" s="455"/>
      <c r="QGZ22" s="455"/>
      <c r="QHA22" s="39"/>
      <c r="QHB22" s="39"/>
      <c r="QHC22" s="39"/>
      <c r="QHD22" s="39"/>
      <c r="QHE22" s="39"/>
      <c r="QHF22" s="455"/>
      <c r="QHG22" s="455"/>
      <c r="QHH22" s="455"/>
      <c r="QHI22" s="39"/>
      <c r="QHJ22" s="39"/>
      <c r="QHK22" s="39"/>
      <c r="QHL22" s="39"/>
      <c r="QHM22" s="39"/>
      <c r="QHN22" s="455"/>
      <c r="QHO22" s="455"/>
      <c r="QHP22" s="455"/>
      <c r="QHQ22" s="39"/>
      <c r="QHR22" s="39"/>
      <c r="QHS22" s="39"/>
      <c r="QHT22" s="39"/>
      <c r="QHU22" s="39"/>
      <c r="QHV22" s="455"/>
      <c r="QHW22" s="455"/>
      <c r="QHX22" s="455"/>
      <c r="QHY22" s="39"/>
      <c r="QHZ22" s="39"/>
      <c r="QIA22" s="39"/>
      <c r="QIB22" s="39"/>
      <c r="QIC22" s="39"/>
      <c r="QID22" s="455"/>
      <c r="QIE22" s="455"/>
      <c r="QIF22" s="455"/>
      <c r="QIG22" s="39"/>
      <c r="QIH22" s="39"/>
      <c r="QII22" s="39"/>
      <c r="QIJ22" s="39"/>
      <c r="QIK22" s="39"/>
      <c r="QIL22" s="455"/>
      <c r="QIM22" s="455"/>
      <c r="QIN22" s="455"/>
      <c r="QIO22" s="39"/>
      <c r="QIP22" s="39"/>
      <c r="QIQ22" s="39"/>
      <c r="QIR22" s="39"/>
      <c r="QIS22" s="39"/>
      <c r="QIT22" s="455"/>
      <c r="QIU22" s="455"/>
      <c r="QIV22" s="455"/>
      <c r="QIW22" s="39"/>
      <c r="QIX22" s="39"/>
      <c r="QIY22" s="39"/>
      <c r="QIZ22" s="39"/>
      <c r="QJA22" s="39"/>
      <c r="QJB22" s="455"/>
      <c r="QJC22" s="455"/>
      <c r="QJD22" s="455"/>
      <c r="QJE22" s="39"/>
      <c r="QJF22" s="39"/>
      <c r="QJG22" s="39"/>
      <c r="QJH22" s="39"/>
      <c r="QJI22" s="39"/>
      <c r="QJJ22" s="455"/>
      <c r="QJK22" s="455"/>
      <c r="QJL22" s="455"/>
      <c r="QJM22" s="39"/>
      <c r="QJN22" s="39"/>
      <c r="QJO22" s="39"/>
      <c r="QJP22" s="39"/>
      <c r="QJQ22" s="39"/>
      <c r="QJR22" s="455"/>
      <c r="QJS22" s="455"/>
      <c r="QJT22" s="455"/>
      <c r="QJU22" s="39"/>
      <c r="QJV22" s="39"/>
      <c r="QJW22" s="39"/>
      <c r="QJX22" s="39"/>
      <c r="QJY22" s="39"/>
      <c r="QJZ22" s="455"/>
      <c r="QKA22" s="455"/>
      <c r="QKB22" s="455"/>
      <c r="QKC22" s="39"/>
      <c r="QKD22" s="39"/>
      <c r="QKE22" s="39"/>
      <c r="QKF22" s="39"/>
      <c r="QKG22" s="39"/>
      <c r="QKH22" s="455"/>
      <c r="QKI22" s="455"/>
      <c r="QKJ22" s="455"/>
      <c r="QKK22" s="39"/>
      <c r="QKL22" s="39"/>
      <c r="QKM22" s="39"/>
      <c r="QKN22" s="39"/>
      <c r="QKO22" s="39"/>
      <c r="QKP22" s="455"/>
      <c r="QKQ22" s="455"/>
      <c r="QKR22" s="455"/>
      <c r="QKS22" s="39"/>
      <c r="QKT22" s="39"/>
      <c r="QKU22" s="39"/>
      <c r="QKV22" s="39"/>
      <c r="QKW22" s="39"/>
      <c r="QKX22" s="455"/>
      <c r="QKY22" s="455"/>
      <c r="QKZ22" s="455"/>
      <c r="QLA22" s="39"/>
      <c r="QLB22" s="39"/>
      <c r="QLC22" s="39"/>
      <c r="QLD22" s="39"/>
      <c r="QLE22" s="39"/>
      <c r="QLF22" s="455"/>
      <c r="QLG22" s="455"/>
      <c r="QLH22" s="455"/>
      <c r="QLI22" s="39"/>
      <c r="QLJ22" s="39"/>
      <c r="QLK22" s="39"/>
      <c r="QLL22" s="39"/>
      <c r="QLM22" s="39"/>
      <c r="QLN22" s="455"/>
      <c r="QLO22" s="455"/>
      <c r="QLP22" s="455"/>
      <c r="QLQ22" s="39"/>
      <c r="QLR22" s="39"/>
      <c r="QLS22" s="39"/>
      <c r="QLT22" s="39"/>
      <c r="QLU22" s="39"/>
      <c r="QLV22" s="455"/>
      <c r="QLW22" s="455"/>
      <c r="QLX22" s="455"/>
      <c r="QLY22" s="39"/>
      <c r="QLZ22" s="39"/>
      <c r="QMA22" s="39"/>
      <c r="QMB22" s="39"/>
      <c r="QMC22" s="39"/>
      <c r="QMD22" s="455"/>
      <c r="QME22" s="455"/>
      <c r="QMF22" s="455"/>
      <c r="QMG22" s="39"/>
      <c r="QMH22" s="39"/>
      <c r="QMI22" s="39"/>
      <c r="QMJ22" s="39"/>
      <c r="QMK22" s="39"/>
      <c r="QML22" s="455"/>
      <c r="QMM22" s="455"/>
      <c r="QMN22" s="455"/>
      <c r="QMO22" s="39"/>
      <c r="QMP22" s="39"/>
      <c r="QMQ22" s="39"/>
      <c r="QMR22" s="39"/>
      <c r="QMS22" s="39"/>
      <c r="QMT22" s="455"/>
      <c r="QMU22" s="455"/>
      <c r="QMV22" s="455"/>
      <c r="QMW22" s="39"/>
      <c r="QMX22" s="39"/>
      <c r="QMY22" s="39"/>
      <c r="QMZ22" s="39"/>
      <c r="QNA22" s="39"/>
      <c r="QNB22" s="455"/>
      <c r="QNC22" s="455"/>
      <c r="QND22" s="455"/>
      <c r="QNE22" s="39"/>
      <c r="QNF22" s="39"/>
      <c r="QNG22" s="39"/>
      <c r="QNH22" s="39"/>
      <c r="QNI22" s="39"/>
      <c r="QNJ22" s="455"/>
      <c r="QNK22" s="455"/>
      <c r="QNL22" s="455"/>
      <c r="QNM22" s="39"/>
      <c r="QNN22" s="39"/>
      <c r="QNO22" s="39"/>
      <c r="QNP22" s="39"/>
      <c r="QNQ22" s="39"/>
      <c r="QNR22" s="455"/>
      <c r="QNS22" s="455"/>
      <c r="QNT22" s="455"/>
      <c r="QNU22" s="39"/>
      <c r="QNV22" s="39"/>
      <c r="QNW22" s="39"/>
      <c r="QNX22" s="39"/>
      <c r="QNY22" s="39"/>
      <c r="QNZ22" s="455"/>
      <c r="QOA22" s="455"/>
      <c r="QOB22" s="455"/>
      <c r="QOC22" s="39"/>
      <c r="QOD22" s="39"/>
      <c r="QOE22" s="39"/>
      <c r="QOF22" s="39"/>
      <c r="QOG22" s="39"/>
      <c r="QOH22" s="455"/>
      <c r="QOI22" s="455"/>
      <c r="QOJ22" s="455"/>
      <c r="QOK22" s="39"/>
      <c r="QOL22" s="39"/>
      <c r="QOM22" s="39"/>
      <c r="QON22" s="39"/>
      <c r="QOO22" s="39"/>
      <c r="QOP22" s="455"/>
      <c r="QOQ22" s="455"/>
      <c r="QOR22" s="455"/>
      <c r="QOS22" s="39"/>
      <c r="QOT22" s="39"/>
      <c r="QOU22" s="39"/>
      <c r="QOV22" s="39"/>
      <c r="QOW22" s="39"/>
      <c r="QOX22" s="455"/>
      <c r="QOY22" s="455"/>
      <c r="QOZ22" s="455"/>
      <c r="QPA22" s="39"/>
      <c r="QPB22" s="39"/>
      <c r="QPC22" s="39"/>
      <c r="QPD22" s="39"/>
      <c r="QPE22" s="39"/>
      <c r="QPF22" s="455"/>
      <c r="QPG22" s="455"/>
      <c r="QPH22" s="455"/>
      <c r="QPI22" s="39"/>
      <c r="QPJ22" s="39"/>
      <c r="QPK22" s="39"/>
      <c r="QPL22" s="39"/>
      <c r="QPM22" s="39"/>
      <c r="QPN22" s="455"/>
      <c r="QPO22" s="455"/>
      <c r="QPP22" s="455"/>
      <c r="QPQ22" s="39"/>
      <c r="QPR22" s="39"/>
      <c r="QPS22" s="39"/>
      <c r="QPT22" s="39"/>
      <c r="QPU22" s="39"/>
      <c r="QPV22" s="455"/>
      <c r="QPW22" s="455"/>
      <c r="QPX22" s="455"/>
      <c r="QPY22" s="39"/>
      <c r="QPZ22" s="39"/>
      <c r="QQA22" s="39"/>
      <c r="QQB22" s="39"/>
      <c r="QQC22" s="39"/>
      <c r="QQD22" s="455"/>
      <c r="QQE22" s="455"/>
      <c r="QQF22" s="455"/>
      <c r="QQG22" s="39"/>
      <c r="QQH22" s="39"/>
      <c r="QQI22" s="39"/>
      <c r="QQJ22" s="39"/>
      <c r="QQK22" s="39"/>
      <c r="QQL22" s="455"/>
      <c r="QQM22" s="455"/>
      <c r="QQN22" s="455"/>
      <c r="QQO22" s="39"/>
      <c r="QQP22" s="39"/>
      <c r="QQQ22" s="39"/>
      <c r="QQR22" s="39"/>
      <c r="QQS22" s="39"/>
      <c r="QQT22" s="455"/>
      <c r="QQU22" s="455"/>
      <c r="QQV22" s="455"/>
      <c r="QQW22" s="39"/>
      <c r="QQX22" s="39"/>
      <c r="QQY22" s="39"/>
      <c r="QQZ22" s="39"/>
      <c r="QRA22" s="39"/>
      <c r="QRB22" s="455"/>
      <c r="QRC22" s="455"/>
      <c r="QRD22" s="455"/>
      <c r="QRE22" s="39"/>
      <c r="QRF22" s="39"/>
      <c r="QRG22" s="39"/>
      <c r="QRH22" s="39"/>
      <c r="QRI22" s="39"/>
      <c r="QRJ22" s="455"/>
      <c r="QRK22" s="455"/>
      <c r="QRL22" s="455"/>
      <c r="QRM22" s="39"/>
      <c r="QRN22" s="39"/>
      <c r="QRO22" s="39"/>
      <c r="QRP22" s="39"/>
      <c r="QRQ22" s="39"/>
      <c r="QRR22" s="455"/>
      <c r="QRS22" s="455"/>
      <c r="QRT22" s="455"/>
      <c r="QRU22" s="39"/>
      <c r="QRV22" s="39"/>
      <c r="QRW22" s="39"/>
      <c r="QRX22" s="39"/>
      <c r="QRY22" s="39"/>
      <c r="QRZ22" s="455"/>
      <c r="QSA22" s="455"/>
      <c r="QSB22" s="455"/>
      <c r="QSC22" s="39"/>
      <c r="QSD22" s="39"/>
      <c r="QSE22" s="39"/>
      <c r="QSF22" s="39"/>
      <c r="QSG22" s="39"/>
      <c r="QSH22" s="455"/>
      <c r="QSI22" s="455"/>
      <c r="QSJ22" s="455"/>
      <c r="QSK22" s="39"/>
      <c r="QSL22" s="39"/>
      <c r="QSM22" s="39"/>
      <c r="QSN22" s="39"/>
      <c r="QSO22" s="39"/>
      <c r="QSP22" s="455"/>
      <c r="QSQ22" s="455"/>
      <c r="QSR22" s="455"/>
      <c r="QSS22" s="39"/>
      <c r="QST22" s="39"/>
      <c r="QSU22" s="39"/>
      <c r="QSV22" s="39"/>
      <c r="QSW22" s="39"/>
      <c r="QSX22" s="455"/>
      <c r="QSY22" s="455"/>
      <c r="QSZ22" s="455"/>
      <c r="QTA22" s="39"/>
      <c r="QTB22" s="39"/>
      <c r="QTC22" s="39"/>
      <c r="QTD22" s="39"/>
      <c r="QTE22" s="39"/>
      <c r="QTF22" s="455"/>
      <c r="QTG22" s="455"/>
      <c r="QTH22" s="455"/>
      <c r="QTI22" s="39"/>
      <c r="QTJ22" s="39"/>
      <c r="QTK22" s="39"/>
      <c r="QTL22" s="39"/>
      <c r="QTM22" s="39"/>
      <c r="QTN22" s="455"/>
      <c r="QTO22" s="455"/>
      <c r="QTP22" s="455"/>
      <c r="QTQ22" s="39"/>
      <c r="QTR22" s="39"/>
      <c r="QTS22" s="39"/>
      <c r="QTT22" s="39"/>
      <c r="QTU22" s="39"/>
      <c r="QTV22" s="455"/>
      <c r="QTW22" s="455"/>
      <c r="QTX22" s="455"/>
      <c r="QTY22" s="39"/>
      <c r="QTZ22" s="39"/>
      <c r="QUA22" s="39"/>
      <c r="QUB22" s="39"/>
      <c r="QUC22" s="39"/>
      <c r="QUD22" s="455"/>
      <c r="QUE22" s="455"/>
      <c r="QUF22" s="455"/>
      <c r="QUG22" s="39"/>
      <c r="QUH22" s="39"/>
      <c r="QUI22" s="39"/>
      <c r="QUJ22" s="39"/>
      <c r="QUK22" s="39"/>
      <c r="QUL22" s="455"/>
      <c r="QUM22" s="455"/>
      <c r="QUN22" s="455"/>
      <c r="QUO22" s="39"/>
      <c r="QUP22" s="39"/>
      <c r="QUQ22" s="39"/>
      <c r="QUR22" s="39"/>
      <c r="QUS22" s="39"/>
      <c r="QUT22" s="455"/>
      <c r="QUU22" s="455"/>
      <c r="QUV22" s="455"/>
      <c r="QUW22" s="39"/>
      <c r="QUX22" s="39"/>
      <c r="QUY22" s="39"/>
      <c r="QUZ22" s="39"/>
      <c r="QVA22" s="39"/>
      <c r="QVB22" s="455"/>
      <c r="QVC22" s="455"/>
      <c r="QVD22" s="455"/>
      <c r="QVE22" s="39"/>
      <c r="QVF22" s="39"/>
      <c r="QVG22" s="39"/>
      <c r="QVH22" s="39"/>
      <c r="QVI22" s="39"/>
      <c r="QVJ22" s="455"/>
      <c r="QVK22" s="455"/>
      <c r="QVL22" s="455"/>
      <c r="QVM22" s="39"/>
      <c r="QVN22" s="39"/>
      <c r="QVO22" s="39"/>
      <c r="QVP22" s="39"/>
      <c r="QVQ22" s="39"/>
      <c r="QVR22" s="455"/>
      <c r="QVS22" s="455"/>
      <c r="QVT22" s="455"/>
      <c r="QVU22" s="39"/>
      <c r="QVV22" s="39"/>
      <c r="QVW22" s="39"/>
      <c r="QVX22" s="39"/>
      <c r="QVY22" s="39"/>
      <c r="QVZ22" s="455"/>
      <c r="QWA22" s="455"/>
      <c r="QWB22" s="455"/>
      <c r="QWC22" s="39"/>
      <c r="QWD22" s="39"/>
      <c r="QWE22" s="39"/>
      <c r="QWF22" s="39"/>
      <c r="QWG22" s="39"/>
      <c r="QWH22" s="455"/>
      <c r="QWI22" s="455"/>
      <c r="QWJ22" s="455"/>
      <c r="QWK22" s="39"/>
      <c r="QWL22" s="39"/>
      <c r="QWM22" s="39"/>
      <c r="QWN22" s="39"/>
      <c r="QWO22" s="39"/>
      <c r="QWP22" s="455"/>
      <c r="QWQ22" s="455"/>
      <c r="QWR22" s="455"/>
      <c r="QWS22" s="39"/>
      <c r="QWT22" s="39"/>
      <c r="QWU22" s="39"/>
      <c r="QWV22" s="39"/>
      <c r="QWW22" s="39"/>
      <c r="QWX22" s="455"/>
      <c r="QWY22" s="455"/>
      <c r="QWZ22" s="455"/>
      <c r="QXA22" s="39"/>
      <c r="QXB22" s="39"/>
      <c r="QXC22" s="39"/>
      <c r="QXD22" s="39"/>
      <c r="QXE22" s="39"/>
      <c r="QXF22" s="455"/>
      <c r="QXG22" s="455"/>
      <c r="QXH22" s="455"/>
      <c r="QXI22" s="39"/>
      <c r="QXJ22" s="39"/>
      <c r="QXK22" s="39"/>
      <c r="QXL22" s="39"/>
      <c r="QXM22" s="39"/>
      <c r="QXN22" s="455"/>
      <c r="QXO22" s="455"/>
      <c r="QXP22" s="455"/>
      <c r="QXQ22" s="39"/>
      <c r="QXR22" s="39"/>
      <c r="QXS22" s="39"/>
      <c r="QXT22" s="39"/>
      <c r="QXU22" s="39"/>
      <c r="QXV22" s="455"/>
      <c r="QXW22" s="455"/>
      <c r="QXX22" s="455"/>
      <c r="QXY22" s="39"/>
      <c r="QXZ22" s="39"/>
      <c r="QYA22" s="39"/>
      <c r="QYB22" s="39"/>
      <c r="QYC22" s="39"/>
      <c r="QYD22" s="455"/>
      <c r="QYE22" s="455"/>
      <c r="QYF22" s="455"/>
      <c r="QYG22" s="39"/>
      <c r="QYH22" s="39"/>
      <c r="QYI22" s="39"/>
      <c r="QYJ22" s="39"/>
      <c r="QYK22" s="39"/>
      <c r="QYL22" s="455"/>
      <c r="QYM22" s="455"/>
      <c r="QYN22" s="455"/>
      <c r="QYO22" s="39"/>
      <c r="QYP22" s="39"/>
      <c r="QYQ22" s="39"/>
      <c r="QYR22" s="39"/>
      <c r="QYS22" s="39"/>
      <c r="QYT22" s="455"/>
      <c r="QYU22" s="455"/>
      <c r="QYV22" s="455"/>
      <c r="QYW22" s="39"/>
      <c r="QYX22" s="39"/>
      <c r="QYY22" s="39"/>
      <c r="QYZ22" s="39"/>
      <c r="QZA22" s="39"/>
      <c r="QZB22" s="455"/>
      <c r="QZC22" s="455"/>
      <c r="QZD22" s="455"/>
      <c r="QZE22" s="39"/>
      <c r="QZF22" s="39"/>
      <c r="QZG22" s="39"/>
      <c r="QZH22" s="39"/>
      <c r="QZI22" s="39"/>
      <c r="QZJ22" s="455"/>
      <c r="QZK22" s="455"/>
      <c r="QZL22" s="455"/>
      <c r="QZM22" s="39"/>
      <c r="QZN22" s="39"/>
      <c r="QZO22" s="39"/>
      <c r="QZP22" s="39"/>
      <c r="QZQ22" s="39"/>
      <c r="QZR22" s="455"/>
      <c r="QZS22" s="455"/>
      <c r="QZT22" s="455"/>
      <c r="QZU22" s="39"/>
      <c r="QZV22" s="39"/>
      <c r="QZW22" s="39"/>
      <c r="QZX22" s="39"/>
      <c r="QZY22" s="39"/>
      <c r="QZZ22" s="455"/>
      <c r="RAA22" s="455"/>
      <c r="RAB22" s="455"/>
      <c r="RAC22" s="39"/>
      <c r="RAD22" s="39"/>
      <c r="RAE22" s="39"/>
      <c r="RAF22" s="39"/>
      <c r="RAG22" s="39"/>
      <c r="RAH22" s="455"/>
      <c r="RAI22" s="455"/>
      <c r="RAJ22" s="455"/>
      <c r="RAK22" s="39"/>
      <c r="RAL22" s="39"/>
      <c r="RAM22" s="39"/>
      <c r="RAN22" s="39"/>
      <c r="RAO22" s="39"/>
      <c r="RAP22" s="455"/>
      <c r="RAQ22" s="455"/>
      <c r="RAR22" s="455"/>
      <c r="RAS22" s="39"/>
      <c r="RAT22" s="39"/>
      <c r="RAU22" s="39"/>
      <c r="RAV22" s="39"/>
      <c r="RAW22" s="39"/>
      <c r="RAX22" s="455"/>
      <c r="RAY22" s="455"/>
      <c r="RAZ22" s="455"/>
      <c r="RBA22" s="39"/>
      <c r="RBB22" s="39"/>
      <c r="RBC22" s="39"/>
      <c r="RBD22" s="39"/>
      <c r="RBE22" s="39"/>
      <c r="RBF22" s="455"/>
      <c r="RBG22" s="455"/>
      <c r="RBH22" s="455"/>
      <c r="RBI22" s="39"/>
      <c r="RBJ22" s="39"/>
      <c r="RBK22" s="39"/>
      <c r="RBL22" s="39"/>
      <c r="RBM22" s="39"/>
      <c r="RBN22" s="455"/>
      <c r="RBO22" s="455"/>
      <c r="RBP22" s="455"/>
      <c r="RBQ22" s="39"/>
      <c r="RBR22" s="39"/>
      <c r="RBS22" s="39"/>
      <c r="RBT22" s="39"/>
      <c r="RBU22" s="39"/>
      <c r="RBV22" s="455"/>
      <c r="RBW22" s="455"/>
      <c r="RBX22" s="455"/>
      <c r="RBY22" s="39"/>
      <c r="RBZ22" s="39"/>
      <c r="RCA22" s="39"/>
      <c r="RCB22" s="39"/>
      <c r="RCC22" s="39"/>
      <c r="RCD22" s="455"/>
      <c r="RCE22" s="455"/>
      <c r="RCF22" s="455"/>
      <c r="RCG22" s="39"/>
      <c r="RCH22" s="39"/>
      <c r="RCI22" s="39"/>
      <c r="RCJ22" s="39"/>
      <c r="RCK22" s="39"/>
      <c r="RCL22" s="455"/>
      <c r="RCM22" s="455"/>
      <c r="RCN22" s="455"/>
      <c r="RCO22" s="39"/>
      <c r="RCP22" s="39"/>
      <c r="RCQ22" s="39"/>
      <c r="RCR22" s="39"/>
      <c r="RCS22" s="39"/>
      <c r="RCT22" s="455"/>
      <c r="RCU22" s="455"/>
      <c r="RCV22" s="455"/>
      <c r="RCW22" s="39"/>
      <c r="RCX22" s="39"/>
      <c r="RCY22" s="39"/>
      <c r="RCZ22" s="39"/>
      <c r="RDA22" s="39"/>
      <c r="RDB22" s="455"/>
      <c r="RDC22" s="455"/>
      <c r="RDD22" s="455"/>
      <c r="RDE22" s="39"/>
      <c r="RDF22" s="39"/>
      <c r="RDG22" s="39"/>
      <c r="RDH22" s="39"/>
      <c r="RDI22" s="39"/>
      <c r="RDJ22" s="455"/>
      <c r="RDK22" s="455"/>
      <c r="RDL22" s="455"/>
      <c r="RDM22" s="39"/>
      <c r="RDN22" s="39"/>
      <c r="RDO22" s="39"/>
      <c r="RDP22" s="39"/>
      <c r="RDQ22" s="39"/>
      <c r="RDR22" s="455"/>
      <c r="RDS22" s="455"/>
      <c r="RDT22" s="455"/>
      <c r="RDU22" s="39"/>
      <c r="RDV22" s="39"/>
      <c r="RDW22" s="39"/>
      <c r="RDX22" s="39"/>
      <c r="RDY22" s="39"/>
      <c r="RDZ22" s="455"/>
      <c r="REA22" s="455"/>
      <c r="REB22" s="455"/>
      <c r="REC22" s="39"/>
      <c r="RED22" s="39"/>
      <c r="REE22" s="39"/>
      <c r="REF22" s="39"/>
      <c r="REG22" s="39"/>
      <c r="REH22" s="455"/>
      <c r="REI22" s="455"/>
      <c r="REJ22" s="455"/>
      <c r="REK22" s="39"/>
      <c r="REL22" s="39"/>
      <c r="REM22" s="39"/>
      <c r="REN22" s="39"/>
      <c r="REO22" s="39"/>
      <c r="REP22" s="455"/>
      <c r="REQ22" s="455"/>
      <c r="RER22" s="455"/>
      <c r="RES22" s="39"/>
      <c r="RET22" s="39"/>
      <c r="REU22" s="39"/>
      <c r="REV22" s="39"/>
      <c r="REW22" s="39"/>
      <c r="REX22" s="455"/>
      <c r="REY22" s="455"/>
      <c r="REZ22" s="455"/>
      <c r="RFA22" s="39"/>
      <c r="RFB22" s="39"/>
      <c r="RFC22" s="39"/>
      <c r="RFD22" s="39"/>
      <c r="RFE22" s="39"/>
      <c r="RFF22" s="455"/>
      <c r="RFG22" s="455"/>
      <c r="RFH22" s="455"/>
      <c r="RFI22" s="39"/>
      <c r="RFJ22" s="39"/>
      <c r="RFK22" s="39"/>
      <c r="RFL22" s="39"/>
      <c r="RFM22" s="39"/>
      <c r="RFN22" s="455"/>
      <c r="RFO22" s="455"/>
      <c r="RFP22" s="455"/>
      <c r="RFQ22" s="39"/>
      <c r="RFR22" s="39"/>
      <c r="RFS22" s="39"/>
      <c r="RFT22" s="39"/>
      <c r="RFU22" s="39"/>
      <c r="RFV22" s="455"/>
      <c r="RFW22" s="455"/>
      <c r="RFX22" s="455"/>
      <c r="RFY22" s="39"/>
      <c r="RFZ22" s="39"/>
      <c r="RGA22" s="39"/>
      <c r="RGB22" s="39"/>
      <c r="RGC22" s="39"/>
      <c r="RGD22" s="455"/>
      <c r="RGE22" s="455"/>
      <c r="RGF22" s="455"/>
      <c r="RGG22" s="39"/>
      <c r="RGH22" s="39"/>
      <c r="RGI22" s="39"/>
      <c r="RGJ22" s="39"/>
      <c r="RGK22" s="39"/>
      <c r="RGL22" s="455"/>
      <c r="RGM22" s="455"/>
      <c r="RGN22" s="455"/>
      <c r="RGO22" s="39"/>
      <c r="RGP22" s="39"/>
      <c r="RGQ22" s="39"/>
      <c r="RGR22" s="39"/>
      <c r="RGS22" s="39"/>
      <c r="RGT22" s="455"/>
      <c r="RGU22" s="455"/>
      <c r="RGV22" s="455"/>
      <c r="RGW22" s="39"/>
      <c r="RGX22" s="39"/>
      <c r="RGY22" s="39"/>
      <c r="RGZ22" s="39"/>
      <c r="RHA22" s="39"/>
      <c r="RHB22" s="455"/>
      <c r="RHC22" s="455"/>
      <c r="RHD22" s="455"/>
      <c r="RHE22" s="39"/>
      <c r="RHF22" s="39"/>
      <c r="RHG22" s="39"/>
      <c r="RHH22" s="39"/>
      <c r="RHI22" s="39"/>
      <c r="RHJ22" s="455"/>
      <c r="RHK22" s="455"/>
      <c r="RHL22" s="455"/>
      <c r="RHM22" s="39"/>
      <c r="RHN22" s="39"/>
      <c r="RHO22" s="39"/>
      <c r="RHP22" s="39"/>
      <c r="RHQ22" s="39"/>
      <c r="RHR22" s="455"/>
      <c r="RHS22" s="455"/>
      <c r="RHT22" s="455"/>
      <c r="RHU22" s="39"/>
      <c r="RHV22" s="39"/>
      <c r="RHW22" s="39"/>
      <c r="RHX22" s="39"/>
      <c r="RHY22" s="39"/>
      <c r="RHZ22" s="455"/>
      <c r="RIA22" s="455"/>
      <c r="RIB22" s="455"/>
      <c r="RIC22" s="39"/>
      <c r="RID22" s="39"/>
      <c r="RIE22" s="39"/>
      <c r="RIF22" s="39"/>
      <c r="RIG22" s="39"/>
      <c r="RIH22" s="455"/>
      <c r="RII22" s="455"/>
      <c r="RIJ22" s="455"/>
      <c r="RIK22" s="39"/>
      <c r="RIL22" s="39"/>
      <c r="RIM22" s="39"/>
      <c r="RIN22" s="39"/>
      <c r="RIO22" s="39"/>
      <c r="RIP22" s="455"/>
      <c r="RIQ22" s="455"/>
      <c r="RIR22" s="455"/>
      <c r="RIS22" s="39"/>
      <c r="RIT22" s="39"/>
      <c r="RIU22" s="39"/>
      <c r="RIV22" s="39"/>
      <c r="RIW22" s="39"/>
      <c r="RIX22" s="455"/>
      <c r="RIY22" s="455"/>
      <c r="RIZ22" s="455"/>
      <c r="RJA22" s="39"/>
      <c r="RJB22" s="39"/>
      <c r="RJC22" s="39"/>
      <c r="RJD22" s="39"/>
      <c r="RJE22" s="39"/>
      <c r="RJF22" s="455"/>
      <c r="RJG22" s="455"/>
      <c r="RJH22" s="455"/>
      <c r="RJI22" s="39"/>
      <c r="RJJ22" s="39"/>
      <c r="RJK22" s="39"/>
      <c r="RJL22" s="39"/>
      <c r="RJM22" s="39"/>
      <c r="RJN22" s="455"/>
      <c r="RJO22" s="455"/>
      <c r="RJP22" s="455"/>
      <c r="RJQ22" s="39"/>
      <c r="RJR22" s="39"/>
      <c r="RJS22" s="39"/>
      <c r="RJT22" s="39"/>
      <c r="RJU22" s="39"/>
      <c r="RJV22" s="455"/>
      <c r="RJW22" s="455"/>
      <c r="RJX22" s="455"/>
      <c r="RJY22" s="39"/>
      <c r="RJZ22" s="39"/>
      <c r="RKA22" s="39"/>
      <c r="RKB22" s="39"/>
      <c r="RKC22" s="39"/>
      <c r="RKD22" s="455"/>
      <c r="RKE22" s="455"/>
      <c r="RKF22" s="455"/>
      <c r="RKG22" s="39"/>
      <c r="RKH22" s="39"/>
      <c r="RKI22" s="39"/>
      <c r="RKJ22" s="39"/>
      <c r="RKK22" s="39"/>
      <c r="RKL22" s="455"/>
      <c r="RKM22" s="455"/>
      <c r="RKN22" s="455"/>
      <c r="RKO22" s="39"/>
      <c r="RKP22" s="39"/>
      <c r="RKQ22" s="39"/>
      <c r="RKR22" s="39"/>
      <c r="RKS22" s="39"/>
      <c r="RKT22" s="455"/>
      <c r="RKU22" s="455"/>
      <c r="RKV22" s="455"/>
      <c r="RKW22" s="39"/>
      <c r="RKX22" s="39"/>
      <c r="RKY22" s="39"/>
      <c r="RKZ22" s="39"/>
      <c r="RLA22" s="39"/>
      <c r="RLB22" s="455"/>
      <c r="RLC22" s="455"/>
      <c r="RLD22" s="455"/>
      <c r="RLE22" s="39"/>
      <c r="RLF22" s="39"/>
      <c r="RLG22" s="39"/>
      <c r="RLH22" s="39"/>
      <c r="RLI22" s="39"/>
      <c r="RLJ22" s="455"/>
      <c r="RLK22" s="455"/>
      <c r="RLL22" s="455"/>
      <c r="RLM22" s="39"/>
      <c r="RLN22" s="39"/>
      <c r="RLO22" s="39"/>
      <c r="RLP22" s="39"/>
      <c r="RLQ22" s="39"/>
      <c r="RLR22" s="455"/>
      <c r="RLS22" s="455"/>
      <c r="RLT22" s="455"/>
      <c r="RLU22" s="39"/>
      <c r="RLV22" s="39"/>
      <c r="RLW22" s="39"/>
      <c r="RLX22" s="39"/>
      <c r="RLY22" s="39"/>
      <c r="RLZ22" s="455"/>
      <c r="RMA22" s="455"/>
      <c r="RMB22" s="455"/>
      <c r="RMC22" s="39"/>
      <c r="RMD22" s="39"/>
      <c r="RME22" s="39"/>
      <c r="RMF22" s="39"/>
      <c r="RMG22" s="39"/>
      <c r="RMH22" s="455"/>
      <c r="RMI22" s="455"/>
      <c r="RMJ22" s="455"/>
      <c r="RMK22" s="39"/>
      <c r="RML22" s="39"/>
      <c r="RMM22" s="39"/>
      <c r="RMN22" s="39"/>
      <c r="RMO22" s="39"/>
      <c r="RMP22" s="455"/>
      <c r="RMQ22" s="455"/>
      <c r="RMR22" s="455"/>
      <c r="RMS22" s="39"/>
      <c r="RMT22" s="39"/>
      <c r="RMU22" s="39"/>
      <c r="RMV22" s="39"/>
      <c r="RMW22" s="39"/>
      <c r="RMX22" s="455"/>
      <c r="RMY22" s="455"/>
      <c r="RMZ22" s="455"/>
      <c r="RNA22" s="39"/>
      <c r="RNB22" s="39"/>
      <c r="RNC22" s="39"/>
      <c r="RND22" s="39"/>
      <c r="RNE22" s="39"/>
      <c r="RNF22" s="455"/>
      <c r="RNG22" s="455"/>
      <c r="RNH22" s="455"/>
      <c r="RNI22" s="39"/>
      <c r="RNJ22" s="39"/>
      <c r="RNK22" s="39"/>
      <c r="RNL22" s="39"/>
      <c r="RNM22" s="39"/>
      <c r="RNN22" s="455"/>
      <c r="RNO22" s="455"/>
      <c r="RNP22" s="455"/>
      <c r="RNQ22" s="39"/>
      <c r="RNR22" s="39"/>
      <c r="RNS22" s="39"/>
      <c r="RNT22" s="39"/>
      <c r="RNU22" s="39"/>
      <c r="RNV22" s="455"/>
      <c r="RNW22" s="455"/>
      <c r="RNX22" s="455"/>
      <c r="RNY22" s="39"/>
      <c r="RNZ22" s="39"/>
      <c r="ROA22" s="39"/>
      <c r="ROB22" s="39"/>
      <c r="ROC22" s="39"/>
      <c r="ROD22" s="455"/>
      <c r="ROE22" s="455"/>
      <c r="ROF22" s="455"/>
      <c r="ROG22" s="39"/>
      <c r="ROH22" s="39"/>
      <c r="ROI22" s="39"/>
      <c r="ROJ22" s="39"/>
      <c r="ROK22" s="39"/>
      <c r="ROL22" s="455"/>
      <c r="ROM22" s="455"/>
      <c r="RON22" s="455"/>
      <c r="ROO22" s="39"/>
      <c r="ROP22" s="39"/>
      <c r="ROQ22" s="39"/>
      <c r="ROR22" s="39"/>
      <c r="ROS22" s="39"/>
      <c r="ROT22" s="455"/>
      <c r="ROU22" s="455"/>
      <c r="ROV22" s="455"/>
      <c r="ROW22" s="39"/>
      <c r="ROX22" s="39"/>
      <c r="ROY22" s="39"/>
      <c r="ROZ22" s="39"/>
      <c r="RPA22" s="39"/>
      <c r="RPB22" s="455"/>
      <c r="RPC22" s="455"/>
      <c r="RPD22" s="455"/>
      <c r="RPE22" s="39"/>
      <c r="RPF22" s="39"/>
      <c r="RPG22" s="39"/>
      <c r="RPH22" s="39"/>
      <c r="RPI22" s="39"/>
      <c r="RPJ22" s="455"/>
      <c r="RPK22" s="455"/>
      <c r="RPL22" s="455"/>
      <c r="RPM22" s="39"/>
      <c r="RPN22" s="39"/>
      <c r="RPO22" s="39"/>
      <c r="RPP22" s="39"/>
      <c r="RPQ22" s="39"/>
      <c r="RPR22" s="455"/>
      <c r="RPS22" s="455"/>
      <c r="RPT22" s="455"/>
      <c r="RPU22" s="39"/>
      <c r="RPV22" s="39"/>
      <c r="RPW22" s="39"/>
      <c r="RPX22" s="39"/>
      <c r="RPY22" s="39"/>
      <c r="RPZ22" s="455"/>
      <c r="RQA22" s="455"/>
      <c r="RQB22" s="455"/>
      <c r="RQC22" s="39"/>
      <c r="RQD22" s="39"/>
      <c r="RQE22" s="39"/>
      <c r="RQF22" s="39"/>
      <c r="RQG22" s="39"/>
      <c r="RQH22" s="455"/>
      <c r="RQI22" s="455"/>
      <c r="RQJ22" s="455"/>
      <c r="RQK22" s="39"/>
      <c r="RQL22" s="39"/>
      <c r="RQM22" s="39"/>
      <c r="RQN22" s="39"/>
      <c r="RQO22" s="39"/>
      <c r="RQP22" s="455"/>
      <c r="RQQ22" s="455"/>
      <c r="RQR22" s="455"/>
      <c r="RQS22" s="39"/>
      <c r="RQT22" s="39"/>
      <c r="RQU22" s="39"/>
      <c r="RQV22" s="39"/>
      <c r="RQW22" s="39"/>
      <c r="RQX22" s="455"/>
      <c r="RQY22" s="455"/>
      <c r="RQZ22" s="455"/>
      <c r="RRA22" s="39"/>
      <c r="RRB22" s="39"/>
      <c r="RRC22" s="39"/>
      <c r="RRD22" s="39"/>
      <c r="RRE22" s="39"/>
      <c r="RRF22" s="455"/>
      <c r="RRG22" s="455"/>
      <c r="RRH22" s="455"/>
      <c r="RRI22" s="39"/>
      <c r="RRJ22" s="39"/>
      <c r="RRK22" s="39"/>
      <c r="RRL22" s="39"/>
      <c r="RRM22" s="39"/>
      <c r="RRN22" s="455"/>
      <c r="RRO22" s="455"/>
      <c r="RRP22" s="455"/>
      <c r="RRQ22" s="39"/>
      <c r="RRR22" s="39"/>
      <c r="RRS22" s="39"/>
      <c r="RRT22" s="39"/>
      <c r="RRU22" s="39"/>
      <c r="RRV22" s="455"/>
      <c r="RRW22" s="455"/>
      <c r="RRX22" s="455"/>
      <c r="RRY22" s="39"/>
      <c r="RRZ22" s="39"/>
      <c r="RSA22" s="39"/>
      <c r="RSB22" s="39"/>
      <c r="RSC22" s="39"/>
      <c r="RSD22" s="455"/>
      <c r="RSE22" s="455"/>
      <c r="RSF22" s="455"/>
      <c r="RSG22" s="39"/>
      <c r="RSH22" s="39"/>
      <c r="RSI22" s="39"/>
      <c r="RSJ22" s="39"/>
      <c r="RSK22" s="39"/>
      <c r="RSL22" s="455"/>
      <c r="RSM22" s="455"/>
      <c r="RSN22" s="455"/>
      <c r="RSO22" s="39"/>
      <c r="RSP22" s="39"/>
      <c r="RSQ22" s="39"/>
      <c r="RSR22" s="39"/>
      <c r="RSS22" s="39"/>
      <c r="RST22" s="455"/>
      <c r="RSU22" s="455"/>
      <c r="RSV22" s="455"/>
      <c r="RSW22" s="39"/>
      <c r="RSX22" s="39"/>
      <c r="RSY22" s="39"/>
      <c r="RSZ22" s="39"/>
      <c r="RTA22" s="39"/>
      <c r="RTB22" s="455"/>
      <c r="RTC22" s="455"/>
      <c r="RTD22" s="455"/>
      <c r="RTE22" s="39"/>
      <c r="RTF22" s="39"/>
      <c r="RTG22" s="39"/>
      <c r="RTH22" s="39"/>
      <c r="RTI22" s="39"/>
      <c r="RTJ22" s="455"/>
      <c r="RTK22" s="455"/>
      <c r="RTL22" s="455"/>
      <c r="RTM22" s="39"/>
      <c r="RTN22" s="39"/>
      <c r="RTO22" s="39"/>
      <c r="RTP22" s="39"/>
      <c r="RTQ22" s="39"/>
      <c r="RTR22" s="455"/>
      <c r="RTS22" s="455"/>
      <c r="RTT22" s="455"/>
      <c r="RTU22" s="39"/>
      <c r="RTV22" s="39"/>
      <c r="RTW22" s="39"/>
      <c r="RTX22" s="39"/>
      <c r="RTY22" s="39"/>
      <c r="RTZ22" s="455"/>
      <c r="RUA22" s="455"/>
      <c r="RUB22" s="455"/>
      <c r="RUC22" s="39"/>
      <c r="RUD22" s="39"/>
      <c r="RUE22" s="39"/>
      <c r="RUF22" s="39"/>
      <c r="RUG22" s="39"/>
      <c r="RUH22" s="455"/>
      <c r="RUI22" s="455"/>
      <c r="RUJ22" s="455"/>
      <c r="RUK22" s="39"/>
      <c r="RUL22" s="39"/>
      <c r="RUM22" s="39"/>
      <c r="RUN22" s="39"/>
      <c r="RUO22" s="39"/>
      <c r="RUP22" s="455"/>
      <c r="RUQ22" s="455"/>
      <c r="RUR22" s="455"/>
      <c r="RUS22" s="39"/>
      <c r="RUT22" s="39"/>
      <c r="RUU22" s="39"/>
      <c r="RUV22" s="39"/>
      <c r="RUW22" s="39"/>
      <c r="RUX22" s="455"/>
      <c r="RUY22" s="455"/>
      <c r="RUZ22" s="455"/>
      <c r="RVA22" s="39"/>
      <c r="RVB22" s="39"/>
      <c r="RVC22" s="39"/>
      <c r="RVD22" s="39"/>
      <c r="RVE22" s="39"/>
      <c r="RVF22" s="455"/>
      <c r="RVG22" s="455"/>
      <c r="RVH22" s="455"/>
      <c r="RVI22" s="39"/>
      <c r="RVJ22" s="39"/>
      <c r="RVK22" s="39"/>
      <c r="RVL22" s="39"/>
      <c r="RVM22" s="39"/>
      <c r="RVN22" s="455"/>
      <c r="RVO22" s="455"/>
      <c r="RVP22" s="455"/>
      <c r="RVQ22" s="39"/>
      <c r="RVR22" s="39"/>
      <c r="RVS22" s="39"/>
      <c r="RVT22" s="39"/>
      <c r="RVU22" s="39"/>
      <c r="RVV22" s="455"/>
      <c r="RVW22" s="455"/>
      <c r="RVX22" s="455"/>
      <c r="RVY22" s="39"/>
      <c r="RVZ22" s="39"/>
      <c r="RWA22" s="39"/>
      <c r="RWB22" s="39"/>
      <c r="RWC22" s="39"/>
      <c r="RWD22" s="455"/>
      <c r="RWE22" s="455"/>
      <c r="RWF22" s="455"/>
      <c r="RWG22" s="39"/>
      <c r="RWH22" s="39"/>
      <c r="RWI22" s="39"/>
      <c r="RWJ22" s="39"/>
      <c r="RWK22" s="39"/>
      <c r="RWL22" s="455"/>
      <c r="RWM22" s="455"/>
      <c r="RWN22" s="455"/>
      <c r="RWO22" s="39"/>
      <c r="RWP22" s="39"/>
      <c r="RWQ22" s="39"/>
      <c r="RWR22" s="39"/>
      <c r="RWS22" s="39"/>
      <c r="RWT22" s="455"/>
      <c r="RWU22" s="455"/>
      <c r="RWV22" s="455"/>
      <c r="RWW22" s="39"/>
      <c r="RWX22" s="39"/>
      <c r="RWY22" s="39"/>
      <c r="RWZ22" s="39"/>
      <c r="RXA22" s="39"/>
      <c r="RXB22" s="455"/>
      <c r="RXC22" s="455"/>
      <c r="RXD22" s="455"/>
      <c r="RXE22" s="39"/>
      <c r="RXF22" s="39"/>
      <c r="RXG22" s="39"/>
      <c r="RXH22" s="39"/>
      <c r="RXI22" s="39"/>
      <c r="RXJ22" s="455"/>
      <c r="RXK22" s="455"/>
      <c r="RXL22" s="455"/>
      <c r="RXM22" s="39"/>
      <c r="RXN22" s="39"/>
      <c r="RXO22" s="39"/>
      <c r="RXP22" s="39"/>
      <c r="RXQ22" s="39"/>
      <c r="RXR22" s="455"/>
      <c r="RXS22" s="455"/>
      <c r="RXT22" s="455"/>
      <c r="RXU22" s="39"/>
      <c r="RXV22" s="39"/>
      <c r="RXW22" s="39"/>
      <c r="RXX22" s="39"/>
      <c r="RXY22" s="39"/>
      <c r="RXZ22" s="455"/>
      <c r="RYA22" s="455"/>
      <c r="RYB22" s="455"/>
      <c r="RYC22" s="39"/>
      <c r="RYD22" s="39"/>
      <c r="RYE22" s="39"/>
      <c r="RYF22" s="39"/>
      <c r="RYG22" s="39"/>
      <c r="RYH22" s="455"/>
      <c r="RYI22" s="455"/>
      <c r="RYJ22" s="455"/>
      <c r="RYK22" s="39"/>
      <c r="RYL22" s="39"/>
      <c r="RYM22" s="39"/>
      <c r="RYN22" s="39"/>
      <c r="RYO22" s="39"/>
      <c r="RYP22" s="455"/>
      <c r="RYQ22" s="455"/>
      <c r="RYR22" s="455"/>
      <c r="RYS22" s="39"/>
      <c r="RYT22" s="39"/>
      <c r="RYU22" s="39"/>
      <c r="RYV22" s="39"/>
      <c r="RYW22" s="39"/>
      <c r="RYX22" s="455"/>
      <c r="RYY22" s="455"/>
      <c r="RYZ22" s="455"/>
      <c r="RZA22" s="39"/>
      <c r="RZB22" s="39"/>
      <c r="RZC22" s="39"/>
      <c r="RZD22" s="39"/>
      <c r="RZE22" s="39"/>
      <c r="RZF22" s="455"/>
      <c r="RZG22" s="455"/>
      <c r="RZH22" s="455"/>
      <c r="RZI22" s="39"/>
      <c r="RZJ22" s="39"/>
      <c r="RZK22" s="39"/>
      <c r="RZL22" s="39"/>
      <c r="RZM22" s="39"/>
      <c r="RZN22" s="455"/>
      <c r="RZO22" s="455"/>
      <c r="RZP22" s="455"/>
      <c r="RZQ22" s="39"/>
      <c r="RZR22" s="39"/>
      <c r="RZS22" s="39"/>
      <c r="RZT22" s="39"/>
      <c r="RZU22" s="39"/>
      <c r="RZV22" s="455"/>
      <c r="RZW22" s="455"/>
      <c r="RZX22" s="455"/>
      <c r="RZY22" s="39"/>
      <c r="RZZ22" s="39"/>
      <c r="SAA22" s="39"/>
      <c r="SAB22" s="39"/>
      <c r="SAC22" s="39"/>
      <c r="SAD22" s="455"/>
      <c r="SAE22" s="455"/>
      <c r="SAF22" s="455"/>
      <c r="SAG22" s="39"/>
      <c r="SAH22" s="39"/>
      <c r="SAI22" s="39"/>
      <c r="SAJ22" s="39"/>
      <c r="SAK22" s="39"/>
      <c r="SAL22" s="455"/>
      <c r="SAM22" s="455"/>
      <c r="SAN22" s="455"/>
      <c r="SAO22" s="39"/>
      <c r="SAP22" s="39"/>
      <c r="SAQ22" s="39"/>
      <c r="SAR22" s="39"/>
      <c r="SAS22" s="39"/>
      <c r="SAT22" s="455"/>
      <c r="SAU22" s="455"/>
      <c r="SAV22" s="455"/>
      <c r="SAW22" s="39"/>
      <c r="SAX22" s="39"/>
      <c r="SAY22" s="39"/>
      <c r="SAZ22" s="39"/>
      <c r="SBA22" s="39"/>
      <c r="SBB22" s="455"/>
      <c r="SBC22" s="455"/>
      <c r="SBD22" s="455"/>
      <c r="SBE22" s="39"/>
      <c r="SBF22" s="39"/>
      <c r="SBG22" s="39"/>
      <c r="SBH22" s="39"/>
      <c r="SBI22" s="39"/>
      <c r="SBJ22" s="455"/>
      <c r="SBK22" s="455"/>
      <c r="SBL22" s="455"/>
      <c r="SBM22" s="39"/>
      <c r="SBN22" s="39"/>
      <c r="SBO22" s="39"/>
      <c r="SBP22" s="39"/>
      <c r="SBQ22" s="39"/>
      <c r="SBR22" s="455"/>
      <c r="SBS22" s="455"/>
      <c r="SBT22" s="455"/>
      <c r="SBU22" s="39"/>
      <c r="SBV22" s="39"/>
      <c r="SBW22" s="39"/>
      <c r="SBX22" s="39"/>
      <c r="SBY22" s="39"/>
      <c r="SBZ22" s="455"/>
      <c r="SCA22" s="455"/>
      <c r="SCB22" s="455"/>
      <c r="SCC22" s="39"/>
      <c r="SCD22" s="39"/>
      <c r="SCE22" s="39"/>
      <c r="SCF22" s="39"/>
      <c r="SCG22" s="39"/>
      <c r="SCH22" s="455"/>
      <c r="SCI22" s="455"/>
      <c r="SCJ22" s="455"/>
      <c r="SCK22" s="39"/>
      <c r="SCL22" s="39"/>
      <c r="SCM22" s="39"/>
      <c r="SCN22" s="39"/>
      <c r="SCO22" s="39"/>
      <c r="SCP22" s="455"/>
      <c r="SCQ22" s="455"/>
      <c r="SCR22" s="455"/>
      <c r="SCS22" s="39"/>
      <c r="SCT22" s="39"/>
      <c r="SCU22" s="39"/>
      <c r="SCV22" s="39"/>
      <c r="SCW22" s="39"/>
      <c r="SCX22" s="455"/>
      <c r="SCY22" s="455"/>
      <c r="SCZ22" s="455"/>
      <c r="SDA22" s="39"/>
      <c r="SDB22" s="39"/>
      <c r="SDC22" s="39"/>
      <c r="SDD22" s="39"/>
      <c r="SDE22" s="39"/>
      <c r="SDF22" s="455"/>
      <c r="SDG22" s="455"/>
      <c r="SDH22" s="455"/>
      <c r="SDI22" s="39"/>
      <c r="SDJ22" s="39"/>
      <c r="SDK22" s="39"/>
      <c r="SDL22" s="39"/>
      <c r="SDM22" s="39"/>
      <c r="SDN22" s="455"/>
      <c r="SDO22" s="455"/>
      <c r="SDP22" s="455"/>
      <c r="SDQ22" s="39"/>
      <c r="SDR22" s="39"/>
      <c r="SDS22" s="39"/>
      <c r="SDT22" s="39"/>
      <c r="SDU22" s="39"/>
      <c r="SDV22" s="455"/>
      <c r="SDW22" s="455"/>
      <c r="SDX22" s="455"/>
      <c r="SDY22" s="39"/>
      <c r="SDZ22" s="39"/>
      <c r="SEA22" s="39"/>
      <c r="SEB22" s="39"/>
      <c r="SEC22" s="39"/>
      <c r="SED22" s="455"/>
      <c r="SEE22" s="455"/>
      <c r="SEF22" s="455"/>
      <c r="SEG22" s="39"/>
      <c r="SEH22" s="39"/>
      <c r="SEI22" s="39"/>
      <c r="SEJ22" s="39"/>
      <c r="SEK22" s="39"/>
      <c r="SEL22" s="455"/>
      <c r="SEM22" s="455"/>
      <c r="SEN22" s="455"/>
      <c r="SEO22" s="39"/>
      <c r="SEP22" s="39"/>
      <c r="SEQ22" s="39"/>
      <c r="SER22" s="39"/>
      <c r="SES22" s="39"/>
      <c r="SET22" s="455"/>
      <c r="SEU22" s="455"/>
      <c r="SEV22" s="455"/>
      <c r="SEW22" s="39"/>
      <c r="SEX22" s="39"/>
      <c r="SEY22" s="39"/>
      <c r="SEZ22" s="39"/>
      <c r="SFA22" s="39"/>
      <c r="SFB22" s="455"/>
      <c r="SFC22" s="455"/>
      <c r="SFD22" s="455"/>
      <c r="SFE22" s="39"/>
      <c r="SFF22" s="39"/>
      <c r="SFG22" s="39"/>
      <c r="SFH22" s="39"/>
      <c r="SFI22" s="39"/>
      <c r="SFJ22" s="455"/>
      <c r="SFK22" s="455"/>
      <c r="SFL22" s="455"/>
      <c r="SFM22" s="39"/>
      <c r="SFN22" s="39"/>
      <c r="SFO22" s="39"/>
      <c r="SFP22" s="39"/>
      <c r="SFQ22" s="39"/>
      <c r="SFR22" s="455"/>
      <c r="SFS22" s="455"/>
      <c r="SFT22" s="455"/>
      <c r="SFU22" s="39"/>
      <c r="SFV22" s="39"/>
      <c r="SFW22" s="39"/>
      <c r="SFX22" s="39"/>
      <c r="SFY22" s="39"/>
      <c r="SFZ22" s="455"/>
      <c r="SGA22" s="455"/>
      <c r="SGB22" s="455"/>
      <c r="SGC22" s="39"/>
      <c r="SGD22" s="39"/>
      <c r="SGE22" s="39"/>
      <c r="SGF22" s="39"/>
      <c r="SGG22" s="39"/>
      <c r="SGH22" s="455"/>
      <c r="SGI22" s="455"/>
      <c r="SGJ22" s="455"/>
      <c r="SGK22" s="39"/>
      <c r="SGL22" s="39"/>
      <c r="SGM22" s="39"/>
      <c r="SGN22" s="39"/>
      <c r="SGO22" s="39"/>
      <c r="SGP22" s="455"/>
      <c r="SGQ22" s="455"/>
      <c r="SGR22" s="455"/>
      <c r="SGS22" s="39"/>
      <c r="SGT22" s="39"/>
      <c r="SGU22" s="39"/>
      <c r="SGV22" s="39"/>
      <c r="SGW22" s="39"/>
      <c r="SGX22" s="455"/>
      <c r="SGY22" s="455"/>
      <c r="SGZ22" s="455"/>
      <c r="SHA22" s="39"/>
      <c r="SHB22" s="39"/>
      <c r="SHC22" s="39"/>
      <c r="SHD22" s="39"/>
      <c r="SHE22" s="39"/>
      <c r="SHF22" s="455"/>
      <c r="SHG22" s="455"/>
      <c r="SHH22" s="455"/>
      <c r="SHI22" s="39"/>
      <c r="SHJ22" s="39"/>
      <c r="SHK22" s="39"/>
      <c r="SHL22" s="39"/>
      <c r="SHM22" s="39"/>
      <c r="SHN22" s="455"/>
      <c r="SHO22" s="455"/>
      <c r="SHP22" s="455"/>
      <c r="SHQ22" s="39"/>
      <c r="SHR22" s="39"/>
      <c r="SHS22" s="39"/>
      <c r="SHT22" s="39"/>
      <c r="SHU22" s="39"/>
      <c r="SHV22" s="455"/>
      <c r="SHW22" s="455"/>
      <c r="SHX22" s="455"/>
      <c r="SHY22" s="39"/>
      <c r="SHZ22" s="39"/>
      <c r="SIA22" s="39"/>
      <c r="SIB22" s="39"/>
      <c r="SIC22" s="39"/>
      <c r="SID22" s="455"/>
      <c r="SIE22" s="455"/>
      <c r="SIF22" s="455"/>
      <c r="SIG22" s="39"/>
      <c r="SIH22" s="39"/>
      <c r="SII22" s="39"/>
      <c r="SIJ22" s="39"/>
      <c r="SIK22" s="39"/>
      <c r="SIL22" s="455"/>
      <c r="SIM22" s="455"/>
      <c r="SIN22" s="455"/>
      <c r="SIO22" s="39"/>
      <c r="SIP22" s="39"/>
      <c r="SIQ22" s="39"/>
      <c r="SIR22" s="39"/>
      <c r="SIS22" s="39"/>
      <c r="SIT22" s="455"/>
      <c r="SIU22" s="455"/>
      <c r="SIV22" s="455"/>
      <c r="SIW22" s="39"/>
      <c r="SIX22" s="39"/>
      <c r="SIY22" s="39"/>
      <c r="SIZ22" s="39"/>
      <c r="SJA22" s="39"/>
      <c r="SJB22" s="455"/>
      <c r="SJC22" s="455"/>
      <c r="SJD22" s="455"/>
      <c r="SJE22" s="39"/>
      <c r="SJF22" s="39"/>
      <c r="SJG22" s="39"/>
      <c r="SJH22" s="39"/>
      <c r="SJI22" s="39"/>
      <c r="SJJ22" s="455"/>
      <c r="SJK22" s="455"/>
      <c r="SJL22" s="455"/>
      <c r="SJM22" s="39"/>
      <c r="SJN22" s="39"/>
      <c r="SJO22" s="39"/>
      <c r="SJP22" s="39"/>
      <c r="SJQ22" s="39"/>
      <c r="SJR22" s="455"/>
      <c r="SJS22" s="455"/>
      <c r="SJT22" s="455"/>
      <c r="SJU22" s="39"/>
      <c r="SJV22" s="39"/>
      <c r="SJW22" s="39"/>
      <c r="SJX22" s="39"/>
      <c r="SJY22" s="39"/>
      <c r="SJZ22" s="455"/>
      <c r="SKA22" s="455"/>
      <c r="SKB22" s="455"/>
      <c r="SKC22" s="39"/>
      <c r="SKD22" s="39"/>
      <c r="SKE22" s="39"/>
      <c r="SKF22" s="39"/>
      <c r="SKG22" s="39"/>
      <c r="SKH22" s="455"/>
      <c r="SKI22" s="455"/>
      <c r="SKJ22" s="455"/>
      <c r="SKK22" s="39"/>
      <c r="SKL22" s="39"/>
      <c r="SKM22" s="39"/>
      <c r="SKN22" s="39"/>
      <c r="SKO22" s="39"/>
      <c r="SKP22" s="455"/>
      <c r="SKQ22" s="455"/>
      <c r="SKR22" s="455"/>
      <c r="SKS22" s="39"/>
      <c r="SKT22" s="39"/>
      <c r="SKU22" s="39"/>
      <c r="SKV22" s="39"/>
      <c r="SKW22" s="39"/>
      <c r="SKX22" s="455"/>
      <c r="SKY22" s="455"/>
      <c r="SKZ22" s="455"/>
      <c r="SLA22" s="39"/>
      <c r="SLB22" s="39"/>
      <c r="SLC22" s="39"/>
      <c r="SLD22" s="39"/>
      <c r="SLE22" s="39"/>
      <c r="SLF22" s="455"/>
      <c r="SLG22" s="455"/>
      <c r="SLH22" s="455"/>
      <c r="SLI22" s="39"/>
      <c r="SLJ22" s="39"/>
      <c r="SLK22" s="39"/>
      <c r="SLL22" s="39"/>
      <c r="SLM22" s="39"/>
      <c r="SLN22" s="455"/>
      <c r="SLO22" s="455"/>
      <c r="SLP22" s="455"/>
      <c r="SLQ22" s="39"/>
      <c r="SLR22" s="39"/>
      <c r="SLS22" s="39"/>
      <c r="SLT22" s="39"/>
      <c r="SLU22" s="39"/>
      <c r="SLV22" s="455"/>
      <c r="SLW22" s="455"/>
      <c r="SLX22" s="455"/>
      <c r="SLY22" s="39"/>
      <c r="SLZ22" s="39"/>
      <c r="SMA22" s="39"/>
      <c r="SMB22" s="39"/>
      <c r="SMC22" s="39"/>
      <c r="SMD22" s="455"/>
      <c r="SME22" s="455"/>
      <c r="SMF22" s="455"/>
      <c r="SMG22" s="39"/>
      <c r="SMH22" s="39"/>
      <c r="SMI22" s="39"/>
      <c r="SMJ22" s="39"/>
      <c r="SMK22" s="39"/>
      <c r="SML22" s="455"/>
      <c r="SMM22" s="455"/>
      <c r="SMN22" s="455"/>
      <c r="SMO22" s="39"/>
      <c r="SMP22" s="39"/>
      <c r="SMQ22" s="39"/>
      <c r="SMR22" s="39"/>
      <c r="SMS22" s="39"/>
      <c r="SMT22" s="455"/>
      <c r="SMU22" s="455"/>
      <c r="SMV22" s="455"/>
      <c r="SMW22" s="39"/>
      <c r="SMX22" s="39"/>
      <c r="SMY22" s="39"/>
      <c r="SMZ22" s="39"/>
      <c r="SNA22" s="39"/>
      <c r="SNB22" s="455"/>
      <c r="SNC22" s="455"/>
      <c r="SND22" s="455"/>
      <c r="SNE22" s="39"/>
      <c r="SNF22" s="39"/>
      <c r="SNG22" s="39"/>
      <c r="SNH22" s="39"/>
      <c r="SNI22" s="39"/>
      <c r="SNJ22" s="455"/>
      <c r="SNK22" s="455"/>
      <c r="SNL22" s="455"/>
      <c r="SNM22" s="39"/>
      <c r="SNN22" s="39"/>
      <c r="SNO22" s="39"/>
      <c r="SNP22" s="39"/>
      <c r="SNQ22" s="39"/>
      <c r="SNR22" s="455"/>
      <c r="SNS22" s="455"/>
      <c r="SNT22" s="455"/>
      <c r="SNU22" s="39"/>
      <c r="SNV22" s="39"/>
      <c r="SNW22" s="39"/>
      <c r="SNX22" s="39"/>
      <c r="SNY22" s="39"/>
      <c r="SNZ22" s="455"/>
      <c r="SOA22" s="455"/>
      <c r="SOB22" s="455"/>
      <c r="SOC22" s="39"/>
      <c r="SOD22" s="39"/>
      <c r="SOE22" s="39"/>
      <c r="SOF22" s="39"/>
      <c r="SOG22" s="39"/>
      <c r="SOH22" s="455"/>
      <c r="SOI22" s="455"/>
      <c r="SOJ22" s="455"/>
      <c r="SOK22" s="39"/>
      <c r="SOL22" s="39"/>
      <c r="SOM22" s="39"/>
      <c r="SON22" s="39"/>
      <c r="SOO22" s="39"/>
      <c r="SOP22" s="455"/>
      <c r="SOQ22" s="455"/>
      <c r="SOR22" s="455"/>
      <c r="SOS22" s="39"/>
      <c r="SOT22" s="39"/>
      <c r="SOU22" s="39"/>
      <c r="SOV22" s="39"/>
      <c r="SOW22" s="39"/>
      <c r="SOX22" s="455"/>
      <c r="SOY22" s="455"/>
      <c r="SOZ22" s="455"/>
      <c r="SPA22" s="39"/>
      <c r="SPB22" s="39"/>
      <c r="SPC22" s="39"/>
      <c r="SPD22" s="39"/>
      <c r="SPE22" s="39"/>
      <c r="SPF22" s="455"/>
      <c r="SPG22" s="455"/>
      <c r="SPH22" s="455"/>
      <c r="SPI22" s="39"/>
      <c r="SPJ22" s="39"/>
      <c r="SPK22" s="39"/>
      <c r="SPL22" s="39"/>
      <c r="SPM22" s="39"/>
      <c r="SPN22" s="455"/>
      <c r="SPO22" s="455"/>
      <c r="SPP22" s="455"/>
      <c r="SPQ22" s="39"/>
      <c r="SPR22" s="39"/>
      <c r="SPS22" s="39"/>
      <c r="SPT22" s="39"/>
      <c r="SPU22" s="39"/>
      <c r="SPV22" s="455"/>
      <c r="SPW22" s="455"/>
      <c r="SPX22" s="455"/>
      <c r="SPY22" s="39"/>
      <c r="SPZ22" s="39"/>
      <c r="SQA22" s="39"/>
      <c r="SQB22" s="39"/>
      <c r="SQC22" s="39"/>
      <c r="SQD22" s="455"/>
      <c r="SQE22" s="455"/>
      <c r="SQF22" s="455"/>
      <c r="SQG22" s="39"/>
      <c r="SQH22" s="39"/>
      <c r="SQI22" s="39"/>
      <c r="SQJ22" s="39"/>
      <c r="SQK22" s="39"/>
      <c r="SQL22" s="455"/>
      <c r="SQM22" s="455"/>
      <c r="SQN22" s="455"/>
      <c r="SQO22" s="39"/>
      <c r="SQP22" s="39"/>
      <c r="SQQ22" s="39"/>
      <c r="SQR22" s="39"/>
      <c r="SQS22" s="39"/>
      <c r="SQT22" s="455"/>
      <c r="SQU22" s="455"/>
      <c r="SQV22" s="455"/>
      <c r="SQW22" s="39"/>
      <c r="SQX22" s="39"/>
      <c r="SQY22" s="39"/>
      <c r="SQZ22" s="39"/>
      <c r="SRA22" s="39"/>
      <c r="SRB22" s="455"/>
      <c r="SRC22" s="455"/>
      <c r="SRD22" s="455"/>
      <c r="SRE22" s="39"/>
      <c r="SRF22" s="39"/>
      <c r="SRG22" s="39"/>
      <c r="SRH22" s="39"/>
      <c r="SRI22" s="39"/>
      <c r="SRJ22" s="455"/>
      <c r="SRK22" s="455"/>
      <c r="SRL22" s="455"/>
      <c r="SRM22" s="39"/>
      <c r="SRN22" s="39"/>
      <c r="SRO22" s="39"/>
      <c r="SRP22" s="39"/>
      <c r="SRQ22" s="39"/>
      <c r="SRR22" s="455"/>
      <c r="SRS22" s="455"/>
      <c r="SRT22" s="455"/>
      <c r="SRU22" s="39"/>
      <c r="SRV22" s="39"/>
      <c r="SRW22" s="39"/>
      <c r="SRX22" s="39"/>
      <c r="SRY22" s="39"/>
      <c r="SRZ22" s="455"/>
      <c r="SSA22" s="455"/>
      <c r="SSB22" s="455"/>
      <c r="SSC22" s="39"/>
      <c r="SSD22" s="39"/>
      <c r="SSE22" s="39"/>
      <c r="SSF22" s="39"/>
      <c r="SSG22" s="39"/>
      <c r="SSH22" s="455"/>
      <c r="SSI22" s="455"/>
      <c r="SSJ22" s="455"/>
      <c r="SSK22" s="39"/>
      <c r="SSL22" s="39"/>
      <c r="SSM22" s="39"/>
      <c r="SSN22" s="39"/>
      <c r="SSO22" s="39"/>
      <c r="SSP22" s="455"/>
      <c r="SSQ22" s="455"/>
      <c r="SSR22" s="455"/>
      <c r="SSS22" s="39"/>
      <c r="SST22" s="39"/>
      <c r="SSU22" s="39"/>
      <c r="SSV22" s="39"/>
      <c r="SSW22" s="39"/>
      <c r="SSX22" s="455"/>
      <c r="SSY22" s="455"/>
      <c r="SSZ22" s="455"/>
      <c r="STA22" s="39"/>
      <c r="STB22" s="39"/>
      <c r="STC22" s="39"/>
      <c r="STD22" s="39"/>
      <c r="STE22" s="39"/>
      <c r="STF22" s="455"/>
      <c r="STG22" s="455"/>
      <c r="STH22" s="455"/>
      <c r="STI22" s="39"/>
      <c r="STJ22" s="39"/>
      <c r="STK22" s="39"/>
      <c r="STL22" s="39"/>
      <c r="STM22" s="39"/>
      <c r="STN22" s="455"/>
      <c r="STO22" s="455"/>
      <c r="STP22" s="455"/>
      <c r="STQ22" s="39"/>
      <c r="STR22" s="39"/>
      <c r="STS22" s="39"/>
      <c r="STT22" s="39"/>
      <c r="STU22" s="39"/>
      <c r="STV22" s="455"/>
      <c r="STW22" s="455"/>
      <c r="STX22" s="455"/>
      <c r="STY22" s="39"/>
      <c r="STZ22" s="39"/>
      <c r="SUA22" s="39"/>
      <c r="SUB22" s="39"/>
      <c r="SUC22" s="39"/>
      <c r="SUD22" s="455"/>
      <c r="SUE22" s="455"/>
      <c r="SUF22" s="455"/>
      <c r="SUG22" s="39"/>
      <c r="SUH22" s="39"/>
      <c r="SUI22" s="39"/>
      <c r="SUJ22" s="39"/>
      <c r="SUK22" s="39"/>
      <c r="SUL22" s="455"/>
      <c r="SUM22" s="455"/>
      <c r="SUN22" s="455"/>
      <c r="SUO22" s="39"/>
      <c r="SUP22" s="39"/>
      <c r="SUQ22" s="39"/>
      <c r="SUR22" s="39"/>
      <c r="SUS22" s="39"/>
      <c r="SUT22" s="455"/>
      <c r="SUU22" s="455"/>
      <c r="SUV22" s="455"/>
      <c r="SUW22" s="39"/>
      <c r="SUX22" s="39"/>
      <c r="SUY22" s="39"/>
      <c r="SUZ22" s="39"/>
      <c r="SVA22" s="39"/>
      <c r="SVB22" s="455"/>
      <c r="SVC22" s="455"/>
      <c r="SVD22" s="455"/>
      <c r="SVE22" s="39"/>
      <c r="SVF22" s="39"/>
      <c r="SVG22" s="39"/>
      <c r="SVH22" s="39"/>
      <c r="SVI22" s="39"/>
      <c r="SVJ22" s="455"/>
      <c r="SVK22" s="455"/>
      <c r="SVL22" s="455"/>
      <c r="SVM22" s="39"/>
      <c r="SVN22" s="39"/>
      <c r="SVO22" s="39"/>
      <c r="SVP22" s="39"/>
      <c r="SVQ22" s="39"/>
      <c r="SVR22" s="455"/>
      <c r="SVS22" s="455"/>
      <c r="SVT22" s="455"/>
      <c r="SVU22" s="39"/>
      <c r="SVV22" s="39"/>
      <c r="SVW22" s="39"/>
      <c r="SVX22" s="39"/>
      <c r="SVY22" s="39"/>
      <c r="SVZ22" s="455"/>
      <c r="SWA22" s="455"/>
      <c r="SWB22" s="455"/>
      <c r="SWC22" s="39"/>
      <c r="SWD22" s="39"/>
      <c r="SWE22" s="39"/>
      <c r="SWF22" s="39"/>
      <c r="SWG22" s="39"/>
      <c r="SWH22" s="455"/>
      <c r="SWI22" s="455"/>
      <c r="SWJ22" s="455"/>
      <c r="SWK22" s="39"/>
      <c r="SWL22" s="39"/>
      <c r="SWM22" s="39"/>
      <c r="SWN22" s="39"/>
      <c r="SWO22" s="39"/>
      <c r="SWP22" s="455"/>
      <c r="SWQ22" s="455"/>
      <c r="SWR22" s="455"/>
      <c r="SWS22" s="39"/>
      <c r="SWT22" s="39"/>
      <c r="SWU22" s="39"/>
      <c r="SWV22" s="39"/>
      <c r="SWW22" s="39"/>
      <c r="SWX22" s="455"/>
      <c r="SWY22" s="455"/>
      <c r="SWZ22" s="455"/>
      <c r="SXA22" s="39"/>
      <c r="SXB22" s="39"/>
      <c r="SXC22" s="39"/>
      <c r="SXD22" s="39"/>
      <c r="SXE22" s="39"/>
      <c r="SXF22" s="455"/>
      <c r="SXG22" s="455"/>
      <c r="SXH22" s="455"/>
      <c r="SXI22" s="39"/>
      <c r="SXJ22" s="39"/>
      <c r="SXK22" s="39"/>
      <c r="SXL22" s="39"/>
      <c r="SXM22" s="39"/>
      <c r="SXN22" s="455"/>
      <c r="SXO22" s="455"/>
      <c r="SXP22" s="455"/>
      <c r="SXQ22" s="39"/>
      <c r="SXR22" s="39"/>
      <c r="SXS22" s="39"/>
      <c r="SXT22" s="39"/>
      <c r="SXU22" s="39"/>
      <c r="SXV22" s="455"/>
      <c r="SXW22" s="455"/>
      <c r="SXX22" s="455"/>
      <c r="SXY22" s="39"/>
      <c r="SXZ22" s="39"/>
      <c r="SYA22" s="39"/>
      <c r="SYB22" s="39"/>
      <c r="SYC22" s="39"/>
      <c r="SYD22" s="455"/>
      <c r="SYE22" s="455"/>
      <c r="SYF22" s="455"/>
      <c r="SYG22" s="39"/>
      <c r="SYH22" s="39"/>
      <c r="SYI22" s="39"/>
      <c r="SYJ22" s="39"/>
      <c r="SYK22" s="39"/>
      <c r="SYL22" s="455"/>
      <c r="SYM22" s="455"/>
      <c r="SYN22" s="455"/>
      <c r="SYO22" s="39"/>
      <c r="SYP22" s="39"/>
      <c r="SYQ22" s="39"/>
      <c r="SYR22" s="39"/>
      <c r="SYS22" s="39"/>
      <c r="SYT22" s="455"/>
      <c r="SYU22" s="455"/>
      <c r="SYV22" s="455"/>
      <c r="SYW22" s="39"/>
      <c r="SYX22" s="39"/>
      <c r="SYY22" s="39"/>
      <c r="SYZ22" s="39"/>
      <c r="SZA22" s="39"/>
      <c r="SZB22" s="455"/>
      <c r="SZC22" s="455"/>
      <c r="SZD22" s="455"/>
      <c r="SZE22" s="39"/>
      <c r="SZF22" s="39"/>
      <c r="SZG22" s="39"/>
      <c r="SZH22" s="39"/>
      <c r="SZI22" s="39"/>
      <c r="SZJ22" s="455"/>
      <c r="SZK22" s="455"/>
      <c r="SZL22" s="455"/>
      <c r="SZM22" s="39"/>
      <c r="SZN22" s="39"/>
      <c r="SZO22" s="39"/>
      <c r="SZP22" s="39"/>
      <c r="SZQ22" s="39"/>
      <c r="SZR22" s="455"/>
      <c r="SZS22" s="455"/>
      <c r="SZT22" s="455"/>
      <c r="SZU22" s="39"/>
      <c r="SZV22" s="39"/>
      <c r="SZW22" s="39"/>
      <c r="SZX22" s="39"/>
      <c r="SZY22" s="39"/>
      <c r="SZZ22" s="455"/>
      <c r="TAA22" s="455"/>
      <c r="TAB22" s="455"/>
      <c r="TAC22" s="39"/>
      <c r="TAD22" s="39"/>
      <c r="TAE22" s="39"/>
      <c r="TAF22" s="39"/>
      <c r="TAG22" s="39"/>
      <c r="TAH22" s="455"/>
      <c r="TAI22" s="455"/>
      <c r="TAJ22" s="455"/>
      <c r="TAK22" s="39"/>
      <c r="TAL22" s="39"/>
      <c r="TAM22" s="39"/>
      <c r="TAN22" s="39"/>
      <c r="TAO22" s="39"/>
      <c r="TAP22" s="455"/>
      <c r="TAQ22" s="455"/>
      <c r="TAR22" s="455"/>
      <c r="TAS22" s="39"/>
      <c r="TAT22" s="39"/>
      <c r="TAU22" s="39"/>
      <c r="TAV22" s="39"/>
      <c r="TAW22" s="39"/>
      <c r="TAX22" s="455"/>
      <c r="TAY22" s="455"/>
      <c r="TAZ22" s="455"/>
      <c r="TBA22" s="39"/>
      <c r="TBB22" s="39"/>
      <c r="TBC22" s="39"/>
      <c r="TBD22" s="39"/>
      <c r="TBE22" s="39"/>
      <c r="TBF22" s="455"/>
      <c r="TBG22" s="455"/>
      <c r="TBH22" s="455"/>
      <c r="TBI22" s="39"/>
      <c r="TBJ22" s="39"/>
      <c r="TBK22" s="39"/>
      <c r="TBL22" s="39"/>
      <c r="TBM22" s="39"/>
      <c r="TBN22" s="455"/>
      <c r="TBO22" s="455"/>
      <c r="TBP22" s="455"/>
      <c r="TBQ22" s="39"/>
      <c r="TBR22" s="39"/>
      <c r="TBS22" s="39"/>
      <c r="TBT22" s="39"/>
      <c r="TBU22" s="39"/>
      <c r="TBV22" s="455"/>
      <c r="TBW22" s="455"/>
      <c r="TBX22" s="455"/>
      <c r="TBY22" s="39"/>
      <c r="TBZ22" s="39"/>
      <c r="TCA22" s="39"/>
      <c r="TCB22" s="39"/>
      <c r="TCC22" s="39"/>
      <c r="TCD22" s="455"/>
      <c r="TCE22" s="455"/>
      <c r="TCF22" s="455"/>
      <c r="TCG22" s="39"/>
      <c r="TCH22" s="39"/>
      <c r="TCI22" s="39"/>
      <c r="TCJ22" s="39"/>
      <c r="TCK22" s="39"/>
      <c r="TCL22" s="455"/>
      <c r="TCM22" s="455"/>
      <c r="TCN22" s="455"/>
      <c r="TCO22" s="39"/>
      <c r="TCP22" s="39"/>
      <c r="TCQ22" s="39"/>
      <c r="TCR22" s="39"/>
      <c r="TCS22" s="39"/>
      <c r="TCT22" s="455"/>
      <c r="TCU22" s="455"/>
      <c r="TCV22" s="455"/>
      <c r="TCW22" s="39"/>
      <c r="TCX22" s="39"/>
      <c r="TCY22" s="39"/>
      <c r="TCZ22" s="39"/>
      <c r="TDA22" s="39"/>
      <c r="TDB22" s="455"/>
      <c r="TDC22" s="455"/>
      <c r="TDD22" s="455"/>
      <c r="TDE22" s="39"/>
      <c r="TDF22" s="39"/>
      <c r="TDG22" s="39"/>
      <c r="TDH22" s="39"/>
      <c r="TDI22" s="39"/>
      <c r="TDJ22" s="455"/>
      <c r="TDK22" s="455"/>
      <c r="TDL22" s="455"/>
      <c r="TDM22" s="39"/>
      <c r="TDN22" s="39"/>
      <c r="TDO22" s="39"/>
      <c r="TDP22" s="39"/>
      <c r="TDQ22" s="39"/>
      <c r="TDR22" s="455"/>
      <c r="TDS22" s="455"/>
      <c r="TDT22" s="455"/>
      <c r="TDU22" s="39"/>
      <c r="TDV22" s="39"/>
      <c r="TDW22" s="39"/>
      <c r="TDX22" s="39"/>
      <c r="TDY22" s="39"/>
      <c r="TDZ22" s="455"/>
      <c r="TEA22" s="455"/>
      <c r="TEB22" s="455"/>
      <c r="TEC22" s="39"/>
      <c r="TED22" s="39"/>
      <c r="TEE22" s="39"/>
      <c r="TEF22" s="39"/>
      <c r="TEG22" s="39"/>
      <c r="TEH22" s="455"/>
      <c r="TEI22" s="455"/>
      <c r="TEJ22" s="455"/>
      <c r="TEK22" s="39"/>
      <c r="TEL22" s="39"/>
      <c r="TEM22" s="39"/>
      <c r="TEN22" s="39"/>
      <c r="TEO22" s="39"/>
      <c r="TEP22" s="455"/>
      <c r="TEQ22" s="455"/>
      <c r="TER22" s="455"/>
      <c r="TES22" s="39"/>
      <c r="TET22" s="39"/>
      <c r="TEU22" s="39"/>
      <c r="TEV22" s="39"/>
      <c r="TEW22" s="39"/>
      <c r="TEX22" s="455"/>
      <c r="TEY22" s="455"/>
      <c r="TEZ22" s="455"/>
      <c r="TFA22" s="39"/>
      <c r="TFB22" s="39"/>
      <c r="TFC22" s="39"/>
      <c r="TFD22" s="39"/>
      <c r="TFE22" s="39"/>
      <c r="TFF22" s="455"/>
      <c r="TFG22" s="455"/>
      <c r="TFH22" s="455"/>
      <c r="TFI22" s="39"/>
      <c r="TFJ22" s="39"/>
      <c r="TFK22" s="39"/>
      <c r="TFL22" s="39"/>
      <c r="TFM22" s="39"/>
      <c r="TFN22" s="455"/>
      <c r="TFO22" s="455"/>
      <c r="TFP22" s="455"/>
      <c r="TFQ22" s="39"/>
      <c r="TFR22" s="39"/>
      <c r="TFS22" s="39"/>
      <c r="TFT22" s="39"/>
      <c r="TFU22" s="39"/>
      <c r="TFV22" s="455"/>
      <c r="TFW22" s="455"/>
      <c r="TFX22" s="455"/>
      <c r="TFY22" s="39"/>
      <c r="TFZ22" s="39"/>
      <c r="TGA22" s="39"/>
      <c r="TGB22" s="39"/>
      <c r="TGC22" s="39"/>
      <c r="TGD22" s="455"/>
      <c r="TGE22" s="455"/>
      <c r="TGF22" s="455"/>
      <c r="TGG22" s="39"/>
      <c r="TGH22" s="39"/>
      <c r="TGI22" s="39"/>
      <c r="TGJ22" s="39"/>
      <c r="TGK22" s="39"/>
      <c r="TGL22" s="455"/>
      <c r="TGM22" s="455"/>
      <c r="TGN22" s="455"/>
      <c r="TGO22" s="39"/>
      <c r="TGP22" s="39"/>
      <c r="TGQ22" s="39"/>
      <c r="TGR22" s="39"/>
      <c r="TGS22" s="39"/>
      <c r="TGT22" s="455"/>
      <c r="TGU22" s="455"/>
      <c r="TGV22" s="455"/>
      <c r="TGW22" s="39"/>
      <c r="TGX22" s="39"/>
      <c r="TGY22" s="39"/>
      <c r="TGZ22" s="39"/>
      <c r="THA22" s="39"/>
      <c r="THB22" s="455"/>
      <c r="THC22" s="455"/>
      <c r="THD22" s="455"/>
      <c r="THE22" s="39"/>
      <c r="THF22" s="39"/>
      <c r="THG22" s="39"/>
      <c r="THH22" s="39"/>
      <c r="THI22" s="39"/>
      <c r="THJ22" s="455"/>
      <c r="THK22" s="455"/>
      <c r="THL22" s="455"/>
      <c r="THM22" s="39"/>
      <c r="THN22" s="39"/>
      <c r="THO22" s="39"/>
      <c r="THP22" s="39"/>
      <c r="THQ22" s="39"/>
      <c r="THR22" s="455"/>
      <c r="THS22" s="455"/>
      <c r="THT22" s="455"/>
      <c r="THU22" s="39"/>
      <c r="THV22" s="39"/>
      <c r="THW22" s="39"/>
      <c r="THX22" s="39"/>
      <c r="THY22" s="39"/>
      <c r="THZ22" s="455"/>
      <c r="TIA22" s="455"/>
      <c r="TIB22" s="455"/>
      <c r="TIC22" s="39"/>
      <c r="TID22" s="39"/>
      <c r="TIE22" s="39"/>
      <c r="TIF22" s="39"/>
      <c r="TIG22" s="39"/>
      <c r="TIH22" s="455"/>
      <c r="TII22" s="455"/>
      <c r="TIJ22" s="455"/>
      <c r="TIK22" s="39"/>
      <c r="TIL22" s="39"/>
      <c r="TIM22" s="39"/>
      <c r="TIN22" s="39"/>
      <c r="TIO22" s="39"/>
      <c r="TIP22" s="455"/>
      <c r="TIQ22" s="455"/>
      <c r="TIR22" s="455"/>
      <c r="TIS22" s="39"/>
      <c r="TIT22" s="39"/>
      <c r="TIU22" s="39"/>
      <c r="TIV22" s="39"/>
      <c r="TIW22" s="39"/>
      <c r="TIX22" s="455"/>
      <c r="TIY22" s="455"/>
      <c r="TIZ22" s="455"/>
      <c r="TJA22" s="39"/>
      <c r="TJB22" s="39"/>
      <c r="TJC22" s="39"/>
      <c r="TJD22" s="39"/>
      <c r="TJE22" s="39"/>
      <c r="TJF22" s="455"/>
      <c r="TJG22" s="455"/>
      <c r="TJH22" s="455"/>
      <c r="TJI22" s="39"/>
      <c r="TJJ22" s="39"/>
      <c r="TJK22" s="39"/>
      <c r="TJL22" s="39"/>
      <c r="TJM22" s="39"/>
      <c r="TJN22" s="455"/>
      <c r="TJO22" s="455"/>
      <c r="TJP22" s="455"/>
      <c r="TJQ22" s="39"/>
      <c r="TJR22" s="39"/>
      <c r="TJS22" s="39"/>
      <c r="TJT22" s="39"/>
      <c r="TJU22" s="39"/>
      <c r="TJV22" s="455"/>
      <c r="TJW22" s="455"/>
      <c r="TJX22" s="455"/>
      <c r="TJY22" s="39"/>
      <c r="TJZ22" s="39"/>
      <c r="TKA22" s="39"/>
      <c r="TKB22" s="39"/>
      <c r="TKC22" s="39"/>
      <c r="TKD22" s="455"/>
      <c r="TKE22" s="455"/>
      <c r="TKF22" s="455"/>
      <c r="TKG22" s="39"/>
      <c r="TKH22" s="39"/>
      <c r="TKI22" s="39"/>
      <c r="TKJ22" s="39"/>
      <c r="TKK22" s="39"/>
      <c r="TKL22" s="455"/>
      <c r="TKM22" s="455"/>
      <c r="TKN22" s="455"/>
      <c r="TKO22" s="39"/>
      <c r="TKP22" s="39"/>
      <c r="TKQ22" s="39"/>
      <c r="TKR22" s="39"/>
      <c r="TKS22" s="39"/>
      <c r="TKT22" s="455"/>
      <c r="TKU22" s="455"/>
      <c r="TKV22" s="455"/>
      <c r="TKW22" s="39"/>
      <c r="TKX22" s="39"/>
      <c r="TKY22" s="39"/>
      <c r="TKZ22" s="39"/>
      <c r="TLA22" s="39"/>
      <c r="TLB22" s="455"/>
      <c r="TLC22" s="455"/>
      <c r="TLD22" s="455"/>
      <c r="TLE22" s="39"/>
      <c r="TLF22" s="39"/>
      <c r="TLG22" s="39"/>
      <c r="TLH22" s="39"/>
      <c r="TLI22" s="39"/>
      <c r="TLJ22" s="455"/>
      <c r="TLK22" s="455"/>
      <c r="TLL22" s="455"/>
      <c r="TLM22" s="39"/>
      <c r="TLN22" s="39"/>
      <c r="TLO22" s="39"/>
      <c r="TLP22" s="39"/>
      <c r="TLQ22" s="39"/>
      <c r="TLR22" s="455"/>
      <c r="TLS22" s="455"/>
      <c r="TLT22" s="455"/>
      <c r="TLU22" s="39"/>
      <c r="TLV22" s="39"/>
      <c r="TLW22" s="39"/>
      <c r="TLX22" s="39"/>
      <c r="TLY22" s="39"/>
      <c r="TLZ22" s="455"/>
      <c r="TMA22" s="455"/>
      <c r="TMB22" s="455"/>
      <c r="TMC22" s="39"/>
      <c r="TMD22" s="39"/>
      <c r="TME22" s="39"/>
      <c r="TMF22" s="39"/>
      <c r="TMG22" s="39"/>
      <c r="TMH22" s="455"/>
      <c r="TMI22" s="455"/>
      <c r="TMJ22" s="455"/>
      <c r="TMK22" s="39"/>
      <c r="TML22" s="39"/>
      <c r="TMM22" s="39"/>
      <c r="TMN22" s="39"/>
      <c r="TMO22" s="39"/>
      <c r="TMP22" s="455"/>
      <c r="TMQ22" s="455"/>
      <c r="TMR22" s="455"/>
      <c r="TMS22" s="39"/>
      <c r="TMT22" s="39"/>
      <c r="TMU22" s="39"/>
      <c r="TMV22" s="39"/>
      <c r="TMW22" s="39"/>
      <c r="TMX22" s="455"/>
      <c r="TMY22" s="455"/>
      <c r="TMZ22" s="455"/>
      <c r="TNA22" s="39"/>
      <c r="TNB22" s="39"/>
      <c r="TNC22" s="39"/>
      <c r="TND22" s="39"/>
      <c r="TNE22" s="39"/>
      <c r="TNF22" s="455"/>
      <c r="TNG22" s="455"/>
      <c r="TNH22" s="455"/>
      <c r="TNI22" s="39"/>
      <c r="TNJ22" s="39"/>
      <c r="TNK22" s="39"/>
      <c r="TNL22" s="39"/>
      <c r="TNM22" s="39"/>
      <c r="TNN22" s="455"/>
      <c r="TNO22" s="455"/>
      <c r="TNP22" s="455"/>
      <c r="TNQ22" s="39"/>
      <c r="TNR22" s="39"/>
      <c r="TNS22" s="39"/>
      <c r="TNT22" s="39"/>
      <c r="TNU22" s="39"/>
      <c r="TNV22" s="455"/>
      <c r="TNW22" s="455"/>
      <c r="TNX22" s="455"/>
      <c r="TNY22" s="39"/>
      <c r="TNZ22" s="39"/>
      <c r="TOA22" s="39"/>
      <c r="TOB22" s="39"/>
      <c r="TOC22" s="39"/>
      <c r="TOD22" s="455"/>
      <c r="TOE22" s="455"/>
      <c r="TOF22" s="455"/>
      <c r="TOG22" s="39"/>
      <c r="TOH22" s="39"/>
      <c r="TOI22" s="39"/>
      <c r="TOJ22" s="39"/>
      <c r="TOK22" s="39"/>
      <c r="TOL22" s="455"/>
      <c r="TOM22" s="455"/>
      <c r="TON22" s="455"/>
      <c r="TOO22" s="39"/>
      <c r="TOP22" s="39"/>
      <c r="TOQ22" s="39"/>
      <c r="TOR22" s="39"/>
      <c r="TOS22" s="39"/>
      <c r="TOT22" s="455"/>
      <c r="TOU22" s="455"/>
      <c r="TOV22" s="455"/>
      <c r="TOW22" s="39"/>
      <c r="TOX22" s="39"/>
      <c r="TOY22" s="39"/>
      <c r="TOZ22" s="39"/>
      <c r="TPA22" s="39"/>
      <c r="TPB22" s="455"/>
      <c r="TPC22" s="455"/>
      <c r="TPD22" s="455"/>
      <c r="TPE22" s="39"/>
      <c r="TPF22" s="39"/>
      <c r="TPG22" s="39"/>
      <c r="TPH22" s="39"/>
      <c r="TPI22" s="39"/>
      <c r="TPJ22" s="455"/>
      <c r="TPK22" s="455"/>
      <c r="TPL22" s="455"/>
      <c r="TPM22" s="39"/>
      <c r="TPN22" s="39"/>
      <c r="TPO22" s="39"/>
      <c r="TPP22" s="39"/>
      <c r="TPQ22" s="39"/>
      <c r="TPR22" s="455"/>
      <c r="TPS22" s="455"/>
      <c r="TPT22" s="455"/>
      <c r="TPU22" s="39"/>
      <c r="TPV22" s="39"/>
      <c r="TPW22" s="39"/>
      <c r="TPX22" s="39"/>
      <c r="TPY22" s="39"/>
      <c r="TPZ22" s="455"/>
      <c r="TQA22" s="455"/>
      <c r="TQB22" s="455"/>
      <c r="TQC22" s="39"/>
      <c r="TQD22" s="39"/>
      <c r="TQE22" s="39"/>
      <c r="TQF22" s="39"/>
      <c r="TQG22" s="39"/>
      <c r="TQH22" s="455"/>
      <c r="TQI22" s="455"/>
      <c r="TQJ22" s="455"/>
      <c r="TQK22" s="39"/>
      <c r="TQL22" s="39"/>
      <c r="TQM22" s="39"/>
      <c r="TQN22" s="39"/>
      <c r="TQO22" s="39"/>
      <c r="TQP22" s="455"/>
      <c r="TQQ22" s="455"/>
      <c r="TQR22" s="455"/>
      <c r="TQS22" s="39"/>
      <c r="TQT22" s="39"/>
      <c r="TQU22" s="39"/>
      <c r="TQV22" s="39"/>
      <c r="TQW22" s="39"/>
      <c r="TQX22" s="455"/>
      <c r="TQY22" s="455"/>
      <c r="TQZ22" s="455"/>
      <c r="TRA22" s="39"/>
      <c r="TRB22" s="39"/>
      <c r="TRC22" s="39"/>
      <c r="TRD22" s="39"/>
      <c r="TRE22" s="39"/>
      <c r="TRF22" s="455"/>
      <c r="TRG22" s="455"/>
      <c r="TRH22" s="455"/>
      <c r="TRI22" s="39"/>
      <c r="TRJ22" s="39"/>
      <c r="TRK22" s="39"/>
      <c r="TRL22" s="39"/>
      <c r="TRM22" s="39"/>
      <c r="TRN22" s="455"/>
      <c r="TRO22" s="455"/>
      <c r="TRP22" s="455"/>
      <c r="TRQ22" s="39"/>
      <c r="TRR22" s="39"/>
      <c r="TRS22" s="39"/>
      <c r="TRT22" s="39"/>
      <c r="TRU22" s="39"/>
      <c r="TRV22" s="455"/>
      <c r="TRW22" s="455"/>
      <c r="TRX22" s="455"/>
      <c r="TRY22" s="39"/>
      <c r="TRZ22" s="39"/>
      <c r="TSA22" s="39"/>
      <c r="TSB22" s="39"/>
      <c r="TSC22" s="39"/>
      <c r="TSD22" s="455"/>
      <c r="TSE22" s="455"/>
      <c r="TSF22" s="455"/>
      <c r="TSG22" s="39"/>
      <c r="TSH22" s="39"/>
      <c r="TSI22" s="39"/>
      <c r="TSJ22" s="39"/>
      <c r="TSK22" s="39"/>
      <c r="TSL22" s="455"/>
      <c r="TSM22" s="455"/>
      <c r="TSN22" s="455"/>
      <c r="TSO22" s="39"/>
      <c r="TSP22" s="39"/>
      <c r="TSQ22" s="39"/>
      <c r="TSR22" s="39"/>
      <c r="TSS22" s="39"/>
      <c r="TST22" s="455"/>
      <c r="TSU22" s="455"/>
      <c r="TSV22" s="455"/>
      <c r="TSW22" s="39"/>
      <c r="TSX22" s="39"/>
      <c r="TSY22" s="39"/>
      <c r="TSZ22" s="39"/>
      <c r="TTA22" s="39"/>
      <c r="TTB22" s="455"/>
      <c r="TTC22" s="455"/>
      <c r="TTD22" s="455"/>
      <c r="TTE22" s="39"/>
      <c r="TTF22" s="39"/>
      <c r="TTG22" s="39"/>
      <c r="TTH22" s="39"/>
      <c r="TTI22" s="39"/>
      <c r="TTJ22" s="455"/>
      <c r="TTK22" s="455"/>
      <c r="TTL22" s="455"/>
      <c r="TTM22" s="39"/>
      <c r="TTN22" s="39"/>
      <c r="TTO22" s="39"/>
      <c r="TTP22" s="39"/>
      <c r="TTQ22" s="39"/>
      <c r="TTR22" s="455"/>
      <c r="TTS22" s="455"/>
      <c r="TTT22" s="455"/>
      <c r="TTU22" s="39"/>
      <c r="TTV22" s="39"/>
      <c r="TTW22" s="39"/>
      <c r="TTX22" s="39"/>
      <c r="TTY22" s="39"/>
      <c r="TTZ22" s="455"/>
      <c r="TUA22" s="455"/>
      <c r="TUB22" s="455"/>
      <c r="TUC22" s="39"/>
      <c r="TUD22" s="39"/>
      <c r="TUE22" s="39"/>
      <c r="TUF22" s="39"/>
      <c r="TUG22" s="39"/>
      <c r="TUH22" s="455"/>
      <c r="TUI22" s="455"/>
      <c r="TUJ22" s="455"/>
      <c r="TUK22" s="39"/>
      <c r="TUL22" s="39"/>
      <c r="TUM22" s="39"/>
      <c r="TUN22" s="39"/>
      <c r="TUO22" s="39"/>
      <c r="TUP22" s="455"/>
      <c r="TUQ22" s="455"/>
      <c r="TUR22" s="455"/>
      <c r="TUS22" s="39"/>
      <c r="TUT22" s="39"/>
      <c r="TUU22" s="39"/>
      <c r="TUV22" s="39"/>
      <c r="TUW22" s="39"/>
      <c r="TUX22" s="455"/>
      <c r="TUY22" s="455"/>
      <c r="TUZ22" s="455"/>
      <c r="TVA22" s="39"/>
      <c r="TVB22" s="39"/>
      <c r="TVC22" s="39"/>
      <c r="TVD22" s="39"/>
      <c r="TVE22" s="39"/>
      <c r="TVF22" s="455"/>
      <c r="TVG22" s="455"/>
      <c r="TVH22" s="455"/>
      <c r="TVI22" s="39"/>
      <c r="TVJ22" s="39"/>
      <c r="TVK22" s="39"/>
      <c r="TVL22" s="39"/>
      <c r="TVM22" s="39"/>
      <c r="TVN22" s="455"/>
      <c r="TVO22" s="455"/>
      <c r="TVP22" s="455"/>
      <c r="TVQ22" s="39"/>
      <c r="TVR22" s="39"/>
      <c r="TVS22" s="39"/>
      <c r="TVT22" s="39"/>
      <c r="TVU22" s="39"/>
      <c r="TVV22" s="455"/>
      <c r="TVW22" s="455"/>
      <c r="TVX22" s="455"/>
      <c r="TVY22" s="39"/>
      <c r="TVZ22" s="39"/>
      <c r="TWA22" s="39"/>
      <c r="TWB22" s="39"/>
      <c r="TWC22" s="39"/>
      <c r="TWD22" s="455"/>
      <c r="TWE22" s="455"/>
      <c r="TWF22" s="455"/>
      <c r="TWG22" s="39"/>
      <c r="TWH22" s="39"/>
      <c r="TWI22" s="39"/>
      <c r="TWJ22" s="39"/>
      <c r="TWK22" s="39"/>
      <c r="TWL22" s="455"/>
      <c r="TWM22" s="455"/>
      <c r="TWN22" s="455"/>
      <c r="TWO22" s="39"/>
      <c r="TWP22" s="39"/>
      <c r="TWQ22" s="39"/>
      <c r="TWR22" s="39"/>
      <c r="TWS22" s="39"/>
      <c r="TWT22" s="455"/>
      <c r="TWU22" s="455"/>
      <c r="TWV22" s="455"/>
      <c r="TWW22" s="39"/>
      <c r="TWX22" s="39"/>
      <c r="TWY22" s="39"/>
      <c r="TWZ22" s="39"/>
      <c r="TXA22" s="39"/>
      <c r="TXB22" s="455"/>
      <c r="TXC22" s="455"/>
      <c r="TXD22" s="455"/>
      <c r="TXE22" s="39"/>
      <c r="TXF22" s="39"/>
      <c r="TXG22" s="39"/>
      <c r="TXH22" s="39"/>
      <c r="TXI22" s="39"/>
      <c r="TXJ22" s="455"/>
      <c r="TXK22" s="455"/>
      <c r="TXL22" s="455"/>
      <c r="TXM22" s="39"/>
      <c r="TXN22" s="39"/>
      <c r="TXO22" s="39"/>
      <c r="TXP22" s="39"/>
      <c r="TXQ22" s="39"/>
      <c r="TXR22" s="455"/>
      <c r="TXS22" s="455"/>
      <c r="TXT22" s="455"/>
      <c r="TXU22" s="39"/>
      <c r="TXV22" s="39"/>
      <c r="TXW22" s="39"/>
      <c r="TXX22" s="39"/>
      <c r="TXY22" s="39"/>
      <c r="TXZ22" s="455"/>
      <c r="TYA22" s="455"/>
      <c r="TYB22" s="455"/>
      <c r="TYC22" s="39"/>
      <c r="TYD22" s="39"/>
      <c r="TYE22" s="39"/>
      <c r="TYF22" s="39"/>
      <c r="TYG22" s="39"/>
      <c r="TYH22" s="455"/>
      <c r="TYI22" s="455"/>
      <c r="TYJ22" s="455"/>
      <c r="TYK22" s="39"/>
      <c r="TYL22" s="39"/>
      <c r="TYM22" s="39"/>
      <c r="TYN22" s="39"/>
      <c r="TYO22" s="39"/>
      <c r="TYP22" s="455"/>
      <c r="TYQ22" s="455"/>
      <c r="TYR22" s="455"/>
      <c r="TYS22" s="39"/>
      <c r="TYT22" s="39"/>
      <c r="TYU22" s="39"/>
      <c r="TYV22" s="39"/>
      <c r="TYW22" s="39"/>
      <c r="TYX22" s="455"/>
      <c r="TYY22" s="455"/>
      <c r="TYZ22" s="455"/>
      <c r="TZA22" s="39"/>
      <c r="TZB22" s="39"/>
      <c r="TZC22" s="39"/>
      <c r="TZD22" s="39"/>
      <c r="TZE22" s="39"/>
      <c r="TZF22" s="455"/>
      <c r="TZG22" s="455"/>
      <c r="TZH22" s="455"/>
      <c r="TZI22" s="39"/>
      <c r="TZJ22" s="39"/>
      <c r="TZK22" s="39"/>
      <c r="TZL22" s="39"/>
      <c r="TZM22" s="39"/>
      <c r="TZN22" s="455"/>
      <c r="TZO22" s="455"/>
      <c r="TZP22" s="455"/>
      <c r="TZQ22" s="39"/>
      <c r="TZR22" s="39"/>
      <c r="TZS22" s="39"/>
      <c r="TZT22" s="39"/>
      <c r="TZU22" s="39"/>
      <c r="TZV22" s="455"/>
      <c r="TZW22" s="455"/>
      <c r="TZX22" s="455"/>
      <c r="TZY22" s="39"/>
      <c r="TZZ22" s="39"/>
      <c r="UAA22" s="39"/>
      <c r="UAB22" s="39"/>
      <c r="UAC22" s="39"/>
      <c r="UAD22" s="455"/>
      <c r="UAE22" s="455"/>
      <c r="UAF22" s="455"/>
      <c r="UAG22" s="39"/>
      <c r="UAH22" s="39"/>
      <c r="UAI22" s="39"/>
      <c r="UAJ22" s="39"/>
      <c r="UAK22" s="39"/>
      <c r="UAL22" s="455"/>
      <c r="UAM22" s="455"/>
      <c r="UAN22" s="455"/>
      <c r="UAO22" s="39"/>
      <c r="UAP22" s="39"/>
      <c r="UAQ22" s="39"/>
      <c r="UAR22" s="39"/>
      <c r="UAS22" s="39"/>
      <c r="UAT22" s="455"/>
      <c r="UAU22" s="455"/>
      <c r="UAV22" s="455"/>
      <c r="UAW22" s="39"/>
      <c r="UAX22" s="39"/>
      <c r="UAY22" s="39"/>
      <c r="UAZ22" s="39"/>
      <c r="UBA22" s="39"/>
      <c r="UBB22" s="455"/>
      <c r="UBC22" s="455"/>
      <c r="UBD22" s="455"/>
      <c r="UBE22" s="39"/>
      <c r="UBF22" s="39"/>
      <c r="UBG22" s="39"/>
      <c r="UBH22" s="39"/>
      <c r="UBI22" s="39"/>
      <c r="UBJ22" s="455"/>
      <c r="UBK22" s="455"/>
      <c r="UBL22" s="455"/>
      <c r="UBM22" s="39"/>
      <c r="UBN22" s="39"/>
      <c r="UBO22" s="39"/>
      <c r="UBP22" s="39"/>
      <c r="UBQ22" s="39"/>
      <c r="UBR22" s="455"/>
      <c r="UBS22" s="455"/>
      <c r="UBT22" s="455"/>
      <c r="UBU22" s="39"/>
      <c r="UBV22" s="39"/>
      <c r="UBW22" s="39"/>
      <c r="UBX22" s="39"/>
      <c r="UBY22" s="39"/>
      <c r="UBZ22" s="455"/>
      <c r="UCA22" s="455"/>
      <c r="UCB22" s="455"/>
      <c r="UCC22" s="39"/>
      <c r="UCD22" s="39"/>
      <c r="UCE22" s="39"/>
      <c r="UCF22" s="39"/>
      <c r="UCG22" s="39"/>
      <c r="UCH22" s="455"/>
      <c r="UCI22" s="455"/>
      <c r="UCJ22" s="455"/>
      <c r="UCK22" s="39"/>
      <c r="UCL22" s="39"/>
      <c r="UCM22" s="39"/>
      <c r="UCN22" s="39"/>
      <c r="UCO22" s="39"/>
      <c r="UCP22" s="455"/>
      <c r="UCQ22" s="455"/>
      <c r="UCR22" s="455"/>
      <c r="UCS22" s="39"/>
      <c r="UCT22" s="39"/>
      <c r="UCU22" s="39"/>
      <c r="UCV22" s="39"/>
      <c r="UCW22" s="39"/>
      <c r="UCX22" s="455"/>
      <c r="UCY22" s="455"/>
      <c r="UCZ22" s="455"/>
      <c r="UDA22" s="39"/>
      <c r="UDB22" s="39"/>
      <c r="UDC22" s="39"/>
      <c r="UDD22" s="39"/>
      <c r="UDE22" s="39"/>
      <c r="UDF22" s="455"/>
      <c r="UDG22" s="455"/>
      <c r="UDH22" s="455"/>
      <c r="UDI22" s="39"/>
      <c r="UDJ22" s="39"/>
      <c r="UDK22" s="39"/>
      <c r="UDL22" s="39"/>
      <c r="UDM22" s="39"/>
      <c r="UDN22" s="455"/>
      <c r="UDO22" s="455"/>
      <c r="UDP22" s="455"/>
      <c r="UDQ22" s="39"/>
      <c r="UDR22" s="39"/>
      <c r="UDS22" s="39"/>
      <c r="UDT22" s="39"/>
      <c r="UDU22" s="39"/>
      <c r="UDV22" s="455"/>
      <c r="UDW22" s="455"/>
      <c r="UDX22" s="455"/>
      <c r="UDY22" s="39"/>
      <c r="UDZ22" s="39"/>
      <c r="UEA22" s="39"/>
      <c r="UEB22" s="39"/>
      <c r="UEC22" s="39"/>
      <c r="UED22" s="455"/>
      <c r="UEE22" s="455"/>
      <c r="UEF22" s="455"/>
      <c r="UEG22" s="39"/>
      <c r="UEH22" s="39"/>
      <c r="UEI22" s="39"/>
      <c r="UEJ22" s="39"/>
      <c r="UEK22" s="39"/>
      <c r="UEL22" s="455"/>
      <c r="UEM22" s="455"/>
      <c r="UEN22" s="455"/>
      <c r="UEO22" s="39"/>
      <c r="UEP22" s="39"/>
      <c r="UEQ22" s="39"/>
      <c r="UER22" s="39"/>
      <c r="UES22" s="39"/>
      <c r="UET22" s="455"/>
      <c r="UEU22" s="455"/>
      <c r="UEV22" s="455"/>
      <c r="UEW22" s="39"/>
      <c r="UEX22" s="39"/>
      <c r="UEY22" s="39"/>
      <c r="UEZ22" s="39"/>
      <c r="UFA22" s="39"/>
      <c r="UFB22" s="455"/>
      <c r="UFC22" s="455"/>
      <c r="UFD22" s="455"/>
      <c r="UFE22" s="39"/>
      <c r="UFF22" s="39"/>
      <c r="UFG22" s="39"/>
      <c r="UFH22" s="39"/>
      <c r="UFI22" s="39"/>
      <c r="UFJ22" s="455"/>
      <c r="UFK22" s="455"/>
      <c r="UFL22" s="455"/>
      <c r="UFM22" s="39"/>
      <c r="UFN22" s="39"/>
      <c r="UFO22" s="39"/>
      <c r="UFP22" s="39"/>
      <c r="UFQ22" s="39"/>
      <c r="UFR22" s="455"/>
      <c r="UFS22" s="455"/>
      <c r="UFT22" s="455"/>
      <c r="UFU22" s="39"/>
      <c r="UFV22" s="39"/>
      <c r="UFW22" s="39"/>
      <c r="UFX22" s="39"/>
      <c r="UFY22" s="39"/>
      <c r="UFZ22" s="455"/>
      <c r="UGA22" s="455"/>
      <c r="UGB22" s="455"/>
      <c r="UGC22" s="39"/>
      <c r="UGD22" s="39"/>
      <c r="UGE22" s="39"/>
      <c r="UGF22" s="39"/>
      <c r="UGG22" s="39"/>
      <c r="UGH22" s="455"/>
      <c r="UGI22" s="455"/>
      <c r="UGJ22" s="455"/>
      <c r="UGK22" s="39"/>
      <c r="UGL22" s="39"/>
      <c r="UGM22" s="39"/>
      <c r="UGN22" s="39"/>
      <c r="UGO22" s="39"/>
      <c r="UGP22" s="455"/>
      <c r="UGQ22" s="455"/>
      <c r="UGR22" s="455"/>
      <c r="UGS22" s="39"/>
      <c r="UGT22" s="39"/>
      <c r="UGU22" s="39"/>
      <c r="UGV22" s="39"/>
      <c r="UGW22" s="39"/>
      <c r="UGX22" s="455"/>
      <c r="UGY22" s="455"/>
      <c r="UGZ22" s="455"/>
      <c r="UHA22" s="39"/>
      <c r="UHB22" s="39"/>
      <c r="UHC22" s="39"/>
      <c r="UHD22" s="39"/>
      <c r="UHE22" s="39"/>
      <c r="UHF22" s="455"/>
      <c r="UHG22" s="455"/>
      <c r="UHH22" s="455"/>
      <c r="UHI22" s="39"/>
      <c r="UHJ22" s="39"/>
      <c r="UHK22" s="39"/>
      <c r="UHL22" s="39"/>
      <c r="UHM22" s="39"/>
      <c r="UHN22" s="455"/>
      <c r="UHO22" s="455"/>
      <c r="UHP22" s="455"/>
      <c r="UHQ22" s="39"/>
      <c r="UHR22" s="39"/>
      <c r="UHS22" s="39"/>
      <c r="UHT22" s="39"/>
      <c r="UHU22" s="39"/>
      <c r="UHV22" s="455"/>
      <c r="UHW22" s="455"/>
      <c r="UHX22" s="455"/>
      <c r="UHY22" s="39"/>
      <c r="UHZ22" s="39"/>
      <c r="UIA22" s="39"/>
      <c r="UIB22" s="39"/>
      <c r="UIC22" s="39"/>
      <c r="UID22" s="455"/>
      <c r="UIE22" s="455"/>
      <c r="UIF22" s="455"/>
      <c r="UIG22" s="39"/>
      <c r="UIH22" s="39"/>
      <c r="UII22" s="39"/>
      <c r="UIJ22" s="39"/>
      <c r="UIK22" s="39"/>
      <c r="UIL22" s="455"/>
      <c r="UIM22" s="455"/>
      <c r="UIN22" s="455"/>
      <c r="UIO22" s="39"/>
      <c r="UIP22" s="39"/>
      <c r="UIQ22" s="39"/>
      <c r="UIR22" s="39"/>
      <c r="UIS22" s="39"/>
      <c r="UIT22" s="455"/>
      <c r="UIU22" s="455"/>
      <c r="UIV22" s="455"/>
      <c r="UIW22" s="39"/>
      <c r="UIX22" s="39"/>
      <c r="UIY22" s="39"/>
      <c r="UIZ22" s="39"/>
      <c r="UJA22" s="39"/>
      <c r="UJB22" s="455"/>
      <c r="UJC22" s="455"/>
      <c r="UJD22" s="455"/>
      <c r="UJE22" s="39"/>
      <c r="UJF22" s="39"/>
      <c r="UJG22" s="39"/>
      <c r="UJH22" s="39"/>
      <c r="UJI22" s="39"/>
      <c r="UJJ22" s="455"/>
      <c r="UJK22" s="455"/>
      <c r="UJL22" s="455"/>
      <c r="UJM22" s="39"/>
      <c r="UJN22" s="39"/>
      <c r="UJO22" s="39"/>
      <c r="UJP22" s="39"/>
      <c r="UJQ22" s="39"/>
      <c r="UJR22" s="455"/>
      <c r="UJS22" s="455"/>
      <c r="UJT22" s="455"/>
      <c r="UJU22" s="39"/>
      <c r="UJV22" s="39"/>
      <c r="UJW22" s="39"/>
      <c r="UJX22" s="39"/>
      <c r="UJY22" s="39"/>
      <c r="UJZ22" s="455"/>
      <c r="UKA22" s="455"/>
      <c r="UKB22" s="455"/>
      <c r="UKC22" s="39"/>
      <c r="UKD22" s="39"/>
      <c r="UKE22" s="39"/>
      <c r="UKF22" s="39"/>
      <c r="UKG22" s="39"/>
      <c r="UKH22" s="455"/>
      <c r="UKI22" s="455"/>
      <c r="UKJ22" s="455"/>
      <c r="UKK22" s="39"/>
      <c r="UKL22" s="39"/>
      <c r="UKM22" s="39"/>
      <c r="UKN22" s="39"/>
      <c r="UKO22" s="39"/>
      <c r="UKP22" s="455"/>
      <c r="UKQ22" s="455"/>
      <c r="UKR22" s="455"/>
      <c r="UKS22" s="39"/>
      <c r="UKT22" s="39"/>
      <c r="UKU22" s="39"/>
      <c r="UKV22" s="39"/>
      <c r="UKW22" s="39"/>
      <c r="UKX22" s="455"/>
      <c r="UKY22" s="455"/>
      <c r="UKZ22" s="455"/>
      <c r="ULA22" s="39"/>
      <c r="ULB22" s="39"/>
      <c r="ULC22" s="39"/>
      <c r="ULD22" s="39"/>
      <c r="ULE22" s="39"/>
      <c r="ULF22" s="455"/>
      <c r="ULG22" s="455"/>
      <c r="ULH22" s="455"/>
      <c r="ULI22" s="39"/>
      <c r="ULJ22" s="39"/>
      <c r="ULK22" s="39"/>
      <c r="ULL22" s="39"/>
      <c r="ULM22" s="39"/>
      <c r="ULN22" s="455"/>
      <c r="ULO22" s="455"/>
      <c r="ULP22" s="455"/>
      <c r="ULQ22" s="39"/>
      <c r="ULR22" s="39"/>
      <c r="ULS22" s="39"/>
      <c r="ULT22" s="39"/>
      <c r="ULU22" s="39"/>
      <c r="ULV22" s="455"/>
      <c r="ULW22" s="455"/>
      <c r="ULX22" s="455"/>
      <c r="ULY22" s="39"/>
      <c r="ULZ22" s="39"/>
      <c r="UMA22" s="39"/>
      <c r="UMB22" s="39"/>
      <c r="UMC22" s="39"/>
      <c r="UMD22" s="455"/>
      <c r="UME22" s="455"/>
      <c r="UMF22" s="455"/>
      <c r="UMG22" s="39"/>
      <c r="UMH22" s="39"/>
      <c r="UMI22" s="39"/>
      <c r="UMJ22" s="39"/>
      <c r="UMK22" s="39"/>
      <c r="UML22" s="455"/>
      <c r="UMM22" s="455"/>
      <c r="UMN22" s="455"/>
      <c r="UMO22" s="39"/>
      <c r="UMP22" s="39"/>
      <c r="UMQ22" s="39"/>
      <c r="UMR22" s="39"/>
      <c r="UMS22" s="39"/>
      <c r="UMT22" s="455"/>
      <c r="UMU22" s="455"/>
      <c r="UMV22" s="455"/>
      <c r="UMW22" s="39"/>
      <c r="UMX22" s="39"/>
      <c r="UMY22" s="39"/>
      <c r="UMZ22" s="39"/>
      <c r="UNA22" s="39"/>
      <c r="UNB22" s="455"/>
      <c r="UNC22" s="455"/>
      <c r="UND22" s="455"/>
      <c r="UNE22" s="39"/>
      <c r="UNF22" s="39"/>
      <c r="UNG22" s="39"/>
      <c r="UNH22" s="39"/>
      <c r="UNI22" s="39"/>
      <c r="UNJ22" s="455"/>
      <c r="UNK22" s="455"/>
      <c r="UNL22" s="455"/>
      <c r="UNM22" s="39"/>
      <c r="UNN22" s="39"/>
      <c r="UNO22" s="39"/>
      <c r="UNP22" s="39"/>
      <c r="UNQ22" s="39"/>
      <c r="UNR22" s="455"/>
      <c r="UNS22" s="455"/>
      <c r="UNT22" s="455"/>
      <c r="UNU22" s="39"/>
      <c r="UNV22" s="39"/>
      <c r="UNW22" s="39"/>
      <c r="UNX22" s="39"/>
      <c r="UNY22" s="39"/>
      <c r="UNZ22" s="455"/>
      <c r="UOA22" s="455"/>
      <c r="UOB22" s="455"/>
      <c r="UOC22" s="39"/>
      <c r="UOD22" s="39"/>
      <c r="UOE22" s="39"/>
      <c r="UOF22" s="39"/>
      <c r="UOG22" s="39"/>
      <c r="UOH22" s="455"/>
      <c r="UOI22" s="455"/>
      <c r="UOJ22" s="455"/>
      <c r="UOK22" s="39"/>
      <c r="UOL22" s="39"/>
      <c r="UOM22" s="39"/>
      <c r="UON22" s="39"/>
      <c r="UOO22" s="39"/>
      <c r="UOP22" s="455"/>
      <c r="UOQ22" s="455"/>
      <c r="UOR22" s="455"/>
      <c r="UOS22" s="39"/>
      <c r="UOT22" s="39"/>
      <c r="UOU22" s="39"/>
      <c r="UOV22" s="39"/>
      <c r="UOW22" s="39"/>
      <c r="UOX22" s="455"/>
      <c r="UOY22" s="455"/>
      <c r="UOZ22" s="455"/>
      <c r="UPA22" s="39"/>
      <c r="UPB22" s="39"/>
      <c r="UPC22" s="39"/>
      <c r="UPD22" s="39"/>
      <c r="UPE22" s="39"/>
      <c r="UPF22" s="455"/>
      <c r="UPG22" s="455"/>
      <c r="UPH22" s="455"/>
      <c r="UPI22" s="39"/>
      <c r="UPJ22" s="39"/>
      <c r="UPK22" s="39"/>
      <c r="UPL22" s="39"/>
      <c r="UPM22" s="39"/>
      <c r="UPN22" s="455"/>
      <c r="UPO22" s="455"/>
      <c r="UPP22" s="455"/>
      <c r="UPQ22" s="39"/>
      <c r="UPR22" s="39"/>
      <c r="UPS22" s="39"/>
      <c r="UPT22" s="39"/>
      <c r="UPU22" s="39"/>
      <c r="UPV22" s="455"/>
      <c r="UPW22" s="455"/>
      <c r="UPX22" s="455"/>
      <c r="UPY22" s="39"/>
      <c r="UPZ22" s="39"/>
      <c r="UQA22" s="39"/>
      <c r="UQB22" s="39"/>
      <c r="UQC22" s="39"/>
      <c r="UQD22" s="455"/>
      <c r="UQE22" s="455"/>
      <c r="UQF22" s="455"/>
      <c r="UQG22" s="39"/>
      <c r="UQH22" s="39"/>
      <c r="UQI22" s="39"/>
      <c r="UQJ22" s="39"/>
      <c r="UQK22" s="39"/>
      <c r="UQL22" s="455"/>
      <c r="UQM22" s="455"/>
      <c r="UQN22" s="455"/>
      <c r="UQO22" s="39"/>
      <c r="UQP22" s="39"/>
      <c r="UQQ22" s="39"/>
      <c r="UQR22" s="39"/>
      <c r="UQS22" s="39"/>
      <c r="UQT22" s="455"/>
      <c r="UQU22" s="455"/>
      <c r="UQV22" s="455"/>
      <c r="UQW22" s="39"/>
      <c r="UQX22" s="39"/>
      <c r="UQY22" s="39"/>
      <c r="UQZ22" s="39"/>
      <c r="URA22" s="39"/>
      <c r="URB22" s="455"/>
      <c r="URC22" s="455"/>
      <c r="URD22" s="455"/>
      <c r="URE22" s="39"/>
      <c r="URF22" s="39"/>
      <c r="URG22" s="39"/>
      <c r="URH22" s="39"/>
      <c r="URI22" s="39"/>
      <c r="URJ22" s="455"/>
      <c r="URK22" s="455"/>
      <c r="URL22" s="455"/>
      <c r="URM22" s="39"/>
      <c r="URN22" s="39"/>
      <c r="URO22" s="39"/>
      <c r="URP22" s="39"/>
      <c r="URQ22" s="39"/>
      <c r="URR22" s="455"/>
      <c r="URS22" s="455"/>
      <c r="URT22" s="455"/>
      <c r="URU22" s="39"/>
      <c r="URV22" s="39"/>
      <c r="URW22" s="39"/>
      <c r="URX22" s="39"/>
      <c r="URY22" s="39"/>
      <c r="URZ22" s="455"/>
      <c r="USA22" s="455"/>
      <c r="USB22" s="455"/>
      <c r="USC22" s="39"/>
      <c r="USD22" s="39"/>
      <c r="USE22" s="39"/>
      <c r="USF22" s="39"/>
      <c r="USG22" s="39"/>
      <c r="USH22" s="455"/>
      <c r="USI22" s="455"/>
      <c r="USJ22" s="455"/>
      <c r="USK22" s="39"/>
      <c r="USL22" s="39"/>
      <c r="USM22" s="39"/>
      <c r="USN22" s="39"/>
      <c r="USO22" s="39"/>
      <c r="USP22" s="455"/>
      <c r="USQ22" s="455"/>
      <c r="USR22" s="455"/>
      <c r="USS22" s="39"/>
      <c r="UST22" s="39"/>
      <c r="USU22" s="39"/>
      <c r="USV22" s="39"/>
      <c r="USW22" s="39"/>
      <c r="USX22" s="455"/>
      <c r="USY22" s="455"/>
      <c r="USZ22" s="455"/>
      <c r="UTA22" s="39"/>
      <c r="UTB22" s="39"/>
      <c r="UTC22" s="39"/>
      <c r="UTD22" s="39"/>
      <c r="UTE22" s="39"/>
      <c r="UTF22" s="455"/>
      <c r="UTG22" s="455"/>
      <c r="UTH22" s="455"/>
      <c r="UTI22" s="39"/>
      <c r="UTJ22" s="39"/>
      <c r="UTK22" s="39"/>
      <c r="UTL22" s="39"/>
      <c r="UTM22" s="39"/>
      <c r="UTN22" s="455"/>
      <c r="UTO22" s="455"/>
      <c r="UTP22" s="455"/>
      <c r="UTQ22" s="39"/>
      <c r="UTR22" s="39"/>
      <c r="UTS22" s="39"/>
      <c r="UTT22" s="39"/>
      <c r="UTU22" s="39"/>
      <c r="UTV22" s="455"/>
      <c r="UTW22" s="455"/>
      <c r="UTX22" s="455"/>
      <c r="UTY22" s="39"/>
      <c r="UTZ22" s="39"/>
      <c r="UUA22" s="39"/>
      <c r="UUB22" s="39"/>
      <c r="UUC22" s="39"/>
      <c r="UUD22" s="455"/>
      <c r="UUE22" s="455"/>
      <c r="UUF22" s="455"/>
      <c r="UUG22" s="39"/>
      <c r="UUH22" s="39"/>
      <c r="UUI22" s="39"/>
      <c r="UUJ22" s="39"/>
      <c r="UUK22" s="39"/>
      <c r="UUL22" s="455"/>
      <c r="UUM22" s="455"/>
      <c r="UUN22" s="455"/>
      <c r="UUO22" s="39"/>
      <c r="UUP22" s="39"/>
      <c r="UUQ22" s="39"/>
      <c r="UUR22" s="39"/>
      <c r="UUS22" s="39"/>
      <c r="UUT22" s="455"/>
      <c r="UUU22" s="455"/>
      <c r="UUV22" s="455"/>
      <c r="UUW22" s="39"/>
      <c r="UUX22" s="39"/>
      <c r="UUY22" s="39"/>
      <c r="UUZ22" s="39"/>
      <c r="UVA22" s="39"/>
      <c r="UVB22" s="455"/>
      <c r="UVC22" s="455"/>
      <c r="UVD22" s="455"/>
      <c r="UVE22" s="39"/>
      <c r="UVF22" s="39"/>
      <c r="UVG22" s="39"/>
      <c r="UVH22" s="39"/>
      <c r="UVI22" s="39"/>
      <c r="UVJ22" s="455"/>
      <c r="UVK22" s="455"/>
      <c r="UVL22" s="455"/>
      <c r="UVM22" s="39"/>
      <c r="UVN22" s="39"/>
      <c r="UVO22" s="39"/>
      <c r="UVP22" s="39"/>
      <c r="UVQ22" s="39"/>
      <c r="UVR22" s="455"/>
      <c r="UVS22" s="455"/>
      <c r="UVT22" s="455"/>
      <c r="UVU22" s="39"/>
      <c r="UVV22" s="39"/>
      <c r="UVW22" s="39"/>
      <c r="UVX22" s="39"/>
      <c r="UVY22" s="39"/>
      <c r="UVZ22" s="455"/>
      <c r="UWA22" s="455"/>
      <c r="UWB22" s="455"/>
      <c r="UWC22" s="39"/>
      <c r="UWD22" s="39"/>
      <c r="UWE22" s="39"/>
      <c r="UWF22" s="39"/>
      <c r="UWG22" s="39"/>
      <c r="UWH22" s="455"/>
      <c r="UWI22" s="455"/>
      <c r="UWJ22" s="455"/>
      <c r="UWK22" s="39"/>
      <c r="UWL22" s="39"/>
      <c r="UWM22" s="39"/>
      <c r="UWN22" s="39"/>
      <c r="UWO22" s="39"/>
      <c r="UWP22" s="455"/>
      <c r="UWQ22" s="455"/>
      <c r="UWR22" s="455"/>
      <c r="UWS22" s="39"/>
      <c r="UWT22" s="39"/>
      <c r="UWU22" s="39"/>
      <c r="UWV22" s="39"/>
      <c r="UWW22" s="39"/>
      <c r="UWX22" s="455"/>
      <c r="UWY22" s="455"/>
      <c r="UWZ22" s="455"/>
      <c r="UXA22" s="39"/>
      <c r="UXB22" s="39"/>
      <c r="UXC22" s="39"/>
      <c r="UXD22" s="39"/>
      <c r="UXE22" s="39"/>
      <c r="UXF22" s="455"/>
      <c r="UXG22" s="455"/>
      <c r="UXH22" s="455"/>
      <c r="UXI22" s="39"/>
      <c r="UXJ22" s="39"/>
      <c r="UXK22" s="39"/>
      <c r="UXL22" s="39"/>
      <c r="UXM22" s="39"/>
      <c r="UXN22" s="455"/>
      <c r="UXO22" s="455"/>
      <c r="UXP22" s="455"/>
      <c r="UXQ22" s="39"/>
      <c r="UXR22" s="39"/>
      <c r="UXS22" s="39"/>
      <c r="UXT22" s="39"/>
      <c r="UXU22" s="39"/>
      <c r="UXV22" s="455"/>
      <c r="UXW22" s="455"/>
      <c r="UXX22" s="455"/>
      <c r="UXY22" s="39"/>
      <c r="UXZ22" s="39"/>
      <c r="UYA22" s="39"/>
      <c r="UYB22" s="39"/>
      <c r="UYC22" s="39"/>
      <c r="UYD22" s="455"/>
      <c r="UYE22" s="455"/>
      <c r="UYF22" s="455"/>
      <c r="UYG22" s="39"/>
      <c r="UYH22" s="39"/>
      <c r="UYI22" s="39"/>
      <c r="UYJ22" s="39"/>
      <c r="UYK22" s="39"/>
      <c r="UYL22" s="455"/>
      <c r="UYM22" s="455"/>
      <c r="UYN22" s="455"/>
      <c r="UYO22" s="39"/>
      <c r="UYP22" s="39"/>
      <c r="UYQ22" s="39"/>
      <c r="UYR22" s="39"/>
      <c r="UYS22" s="39"/>
      <c r="UYT22" s="455"/>
      <c r="UYU22" s="455"/>
      <c r="UYV22" s="455"/>
      <c r="UYW22" s="39"/>
      <c r="UYX22" s="39"/>
      <c r="UYY22" s="39"/>
      <c r="UYZ22" s="39"/>
      <c r="UZA22" s="39"/>
      <c r="UZB22" s="455"/>
      <c r="UZC22" s="455"/>
      <c r="UZD22" s="455"/>
      <c r="UZE22" s="39"/>
      <c r="UZF22" s="39"/>
      <c r="UZG22" s="39"/>
      <c r="UZH22" s="39"/>
      <c r="UZI22" s="39"/>
      <c r="UZJ22" s="455"/>
      <c r="UZK22" s="455"/>
      <c r="UZL22" s="455"/>
      <c r="UZM22" s="39"/>
      <c r="UZN22" s="39"/>
      <c r="UZO22" s="39"/>
      <c r="UZP22" s="39"/>
      <c r="UZQ22" s="39"/>
      <c r="UZR22" s="455"/>
      <c r="UZS22" s="455"/>
      <c r="UZT22" s="455"/>
      <c r="UZU22" s="39"/>
      <c r="UZV22" s="39"/>
      <c r="UZW22" s="39"/>
      <c r="UZX22" s="39"/>
      <c r="UZY22" s="39"/>
      <c r="UZZ22" s="455"/>
      <c r="VAA22" s="455"/>
      <c r="VAB22" s="455"/>
      <c r="VAC22" s="39"/>
      <c r="VAD22" s="39"/>
      <c r="VAE22" s="39"/>
      <c r="VAF22" s="39"/>
      <c r="VAG22" s="39"/>
      <c r="VAH22" s="455"/>
      <c r="VAI22" s="455"/>
      <c r="VAJ22" s="455"/>
      <c r="VAK22" s="39"/>
      <c r="VAL22" s="39"/>
      <c r="VAM22" s="39"/>
      <c r="VAN22" s="39"/>
      <c r="VAO22" s="39"/>
      <c r="VAP22" s="455"/>
      <c r="VAQ22" s="455"/>
      <c r="VAR22" s="455"/>
      <c r="VAS22" s="39"/>
      <c r="VAT22" s="39"/>
      <c r="VAU22" s="39"/>
      <c r="VAV22" s="39"/>
      <c r="VAW22" s="39"/>
      <c r="VAX22" s="455"/>
      <c r="VAY22" s="455"/>
      <c r="VAZ22" s="455"/>
      <c r="VBA22" s="39"/>
      <c r="VBB22" s="39"/>
      <c r="VBC22" s="39"/>
      <c r="VBD22" s="39"/>
      <c r="VBE22" s="39"/>
      <c r="VBF22" s="455"/>
      <c r="VBG22" s="455"/>
      <c r="VBH22" s="455"/>
      <c r="VBI22" s="39"/>
      <c r="VBJ22" s="39"/>
      <c r="VBK22" s="39"/>
      <c r="VBL22" s="39"/>
      <c r="VBM22" s="39"/>
      <c r="VBN22" s="455"/>
      <c r="VBO22" s="455"/>
      <c r="VBP22" s="455"/>
      <c r="VBQ22" s="39"/>
      <c r="VBR22" s="39"/>
      <c r="VBS22" s="39"/>
      <c r="VBT22" s="39"/>
      <c r="VBU22" s="39"/>
      <c r="VBV22" s="455"/>
      <c r="VBW22" s="455"/>
      <c r="VBX22" s="455"/>
      <c r="VBY22" s="39"/>
      <c r="VBZ22" s="39"/>
      <c r="VCA22" s="39"/>
      <c r="VCB22" s="39"/>
      <c r="VCC22" s="39"/>
      <c r="VCD22" s="455"/>
      <c r="VCE22" s="455"/>
      <c r="VCF22" s="455"/>
      <c r="VCG22" s="39"/>
      <c r="VCH22" s="39"/>
      <c r="VCI22" s="39"/>
      <c r="VCJ22" s="39"/>
      <c r="VCK22" s="39"/>
      <c r="VCL22" s="455"/>
      <c r="VCM22" s="455"/>
      <c r="VCN22" s="455"/>
      <c r="VCO22" s="39"/>
      <c r="VCP22" s="39"/>
      <c r="VCQ22" s="39"/>
      <c r="VCR22" s="39"/>
      <c r="VCS22" s="39"/>
      <c r="VCT22" s="455"/>
      <c r="VCU22" s="455"/>
      <c r="VCV22" s="455"/>
      <c r="VCW22" s="39"/>
      <c r="VCX22" s="39"/>
      <c r="VCY22" s="39"/>
      <c r="VCZ22" s="39"/>
      <c r="VDA22" s="39"/>
      <c r="VDB22" s="455"/>
      <c r="VDC22" s="455"/>
      <c r="VDD22" s="455"/>
      <c r="VDE22" s="39"/>
      <c r="VDF22" s="39"/>
      <c r="VDG22" s="39"/>
      <c r="VDH22" s="39"/>
      <c r="VDI22" s="39"/>
      <c r="VDJ22" s="455"/>
      <c r="VDK22" s="455"/>
      <c r="VDL22" s="455"/>
      <c r="VDM22" s="39"/>
      <c r="VDN22" s="39"/>
      <c r="VDO22" s="39"/>
      <c r="VDP22" s="39"/>
      <c r="VDQ22" s="39"/>
      <c r="VDR22" s="455"/>
      <c r="VDS22" s="455"/>
      <c r="VDT22" s="455"/>
      <c r="VDU22" s="39"/>
      <c r="VDV22" s="39"/>
      <c r="VDW22" s="39"/>
      <c r="VDX22" s="39"/>
      <c r="VDY22" s="39"/>
      <c r="VDZ22" s="455"/>
      <c r="VEA22" s="455"/>
      <c r="VEB22" s="455"/>
      <c r="VEC22" s="39"/>
      <c r="VED22" s="39"/>
      <c r="VEE22" s="39"/>
      <c r="VEF22" s="39"/>
      <c r="VEG22" s="39"/>
      <c r="VEH22" s="455"/>
      <c r="VEI22" s="455"/>
      <c r="VEJ22" s="455"/>
      <c r="VEK22" s="39"/>
      <c r="VEL22" s="39"/>
      <c r="VEM22" s="39"/>
      <c r="VEN22" s="39"/>
      <c r="VEO22" s="39"/>
      <c r="VEP22" s="455"/>
      <c r="VEQ22" s="455"/>
      <c r="VER22" s="455"/>
      <c r="VES22" s="39"/>
      <c r="VET22" s="39"/>
      <c r="VEU22" s="39"/>
      <c r="VEV22" s="39"/>
      <c r="VEW22" s="39"/>
      <c r="VEX22" s="455"/>
      <c r="VEY22" s="455"/>
      <c r="VEZ22" s="455"/>
      <c r="VFA22" s="39"/>
      <c r="VFB22" s="39"/>
      <c r="VFC22" s="39"/>
      <c r="VFD22" s="39"/>
      <c r="VFE22" s="39"/>
      <c r="VFF22" s="455"/>
      <c r="VFG22" s="455"/>
      <c r="VFH22" s="455"/>
      <c r="VFI22" s="39"/>
      <c r="VFJ22" s="39"/>
      <c r="VFK22" s="39"/>
      <c r="VFL22" s="39"/>
      <c r="VFM22" s="39"/>
      <c r="VFN22" s="455"/>
      <c r="VFO22" s="455"/>
      <c r="VFP22" s="455"/>
      <c r="VFQ22" s="39"/>
      <c r="VFR22" s="39"/>
      <c r="VFS22" s="39"/>
      <c r="VFT22" s="39"/>
      <c r="VFU22" s="39"/>
      <c r="VFV22" s="455"/>
      <c r="VFW22" s="455"/>
      <c r="VFX22" s="455"/>
      <c r="VFY22" s="39"/>
      <c r="VFZ22" s="39"/>
      <c r="VGA22" s="39"/>
      <c r="VGB22" s="39"/>
      <c r="VGC22" s="39"/>
      <c r="VGD22" s="455"/>
      <c r="VGE22" s="455"/>
      <c r="VGF22" s="455"/>
      <c r="VGG22" s="39"/>
      <c r="VGH22" s="39"/>
      <c r="VGI22" s="39"/>
      <c r="VGJ22" s="39"/>
      <c r="VGK22" s="39"/>
      <c r="VGL22" s="455"/>
      <c r="VGM22" s="455"/>
      <c r="VGN22" s="455"/>
      <c r="VGO22" s="39"/>
      <c r="VGP22" s="39"/>
      <c r="VGQ22" s="39"/>
      <c r="VGR22" s="39"/>
      <c r="VGS22" s="39"/>
      <c r="VGT22" s="455"/>
      <c r="VGU22" s="455"/>
      <c r="VGV22" s="455"/>
      <c r="VGW22" s="39"/>
      <c r="VGX22" s="39"/>
      <c r="VGY22" s="39"/>
      <c r="VGZ22" s="39"/>
      <c r="VHA22" s="39"/>
      <c r="VHB22" s="455"/>
      <c r="VHC22" s="455"/>
      <c r="VHD22" s="455"/>
      <c r="VHE22" s="39"/>
      <c r="VHF22" s="39"/>
      <c r="VHG22" s="39"/>
      <c r="VHH22" s="39"/>
      <c r="VHI22" s="39"/>
      <c r="VHJ22" s="455"/>
      <c r="VHK22" s="455"/>
      <c r="VHL22" s="455"/>
      <c r="VHM22" s="39"/>
      <c r="VHN22" s="39"/>
      <c r="VHO22" s="39"/>
      <c r="VHP22" s="39"/>
      <c r="VHQ22" s="39"/>
      <c r="VHR22" s="455"/>
      <c r="VHS22" s="455"/>
      <c r="VHT22" s="455"/>
      <c r="VHU22" s="39"/>
      <c r="VHV22" s="39"/>
      <c r="VHW22" s="39"/>
      <c r="VHX22" s="39"/>
      <c r="VHY22" s="39"/>
      <c r="VHZ22" s="455"/>
      <c r="VIA22" s="455"/>
      <c r="VIB22" s="455"/>
      <c r="VIC22" s="39"/>
      <c r="VID22" s="39"/>
      <c r="VIE22" s="39"/>
      <c r="VIF22" s="39"/>
      <c r="VIG22" s="39"/>
      <c r="VIH22" s="455"/>
      <c r="VII22" s="455"/>
      <c r="VIJ22" s="455"/>
      <c r="VIK22" s="39"/>
      <c r="VIL22" s="39"/>
      <c r="VIM22" s="39"/>
      <c r="VIN22" s="39"/>
      <c r="VIO22" s="39"/>
      <c r="VIP22" s="455"/>
      <c r="VIQ22" s="455"/>
      <c r="VIR22" s="455"/>
      <c r="VIS22" s="39"/>
      <c r="VIT22" s="39"/>
      <c r="VIU22" s="39"/>
      <c r="VIV22" s="39"/>
      <c r="VIW22" s="39"/>
      <c r="VIX22" s="455"/>
      <c r="VIY22" s="455"/>
      <c r="VIZ22" s="455"/>
      <c r="VJA22" s="39"/>
      <c r="VJB22" s="39"/>
      <c r="VJC22" s="39"/>
      <c r="VJD22" s="39"/>
      <c r="VJE22" s="39"/>
      <c r="VJF22" s="455"/>
      <c r="VJG22" s="455"/>
      <c r="VJH22" s="455"/>
      <c r="VJI22" s="39"/>
      <c r="VJJ22" s="39"/>
      <c r="VJK22" s="39"/>
      <c r="VJL22" s="39"/>
      <c r="VJM22" s="39"/>
      <c r="VJN22" s="455"/>
      <c r="VJO22" s="455"/>
      <c r="VJP22" s="455"/>
      <c r="VJQ22" s="39"/>
      <c r="VJR22" s="39"/>
      <c r="VJS22" s="39"/>
      <c r="VJT22" s="39"/>
      <c r="VJU22" s="39"/>
      <c r="VJV22" s="455"/>
      <c r="VJW22" s="455"/>
      <c r="VJX22" s="455"/>
      <c r="VJY22" s="39"/>
      <c r="VJZ22" s="39"/>
      <c r="VKA22" s="39"/>
      <c r="VKB22" s="39"/>
      <c r="VKC22" s="39"/>
      <c r="VKD22" s="455"/>
      <c r="VKE22" s="455"/>
      <c r="VKF22" s="455"/>
      <c r="VKG22" s="39"/>
      <c r="VKH22" s="39"/>
      <c r="VKI22" s="39"/>
      <c r="VKJ22" s="39"/>
      <c r="VKK22" s="39"/>
      <c r="VKL22" s="455"/>
      <c r="VKM22" s="455"/>
      <c r="VKN22" s="455"/>
      <c r="VKO22" s="39"/>
      <c r="VKP22" s="39"/>
      <c r="VKQ22" s="39"/>
      <c r="VKR22" s="39"/>
      <c r="VKS22" s="39"/>
      <c r="VKT22" s="455"/>
      <c r="VKU22" s="455"/>
      <c r="VKV22" s="455"/>
      <c r="VKW22" s="39"/>
      <c r="VKX22" s="39"/>
      <c r="VKY22" s="39"/>
      <c r="VKZ22" s="39"/>
      <c r="VLA22" s="39"/>
      <c r="VLB22" s="455"/>
      <c r="VLC22" s="455"/>
      <c r="VLD22" s="455"/>
      <c r="VLE22" s="39"/>
      <c r="VLF22" s="39"/>
      <c r="VLG22" s="39"/>
      <c r="VLH22" s="39"/>
      <c r="VLI22" s="39"/>
      <c r="VLJ22" s="455"/>
      <c r="VLK22" s="455"/>
      <c r="VLL22" s="455"/>
      <c r="VLM22" s="39"/>
      <c r="VLN22" s="39"/>
      <c r="VLO22" s="39"/>
      <c r="VLP22" s="39"/>
      <c r="VLQ22" s="39"/>
      <c r="VLR22" s="455"/>
      <c r="VLS22" s="455"/>
      <c r="VLT22" s="455"/>
      <c r="VLU22" s="39"/>
      <c r="VLV22" s="39"/>
      <c r="VLW22" s="39"/>
      <c r="VLX22" s="39"/>
      <c r="VLY22" s="39"/>
      <c r="VLZ22" s="455"/>
      <c r="VMA22" s="455"/>
      <c r="VMB22" s="455"/>
      <c r="VMC22" s="39"/>
      <c r="VMD22" s="39"/>
      <c r="VME22" s="39"/>
      <c r="VMF22" s="39"/>
      <c r="VMG22" s="39"/>
      <c r="VMH22" s="455"/>
      <c r="VMI22" s="455"/>
      <c r="VMJ22" s="455"/>
      <c r="VMK22" s="39"/>
      <c r="VML22" s="39"/>
      <c r="VMM22" s="39"/>
      <c r="VMN22" s="39"/>
      <c r="VMO22" s="39"/>
      <c r="VMP22" s="455"/>
      <c r="VMQ22" s="455"/>
      <c r="VMR22" s="455"/>
      <c r="VMS22" s="39"/>
      <c r="VMT22" s="39"/>
      <c r="VMU22" s="39"/>
      <c r="VMV22" s="39"/>
      <c r="VMW22" s="39"/>
      <c r="VMX22" s="455"/>
      <c r="VMY22" s="455"/>
      <c r="VMZ22" s="455"/>
      <c r="VNA22" s="39"/>
      <c r="VNB22" s="39"/>
      <c r="VNC22" s="39"/>
      <c r="VND22" s="39"/>
      <c r="VNE22" s="39"/>
      <c r="VNF22" s="455"/>
      <c r="VNG22" s="455"/>
      <c r="VNH22" s="455"/>
      <c r="VNI22" s="39"/>
      <c r="VNJ22" s="39"/>
      <c r="VNK22" s="39"/>
      <c r="VNL22" s="39"/>
      <c r="VNM22" s="39"/>
      <c r="VNN22" s="455"/>
      <c r="VNO22" s="455"/>
      <c r="VNP22" s="455"/>
      <c r="VNQ22" s="39"/>
      <c r="VNR22" s="39"/>
      <c r="VNS22" s="39"/>
      <c r="VNT22" s="39"/>
      <c r="VNU22" s="39"/>
      <c r="VNV22" s="455"/>
      <c r="VNW22" s="455"/>
      <c r="VNX22" s="455"/>
      <c r="VNY22" s="39"/>
      <c r="VNZ22" s="39"/>
      <c r="VOA22" s="39"/>
      <c r="VOB22" s="39"/>
      <c r="VOC22" s="39"/>
      <c r="VOD22" s="455"/>
      <c r="VOE22" s="455"/>
      <c r="VOF22" s="455"/>
      <c r="VOG22" s="39"/>
      <c r="VOH22" s="39"/>
      <c r="VOI22" s="39"/>
      <c r="VOJ22" s="39"/>
      <c r="VOK22" s="39"/>
      <c r="VOL22" s="455"/>
      <c r="VOM22" s="455"/>
      <c r="VON22" s="455"/>
      <c r="VOO22" s="39"/>
      <c r="VOP22" s="39"/>
      <c r="VOQ22" s="39"/>
      <c r="VOR22" s="39"/>
      <c r="VOS22" s="39"/>
      <c r="VOT22" s="455"/>
      <c r="VOU22" s="455"/>
      <c r="VOV22" s="455"/>
      <c r="VOW22" s="39"/>
      <c r="VOX22" s="39"/>
      <c r="VOY22" s="39"/>
      <c r="VOZ22" s="39"/>
      <c r="VPA22" s="39"/>
      <c r="VPB22" s="455"/>
      <c r="VPC22" s="455"/>
      <c r="VPD22" s="455"/>
      <c r="VPE22" s="39"/>
      <c r="VPF22" s="39"/>
      <c r="VPG22" s="39"/>
      <c r="VPH22" s="39"/>
      <c r="VPI22" s="39"/>
      <c r="VPJ22" s="455"/>
      <c r="VPK22" s="455"/>
      <c r="VPL22" s="455"/>
      <c r="VPM22" s="39"/>
      <c r="VPN22" s="39"/>
      <c r="VPO22" s="39"/>
      <c r="VPP22" s="39"/>
      <c r="VPQ22" s="39"/>
      <c r="VPR22" s="455"/>
      <c r="VPS22" s="455"/>
      <c r="VPT22" s="455"/>
      <c r="VPU22" s="39"/>
      <c r="VPV22" s="39"/>
      <c r="VPW22" s="39"/>
      <c r="VPX22" s="39"/>
      <c r="VPY22" s="39"/>
      <c r="VPZ22" s="455"/>
      <c r="VQA22" s="455"/>
      <c r="VQB22" s="455"/>
      <c r="VQC22" s="39"/>
      <c r="VQD22" s="39"/>
      <c r="VQE22" s="39"/>
      <c r="VQF22" s="39"/>
      <c r="VQG22" s="39"/>
      <c r="VQH22" s="455"/>
      <c r="VQI22" s="455"/>
      <c r="VQJ22" s="455"/>
      <c r="VQK22" s="39"/>
      <c r="VQL22" s="39"/>
      <c r="VQM22" s="39"/>
      <c r="VQN22" s="39"/>
      <c r="VQO22" s="39"/>
      <c r="VQP22" s="455"/>
      <c r="VQQ22" s="455"/>
      <c r="VQR22" s="455"/>
      <c r="VQS22" s="39"/>
      <c r="VQT22" s="39"/>
      <c r="VQU22" s="39"/>
      <c r="VQV22" s="39"/>
      <c r="VQW22" s="39"/>
      <c r="VQX22" s="455"/>
      <c r="VQY22" s="455"/>
      <c r="VQZ22" s="455"/>
      <c r="VRA22" s="39"/>
      <c r="VRB22" s="39"/>
      <c r="VRC22" s="39"/>
      <c r="VRD22" s="39"/>
      <c r="VRE22" s="39"/>
      <c r="VRF22" s="455"/>
      <c r="VRG22" s="455"/>
      <c r="VRH22" s="455"/>
      <c r="VRI22" s="39"/>
      <c r="VRJ22" s="39"/>
      <c r="VRK22" s="39"/>
      <c r="VRL22" s="39"/>
      <c r="VRM22" s="39"/>
      <c r="VRN22" s="455"/>
      <c r="VRO22" s="455"/>
      <c r="VRP22" s="455"/>
      <c r="VRQ22" s="39"/>
      <c r="VRR22" s="39"/>
      <c r="VRS22" s="39"/>
      <c r="VRT22" s="39"/>
      <c r="VRU22" s="39"/>
      <c r="VRV22" s="455"/>
      <c r="VRW22" s="455"/>
      <c r="VRX22" s="455"/>
      <c r="VRY22" s="39"/>
      <c r="VRZ22" s="39"/>
      <c r="VSA22" s="39"/>
      <c r="VSB22" s="39"/>
      <c r="VSC22" s="39"/>
      <c r="VSD22" s="455"/>
      <c r="VSE22" s="455"/>
      <c r="VSF22" s="455"/>
      <c r="VSG22" s="39"/>
      <c r="VSH22" s="39"/>
      <c r="VSI22" s="39"/>
      <c r="VSJ22" s="39"/>
      <c r="VSK22" s="39"/>
      <c r="VSL22" s="455"/>
      <c r="VSM22" s="455"/>
      <c r="VSN22" s="455"/>
      <c r="VSO22" s="39"/>
      <c r="VSP22" s="39"/>
      <c r="VSQ22" s="39"/>
      <c r="VSR22" s="39"/>
      <c r="VSS22" s="39"/>
      <c r="VST22" s="455"/>
      <c r="VSU22" s="455"/>
      <c r="VSV22" s="455"/>
      <c r="VSW22" s="39"/>
      <c r="VSX22" s="39"/>
      <c r="VSY22" s="39"/>
      <c r="VSZ22" s="39"/>
      <c r="VTA22" s="39"/>
      <c r="VTB22" s="455"/>
      <c r="VTC22" s="455"/>
      <c r="VTD22" s="455"/>
      <c r="VTE22" s="39"/>
      <c r="VTF22" s="39"/>
      <c r="VTG22" s="39"/>
      <c r="VTH22" s="39"/>
      <c r="VTI22" s="39"/>
      <c r="VTJ22" s="455"/>
      <c r="VTK22" s="455"/>
      <c r="VTL22" s="455"/>
      <c r="VTM22" s="39"/>
      <c r="VTN22" s="39"/>
      <c r="VTO22" s="39"/>
      <c r="VTP22" s="39"/>
      <c r="VTQ22" s="39"/>
      <c r="VTR22" s="455"/>
      <c r="VTS22" s="455"/>
      <c r="VTT22" s="455"/>
      <c r="VTU22" s="39"/>
      <c r="VTV22" s="39"/>
      <c r="VTW22" s="39"/>
      <c r="VTX22" s="39"/>
      <c r="VTY22" s="39"/>
      <c r="VTZ22" s="455"/>
      <c r="VUA22" s="455"/>
      <c r="VUB22" s="455"/>
      <c r="VUC22" s="39"/>
      <c r="VUD22" s="39"/>
      <c r="VUE22" s="39"/>
      <c r="VUF22" s="39"/>
      <c r="VUG22" s="39"/>
      <c r="VUH22" s="455"/>
      <c r="VUI22" s="455"/>
      <c r="VUJ22" s="455"/>
      <c r="VUK22" s="39"/>
      <c r="VUL22" s="39"/>
      <c r="VUM22" s="39"/>
      <c r="VUN22" s="39"/>
      <c r="VUO22" s="39"/>
      <c r="VUP22" s="455"/>
      <c r="VUQ22" s="455"/>
      <c r="VUR22" s="455"/>
      <c r="VUS22" s="39"/>
      <c r="VUT22" s="39"/>
      <c r="VUU22" s="39"/>
      <c r="VUV22" s="39"/>
      <c r="VUW22" s="39"/>
      <c r="VUX22" s="455"/>
      <c r="VUY22" s="455"/>
      <c r="VUZ22" s="455"/>
      <c r="VVA22" s="39"/>
      <c r="VVB22" s="39"/>
      <c r="VVC22" s="39"/>
      <c r="VVD22" s="39"/>
      <c r="VVE22" s="39"/>
      <c r="VVF22" s="455"/>
      <c r="VVG22" s="455"/>
      <c r="VVH22" s="455"/>
      <c r="VVI22" s="39"/>
      <c r="VVJ22" s="39"/>
      <c r="VVK22" s="39"/>
      <c r="VVL22" s="39"/>
      <c r="VVM22" s="39"/>
      <c r="VVN22" s="455"/>
      <c r="VVO22" s="455"/>
      <c r="VVP22" s="455"/>
      <c r="VVQ22" s="39"/>
      <c r="VVR22" s="39"/>
      <c r="VVS22" s="39"/>
      <c r="VVT22" s="39"/>
      <c r="VVU22" s="39"/>
      <c r="VVV22" s="455"/>
      <c r="VVW22" s="455"/>
      <c r="VVX22" s="455"/>
      <c r="VVY22" s="39"/>
      <c r="VVZ22" s="39"/>
      <c r="VWA22" s="39"/>
      <c r="VWB22" s="39"/>
      <c r="VWC22" s="39"/>
      <c r="VWD22" s="455"/>
      <c r="VWE22" s="455"/>
      <c r="VWF22" s="455"/>
      <c r="VWG22" s="39"/>
      <c r="VWH22" s="39"/>
      <c r="VWI22" s="39"/>
      <c r="VWJ22" s="39"/>
      <c r="VWK22" s="39"/>
      <c r="VWL22" s="455"/>
      <c r="VWM22" s="455"/>
      <c r="VWN22" s="455"/>
      <c r="VWO22" s="39"/>
      <c r="VWP22" s="39"/>
      <c r="VWQ22" s="39"/>
      <c r="VWR22" s="39"/>
      <c r="VWS22" s="39"/>
      <c r="VWT22" s="455"/>
      <c r="VWU22" s="455"/>
      <c r="VWV22" s="455"/>
      <c r="VWW22" s="39"/>
      <c r="VWX22" s="39"/>
      <c r="VWY22" s="39"/>
      <c r="VWZ22" s="39"/>
      <c r="VXA22" s="39"/>
      <c r="VXB22" s="455"/>
      <c r="VXC22" s="455"/>
      <c r="VXD22" s="455"/>
      <c r="VXE22" s="39"/>
      <c r="VXF22" s="39"/>
      <c r="VXG22" s="39"/>
      <c r="VXH22" s="39"/>
      <c r="VXI22" s="39"/>
      <c r="VXJ22" s="455"/>
      <c r="VXK22" s="455"/>
      <c r="VXL22" s="455"/>
      <c r="VXM22" s="39"/>
      <c r="VXN22" s="39"/>
      <c r="VXO22" s="39"/>
      <c r="VXP22" s="39"/>
      <c r="VXQ22" s="39"/>
      <c r="VXR22" s="455"/>
      <c r="VXS22" s="455"/>
      <c r="VXT22" s="455"/>
      <c r="VXU22" s="39"/>
      <c r="VXV22" s="39"/>
      <c r="VXW22" s="39"/>
      <c r="VXX22" s="39"/>
      <c r="VXY22" s="39"/>
      <c r="VXZ22" s="455"/>
      <c r="VYA22" s="455"/>
      <c r="VYB22" s="455"/>
      <c r="VYC22" s="39"/>
      <c r="VYD22" s="39"/>
      <c r="VYE22" s="39"/>
      <c r="VYF22" s="39"/>
      <c r="VYG22" s="39"/>
      <c r="VYH22" s="455"/>
      <c r="VYI22" s="455"/>
      <c r="VYJ22" s="455"/>
      <c r="VYK22" s="39"/>
      <c r="VYL22" s="39"/>
      <c r="VYM22" s="39"/>
      <c r="VYN22" s="39"/>
      <c r="VYO22" s="39"/>
      <c r="VYP22" s="455"/>
      <c r="VYQ22" s="455"/>
      <c r="VYR22" s="455"/>
      <c r="VYS22" s="39"/>
      <c r="VYT22" s="39"/>
      <c r="VYU22" s="39"/>
      <c r="VYV22" s="39"/>
      <c r="VYW22" s="39"/>
      <c r="VYX22" s="455"/>
      <c r="VYY22" s="455"/>
      <c r="VYZ22" s="455"/>
      <c r="VZA22" s="39"/>
      <c r="VZB22" s="39"/>
      <c r="VZC22" s="39"/>
      <c r="VZD22" s="39"/>
      <c r="VZE22" s="39"/>
      <c r="VZF22" s="455"/>
      <c r="VZG22" s="455"/>
      <c r="VZH22" s="455"/>
      <c r="VZI22" s="39"/>
      <c r="VZJ22" s="39"/>
      <c r="VZK22" s="39"/>
      <c r="VZL22" s="39"/>
      <c r="VZM22" s="39"/>
      <c r="VZN22" s="455"/>
      <c r="VZO22" s="455"/>
      <c r="VZP22" s="455"/>
      <c r="VZQ22" s="39"/>
      <c r="VZR22" s="39"/>
      <c r="VZS22" s="39"/>
      <c r="VZT22" s="39"/>
      <c r="VZU22" s="39"/>
      <c r="VZV22" s="455"/>
      <c r="VZW22" s="455"/>
      <c r="VZX22" s="455"/>
      <c r="VZY22" s="39"/>
      <c r="VZZ22" s="39"/>
      <c r="WAA22" s="39"/>
      <c r="WAB22" s="39"/>
      <c r="WAC22" s="39"/>
      <c r="WAD22" s="455"/>
      <c r="WAE22" s="455"/>
      <c r="WAF22" s="455"/>
      <c r="WAG22" s="39"/>
      <c r="WAH22" s="39"/>
      <c r="WAI22" s="39"/>
      <c r="WAJ22" s="39"/>
      <c r="WAK22" s="39"/>
      <c r="WAL22" s="455"/>
      <c r="WAM22" s="455"/>
      <c r="WAN22" s="455"/>
      <c r="WAO22" s="39"/>
      <c r="WAP22" s="39"/>
      <c r="WAQ22" s="39"/>
      <c r="WAR22" s="39"/>
      <c r="WAS22" s="39"/>
      <c r="WAT22" s="455"/>
      <c r="WAU22" s="455"/>
      <c r="WAV22" s="455"/>
      <c r="WAW22" s="39"/>
      <c r="WAX22" s="39"/>
      <c r="WAY22" s="39"/>
      <c r="WAZ22" s="39"/>
      <c r="WBA22" s="39"/>
      <c r="WBB22" s="455"/>
      <c r="WBC22" s="455"/>
      <c r="WBD22" s="455"/>
      <c r="WBE22" s="39"/>
      <c r="WBF22" s="39"/>
      <c r="WBG22" s="39"/>
      <c r="WBH22" s="39"/>
      <c r="WBI22" s="39"/>
      <c r="WBJ22" s="455"/>
      <c r="WBK22" s="455"/>
      <c r="WBL22" s="455"/>
      <c r="WBM22" s="39"/>
      <c r="WBN22" s="39"/>
      <c r="WBO22" s="39"/>
      <c r="WBP22" s="39"/>
      <c r="WBQ22" s="39"/>
      <c r="WBR22" s="455"/>
      <c r="WBS22" s="455"/>
      <c r="WBT22" s="455"/>
      <c r="WBU22" s="39"/>
      <c r="WBV22" s="39"/>
      <c r="WBW22" s="39"/>
      <c r="WBX22" s="39"/>
      <c r="WBY22" s="39"/>
      <c r="WBZ22" s="455"/>
      <c r="WCA22" s="455"/>
      <c r="WCB22" s="455"/>
      <c r="WCC22" s="39"/>
      <c r="WCD22" s="39"/>
      <c r="WCE22" s="39"/>
      <c r="WCF22" s="39"/>
      <c r="WCG22" s="39"/>
      <c r="WCH22" s="455"/>
      <c r="WCI22" s="455"/>
      <c r="WCJ22" s="455"/>
      <c r="WCK22" s="39"/>
      <c r="WCL22" s="39"/>
      <c r="WCM22" s="39"/>
      <c r="WCN22" s="39"/>
      <c r="WCO22" s="39"/>
      <c r="WCP22" s="455"/>
      <c r="WCQ22" s="455"/>
      <c r="WCR22" s="455"/>
      <c r="WCS22" s="39"/>
      <c r="WCT22" s="39"/>
      <c r="WCU22" s="39"/>
      <c r="WCV22" s="39"/>
      <c r="WCW22" s="39"/>
      <c r="WCX22" s="455"/>
      <c r="WCY22" s="455"/>
      <c r="WCZ22" s="455"/>
      <c r="WDA22" s="39"/>
      <c r="WDB22" s="39"/>
      <c r="WDC22" s="39"/>
      <c r="WDD22" s="39"/>
      <c r="WDE22" s="39"/>
      <c r="WDF22" s="455"/>
      <c r="WDG22" s="455"/>
      <c r="WDH22" s="455"/>
      <c r="WDI22" s="39"/>
      <c r="WDJ22" s="39"/>
      <c r="WDK22" s="39"/>
      <c r="WDL22" s="39"/>
      <c r="WDM22" s="39"/>
      <c r="WDN22" s="455"/>
      <c r="WDO22" s="455"/>
      <c r="WDP22" s="455"/>
      <c r="WDQ22" s="39"/>
      <c r="WDR22" s="39"/>
      <c r="WDS22" s="39"/>
      <c r="WDT22" s="39"/>
      <c r="WDU22" s="39"/>
      <c r="WDV22" s="455"/>
      <c r="WDW22" s="455"/>
      <c r="WDX22" s="455"/>
      <c r="WDY22" s="39"/>
      <c r="WDZ22" s="39"/>
      <c r="WEA22" s="39"/>
      <c r="WEB22" s="39"/>
      <c r="WEC22" s="39"/>
      <c r="WED22" s="455"/>
      <c r="WEE22" s="455"/>
      <c r="WEF22" s="455"/>
      <c r="WEG22" s="39"/>
      <c r="WEH22" s="39"/>
      <c r="WEI22" s="39"/>
      <c r="WEJ22" s="39"/>
      <c r="WEK22" s="39"/>
      <c r="WEL22" s="455"/>
      <c r="WEM22" s="455"/>
      <c r="WEN22" s="455"/>
      <c r="WEO22" s="39"/>
      <c r="WEP22" s="39"/>
      <c r="WEQ22" s="39"/>
      <c r="WER22" s="39"/>
      <c r="WES22" s="39"/>
      <c r="WET22" s="455"/>
      <c r="WEU22" s="455"/>
      <c r="WEV22" s="455"/>
      <c r="WEW22" s="39"/>
      <c r="WEX22" s="39"/>
      <c r="WEY22" s="39"/>
      <c r="WEZ22" s="39"/>
      <c r="WFA22" s="39"/>
      <c r="WFB22" s="455"/>
      <c r="WFC22" s="455"/>
      <c r="WFD22" s="455"/>
      <c r="WFE22" s="39"/>
      <c r="WFF22" s="39"/>
      <c r="WFG22" s="39"/>
      <c r="WFH22" s="39"/>
      <c r="WFI22" s="39"/>
      <c r="WFJ22" s="455"/>
      <c r="WFK22" s="455"/>
      <c r="WFL22" s="455"/>
      <c r="WFM22" s="39"/>
      <c r="WFN22" s="39"/>
      <c r="WFO22" s="39"/>
      <c r="WFP22" s="39"/>
      <c r="WFQ22" s="39"/>
      <c r="WFR22" s="455"/>
      <c r="WFS22" s="455"/>
      <c r="WFT22" s="455"/>
      <c r="WFU22" s="39"/>
      <c r="WFV22" s="39"/>
      <c r="WFW22" s="39"/>
      <c r="WFX22" s="39"/>
      <c r="WFY22" s="39"/>
      <c r="WFZ22" s="455"/>
      <c r="WGA22" s="455"/>
      <c r="WGB22" s="455"/>
      <c r="WGC22" s="39"/>
      <c r="WGD22" s="39"/>
      <c r="WGE22" s="39"/>
      <c r="WGF22" s="39"/>
      <c r="WGG22" s="39"/>
      <c r="WGH22" s="455"/>
      <c r="WGI22" s="455"/>
      <c r="WGJ22" s="455"/>
      <c r="WGK22" s="39"/>
      <c r="WGL22" s="39"/>
      <c r="WGM22" s="39"/>
      <c r="WGN22" s="39"/>
      <c r="WGO22" s="39"/>
      <c r="WGP22" s="455"/>
      <c r="WGQ22" s="455"/>
      <c r="WGR22" s="455"/>
      <c r="WGS22" s="39"/>
      <c r="WGT22" s="39"/>
      <c r="WGU22" s="39"/>
      <c r="WGV22" s="39"/>
      <c r="WGW22" s="39"/>
      <c r="WGX22" s="455"/>
      <c r="WGY22" s="455"/>
      <c r="WGZ22" s="455"/>
      <c r="WHA22" s="39"/>
      <c r="WHB22" s="39"/>
      <c r="WHC22" s="39"/>
      <c r="WHD22" s="39"/>
      <c r="WHE22" s="39"/>
      <c r="WHF22" s="455"/>
      <c r="WHG22" s="455"/>
      <c r="WHH22" s="455"/>
      <c r="WHI22" s="39"/>
      <c r="WHJ22" s="39"/>
      <c r="WHK22" s="39"/>
      <c r="WHL22" s="39"/>
      <c r="WHM22" s="39"/>
      <c r="WHN22" s="455"/>
      <c r="WHO22" s="455"/>
      <c r="WHP22" s="455"/>
      <c r="WHQ22" s="39"/>
      <c r="WHR22" s="39"/>
      <c r="WHS22" s="39"/>
      <c r="WHT22" s="39"/>
      <c r="WHU22" s="39"/>
      <c r="WHV22" s="455"/>
      <c r="WHW22" s="455"/>
      <c r="WHX22" s="455"/>
      <c r="WHY22" s="39"/>
      <c r="WHZ22" s="39"/>
      <c r="WIA22" s="39"/>
      <c r="WIB22" s="39"/>
      <c r="WIC22" s="39"/>
      <c r="WID22" s="455"/>
      <c r="WIE22" s="455"/>
      <c r="WIF22" s="455"/>
      <c r="WIG22" s="39"/>
      <c r="WIH22" s="39"/>
      <c r="WII22" s="39"/>
      <c r="WIJ22" s="39"/>
      <c r="WIK22" s="39"/>
      <c r="WIL22" s="455"/>
      <c r="WIM22" s="455"/>
      <c r="WIN22" s="455"/>
      <c r="WIO22" s="39"/>
      <c r="WIP22" s="39"/>
      <c r="WIQ22" s="39"/>
      <c r="WIR22" s="39"/>
      <c r="WIS22" s="39"/>
      <c r="WIT22" s="455"/>
      <c r="WIU22" s="455"/>
      <c r="WIV22" s="455"/>
      <c r="WIW22" s="39"/>
      <c r="WIX22" s="39"/>
      <c r="WIY22" s="39"/>
      <c r="WIZ22" s="39"/>
      <c r="WJA22" s="39"/>
      <c r="WJB22" s="455"/>
      <c r="WJC22" s="455"/>
      <c r="WJD22" s="455"/>
      <c r="WJE22" s="39"/>
      <c r="WJF22" s="39"/>
      <c r="WJG22" s="39"/>
      <c r="WJH22" s="39"/>
      <c r="WJI22" s="39"/>
      <c r="WJJ22" s="455"/>
      <c r="WJK22" s="455"/>
      <c r="WJL22" s="455"/>
      <c r="WJM22" s="39"/>
      <c r="WJN22" s="39"/>
      <c r="WJO22" s="39"/>
      <c r="WJP22" s="39"/>
      <c r="WJQ22" s="39"/>
      <c r="WJR22" s="455"/>
      <c r="WJS22" s="455"/>
      <c r="WJT22" s="455"/>
      <c r="WJU22" s="39"/>
      <c r="WJV22" s="39"/>
      <c r="WJW22" s="39"/>
      <c r="WJX22" s="39"/>
      <c r="WJY22" s="39"/>
      <c r="WJZ22" s="455"/>
      <c r="WKA22" s="455"/>
      <c r="WKB22" s="455"/>
      <c r="WKC22" s="39"/>
      <c r="WKD22" s="39"/>
      <c r="WKE22" s="39"/>
      <c r="WKF22" s="39"/>
      <c r="WKG22" s="39"/>
      <c r="WKH22" s="455"/>
      <c r="WKI22" s="455"/>
      <c r="WKJ22" s="455"/>
      <c r="WKK22" s="39"/>
      <c r="WKL22" s="39"/>
      <c r="WKM22" s="39"/>
      <c r="WKN22" s="39"/>
      <c r="WKO22" s="39"/>
      <c r="WKP22" s="455"/>
      <c r="WKQ22" s="455"/>
      <c r="WKR22" s="455"/>
      <c r="WKS22" s="39"/>
      <c r="WKT22" s="39"/>
      <c r="WKU22" s="39"/>
      <c r="WKV22" s="39"/>
      <c r="WKW22" s="39"/>
      <c r="WKX22" s="455"/>
      <c r="WKY22" s="455"/>
      <c r="WKZ22" s="455"/>
      <c r="WLA22" s="39"/>
      <c r="WLB22" s="39"/>
      <c r="WLC22" s="39"/>
      <c r="WLD22" s="39"/>
      <c r="WLE22" s="39"/>
      <c r="WLF22" s="455"/>
      <c r="WLG22" s="455"/>
      <c r="WLH22" s="455"/>
      <c r="WLI22" s="39"/>
      <c r="WLJ22" s="39"/>
      <c r="WLK22" s="39"/>
      <c r="WLL22" s="39"/>
      <c r="WLM22" s="39"/>
      <c r="WLN22" s="455"/>
      <c r="WLO22" s="455"/>
      <c r="WLP22" s="455"/>
      <c r="WLQ22" s="39"/>
      <c r="WLR22" s="39"/>
      <c r="WLS22" s="39"/>
      <c r="WLT22" s="39"/>
      <c r="WLU22" s="39"/>
      <c r="WLV22" s="455"/>
      <c r="WLW22" s="455"/>
      <c r="WLX22" s="455"/>
      <c r="WLY22" s="39"/>
      <c r="WLZ22" s="39"/>
      <c r="WMA22" s="39"/>
      <c r="WMB22" s="39"/>
      <c r="WMC22" s="39"/>
      <c r="WMD22" s="455"/>
      <c r="WME22" s="455"/>
      <c r="WMF22" s="455"/>
      <c r="WMG22" s="39"/>
      <c r="WMH22" s="39"/>
      <c r="WMI22" s="39"/>
      <c r="WMJ22" s="39"/>
      <c r="WMK22" s="39"/>
      <c r="WML22" s="455"/>
      <c r="WMM22" s="455"/>
      <c r="WMN22" s="455"/>
      <c r="WMO22" s="39"/>
      <c r="WMP22" s="39"/>
      <c r="WMQ22" s="39"/>
      <c r="WMR22" s="39"/>
      <c r="WMS22" s="39"/>
      <c r="WMT22" s="455"/>
      <c r="WMU22" s="455"/>
      <c r="WMV22" s="455"/>
      <c r="WMW22" s="39"/>
      <c r="WMX22" s="39"/>
      <c r="WMY22" s="39"/>
      <c r="WMZ22" s="39"/>
      <c r="WNA22" s="39"/>
      <c r="WNB22" s="455"/>
      <c r="WNC22" s="455"/>
      <c r="WND22" s="455"/>
      <c r="WNE22" s="39"/>
      <c r="WNF22" s="39"/>
      <c r="WNG22" s="39"/>
      <c r="WNH22" s="39"/>
      <c r="WNI22" s="39"/>
      <c r="WNJ22" s="455"/>
      <c r="WNK22" s="455"/>
      <c r="WNL22" s="455"/>
      <c r="WNM22" s="39"/>
      <c r="WNN22" s="39"/>
      <c r="WNO22" s="39"/>
      <c r="WNP22" s="39"/>
      <c r="WNQ22" s="39"/>
      <c r="WNR22" s="455"/>
      <c r="WNS22" s="455"/>
      <c r="WNT22" s="455"/>
      <c r="WNU22" s="39"/>
      <c r="WNV22" s="39"/>
      <c r="WNW22" s="39"/>
      <c r="WNX22" s="39"/>
      <c r="WNY22" s="39"/>
      <c r="WNZ22" s="455"/>
      <c r="WOA22" s="455"/>
      <c r="WOB22" s="455"/>
      <c r="WOC22" s="39"/>
      <c r="WOD22" s="39"/>
      <c r="WOE22" s="39"/>
      <c r="WOF22" s="39"/>
      <c r="WOG22" s="39"/>
      <c r="WOH22" s="455"/>
      <c r="WOI22" s="455"/>
      <c r="WOJ22" s="455"/>
      <c r="WOK22" s="39"/>
      <c r="WOL22" s="39"/>
      <c r="WOM22" s="39"/>
      <c r="WON22" s="39"/>
      <c r="WOO22" s="39"/>
      <c r="WOP22" s="455"/>
      <c r="WOQ22" s="455"/>
      <c r="WOR22" s="455"/>
      <c r="WOS22" s="39"/>
      <c r="WOT22" s="39"/>
      <c r="WOU22" s="39"/>
      <c r="WOV22" s="39"/>
      <c r="WOW22" s="39"/>
      <c r="WOX22" s="455"/>
      <c r="WOY22" s="455"/>
      <c r="WOZ22" s="455"/>
      <c r="WPA22" s="39"/>
      <c r="WPB22" s="39"/>
      <c r="WPC22" s="39"/>
      <c r="WPD22" s="39"/>
      <c r="WPE22" s="39"/>
      <c r="WPF22" s="455"/>
      <c r="WPG22" s="455"/>
      <c r="WPH22" s="455"/>
      <c r="WPI22" s="39"/>
      <c r="WPJ22" s="39"/>
      <c r="WPK22" s="39"/>
      <c r="WPL22" s="39"/>
      <c r="WPM22" s="39"/>
      <c r="WPN22" s="455"/>
      <c r="WPO22" s="455"/>
      <c r="WPP22" s="455"/>
      <c r="WPQ22" s="39"/>
      <c r="WPR22" s="39"/>
      <c r="WPS22" s="39"/>
      <c r="WPT22" s="39"/>
      <c r="WPU22" s="39"/>
      <c r="WPV22" s="455"/>
      <c r="WPW22" s="455"/>
      <c r="WPX22" s="455"/>
      <c r="WPY22" s="39"/>
      <c r="WPZ22" s="39"/>
      <c r="WQA22" s="39"/>
      <c r="WQB22" s="39"/>
      <c r="WQC22" s="39"/>
      <c r="WQD22" s="455"/>
      <c r="WQE22" s="455"/>
      <c r="WQF22" s="455"/>
      <c r="WQG22" s="39"/>
      <c r="WQH22" s="39"/>
      <c r="WQI22" s="39"/>
      <c r="WQJ22" s="39"/>
      <c r="WQK22" s="39"/>
      <c r="WQL22" s="455"/>
      <c r="WQM22" s="455"/>
      <c r="WQN22" s="455"/>
      <c r="WQO22" s="39"/>
      <c r="WQP22" s="39"/>
      <c r="WQQ22" s="39"/>
      <c r="WQR22" s="39"/>
      <c r="WQS22" s="39"/>
      <c r="WQT22" s="455"/>
      <c r="WQU22" s="455"/>
      <c r="WQV22" s="455"/>
      <c r="WQW22" s="39"/>
      <c r="WQX22" s="39"/>
      <c r="WQY22" s="39"/>
      <c r="WQZ22" s="39"/>
      <c r="WRA22" s="39"/>
      <c r="WRB22" s="455"/>
      <c r="WRC22" s="455"/>
      <c r="WRD22" s="455"/>
      <c r="WRE22" s="39"/>
      <c r="WRF22" s="39"/>
      <c r="WRG22" s="39"/>
      <c r="WRH22" s="39"/>
      <c r="WRI22" s="39"/>
      <c r="WRJ22" s="455"/>
      <c r="WRK22" s="455"/>
      <c r="WRL22" s="455"/>
      <c r="WRM22" s="39"/>
      <c r="WRN22" s="39"/>
      <c r="WRO22" s="39"/>
      <c r="WRP22" s="39"/>
      <c r="WRQ22" s="39"/>
      <c r="WRR22" s="455"/>
      <c r="WRS22" s="455"/>
      <c r="WRT22" s="455"/>
      <c r="WRU22" s="39"/>
      <c r="WRV22" s="39"/>
      <c r="WRW22" s="39"/>
      <c r="WRX22" s="39"/>
      <c r="WRY22" s="39"/>
      <c r="WRZ22" s="455"/>
      <c r="WSA22" s="455"/>
      <c r="WSB22" s="455"/>
      <c r="WSC22" s="39"/>
      <c r="WSD22" s="39"/>
      <c r="WSE22" s="39"/>
      <c r="WSF22" s="39"/>
      <c r="WSG22" s="39"/>
      <c r="WSH22" s="455"/>
      <c r="WSI22" s="455"/>
      <c r="WSJ22" s="455"/>
      <c r="WSK22" s="39"/>
      <c r="WSL22" s="39"/>
      <c r="WSM22" s="39"/>
      <c r="WSN22" s="39"/>
      <c r="WSO22" s="39"/>
      <c r="WSP22" s="455"/>
      <c r="WSQ22" s="455"/>
      <c r="WSR22" s="455"/>
      <c r="WSS22" s="39"/>
      <c r="WST22" s="39"/>
      <c r="WSU22" s="39"/>
      <c r="WSV22" s="39"/>
      <c r="WSW22" s="39"/>
      <c r="WSX22" s="455"/>
      <c r="WSY22" s="455"/>
      <c r="WSZ22" s="455"/>
      <c r="WTA22" s="39"/>
      <c r="WTB22" s="39"/>
      <c r="WTC22" s="39"/>
      <c r="WTD22" s="39"/>
      <c r="WTE22" s="39"/>
      <c r="WTF22" s="455"/>
      <c r="WTG22" s="455"/>
      <c r="WTH22" s="455"/>
      <c r="WTI22" s="39"/>
      <c r="WTJ22" s="39"/>
      <c r="WTK22" s="39"/>
      <c r="WTL22" s="39"/>
      <c r="WTM22" s="39"/>
      <c r="WTN22" s="455"/>
      <c r="WTO22" s="455"/>
      <c r="WTP22" s="455"/>
      <c r="WTQ22" s="39"/>
      <c r="WTR22" s="39"/>
      <c r="WTS22" s="39"/>
      <c r="WTT22" s="39"/>
      <c r="WTU22" s="39"/>
      <c r="WTV22" s="455"/>
      <c r="WTW22" s="455"/>
      <c r="WTX22" s="455"/>
      <c r="WTY22" s="39"/>
      <c r="WTZ22" s="39"/>
      <c r="WUA22" s="39"/>
      <c r="WUB22" s="39"/>
      <c r="WUC22" s="39"/>
      <c r="WUD22" s="455"/>
      <c r="WUE22" s="455"/>
      <c r="WUF22" s="455"/>
      <c r="WUG22" s="39"/>
      <c r="WUH22" s="39"/>
      <c r="WUI22" s="39"/>
      <c r="WUJ22" s="39"/>
      <c r="WUK22" s="39"/>
      <c r="WUL22" s="455"/>
      <c r="WUM22" s="455"/>
      <c r="WUN22" s="455"/>
      <c r="WUO22" s="39"/>
      <c r="WUP22" s="39"/>
      <c r="WUQ22" s="39"/>
      <c r="WUR22" s="39"/>
      <c r="WUS22" s="39"/>
      <c r="WUT22" s="455"/>
      <c r="WUU22" s="455"/>
      <c r="WUV22" s="455"/>
      <c r="WUW22" s="39"/>
      <c r="WUX22" s="39"/>
      <c r="WUY22" s="39"/>
      <c r="WUZ22" s="39"/>
      <c r="WVA22" s="39"/>
      <c r="WVB22" s="455"/>
      <c r="WVC22" s="455"/>
      <c r="WVD22" s="455"/>
      <c r="WVE22" s="39"/>
      <c r="WVF22" s="39"/>
      <c r="WVG22" s="39"/>
      <c r="WVH22" s="39"/>
      <c r="WVI22" s="39"/>
      <c r="WVJ22" s="455"/>
      <c r="WVK22" s="455"/>
      <c r="WVL22" s="455"/>
      <c r="WVM22" s="39"/>
      <c r="WVN22" s="39"/>
      <c r="WVO22" s="39"/>
      <c r="WVP22" s="39"/>
      <c r="WVQ22" s="39"/>
      <c r="WVR22" s="455"/>
      <c r="WVS22" s="455"/>
      <c r="WVT22" s="455"/>
      <c r="WVU22" s="39"/>
      <c r="WVV22" s="39"/>
      <c r="WVW22" s="39"/>
      <c r="WVX22" s="39"/>
      <c r="WVY22" s="39"/>
      <c r="WVZ22" s="455"/>
      <c r="WWA22" s="455"/>
      <c r="WWB22" s="455"/>
      <c r="WWC22" s="39"/>
      <c r="WWD22" s="39"/>
      <c r="WWE22" s="39"/>
      <c r="WWF22" s="39"/>
      <c r="WWG22" s="39"/>
      <c r="WWH22" s="455"/>
      <c r="WWI22" s="455"/>
      <c r="WWJ22" s="455"/>
      <c r="WWK22" s="39"/>
      <c r="WWL22" s="39"/>
      <c r="WWM22" s="39"/>
      <c r="WWN22" s="39"/>
      <c r="WWO22" s="39"/>
      <c r="WWP22" s="455"/>
      <c r="WWQ22" s="455"/>
      <c r="WWR22" s="455"/>
      <c r="WWS22" s="39"/>
      <c r="WWT22" s="39"/>
      <c r="WWU22" s="39"/>
      <c r="WWV22" s="39"/>
      <c r="WWW22" s="39"/>
      <c r="WWX22" s="455"/>
      <c r="WWY22" s="455"/>
      <c r="WWZ22" s="455"/>
      <c r="WXA22" s="39"/>
      <c r="WXB22" s="39"/>
      <c r="WXC22" s="39"/>
      <c r="WXD22" s="39"/>
      <c r="WXE22" s="39"/>
      <c r="WXF22" s="455"/>
      <c r="WXG22" s="455"/>
      <c r="WXH22" s="455"/>
      <c r="WXI22" s="39"/>
      <c r="WXJ22" s="39"/>
      <c r="WXK22" s="39"/>
      <c r="WXL22" s="39"/>
      <c r="WXM22" s="39"/>
      <c r="WXN22" s="455"/>
      <c r="WXO22" s="455"/>
      <c r="WXP22" s="455"/>
      <c r="WXQ22" s="39"/>
      <c r="WXR22" s="39"/>
      <c r="WXS22" s="39"/>
      <c r="WXT22" s="39"/>
      <c r="WXU22" s="39"/>
      <c r="WXV22" s="455"/>
      <c r="WXW22" s="455"/>
      <c r="WXX22" s="455"/>
      <c r="WXY22" s="39"/>
      <c r="WXZ22" s="39"/>
      <c r="WYA22" s="39"/>
      <c r="WYB22" s="39"/>
      <c r="WYC22" s="39"/>
      <c r="WYD22" s="455"/>
      <c r="WYE22" s="455"/>
      <c r="WYF22" s="455"/>
      <c r="WYG22" s="39"/>
      <c r="WYH22" s="39"/>
      <c r="WYI22" s="39"/>
      <c r="WYJ22" s="39"/>
      <c r="WYK22" s="39"/>
      <c r="WYL22" s="455"/>
      <c r="WYM22" s="455"/>
      <c r="WYN22" s="455"/>
      <c r="WYO22" s="39"/>
      <c r="WYP22" s="39"/>
      <c r="WYQ22" s="39"/>
      <c r="WYR22" s="39"/>
      <c r="WYS22" s="39"/>
      <c r="WYT22" s="455"/>
      <c r="WYU22" s="455"/>
      <c r="WYV22" s="455"/>
      <c r="WYW22" s="39"/>
      <c r="WYX22" s="39"/>
      <c r="WYY22" s="39"/>
      <c r="WYZ22" s="39"/>
      <c r="WZA22" s="39"/>
      <c r="WZB22" s="455"/>
      <c r="WZC22" s="455"/>
      <c r="WZD22" s="455"/>
      <c r="WZE22" s="39"/>
      <c r="WZF22" s="39"/>
      <c r="WZG22" s="39"/>
      <c r="WZH22" s="39"/>
      <c r="WZI22" s="39"/>
      <c r="WZJ22" s="455"/>
      <c r="WZK22" s="455"/>
      <c r="WZL22" s="455"/>
      <c r="WZM22" s="39"/>
      <c r="WZN22" s="39"/>
      <c r="WZO22" s="39"/>
      <c r="WZP22" s="39"/>
      <c r="WZQ22" s="39"/>
      <c r="WZR22" s="455"/>
      <c r="WZS22" s="455"/>
      <c r="WZT22" s="455"/>
      <c r="WZU22" s="39"/>
      <c r="WZV22" s="39"/>
      <c r="WZW22" s="39"/>
      <c r="WZX22" s="39"/>
      <c r="WZY22" s="39"/>
      <c r="WZZ22" s="455"/>
      <c r="XAA22" s="455"/>
      <c r="XAB22" s="455"/>
      <c r="XAC22" s="39"/>
      <c r="XAD22" s="39"/>
      <c r="XAE22" s="39"/>
      <c r="XAF22" s="39"/>
      <c r="XAG22" s="39"/>
      <c r="XAH22" s="455"/>
      <c r="XAI22" s="455"/>
      <c r="XAJ22" s="455"/>
      <c r="XAK22" s="39"/>
      <c r="XAL22" s="39"/>
      <c r="XAM22" s="39"/>
      <c r="XAN22" s="39"/>
      <c r="XAO22" s="39"/>
      <c r="XAP22" s="455"/>
      <c r="XAQ22" s="455"/>
      <c r="XAR22" s="455"/>
      <c r="XAS22" s="39"/>
      <c r="XAT22" s="39"/>
      <c r="XAU22" s="39"/>
      <c r="XAV22" s="39"/>
      <c r="XAW22" s="39"/>
      <c r="XAX22" s="455"/>
      <c r="XAY22" s="455"/>
      <c r="XAZ22" s="455"/>
      <c r="XBA22" s="39"/>
      <c r="XBB22" s="39"/>
      <c r="XBC22" s="39"/>
      <c r="XBD22" s="39"/>
      <c r="XBE22" s="39"/>
      <c r="XBF22" s="455"/>
      <c r="XBG22" s="455"/>
      <c r="XBH22" s="455"/>
      <c r="XBI22" s="39"/>
      <c r="XBJ22" s="39"/>
      <c r="XBK22" s="39"/>
      <c r="XBL22" s="39"/>
      <c r="XBM22" s="39"/>
      <c r="XBN22" s="455"/>
      <c r="XBO22" s="455"/>
      <c r="XBP22" s="455"/>
      <c r="XBQ22" s="39"/>
      <c r="XBR22" s="39"/>
      <c r="XBS22" s="39"/>
      <c r="XBT22" s="39"/>
      <c r="XBU22" s="39"/>
      <c r="XBV22" s="455"/>
      <c r="XBW22" s="455"/>
      <c r="XBX22" s="455"/>
      <c r="XBY22" s="39"/>
      <c r="XBZ22" s="39"/>
      <c r="XCA22" s="39"/>
      <c r="XCB22" s="39"/>
      <c r="XCC22" s="39"/>
      <c r="XCD22" s="455"/>
      <c r="XCE22" s="455"/>
      <c r="XCF22" s="455"/>
      <c r="XCG22" s="39"/>
      <c r="XCH22" s="39"/>
      <c r="XCI22" s="39"/>
      <c r="XCJ22" s="39"/>
      <c r="XCK22" s="39"/>
      <c r="XCL22" s="455"/>
      <c r="XCM22" s="455"/>
      <c r="XCN22" s="455"/>
      <c r="XCO22" s="39"/>
      <c r="XCP22" s="39"/>
      <c r="XCQ22" s="39"/>
      <c r="XCR22" s="39"/>
      <c r="XCS22" s="39"/>
      <c r="XCT22" s="455"/>
      <c r="XCU22" s="455"/>
      <c r="XCV22" s="455"/>
      <c r="XCW22" s="39"/>
      <c r="XCX22" s="39"/>
      <c r="XCY22" s="39"/>
      <c r="XCZ22" s="39"/>
      <c r="XDA22" s="39"/>
      <c r="XDB22" s="455"/>
      <c r="XDC22" s="455"/>
      <c r="XDD22" s="455"/>
      <c r="XDE22" s="39"/>
      <c r="XDF22" s="39"/>
      <c r="XDG22" s="39"/>
      <c r="XDH22" s="39"/>
      <c r="XDI22" s="39"/>
      <c r="XDJ22" s="455"/>
      <c r="XDK22" s="455"/>
      <c r="XDL22" s="455"/>
      <c r="XDM22" s="39"/>
      <c r="XDN22" s="39"/>
      <c r="XDO22" s="39"/>
      <c r="XDP22" s="39"/>
      <c r="XDQ22" s="39"/>
      <c r="XDR22" s="455"/>
      <c r="XDS22" s="455"/>
      <c r="XDT22" s="455"/>
      <c r="XDU22" s="39"/>
      <c r="XDV22" s="39"/>
      <c r="XDW22" s="39"/>
      <c r="XDX22" s="39"/>
      <c r="XDY22" s="39"/>
      <c r="XDZ22" s="455"/>
      <c r="XEA22" s="455"/>
      <c r="XEB22" s="455"/>
      <c r="XEC22" s="39"/>
      <c r="XED22" s="39"/>
      <c r="XEE22" s="39"/>
      <c r="XEF22" s="39"/>
      <c r="XEG22" s="39"/>
      <c r="XEH22" s="455"/>
      <c r="XEI22" s="455"/>
      <c r="XEJ22" s="455"/>
      <c r="XEK22" s="39"/>
      <c r="XEL22" s="39"/>
      <c r="XEM22" s="39"/>
      <c r="XEN22" s="39"/>
      <c r="XEO22" s="39"/>
      <c r="XEP22" s="455"/>
      <c r="XEQ22" s="455"/>
      <c r="XER22" s="455"/>
      <c r="XES22" s="39"/>
      <c r="XET22" s="39"/>
      <c r="XEU22" s="39"/>
      <c r="XEV22" s="39"/>
      <c r="XEW22" s="39"/>
      <c r="XEX22" s="455"/>
      <c r="XEY22" s="455"/>
      <c r="XEZ22" s="455"/>
      <c r="XFA22" s="39"/>
      <c r="XFB22" s="39"/>
      <c r="XFC22" s="39"/>
      <c r="XFD22" s="39"/>
    </row>
    <row r="23" spans="1:16384" s="98" customFormat="1" ht="16.5" customHeight="1" x14ac:dyDescent="0.2">
      <c r="A23" s="156" t="s">
        <v>496</v>
      </c>
      <c r="B23" s="426" t="s">
        <v>493</v>
      </c>
      <c r="C23" s="426"/>
      <c r="D23" s="426"/>
      <c r="E23" s="156" t="s">
        <v>495</v>
      </c>
      <c r="F23" s="156" t="s">
        <v>494</v>
      </c>
      <c r="G23" s="178">
        <v>43719</v>
      </c>
      <c r="H23" s="158">
        <v>750</v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  <c r="KQ23" s="39"/>
      <c r="KR23" s="39"/>
      <c r="KS23" s="39"/>
      <c r="KT23" s="39"/>
      <c r="KU23" s="39"/>
      <c r="KV23" s="39"/>
      <c r="KW23" s="39"/>
      <c r="KX23" s="39"/>
      <c r="KY23" s="39"/>
      <c r="KZ23" s="39"/>
      <c r="LA23" s="39"/>
      <c r="LB23" s="39"/>
      <c r="LC23" s="39"/>
      <c r="LD23" s="39"/>
      <c r="LE23" s="39"/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39"/>
      <c r="LW23" s="39"/>
      <c r="LX23" s="39"/>
      <c r="LY23" s="39"/>
      <c r="LZ23" s="39"/>
      <c r="MA23" s="39"/>
      <c r="MB23" s="39"/>
      <c r="MC23" s="39"/>
      <c r="MD23" s="39"/>
      <c r="ME23" s="39"/>
      <c r="MF23" s="39"/>
      <c r="MG23" s="39"/>
      <c r="MH23" s="39"/>
      <c r="MI23" s="39"/>
      <c r="MJ23" s="39"/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39"/>
      <c r="NB23" s="39"/>
      <c r="NC23" s="39"/>
      <c r="ND23" s="39"/>
      <c r="NE23" s="39"/>
      <c r="NF23" s="39"/>
      <c r="NG23" s="39"/>
      <c r="NH23" s="39"/>
      <c r="NI23" s="39"/>
      <c r="NJ23" s="39"/>
      <c r="NK23" s="39"/>
      <c r="NL23" s="39"/>
      <c r="NM23" s="39"/>
      <c r="NN23" s="39"/>
      <c r="NO23" s="39"/>
      <c r="NP23" s="39"/>
      <c r="NQ23" s="39"/>
      <c r="NR23" s="39"/>
      <c r="NS23" s="39"/>
      <c r="NT23" s="39"/>
      <c r="NU23" s="39"/>
      <c r="NV23" s="39"/>
      <c r="NW23" s="39"/>
      <c r="NX23" s="39"/>
      <c r="NY23" s="39"/>
      <c r="NZ23" s="39"/>
      <c r="OA23" s="39"/>
      <c r="OB23" s="39"/>
      <c r="OC23" s="39"/>
      <c r="OD23" s="39"/>
      <c r="OE23" s="39"/>
      <c r="OF23" s="39"/>
      <c r="OG23" s="39"/>
      <c r="OH23" s="39"/>
      <c r="OI23" s="39"/>
      <c r="OJ23" s="39"/>
      <c r="OK23" s="39"/>
      <c r="OL23" s="39"/>
      <c r="OM23" s="39"/>
      <c r="ON23" s="39"/>
      <c r="OO23" s="39"/>
      <c r="OP23" s="39"/>
      <c r="OQ23" s="39"/>
      <c r="OR23" s="39"/>
      <c r="OS23" s="39"/>
      <c r="OT23" s="39"/>
      <c r="OU23" s="39"/>
      <c r="OV23" s="39"/>
      <c r="OW23" s="39"/>
      <c r="OX23" s="39"/>
      <c r="OY23" s="39"/>
      <c r="OZ23" s="39"/>
      <c r="PA23" s="39"/>
      <c r="PB23" s="39"/>
      <c r="PC23" s="39"/>
      <c r="PD23" s="39"/>
      <c r="PE23" s="39"/>
      <c r="PF23" s="39"/>
      <c r="PG23" s="39"/>
      <c r="PH23" s="39"/>
      <c r="PI23" s="39"/>
      <c r="PJ23" s="39"/>
      <c r="PK23" s="39"/>
      <c r="PL23" s="39"/>
      <c r="PM23" s="39"/>
      <c r="PN23" s="39"/>
      <c r="PO23" s="39"/>
      <c r="PP23" s="39"/>
      <c r="PQ23" s="39"/>
      <c r="PR23" s="39"/>
      <c r="PS23" s="39"/>
      <c r="PT23" s="39"/>
      <c r="PU23" s="39"/>
      <c r="PV23" s="39"/>
      <c r="PW23" s="39"/>
      <c r="PX23" s="39"/>
      <c r="PY23" s="39"/>
      <c r="PZ23" s="39"/>
      <c r="QA23" s="39"/>
      <c r="QB23" s="39"/>
      <c r="QC23" s="39"/>
      <c r="QD23" s="39"/>
      <c r="QE23" s="39"/>
      <c r="QF23" s="39"/>
      <c r="QG23" s="39"/>
      <c r="QH23" s="39"/>
      <c r="QI23" s="39"/>
      <c r="QJ23" s="39"/>
      <c r="QK23" s="39"/>
      <c r="QL23" s="39"/>
      <c r="QM23" s="39"/>
      <c r="QN23" s="39"/>
      <c r="QO23" s="39"/>
      <c r="QP23" s="39"/>
      <c r="QQ23" s="39"/>
      <c r="QR23" s="39"/>
      <c r="QS23" s="39"/>
      <c r="QT23" s="39"/>
      <c r="QU23" s="39"/>
      <c r="QV23" s="39"/>
      <c r="QW23" s="39"/>
      <c r="QX23" s="39"/>
      <c r="QY23" s="39"/>
      <c r="QZ23" s="39"/>
      <c r="RA23" s="39"/>
      <c r="RB23" s="39"/>
      <c r="RC23" s="39"/>
      <c r="RD23" s="39"/>
      <c r="RE23" s="39"/>
      <c r="RF23" s="39"/>
      <c r="RG23" s="39"/>
      <c r="RH23" s="39"/>
      <c r="RI23" s="39"/>
      <c r="RJ23" s="39"/>
      <c r="RK23" s="39"/>
      <c r="RL23" s="39"/>
      <c r="RM23" s="39"/>
      <c r="RN23" s="39"/>
      <c r="RO23" s="39"/>
      <c r="RP23" s="39"/>
      <c r="RQ23" s="39"/>
      <c r="RR23" s="39"/>
      <c r="RS23" s="39"/>
      <c r="RT23" s="39"/>
      <c r="RU23" s="39"/>
      <c r="RV23" s="39"/>
      <c r="RW23" s="39"/>
      <c r="RX23" s="39"/>
      <c r="RY23" s="39"/>
      <c r="RZ23" s="39"/>
      <c r="SA23" s="39"/>
      <c r="SB23" s="39"/>
      <c r="SC23" s="39"/>
      <c r="SD23" s="39"/>
      <c r="SE23" s="39"/>
      <c r="SF23" s="39"/>
      <c r="SG23" s="39"/>
      <c r="SH23" s="39"/>
      <c r="SI23" s="39"/>
      <c r="SJ23" s="39"/>
      <c r="SK23" s="39"/>
      <c r="SL23" s="39"/>
      <c r="SM23" s="39"/>
      <c r="SN23" s="39"/>
      <c r="SO23" s="39"/>
      <c r="SP23" s="39"/>
      <c r="SQ23" s="39"/>
      <c r="SR23" s="39"/>
      <c r="SS23" s="39"/>
      <c r="ST23" s="39"/>
      <c r="SU23" s="39"/>
      <c r="SV23" s="39"/>
      <c r="SW23" s="39"/>
      <c r="SX23" s="39"/>
      <c r="SY23" s="39"/>
      <c r="SZ23" s="39"/>
      <c r="TA23" s="39"/>
      <c r="TB23" s="39"/>
      <c r="TC23" s="39"/>
      <c r="TD23" s="39"/>
      <c r="TE23" s="39"/>
      <c r="TF23" s="39"/>
      <c r="TG23" s="39"/>
      <c r="TH23" s="39"/>
      <c r="TI23" s="39"/>
      <c r="TJ23" s="39"/>
      <c r="TK23" s="39"/>
      <c r="TL23" s="39"/>
      <c r="TM23" s="39"/>
      <c r="TN23" s="39"/>
      <c r="TO23" s="39"/>
      <c r="TP23" s="39"/>
      <c r="TQ23" s="39"/>
      <c r="TR23" s="39"/>
      <c r="TS23" s="39"/>
      <c r="TT23" s="39"/>
      <c r="TU23" s="39"/>
      <c r="TV23" s="39"/>
      <c r="TW23" s="39"/>
      <c r="TX23" s="39"/>
      <c r="TY23" s="39"/>
      <c r="TZ23" s="39"/>
      <c r="UA23" s="39"/>
      <c r="UB23" s="39"/>
      <c r="UC23" s="39"/>
      <c r="UD23" s="39"/>
      <c r="UE23" s="39"/>
      <c r="UF23" s="39"/>
      <c r="UG23" s="39"/>
      <c r="UH23" s="39"/>
      <c r="UI23" s="39"/>
      <c r="UJ23" s="39"/>
      <c r="UK23" s="39"/>
      <c r="UL23" s="39"/>
      <c r="UM23" s="39"/>
      <c r="UN23" s="39"/>
      <c r="UO23" s="39"/>
      <c r="UP23" s="39"/>
      <c r="UQ23" s="39"/>
      <c r="UR23" s="39"/>
      <c r="US23" s="39"/>
      <c r="UT23" s="39"/>
      <c r="UU23" s="39"/>
      <c r="UV23" s="39"/>
      <c r="UW23" s="39"/>
      <c r="UX23" s="39"/>
      <c r="UY23" s="39"/>
      <c r="UZ23" s="39"/>
      <c r="VA23" s="39"/>
      <c r="VB23" s="39"/>
      <c r="VC23" s="39"/>
      <c r="VD23" s="39"/>
      <c r="VE23" s="39"/>
      <c r="VF23" s="39"/>
      <c r="VG23" s="39"/>
      <c r="VH23" s="39"/>
      <c r="VI23" s="39"/>
      <c r="VJ23" s="39"/>
      <c r="VK23" s="39"/>
      <c r="VL23" s="39"/>
      <c r="VM23" s="39"/>
      <c r="VN23" s="39"/>
      <c r="VO23" s="39"/>
      <c r="VP23" s="39"/>
      <c r="VQ23" s="39"/>
      <c r="VR23" s="39"/>
      <c r="VS23" s="39"/>
      <c r="VT23" s="39"/>
      <c r="VU23" s="39"/>
      <c r="VV23" s="39"/>
      <c r="VW23" s="39"/>
      <c r="VX23" s="39"/>
      <c r="VY23" s="39"/>
      <c r="VZ23" s="39"/>
      <c r="WA23" s="39"/>
      <c r="WB23" s="39"/>
      <c r="WC23" s="39"/>
      <c r="WD23" s="39"/>
      <c r="WE23" s="39"/>
      <c r="WF23" s="39"/>
      <c r="WG23" s="39"/>
      <c r="WH23" s="39"/>
      <c r="WI23" s="39"/>
      <c r="WJ23" s="39"/>
      <c r="WK23" s="39"/>
      <c r="WL23" s="39"/>
      <c r="WM23" s="39"/>
      <c r="WN23" s="39"/>
      <c r="WO23" s="39"/>
      <c r="WP23" s="39"/>
      <c r="WQ23" s="39"/>
      <c r="WR23" s="39"/>
      <c r="WS23" s="39"/>
      <c r="WT23" s="39"/>
      <c r="WU23" s="39"/>
      <c r="WV23" s="39"/>
      <c r="WW23" s="39"/>
      <c r="WX23" s="39"/>
      <c r="WY23" s="39"/>
      <c r="WZ23" s="39"/>
      <c r="XA23" s="39"/>
      <c r="XB23" s="39"/>
      <c r="XC23" s="39"/>
      <c r="XD23" s="39"/>
      <c r="XE23" s="39"/>
      <c r="XF23" s="39"/>
      <c r="XG23" s="39"/>
      <c r="XH23" s="39"/>
      <c r="XI23" s="39"/>
      <c r="XJ23" s="39"/>
      <c r="XK23" s="39"/>
      <c r="XL23" s="39"/>
      <c r="XM23" s="39"/>
      <c r="XN23" s="39"/>
      <c r="XO23" s="39"/>
      <c r="XP23" s="39"/>
      <c r="XQ23" s="39"/>
      <c r="XR23" s="39"/>
      <c r="XS23" s="39"/>
      <c r="XT23" s="39"/>
      <c r="XU23" s="39"/>
      <c r="XV23" s="39"/>
      <c r="XW23" s="39"/>
      <c r="XX23" s="39"/>
      <c r="XY23" s="39"/>
      <c r="XZ23" s="39"/>
      <c r="YA23" s="39"/>
      <c r="YB23" s="39"/>
      <c r="YC23" s="39"/>
      <c r="YD23" s="39"/>
      <c r="YE23" s="39"/>
      <c r="YF23" s="39"/>
      <c r="YG23" s="39"/>
      <c r="YH23" s="39"/>
      <c r="YI23" s="39"/>
      <c r="YJ23" s="39"/>
      <c r="YK23" s="39"/>
      <c r="YL23" s="39"/>
      <c r="YM23" s="39"/>
      <c r="YN23" s="39"/>
      <c r="YO23" s="39"/>
      <c r="YP23" s="39"/>
      <c r="YQ23" s="39"/>
      <c r="YR23" s="39"/>
      <c r="YS23" s="39"/>
      <c r="YT23" s="39"/>
      <c r="YU23" s="39"/>
      <c r="YV23" s="39"/>
      <c r="YW23" s="39"/>
      <c r="YX23" s="39"/>
      <c r="YY23" s="39"/>
      <c r="YZ23" s="39"/>
      <c r="ZA23" s="39"/>
      <c r="ZB23" s="39"/>
      <c r="ZC23" s="39"/>
      <c r="ZD23" s="39"/>
      <c r="ZE23" s="39"/>
      <c r="ZF23" s="39"/>
      <c r="ZG23" s="39"/>
      <c r="ZH23" s="39"/>
      <c r="ZI23" s="39"/>
      <c r="ZJ23" s="39"/>
      <c r="ZK23" s="39"/>
      <c r="ZL23" s="39"/>
      <c r="ZM23" s="39"/>
      <c r="ZN23" s="39"/>
      <c r="ZO23" s="39"/>
      <c r="ZP23" s="39"/>
      <c r="ZQ23" s="39"/>
      <c r="ZR23" s="39"/>
      <c r="ZS23" s="39"/>
      <c r="ZT23" s="39"/>
      <c r="ZU23" s="39"/>
      <c r="ZV23" s="39"/>
      <c r="ZW23" s="39"/>
      <c r="ZX23" s="39"/>
      <c r="ZY23" s="39"/>
      <c r="ZZ23" s="39"/>
      <c r="AAA23" s="39"/>
      <c r="AAB23" s="39"/>
      <c r="AAC23" s="39"/>
      <c r="AAD23" s="39"/>
      <c r="AAE23" s="39"/>
      <c r="AAF23" s="39"/>
      <c r="AAG23" s="39"/>
      <c r="AAH23" s="39"/>
      <c r="AAI23" s="39"/>
      <c r="AAJ23" s="39"/>
      <c r="AAK23" s="39"/>
      <c r="AAL23" s="39"/>
      <c r="AAM23" s="39"/>
      <c r="AAN23" s="39"/>
      <c r="AAO23" s="39"/>
      <c r="AAP23" s="39"/>
      <c r="AAQ23" s="39"/>
      <c r="AAR23" s="39"/>
      <c r="AAS23" s="39"/>
      <c r="AAT23" s="39"/>
      <c r="AAU23" s="39"/>
      <c r="AAV23" s="39"/>
      <c r="AAW23" s="39"/>
      <c r="AAX23" s="39"/>
      <c r="AAY23" s="39"/>
      <c r="AAZ23" s="39"/>
      <c r="ABA23" s="39"/>
      <c r="ABB23" s="39"/>
      <c r="ABC23" s="39"/>
      <c r="ABD23" s="39"/>
      <c r="ABE23" s="39"/>
      <c r="ABF23" s="39"/>
      <c r="ABG23" s="39"/>
      <c r="ABH23" s="39"/>
      <c r="ABI23" s="39"/>
      <c r="ABJ23" s="39"/>
      <c r="ABK23" s="39"/>
      <c r="ABL23" s="39"/>
      <c r="ABM23" s="39"/>
      <c r="ABN23" s="39"/>
      <c r="ABO23" s="39"/>
      <c r="ABP23" s="39"/>
      <c r="ABQ23" s="39"/>
      <c r="ABR23" s="39"/>
      <c r="ABS23" s="39"/>
      <c r="ABT23" s="39"/>
      <c r="ABU23" s="39"/>
      <c r="ABV23" s="39"/>
      <c r="ABW23" s="39"/>
      <c r="ABX23" s="39"/>
      <c r="ABY23" s="39"/>
      <c r="ABZ23" s="39"/>
      <c r="ACA23" s="39"/>
      <c r="ACB23" s="39"/>
      <c r="ACC23" s="39"/>
      <c r="ACD23" s="39"/>
      <c r="ACE23" s="39"/>
      <c r="ACF23" s="39"/>
      <c r="ACG23" s="39"/>
      <c r="ACH23" s="39"/>
      <c r="ACI23" s="39"/>
      <c r="ACJ23" s="39"/>
      <c r="ACK23" s="39"/>
      <c r="ACL23" s="39"/>
      <c r="ACM23" s="39"/>
      <c r="ACN23" s="39"/>
      <c r="ACO23" s="39"/>
      <c r="ACP23" s="39"/>
      <c r="ACQ23" s="39"/>
      <c r="ACR23" s="39"/>
      <c r="ACS23" s="39"/>
      <c r="ACT23" s="39"/>
      <c r="ACU23" s="39"/>
      <c r="ACV23" s="39"/>
      <c r="ACW23" s="39"/>
      <c r="ACX23" s="39"/>
      <c r="ACY23" s="39"/>
      <c r="ACZ23" s="39"/>
      <c r="ADA23" s="39"/>
      <c r="ADB23" s="39"/>
      <c r="ADC23" s="39"/>
      <c r="ADD23" s="39"/>
      <c r="ADE23" s="39"/>
      <c r="ADF23" s="39"/>
      <c r="ADG23" s="39"/>
      <c r="ADH23" s="39"/>
      <c r="ADI23" s="39"/>
      <c r="ADJ23" s="39"/>
      <c r="ADK23" s="39"/>
      <c r="ADL23" s="39"/>
      <c r="ADM23" s="39"/>
      <c r="ADN23" s="39"/>
      <c r="ADO23" s="39"/>
      <c r="ADP23" s="39"/>
      <c r="ADQ23" s="39"/>
      <c r="ADR23" s="39"/>
      <c r="ADS23" s="39"/>
      <c r="ADT23" s="39"/>
      <c r="ADU23" s="39"/>
      <c r="ADV23" s="39"/>
      <c r="ADW23" s="39"/>
      <c r="ADX23" s="39"/>
      <c r="ADY23" s="39"/>
      <c r="ADZ23" s="39"/>
      <c r="AEA23" s="39"/>
      <c r="AEB23" s="39"/>
      <c r="AEC23" s="39"/>
      <c r="AED23" s="39"/>
      <c r="AEE23" s="39"/>
      <c r="AEF23" s="39"/>
      <c r="AEG23" s="39"/>
      <c r="AEH23" s="39"/>
      <c r="AEI23" s="39"/>
      <c r="AEJ23" s="39"/>
      <c r="AEK23" s="39"/>
      <c r="AEL23" s="39"/>
      <c r="AEM23" s="39"/>
      <c r="AEN23" s="39"/>
      <c r="AEO23" s="39"/>
      <c r="AEP23" s="39"/>
      <c r="AEQ23" s="39"/>
      <c r="AER23" s="39"/>
      <c r="AES23" s="39"/>
      <c r="AET23" s="39"/>
      <c r="AEU23" s="39"/>
      <c r="AEV23" s="39"/>
      <c r="AEW23" s="39"/>
      <c r="AEX23" s="39"/>
      <c r="AEY23" s="39"/>
      <c r="AEZ23" s="39"/>
      <c r="AFA23" s="39"/>
      <c r="AFB23" s="39"/>
      <c r="AFC23" s="39"/>
      <c r="AFD23" s="39"/>
      <c r="AFE23" s="39"/>
      <c r="AFF23" s="39"/>
      <c r="AFG23" s="39"/>
      <c r="AFH23" s="39"/>
      <c r="AFI23" s="39"/>
      <c r="AFJ23" s="39"/>
      <c r="AFK23" s="39"/>
      <c r="AFL23" s="39"/>
      <c r="AFM23" s="39"/>
      <c r="AFN23" s="39"/>
      <c r="AFO23" s="39"/>
      <c r="AFP23" s="39"/>
      <c r="AFQ23" s="39"/>
      <c r="AFR23" s="39"/>
      <c r="AFS23" s="39"/>
      <c r="AFT23" s="39"/>
      <c r="AFU23" s="39"/>
      <c r="AFV23" s="39"/>
      <c r="AFW23" s="39"/>
      <c r="AFX23" s="39"/>
      <c r="AFY23" s="39"/>
      <c r="AFZ23" s="39"/>
      <c r="AGA23" s="39"/>
      <c r="AGB23" s="39"/>
      <c r="AGC23" s="39"/>
      <c r="AGD23" s="39"/>
      <c r="AGE23" s="39"/>
      <c r="AGF23" s="39"/>
      <c r="AGG23" s="39"/>
      <c r="AGH23" s="39"/>
      <c r="AGI23" s="39"/>
      <c r="AGJ23" s="39"/>
      <c r="AGK23" s="39"/>
      <c r="AGL23" s="39"/>
      <c r="AGM23" s="39"/>
      <c r="AGN23" s="39"/>
      <c r="AGO23" s="39"/>
      <c r="AGP23" s="39"/>
      <c r="AGQ23" s="39"/>
      <c r="AGR23" s="39"/>
      <c r="AGS23" s="39"/>
      <c r="AGT23" s="39"/>
      <c r="AGU23" s="39"/>
      <c r="AGV23" s="39"/>
      <c r="AGW23" s="39"/>
      <c r="AGX23" s="39"/>
      <c r="AGY23" s="39"/>
      <c r="AGZ23" s="39"/>
      <c r="AHA23" s="39"/>
      <c r="AHB23" s="39"/>
      <c r="AHC23" s="39"/>
      <c r="AHD23" s="39"/>
      <c r="AHE23" s="39"/>
      <c r="AHF23" s="39"/>
      <c r="AHG23" s="39"/>
      <c r="AHH23" s="39"/>
      <c r="AHI23" s="39"/>
      <c r="AHJ23" s="39"/>
      <c r="AHK23" s="39"/>
      <c r="AHL23" s="39"/>
      <c r="AHM23" s="39"/>
      <c r="AHN23" s="39"/>
      <c r="AHO23" s="39"/>
      <c r="AHP23" s="39"/>
      <c r="AHQ23" s="39"/>
      <c r="AHR23" s="39"/>
      <c r="AHS23" s="39"/>
      <c r="AHT23" s="39"/>
      <c r="AHU23" s="39"/>
      <c r="AHV23" s="39"/>
      <c r="AHW23" s="39"/>
      <c r="AHX23" s="39"/>
      <c r="AHY23" s="39"/>
      <c r="AHZ23" s="39"/>
      <c r="AIA23" s="39"/>
      <c r="AIB23" s="39"/>
      <c r="AIC23" s="39"/>
      <c r="AID23" s="39"/>
      <c r="AIE23" s="39"/>
      <c r="AIF23" s="39"/>
      <c r="AIG23" s="39"/>
      <c r="AIH23" s="39"/>
      <c r="AII23" s="39"/>
      <c r="AIJ23" s="39"/>
      <c r="AIK23" s="39"/>
      <c r="AIL23" s="39"/>
      <c r="AIM23" s="39"/>
      <c r="AIN23" s="39"/>
      <c r="AIO23" s="39"/>
      <c r="AIP23" s="39"/>
      <c r="AIQ23" s="39"/>
      <c r="AIR23" s="39"/>
      <c r="AIS23" s="39"/>
      <c r="AIT23" s="39"/>
      <c r="AIU23" s="39"/>
      <c r="AIV23" s="39"/>
      <c r="AIW23" s="39"/>
      <c r="AIX23" s="39"/>
      <c r="AIY23" s="39"/>
      <c r="AIZ23" s="39"/>
      <c r="AJA23" s="39"/>
      <c r="AJB23" s="39"/>
      <c r="AJC23" s="39"/>
      <c r="AJD23" s="39"/>
      <c r="AJE23" s="39"/>
      <c r="AJF23" s="39"/>
      <c r="AJG23" s="39"/>
      <c r="AJH23" s="39"/>
      <c r="AJI23" s="39"/>
      <c r="AJJ23" s="39"/>
      <c r="AJK23" s="39"/>
      <c r="AJL23" s="39"/>
      <c r="AJM23" s="39"/>
      <c r="AJN23" s="39"/>
      <c r="AJO23" s="39"/>
      <c r="AJP23" s="39"/>
      <c r="AJQ23" s="39"/>
      <c r="AJR23" s="39"/>
      <c r="AJS23" s="39"/>
      <c r="AJT23" s="39"/>
      <c r="AJU23" s="39"/>
      <c r="AJV23" s="39"/>
      <c r="AJW23" s="39"/>
      <c r="AJX23" s="39"/>
      <c r="AJY23" s="39"/>
      <c r="AJZ23" s="39"/>
      <c r="AKA23" s="39"/>
      <c r="AKB23" s="39"/>
      <c r="AKC23" s="39"/>
      <c r="AKD23" s="39"/>
      <c r="AKE23" s="39"/>
      <c r="AKF23" s="39"/>
      <c r="AKG23" s="39"/>
      <c r="AKH23" s="39"/>
      <c r="AKI23" s="39"/>
      <c r="AKJ23" s="39"/>
      <c r="AKK23" s="39"/>
      <c r="AKL23" s="39"/>
      <c r="AKM23" s="39"/>
      <c r="AKN23" s="39"/>
      <c r="AKO23" s="39"/>
      <c r="AKP23" s="39"/>
      <c r="AKQ23" s="39"/>
      <c r="AKR23" s="39"/>
      <c r="AKS23" s="39"/>
      <c r="AKT23" s="39"/>
      <c r="AKU23" s="39"/>
      <c r="AKV23" s="39"/>
      <c r="AKW23" s="39"/>
      <c r="AKX23" s="39"/>
      <c r="AKY23" s="39"/>
      <c r="AKZ23" s="39"/>
      <c r="ALA23" s="39"/>
      <c r="ALB23" s="39"/>
      <c r="ALC23" s="39"/>
      <c r="ALD23" s="39"/>
      <c r="ALE23" s="39"/>
      <c r="ALF23" s="39"/>
      <c r="ALG23" s="39"/>
      <c r="ALH23" s="39"/>
      <c r="ALI23" s="39"/>
      <c r="ALJ23" s="39"/>
      <c r="ALK23" s="39"/>
      <c r="ALL23" s="39"/>
      <c r="ALM23" s="39"/>
      <c r="ALN23" s="39"/>
      <c r="ALO23" s="39"/>
      <c r="ALP23" s="39"/>
      <c r="ALQ23" s="39"/>
      <c r="ALR23" s="39"/>
      <c r="ALS23" s="39"/>
      <c r="ALT23" s="39"/>
      <c r="ALU23" s="39"/>
      <c r="ALV23" s="39"/>
      <c r="ALW23" s="39"/>
      <c r="ALX23" s="39"/>
      <c r="ALY23" s="39"/>
      <c r="ALZ23" s="39"/>
      <c r="AMA23" s="39"/>
      <c r="AMB23" s="39"/>
      <c r="AMC23" s="39"/>
      <c r="AMD23" s="39"/>
      <c r="AME23" s="39"/>
      <c r="AMF23" s="39"/>
      <c r="AMG23" s="39"/>
      <c r="AMH23" s="39"/>
      <c r="AMI23" s="39"/>
      <c r="AMJ23" s="39"/>
      <c r="AMK23" s="39"/>
      <c r="AML23" s="39"/>
      <c r="AMM23" s="39"/>
      <c r="AMN23" s="39"/>
      <c r="AMO23" s="39"/>
      <c r="AMP23" s="39"/>
      <c r="AMQ23" s="39"/>
      <c r="AMR23" s="39"/>
      <c r="AMS23" s="39"/>
      <c r="AMT23" s="39"/>
      <c r="AMU23" s="39"/>
      <c r="AMV23" s="39"/>
      <c r="AMW23" s="39"/>
      <c r="AMX23" s="39"/>
      <c r="AMY23" s="39"/>
      <c r="AMZ23" s="39"/>
      <c r="ANA23" s="39"/>
      <c r="ANB23" s="39"/>
      <c r="ANC23" s="39"/>
      <c r="AND23" s="39"/>
      <c r="ANE23" s="39"/>
      <c r="ANF23" s="39"/>
      <c r="ANG23" s="39"/>
      <c r="ANH23" s="39"/>
      <c r="ANI23" s="39"/>
      <c r="ANJ23" s="39"/>
      <c r="ANK23" s="39"/>
      <c r="ANL23" s="39"/>
      <c r="ANM23" s="39"/>
      <c r="ANN23" s="39"/>
      <c r="ANO23" s="39"/>
      <c r="ANP23" s="39"/>
      <c r="ANQ23" s="39"/>
      <c r="ANR23" s="39"/>
      <c r="ANS23" s="39"/>
      <c r="ANT23" s="39"/>
      <c r="ANU23" s="39"/>
      <c r="ANV23" s="39"/>
      <c r="ANW23" s="39"/>
      <c r="ANX23" s="39"/>
      <c r="ANY23" s="39"/>
      <c r="ANZ23" s="39"/>
      <c r="AOA23" s="39"/>
      <c r="AOB23" s="39"/>
      <c r="AOC23" s="39"/>
      <c r="AOD23" s="39"/>
      <c r="AOE23" s="39"/>
      <c r="AOF23" s="39"/>
      <c r="AOG23" s="39"/>
      <c r="AOH23" s="39"/>
      <c r="AOI23" s="39"/>
      <c r="AOJ23" s="39"/>
      <c r="AOK23" s="39"/>
      <c r="AOL23" s="39"/>
      <c r="AOM23" s="39"/>
      <c r="AON23" s="39"/>
      <c r="AOO23" s="39"/>
      <c r="AOP23" s="39"/>
      <c r="AOQ23" s="39"/>
      <c r="AOR23" s="39"/>
      <c r="AOS23" s="39"/>
      <c r="AOT23" s="39"/>
      <c r="AOU23" s="39"/>
      <c r="AOV23" s="39"/>
      <c r="AOW23" s="39"/>
      <c r="AOX23" s="39"/>
      <c r="AOY23" s="39"/>
      <c r="AOZ23" s="39"/>
      <c r="APA23" s="39"/>
      <c r="APB23" s="39"/>
      <c r="APC23" s="39"/>
      <c r="APD23" s="39"/>
      <c r="APE23" s="39"/>
      <c r="APF23" s="39"/>
      <c r="APG23" s="39"/>
      <c r="APH23" s="39"/>
      <c r="API23" s="39"/>
      <c r="APJ23" s="39"/>
      <c r="APK23" s="39"/>
      <c r="APL23" s="39"/>
      <c r="APM23" s="39"/>
      <c r="APN23" s="39"/>
      <c r="APO23" s="39"/>
      <c r="APP23" s="39"/>
      <c r="APQ23" s="39"/>
      <c r="APR23" s="39"/>
      <c r="APS23" s="39"/>
      <c r="APT23" s="39"/>
      <c r="APU23" s="39"/>
      <c r="APV23" s="39"/>
      <c r="APW23" s="39"/>
      <c r="APX23" s="39"/>
      <c r="APY23" s="39"/>
      <c r="APZ23" s="39"/>
      <c r="AQA23" s="39"/>
      <c r="AQB23" s="39"/>
      <c r="AQC23" s="39"/>
      <c r="AQD23" s="39"/>
      <c r="AQE23" s="39"/>
      <c r="AQF23" s="39"/>
      <c r="AQG23" s="39"/>
      <c r="AQH23" s="39"/>
      <c r="AQI23" s="39"/>
      <c r="AQJ23" s="39"/>
      <c r="AQK23" s="39"/>
      <c r="AQL23" s="39"/>
      <c r="AQM23" s="39"/>
      <c r="AQN23" s="39"/>
      <c r="AQO23" s="39"/>
      <c r="AQP23" s="39"/>
      <c r="AQQ23" s="39"/>
      <c r="AQR23" s="39"/>
      <c r="AQS23" s="39"/>
      <c r="AQT23" s="39"/>
      <c r="AQU23" s="39"/>
      <c r="AQV23" s="39"/>
      <c r="AQW23" s="39"/>
      <c r="AQX23" s="39"/>
      <c r="AQY23" s="39"/>
      <c r="AQZ23" s="39"/>
      <c r="ARA23" s="39"/>
      <c r="ARB23" s="39"/>
      <c r="ARC23" s="39"/>
      <c r="ARD23" s="39"/>
      <c r="ARE23" s="39"/>
      <c r="ARF23" s="39"/>
      <c r="ARG23" s="39"/>
      <c r="ARH23" s="39"/>
      <c r="ARI23" s="39"/>
      <c r="ARJ23" s="39"/>
      <c r="ARK23" s="39"/>
      <c r="ARL23" s="39"/>
      <c r="ARM23" s="39"/>
      <c r="ARN23" s="39"/>
      <c r="ARO23" s="39"/>
      <c r="ARP23" s="39"/>
      <c r="ARQ23" s="39"/>
      <c r="ARR23" s="39"/>
      <c r="ARS23" s="39"/>
      <c r="ART23" s="39"/>
      <c r="ARU23" s="39"/>
      <c r="ARV23" s="39"/>
      <c r="ARW23" s="39"/>
      <c r="ARX23" s="39"/>
      <c r="ARY23" s="39"/>
      <c r="ARZ23" s="39"/>
      <c r="ASA23" s="39"/>
      <c r="ASB23" s="39"/>
      <c r="ASC23" s="39"/>
      <c r="ASD23" s="39"/>
      <c r="ASE23" s="39"/>
      <c r="ASF23" s="39"/>
      <c r="ASG23" s="39"/>
      <c r="ASH23" s="39"/>
      <c r="ASI23" s="39"/>
      <c r="ASJ23" s="39"/>
      <c r="ASK23" s="39"/>
      <c r="ASL23" s="39"/>
      <c r="ASM23" s="39"/>
      <c r="ASN23" s="39"/>
      <c r="ASO23" s="39"/>
      <c r="ASP23" s="39"/>
      <c r="ASQ23" s="39"/>
      <c r="ASR23" s="39"/>
      <c r="ASS23" s="39"/>
      <c r="AST23" s="39"/>
      <c r="ASU23" s="39"/>
      <c r="ASV23" s="39"/>
      <c r="ASW23" s="39"/>
      <c r="ASX23" s="39"/>
      <c r="ASY23" s="39"/>
      <c r="ASZ23" s="39"/>
      <c r="ATA23" s="39"/>
      <c r="ATB23" s="39"/>
      <c r="ATC23" s="39"/>
      <c r="ATD23" s="39"/>
      <c r="ATE23" s="39"/>
      <c r="ATF23" s="39"/>
      <c r="ATG23" s="39"/>
      <c r="ATH23" s="39"/>
      <c r="ATI23" s="39"/>
      <c r="ATJ23" s="39"/>
      <c r="ATK23" s="39"/>
      <c r="ATL23" s="39"/>
      <c r="ATM23" s="39"/>
      <c r="ATN23" s="39"/>
      <c r="ATO23" s="39"/>
      <c r="ATP23" s="39"/>
      <c r="ATQ23" s="39"/>
      <c r="ATR23" s="39"/>
      <c r="ATS23" s="39"/>
      <c r="ATT23" s="39"/>
      <c r="ATU23" s="39"/>
      <c r="ATV23" s="39"/>
      <c r="ATW23" s="39"/>
      <c r="ATX23" s="39"/>
      <c r="ATY23" s="39"/>
      <c r="ATZ23" s="39"/>
      <c r="AUA23" s="39"/>
      <c r="AUB23" s="39"/>
      <c r="AUC23" s="39"/>
      <c r="AUD23" s="39"/>
      <c r="AUE23" s="39"/>
      <c r="AUF23" s="39"/>
      <c r="AUG23" s="39"/>
      <c r="AUH23" s="39"/>
      <c r="AUI23" s="39"/>
      <c r="AUJ23" s="39"/>
      <c r="AUK23" s="39"/>
      <c r="AUL23" s="39"/>
      <c r="AUM23" s="39"/>
      <c r="AUN23" s="39"/>
      <c r="AUO23" s="39"/>
      <c r="AUP23" s="39"/>
      <c r="AUQ23" s="39"/>
      <c r="AUR23" s="39"/>
      <c r="AUS23" s="39"/>
      <c r="AUT23" s="39"/>
      <c r="AUU23" s="39"/>
      <c r="AUV23" s="39"/>
      <c r="AUW23" s="39"/>
      <c r="AUX23" s="39"/>
      <c r="AUY23" s="39"/>
      <c r="AUZ23" s="39"/>
      <c r="AVA23" s="39"/>
      <c r="AVB23" s="39"/>
      <c r="AVC23" s="39"/>
      <c r="AVD23" s="39"/>
      <c r="AVE23" s="39"/>
      <c r="AVF23" s="39"/>
      <c r="AVG23" s="39"/>
      <c r="AVH23" s="39"/>
      <c r="AVI23" s="39"/>
      <c r="AVJ23" s="39"/>
      <c r="AVK23" s="39"/>
      <c r="AVL23" s="39"/>
      <c r="AVM23" s="39"/>
      <c r="AVN23" s="39"/>
      <c r="AVO23" s="39"/>
      <c r="AVP23" s="39"/>
      <c r="AVQ23" s="39"/>
      <c r="AVR23" s="39"/>
      <c r="AVS23" s="39"/>
      <c r="AVT23" s="39"/>
      <c r="AVU23" s="39"/>
      <c r="AVV23" s="39"/>
      <c r="AVW23" s="39"/>
      <c r="AVX23" s="39"/>
      <c r="AVY23" s="39"/>
      <c r="AVZ23" s="39"/>
      <c r="AWA23" s="39"/>
      <c r="AWB23" s="39"/>
      <c r="AWC23" s="39"/>
      <c r="AWD23" s="39"/>
      <c r="AWE23" s="39"/>
      <c r="AWF23" s="39"/>
      <c r="AWG23" s="39"/>
      <c r="AWH23" s="39"/>
      <c r="AWI23" s="39"/>
      <c r="AWJ23" s="39"/>
      <c r="AWK23" s="39"/>
      <c r="AWL23" s="39"/>
      <c r="AWM23" s="39"/>
      <c r="AWN23" s="39"/>
      <c r="AWO23" s="39"/>
      <c r="AWP23" s="39"/>
      <c r="AWQ23" s="39"/>
      <c r="AWR23" s="39"/>
      <c r="AWS23" s="39"/>
      <c r="AWT23" s="39"/>
      <c r="AWU23" s="39"/>
      <c r="AWV23" s="39"/>
      <c r="AWW23" s="39"/>
      <c r="AWX23" s="39"/>
      <c r="AWY23" s="39"/>
      <c r="AWZ23" s="39"/>
      <c r="AXA23" s="39"/>
      <c r="AXB23" s="39"/>
      <c r="AXC23" s="39"/>
      <c r="AXD23" s="39"/>
      <c r="AXE23" s="39"/>
      <c r="AXF23" s="39"/>
      <c r="AXG23" s="39"/>
      <c r="AXH23" s="39"/>
      <c r="AXI23" s="39"/>
      <c r="AXJ23" s="39"/>
      <c r="AXK23" s="39"/>
      <c r="AXL23" s="39"/>
      <c r="AXM23" s="39"/>
      <c r="AXN23" s="39"/>
      <c r="AXO23" s="39"/>
      <c r="AXP23" s="39"/>
      <c r="AXQ23" s="39"/>
      <c r="AXR23" s="39"/>
      <c r="AXS23" s="39"/>
      <c r="AXT23" s="39"/>
      <c r="AXU23" s="39"/>
      <c r="AXV23" s="39"/>
      <c r="AXW23" s="39"/>
      <c r="AXX23" s="39"/>
      <c r="AXY23" s="39"/>
      <c r="AXZ23" s="39"/>
      <c r="AYA23" s="39"/>
      <c r="AYB23" s="39"/>
      <c r="AYC23" s="39"/>
      <c r="AYD23" s="39"/>
      <c r="AYE23" s="39"/>
      <c r="AYF23" s="39"/>
      <c r="AYG23" s="39"/>
      <c r="AYH23" s="39"/>
      <c r="AYI23" s="39"/>
      <c r="AYJ23" s="39"/>
      <c r="AYK23" s="39"/>
      <c r="AYL23" s="39"/>
      <c r="AYM23" s="39"/>
      <c r="AYN23" s="39"/>
      <c r="AYO23" s="39"/>
      <c r="AYP23" s="39"/>
      <c r="AYQ23" s="39"/>
      <c r="AYR23" s="39"/>
      <c r="AYS23" s="39"/>
      <c r="AYT23" s="39"/>
      <c r="AYU23" s="39"/>
      <c r="AYV23" s="39"/>
      <c r="AYW23" s="39"/>
      <c r="AYX23" s="39"/>
      <c r="AYY23" s="39"/>
      <c r="AYZ23" s="39"/>
      <c r="AZA23" s="39"/>
      <c r="AZB23" s="39"/>
      <c r="AZC23" s="39"/>
      <c r="AZD23" s="39"/>
      <c r="AZE23" s="39"/>
      <c r="AZF23" s="39"/>
      <c r="AZG23" s="39"/>
      <c r="AZH23" s="39"/>
      <c r="AZI23" s="39"/>
      <c r="AZJ23" s="39"/>
      <c r="AZK23" s="39"/>
      <c r="AZL23" s="39"/>
      <c r="AZM23" s="39"/>
      <c r="AZN23" s="39"/>
      <c r="AZO23" s="39"/>
      <c r="AZP23" s="39"/>
      <c r="AZQ23" s="39"/>
      <c r="AZR23" s="39"/>
      <c r="AZS23" s="39"/>
      <c r="AZT23" s="39"/>
      <c r="AZU23" s="39"/>
      <c r="AZV23" s="39"/>
      <c r="AZW23" s="39"/>
      <c r="AZX23" s="39"/>
      <c r="AZY23" s="39"/>
      <c r="AZZ23" s="39"/>
      <c r="BAA23" s="39"/>
      <c r="BAB23" s="39"/>
      <c r="BAC23" s="39"/>
      <c r="BAD23" s="39"/>
      <c r="BAE23" s="39"/>
      <c r="BAF23" s="39"/>
      <c r="BAG23" s="39"/>
      <c r="BAH23" s="39"/>
      <c r="BAI23" s="39"/>
      <c r="BAJ23" s="39"/>
      <c r="BAK23" s="39"/>
      <c r="BAL23" s="39"/>
      <c r="BAM23" s="39"/>
      <c r="BAN23" s="39"/>
      <c r="BAO23" s="39"/>
      <c r="BAP23" s="39"/>
      <c r="BAQ23" s="39"/>
      <c r="BAR23" s="39"/>
      <c r="BAS23" s="39"/>
      <c r="BAT23" s="39"/>
      <c r="BAU23" s="39"/>
      <c r="BAV23" s="39"/>
      <c r="BAW23" s="39"/>
      <c r="BAX23" s="39"/>
      <c r="BAY23" s="39"/>
      <c r="BAZ23" s="39"/>
      <c r="BBA23" s="39"/>
      <c r="BBB23" s="39"/>
      <c r="BBC23" s="39"/>
      <c r="BBD23" s="39"/>
      <c r="BBE23" s="39"/>
      <c r="BBF23" s="39"/>
      <c r="BBG23" s="39"/>
      <c r="BBH23" s="39"/>
      <c r="BBI23" s="39"/>
      <c r="BBJ23" s="39"/>
      <c r="BBK23" s="39"/>
      <c r="BBL23" s="39"/>
      <c r="BBM23" s="39"/>
      <c r="BBN23" s="39"/>
      <c r="BBO23" s="39"/>
      <c r="BBP23" s="39"/>
      <c r="BBQ23" s="39"/>
      <c r="BBR23" s="39"/>
      <c r="BBS23" s="39"/>
      <c r="BBT23" s="39"/>
      <c r="BBU23" s="39"/>
      <c r="BBV23" s="39"/>
      <c r="BBW23" s="39"/>
      <c r="BBX23" s="39"/>
      <c r="BBY23" s="39"/>
      <c r="BBZ23" s="39"/>
      <c r="BCA23" s="39"/>
      <c r="BCB23" s="39"/>
      <c r="BCC23" s="39"/>
      <c r="BCD23" s="39"/>
      <c r="BCE23" s="39"/>
      <c r="BCF23" s="39"/>
      <c r="BCG23" s="39"/>
      <c r="BCH23" s="39"/>
      <c r="BCI23" s="39"/>
      <c r="BCJ23" s="39"/>
      <c r="BCK23" s="39"/>
      <c r="BCL23" s="39"/>
      <c r="BCM23" s="39"/>
      <c r="BCN23" s="39"/>
      <c r="BCO23" s="39"/>
      <c r="BCP23" s="39"/>
      <c r="BCQ23" s="39"/>
      <c r="BCR23" s="39"/>
      <c r="BCS23" s="39"/>
      <c r="BCT23" s="39"/>
      <c r="BCU23" s="39"/>
      <c r="BCV23" s="39"/>
      <c r="BCW23" s="39"/>
      <c r="BCX23" s="39"/>
      <c r="BCY23" s="39"/>
      <c r="BCZ23" s="39"/>
      <c r="BDA23" s="39"/>
      <c r="BDB23" s="39"/>
      <c r="BDC23" s="39"/>
      <c r="BDD23" s="39"/>
      <c r="BDE23" s="39"/>
      <c r="BDF23" s="39"/>
      <c r="BDG23" s="39"/>
      <c r="BDH23" s="39"/>
      <c r="BDI23" s="39"/>
      <c r="BDJ23" s="39"/>
      <c r="BDK23" s="39"/>
      <c r="BDL23" s="39"/>
      <c r="BDM23" s="39"/>
      <c r="BDN23" s="39"/>
      <c r="BDO23" s="39"/>
      <c r="BDP23" s="39"/>
      <c r="BDQ23" s="39"/>
      <c r="BDR23" s="39"/>
      <c r="BDS23" s="39"/>
      <c r="BDT23" s="39"/>
      <c r="BDU23" s="39"/>
      <c r="BDV23" s="39"/>
      <c r="BDW23" s="39"/>
      <c r="BDX23" s="39"/>
      <c r="BDY23" s="39"/>
      <c r="BDZ23" s="39"/>
      <c r="BEA23" s="39"/>
      <c r="BEB23" s="39"/>
      <c r="BEC23" s="39"/>
      <c r="BED23" s="39"/>
      <c r="BEE23" s="39"/>
      <c r="BEF23" s="39"/>
      <c r="BEG23" s="39"/>
      <c r="BEH23" s="39"/>
      <c r="BEI23" s="39"/>
      <c r="BEJ23" s="39"/>
      <c r="BEK23" s="39"/>
      <c r="BEL23" s="39"/>
      <c r="BEM23" s="39"/>
      <c r="BEN23" s="39"/>
      <c r="BEO23" s="39"/>
      <c r="BEP23" s="39"/>
      <c r="BEQ23" s="39"/>
      <c r="BER23" s="39"/>
      <c r="BES23" s="39"/>
      <c r="BET23" s="39"/>
      <c r="BEU23" s="39"/>
      <c r="BEV23" s="39"/>
      <c r="BEW23" s="39"/>
      <c r="BEX23" s="39"/>
      <c r="BEY23" s="39"/>
      <c r="BEZ23" s="39"/>
      <c r="BFA23" s="39"/>
      <c r="BFB23" s="39"/>
      <c r="BFC23" s="39"/>
      <c r="BFD23" s="39"/>
      <c r="BFE23" s="39"/>
      <c r="BFF23" s="39"/>
      <c r="BFG23" s="39"/>
      <c r="BFH23" s="39"/>
      <c r="BFI23" s="39"/>
      <c r="BFJ23" s="39"/>
      <c r="BFK23" s="39"/>
      <c r="BFL23" s="39"/>
      <c r="BFM23" s="39"/>
      <c r="BFN23" s="39"/>
      <c r="BFO23" s="39"/>
      <c r="BFP23" s="39"/>
      <c r="BFQ23" s="39"/>
      <c r="BFR23" s="39"/>
      <c r="BFS23" s="39"/>
      <c r="BFT23" s="39"/>
      <c r="BFU23" s="39"/>
      <c r="BFV23" s="39"/>
      <c r="BFW23" s="39"/>
      <c r="BFX23" s="39"/>
      <c r="BFY23" s="39"/>
      <c r="BFZ23" s="39"/>
      <c r="BGA23" s="39"/>
      <c r="BGB23" s="39"/>
      <c r="BGC23" s="39"/>
      <c r="BGD23" s="39"/>
      <c r="BGE23" s="39"/>
      <c r="BGF23" s="39"/>
      <c r="BGG23" s="39"/>
      <c r="BGH23" s="39"/>
      <c r="BGI23" s="39"/>
      <c r="BGJ23" s="39"/>
      <c r="BGK23" s="39"/>
      <c r="BGL23" s="39"/>
      <c r="BGM23" s="39"/>
      <c r="BGN23" s="39"/>
      <c r="BGO23" s="39"/>
      <c r="BGP23" s="39"/>
      <c r="BGQ23" s="39"/>
      <c r="BGR23" s="39"/>
      <c r="BGS23" s="39"/>
      <c r="BGT23" s="39"/>
      <c r="BGU23" s="39"/>
      <c r="BGV23" s="39"/>
      <c r="BGW23" s="39"/>
      <c r="BGX23" s="39"/>
      <c r="BGY23" s="39"/>
      <c r="BGZ23" s="39"/>
      <c r="BHA23" s="39"/>
      <c r="BHB23" s="39"/>
      <c r="BHC23" s="39"/>
      <c r="BHD23" s="39"/>
      <c r="BHE23" s="39"/>
      <c r="BHF23" s="39"/>
      <c r="BHG23" s="39"/>
      <c r="BHH23" s="39"/>
      <c r="BHI23" s="39"/>
      <c r="BHJ23" s="39"/>
      <c r="BHK23" s="39"/>
      <c r="BHL23" s="39"/>
      <c r="BHM23" s="39"/>
      <c r="BHN23" s="39"/>
      <c r="BHO23" s="39"/>
      <c r="BHP23" s="39"/>
      <c r="BHQ23" s="39"/>
      <c r="BHR23" s="39"/>
      <c r="BHS23" s="39"/>
      <c r="BHT23" s="39"/>
      <c r="BHU23" s="39"/>
      <c r="BHV23" s="39"/>
      <c r="BHW23" s="39"/>
      <c r="BHX23" s="39"/>
      <c r="BHY23" s="39"/>
      <c r="BHZ23" s="39"/>
      <c r="BIA23" s="39"/>
      <c r="BIB23" s="39"/>
      <c r="BIC23" s="39"/>
      <c r="BID23" s="39"/>
      <c r="BIE23" s="39"/>
      <c r="BIF23" s="39"/>
      <c r="BIG23" s="39"/>
      <c r="BIH23" s="39"/>
      <c r="BII23" s="39"/>
      <c r="BIJ23" s="39"/>
      <c r="BIK23" s="39"/>
      <c r="BIL23" s="39"/>
      <c r="BIM23" s="39"/>
      <c r="BIN23" s="39"/>
      <c r="BIO23" s="39"/>
      <c r="BIP23" s="39"/>
      <c r="BIQ23" s="39"/>
      <c r="BIR23" s="39"/>
      <c r="BIS23" s="39"/>
      <c r="BIT23" s="39"/>
      <c r="BIU23" s="39"/>
      <c r="BIV23" s="39"/>
      <c r="BIW23" s="39"/>
      <c r="BIX23" s="39"/>
      <c r="BIY23" s="39"/>
      <c r="BIZ23" s="39"/>
      <c r="BJA23" s="39"/>
      <c r="BJB23" s="39"/>
      <c r="BJC23" s="39"/>
      <c r="BJD23" s="39"/>
      <c r="BJE23" s="39"/>
      <c r="BJF23" s="39"/>
      <c r="BJG23" s="39"/>
      <c r="BJH23" s="39"/>
      <c r="BJI23" s="39"/>
      <c r="BJJ23" s="39"/>
      <c r="BJK23" s="39"/>
      <c r="BJL23" s="39"/>
      <c r="BJM23" s="39"/>
      <c r="BJN23" s="39"/>
      <c r="BJO23" s="39"/>
      <c r="BJP23" s="39"/>
      <c r="BJQ23" s="39"/>
      <c r="BJR23" s="39"/>
      <c r="BJS23" s="39"/>
      <c r="BJT23" s="39"/>
      <c r="BJU23" s="39"/>
      <c r="BJV23" s="39"/>
      <c r="BJW23" s="39"/>
      <c r="BJX23" s="39"/>
      <c r="BJY23" s="39"/>
      <c r="BJZ23" s="39"/>
      <c r="BKA23" s="39"/>
      <c r="BKB23" s="39"/>
      <c r="BKC23" s="39"/>
      <c r="BKD23" s="39"/>
      <c r="BKE23" s="39"/>
      <c r="BKF23" s="39"/>
      <c r="BKG23" s="39"/>
      <c r="BKH23" s="39"/>
      <c r="BKI23" s="39"/>
      <c r="BKJ23" s="39"/>
      <c r="BKK23" s="39"/>
      <c r="BKL23" s="39"/>
      <c r="BKM23" s="39"/>
      <c r="BKN23" s="39"/>
      <c r="BKO23" s="39"/>
      <c r="BKP23" s="39"/>
      <c r="BKQ23" s="39"/>
      <c r="BKR23" s="39"/>
      <c r="BKS23" s="39"/>
      <c r="BKT23" s="39"/>
      <c r="BKU23" s="39"/>
      <c r="BKV23" s="39"/>
      <c r="BKW23" s="39"/>
      <c r="BKX23" s="39"/>
      <c r="BKY23" s="39"/>
      <c r="BKZ23" s="39"/>
      <c r="BLA23" s="39"/>
      <c r="BLB23" s="39"/>
      <c r="BLC23" s="39"/>
      <c r="BLD23" s="39"/>
      <c r="BLE23" s="39"/>
      <c r="BLF23" s="39"/>
      <c r="BLG23" s="39"/>
      <c r="BLH23" s="39"/>
      <c r="BLI23" s="39"/>
      <c r="BLJ23" s="39"/>
      <c r="BLK23" s="39"/>
      <c r="BLL23" s="39"/>
      <c r="BLM23" s="39"/>
      <c r="BLN23" s="39"/>
      <c r="BLO23" s="39"/>
      <c r="BLP23" s="39"/>
      <c r="BLQ23" s="39"/>
      <c r="BLR23" s="39"/>
      <c r="BLS23" s="39"/>
      <c r="BLT23" s="39"/>
      <c r="BLU23" s="39"/>
      <c r="BLV23" s="39"/>
      <c r="BLW23" s="39"/>
      <c r="BLX23" s="39"/>
      <c r="BLY23" s="39"/>
      <c r="BLZ23" s="39"/>
      <c r="BMA23" s="39"/>
      <c r="BMB23" s="39"/>
      <c r="BMC23" s="39"/>
      <c r="BMD23" s="39"/>
      <c r="BME23" s="39"/>
      <c r="BMF23" s="39"/>
      <c r="BMG23" s="39"/>
      <c r="BMH23" s="39"/>
      <c r="BMI23" s="39"/>
      <c r="BMJ23" s="39"/>
      <c r="BMK23" s="39"/>
      <c r="BML23" s="39"/>
      <c r="BMM23" s="39"/>
      <c r="BMN23" s="39"/>
      <c r="BMO23" s="39"/>
      <c r="BMP23" s="39"/>
      <c r="BMQ23" s="39"/>
      <c r="BMR23" s="39"/>
      <c r="BMS23" s="39"/>
      <c r="BMT23" s="39"/>
      <c r="BMU23" s="39"/>
      <c r="BMV23" s="39"/>
      <c r="BMW23" s="39"/>
      <c r="BMX23" s="39"/>
      <c r="BMY23" s="39"/>
      <c r="BMZ23" s="39"/>
      <c r="BNA23" s="39"/>
      <c r="BNB23" s="39"/>
      <c r="BNC23" s="39"/>
      <c r="BND23" s="39"/>
      <c r="BNE23" s="39"/>
      <c r="BNF23" s="39"/>
      <c r="BNG23" s="39"/>
      <c r="BNH23" s="39"/>
      <c r="BNI23" s="39"/>
      <c r="BNJ23" s="39"/>
      <c r="BNK23" s="39"/>
      <c r="BNL23" s="39"/>
      <c r="BNM23" s="39"/>
      <c r="BNN23" s="39"/>
      <c r="BNO23" s="39"/>
      <c r="BNP23" s="39"/>
      <c r="BNQ23" s="39"/>
      <c r="BNR23" s="39"/>
      <c r="BNS23" s="39"/>
      <c r="BNT23" s="39"/>
      <c r="BNU23" s="39"/>
      <c r="BNV23" s="39"/>
      <c r="BNW23" s="39"/>
      <c r="BNX23" s="39"/>
      <c r="BNY23" s="39"/>
      <c r="BNZ23" s="39"/>
      <c r="BOA23" s="39"/>
      <c r="BOB23" s="39"/>
      <c r="BOC23" s="39"/>
      <c r="BOD23" s="39"/>
      <c r="BOE23" s="39"/>
      <c r="BOF23" s="39"/>
      <c r="BOG23" s="39"/>
      <c r="BOH23" s="39"/>
      <c r="BOI23" s="39"/>
      <c r="BOJ23" s="39"/>
      <c r="BOK23" s="39"/>
      <c r="BOL23" s="39"/>
      <c r="BOM23" s="39"/>
      <c r="BON23" s="39"/>
      <c r="BOO23" s="39"/>
      <c r="BOP23" s="39"/>
      <c r="BOQ23" s="39"/>
      <c r="BOR23" s="39"/>
      <c r="BOS23" s="39"/>
      <c r="BOT23" s="39"/>
      <c r="BOU23" s="39"/>
      <c r="BOV23" s="39"/>
      <c r="BOW23" s="39"/>
      <c r="BOX23" s="39"/>
      <c r="BOY23" s="39"/>
      <c r="BOZ23" s="39"/>
      <c r="BPA23" s="39"/>
      <c r="BPB23" s="39"/>
      <c r="BPC23" s="39"/>
      <c r="BPD23" s="39"/>
      <c r="BPE23" s="39"/>
      <c r="BPF23" s="39"/>
      <c r="BPG23" s="39"/>
      <c r="BPH23" s="39"/>
      <c r="BPI23" s="39"/>
      <c r="BPJ23" s="39"/>
      <c r="BPK23" s="39"/>
      <c r="BPL23" s="39"/>
      <c r="BPM23" s="39"/>
      <c r="BPN23" s="39"/>
      <c r="BPO23" s="39"/>
      <c r="BPP23" s="39"/>
      <c r="BPQ23" s="39"/>
      <c r="BPR23" s="39"/>
      <c r="BPS23" s="39"/>
      <c r="BPT23" s="39"/>
      <c r="BPU23" s="39"/>
      <c r="BPV23" s="39"/>
      <c r="BPW23" s="39"/>
      <c r="BPX23" s="39"/>
      <c r="BPY23" s="39"/>
      <c r="BPZ23" s="39"/>
      <c r="BQA23" s="39"/>
      <c r="BQB23" s="39"/>
      <c r="BQC23" s="39"/>
      <c r="BQD23" s="39"/>
      <c r="BQE23" s="39"/>
      <c r="BQF23" s="39"/>
      <c r="BQG23" s="39"/>
      <c r="BQH23" s="39"/>
      <c r="BQI23" s="39"/>
      <c r="BQJ23" s="39"/>
      <c r="BQK23" s="39"/>
      <c r="BQL23" s="39"/>
      <c r="BQM23" s="39"/>
      <c r="BQN23" s="39"/>
      <c r="BQO23" s="39"/>
      <c r="BQP23" s="39"/>
      <c r="BQQ23" s="39"/>
      <c r="BQR23" s="39"/>
      <c r="BQS23" s="39"/>
      <c r="BQT23" s="39"/>
      <c r="BQU23" s="39"/>
      <c r="BQV23" s="39"/>
      <c r="BQW23" s="39"/>
      <c r="BQX23" s="39"/>
      <c r="BQY23" s="39"/>
      <c r="BQZ23" s="39"/>
      <c r="BRA23" s="39"/>
      <c r="BRB23" s="39"/>
      <c r="BRC23" s="39"/>
      <c r="BRD23" s="39"/>
      <c r="BRE23" s="39"/>
      <c r="BRF23" s="39"/>
      <c r="BRG23" s="39"/>
      <c r="BRH23" s="39"/>
      <c r="BRI23" s="39"/>
      <c r="BRJ23" s="39"/>
      <c r="BRK23" s="39"/>
      <c r="BRL23" s="39"/>
      <c r="BRM23" s="39"/>
      <c r="BRN23" s="39"/>
      <c r="BRO23" s="39"/>
      <c r="BRP23" s="39"/>
      <c r="BRQ23" s="39"/>
      <c r="BRR23" s="39"/>
      <c r="BRS23" s="39"/>
      <c r="BRT23" s="39"/>
      <c r="BRU23" s="39"/>
      <c r="BRV23" s="39"/>
      <c r="BRW23" s="39"/>
      <c r="BRX23" s="39"/>
      <c r="BRY23" s="39"/>
      <c r="BRZ23" s="39"/>
      <c r="BSA23" s="39"/>
      <c r="BSB23" s="39"/>
      <c r="BSC23" s="39"/>
      <c r="BSD23" s="39"/>
      <c r="BSE23" s="39"/>
      <c r="BSF23" s="39"/>
      <c r="BSG23" s="39"/>
      <c r="BSH23" s="39"/>
      <c r="BSI23" s="39"/>
      <c r="BSJ23" s="39"/>
      <c r="BSK23" s="39"/>
      <c r="BSL23" s="39"/>
      <c r="BSM23" s="39"/>
      <c r="BSN23" s="39"/>
      <c r="BSO23" s="39"/>
      <c r="BSP23" s="39"/>
      <c r="BSQ23" s="39"/>
      <c r="BSR23" s="39"/>
      <c r="BSS23" s="39"/>
      <c r="BST23" s="39"/>
      <c r="BSU23" s="39"/>
      <c r="BSV23" s="39"/>
      <c r="BSW23" s="39"/>
      <c r="BSX23" s="39"/>
      <c r="BSY23" s="39"/>
      <c r="BSZ23" s="39"/>
      <c r="BTA23" s="39"/>
      <c r="BTB23" s="39"/>
      <c r="BTC23" s="39"/>
      <c r="BTD23" s="39"/>
      <c r="BTE23" s="39"/>
      <c r="BTF23" s="39"/>
      <c r="BTG23" s="39"/>
      <c r="BTH23" s="39"/>
      <c r="BTI23" s="39"/>
      <c r="BTJ23" s="39"/>
      <c r="BTK23" s="39"/>
      <c r="BTL23" s="39"/>
      <c r="BTM23" s="39"/>
      <c r="BTN23" s="39"/>
      <c r="BTO23" s="39"/>
      <c r="BTP23" s="39"/>
      <c r="BTQ23" s="39"/>
      <c r="BTR23" s="39"/>
      <c r="BTS23" s="39"/>
      <c r="BTT23" s="39"/>
      <c r="BTU23" s="39"/>
      <c r="BTV23" s="39"/>
      <c r="BTW23" s="39"/>
      <c r="BTX23" s="39"/>
      <c r="BTY23" s="39"/>
      <c r="BTZ23" s="39"/>
      <c r="BUA23" s="39"/>
      <c r="BUB23" s="39"/>
      <c r="BUC23" s="39"/>
      <c r="BUD23" s="39"/>
      <c r="BUE23" s="39"/>
      <c r="BUF23" s="39"/>
      <c r="BUG23" s="39"/>
      <c r="BUH23" s="39"/>
      <c r="BUI23" s="39"/>
      <c r="BUJ23" s="39"/>
      <c r="BUK23" s="39"/>
      <c r="BUL23" s="39"/>
      <c r="BUM23" s="39"/>
      <c r="BUN23" s="39"/>
      <c r="BUO23" s="39"/>
      <c r="BUP23" s="39"/>
      <c r="BUQ23" s="39"/>
      <c r="BUR23" s="39"/>
      <c r="BUS23" s="39"/>
      <c r="BUT23" s="39"/>
      <c r="BUU23" s="39"/>
      <c r="BUV23" s="39"/>
      <c r="BUW23" s="39"/>
      <c r="BUX23" s="39"/>
      <c r="BUY23" s="39"/>
      <c r="BUZ23" s="39"/>
      <c r="BVA23" s="39"/>
      <c r="BVB23" s="39"/>
      <c r="BVC23" s="39"/>
      <c r="BVD23" s="39"/>
      <c r="BVE23" s="39"/>
      <c r="BVF23" s="39"/>
      <c r="BVG23" s="39"/>
      <c r="BVH23" s="39"/>
      <c r="BVI23" s="39"/>
      <c r="BVJ23" s="39"/>
      <c r="BVK23" s="39"/>
      <c r="BVL23" s="39"/>
      <c r="BVM23" s="39"/>
      <c r="BVN23" s="39"/>
      <c r="BVO23" s="39"/>
      <c r="BVP23" s="39"/>
      <c r="BVQ23" s="39"/>
      <c r="BVR23" s="39"/>
      <c r="BVS23" s="39"/>
      <c r="BVT23" s="39"/>
      <c r="BVU23" s="39"/>
      <c r="BVV23" s="39"/>
      <c r="BVW23" s="39"/>
      <c r="BVX23" s="39"/>
      <c r="BVY23" s="39"/>
      <c r="BVZ23" s="39"/>
      <c r="BWA23" s="39"/>
      <c r="BWB23" s="39"/>
      <c r="BWC23" s="39"/>
      <c r="BWD23" s="39"/>
      <c r="BWE23" s="39"/>
      <c r="BWF23" s="39"/>
      <c r="BWG23" s="39"/>
      <c r="BWH23" s="39"/>
      <c r="BWI23" s="39"/>
      <c r="BWJ23" s="39"/>
      <c r="BWK23" s="39"/>
      <c r="BWL23" s="39"/>
      <c r="BWM23" s="39"/>
      <c r="BWN23" s="39"/>
      <c r="BWO23" s="39"/>
      <c r="BWP23" s="39"/>
      <c r="BWQ23" s="39"/>
      <c r="BWR23" s="39"/>
      <c r="BWS23" s="39"/>
      <c r="BWT23" s="39"/>
      <c r="BWU23" s="39"/>
      <c r="BWV23" s="39"/>
      <c r="BWW23" s="39"/>
      <c r="BWX23" s="39"/>
      <c r="BWY23" s="39"/>
      <c r="BWZ23" s="39"/>
      <c r="BXA23" s="39"/>
      <c r="BXB23" s="39"/>
      <c r="BXC23" s="39"/>
      <c r="BXD23" s="39"/>
      <c r="BXE23" s="39"/>
      <c r="BXF23" s="39"/>
      <c r="BXG23" s="39"/>
      <c r="BXH23" s="39"/>
      <c r="BXI23" s="39"/>
      <c r="BXJ23" s="39"/>
      <c r="BXK23" s="39"/>
      <c r="BXL23" s="39"/>
      <c r="BXM23" s="39"/>
      <c r="BXN23" s="39"/>
      <c r="BXO23" s="39"/>
      <c r="BXP23" s="39"/>
      <c r="BXQ23" s="39"/>
      <c r="BXR23" s="39"/>
      <c r="BXS23" s="39"/>
      <c r="BXT23" s="39"/>
      <c r="BXU23" s="39"/>
      <c r="BXV23" s="39"/>
      <c r="BXW23" s="39"/>
      <c r="BXX23" s="39"/>
      <c r="BXY23" s="39"/>
      <c r="BXZ23" s="39"/>
      <c r="BYA23" s="39"/>
      <c r="BYB23" s="39"/>
      <c r="BYC23" s="39"/>
      <c r="BYD23" s="39"/>
      <c r="BYE23" s="39"/>
      <c r="BYF23" s="39"/>
      <c r="BYG23" s="39"/>
      <c r="BYH23" s="39"/>
      <c r="BYI23" s="39"/>
      <c r="BYJ23" s="39"/>
      <c r="BYK23" s="39"/>
      <c r="BYL23" s="39"/>
      <c r="BYM23" s="39"/>
      <c r="BYN23" s="39"/>
      <c r="BYO23" s="39"/>
      <c r="BYP23" s="39"/>
      <c r="BYQ23" s="39"/>
      <c r="BYR23" s="39"/>
      <c r="BYS23" s="39"/>
      <c r="BYT23" s="39"/>
      <c r="BYU23" s="39"/>
      <c r="BYV23" s="39"/>
      <c r="BYW23" s="39"/>
      <c r="BYX23" s="39"/>
      <c r="BYY23" s="39"/>
      <c r="BYZ23" s="39"/>
      <c r="BZA23" s="39"/>
      <c r="BZB23" s="39"/>
      <c r="BZC23" s="39"/>
      <c r="BZD23" s="39"/>
      <c r="BZE23" s="39"/>
      <c r="BZF23" s="39"/>
      <c r="BZG23" s="39"/>
      <c r="BZH23" s="39"/>
      <c r="BZI23" s="39"/>
      <c r="BZJ23" s="39"/>
      <c r="BZK23" s="39"/>
      <c r="BZL23" s="39"/>
      <c r="BZM23" s="39"/>
      <c r="BZN23" s="39"/>
      <c r="BZO23" s="39"/>
      <c r="BZP23" s="39"/>
      <c r="BZQ23" s="39"/>
      <c r="BZR23" s="39"/>
      <c r="BZS23" s="39"/>
      <c r="BZT23" s="39"/>
      <c r="BZU23" s="39"/>
      <c r="BZV23" s="39"/>
      <c r="BZW23" s="39"/>
      <c r="BZX23" s="39"/>
      <c r="BZY23" s="39"/>
      <c r="BZZ23" s="39"/>
      <c r="CAA23" s="39"/>
      <c r="CAB23" s="39"/>
      <c r="CAC23" s="39"/>
      <c r="CAD23" s="39"/>
      <c r="CAE23" s="39"/>
      <c r="CAF23" s="39"/>
      <c r="CAG23" s="39"/>
      <c r="CAH23" s="39"/>
      <c r="CAI23" s="39"/>
      <c r="CAJ23" s="39"/>
      <c r="CAK23" s="39"/>
      <c r="CAL23" s="39"/>
      <c r="CAM23" s="39"/>
      <c r="CAN23" s="39"/>
      <c r="CAO23" s="39"/>
      <c r="CAP23" s="39"/>
      <c r="CAQ23" s="39"/>
      <c r="CAR23" s="39"/>
      <c r="CAS23" s="39"/>
      <c r="CAT23" s="39"/>
      <c r="CAU23" s="39"/>
      <c r="CAV23" s="39"/>
      <c r="CAW23" s="39"/>
      <c r="CAX23" s="39"/>
      <c r="CAY23" s="39"/>
      <c r="CAZ23" s="39"/>
      <c r="CBA23" s="39"/>
      <c r="CBB23" s="39"/>
      <c r="CBC23" s="39"/>
      <c r="CBD23" s="39"/>
      <c r="CBE23" s="39"/>
      <c r="CBF23" s="39"/>
      <c r="CBG23" s="39"/>
      <c r="CBH23" s="39"/>
      <c r="CBI23" s="39"/>
      <c r="CBJ23" s="39"/>
      <c r="CBK23" s="39"/>
      <c r="CBL23" s="39"/>
      <c r="CBM23" s="39"/>
      <c r="CBN23" s="39"/>
      <c r="CBO23" s="39"/>
      <c r="CBP23" s="39"/>
      <c r="CBQ23" s="39"/>
      <c r="CBR23" s="39"/>
      <c r="CBS23" s="39"/>
      <c r="CBT23" s="39"/>
      <c r="CBU23" s="39"/>
      <c r="CBV23" s="39"/>
      <c r="CBW23" s="39"/>
      <c r="CBX23" s="39"/>
      <c r="CBY23" s="39"/>
      <c r="CBZ23" s="39"/>
      <c r="CCA23" s="39"/>
      <c r="CCB23" s="39"/>
      <c r="CCC23" s="39"/>
      <c r="CCD23" s="39"/>
      <c r="CCE23" s="39"/>
      <c r="CCF23" s="39"/>
      <c r="CCG23" s="39"/>
      <c r="CCH23" s="39"/>
      <c r="CCI23" s="39"/>
      <c r="CCJ23" s="39"/>
      <c r="CCK23" s="39"/>
      <c r="CCL23" s="39"/>
      <c r="CCM23" s="39"/>
      <c r="CCN23" s="39"/>
      <c r="CCO23" s="39"/>
      <c r="CCP23" s="39"/>
      <c r="CCQ23" s="39"/>
      <c r="CCR23" s="39"/>
      <c r="CCS23" s="39"/>
      <c r="CCT23" s="39"/>
      <c r="CCU23" s="39"/>
      <c r="CCV23" s="39"/>
      <c r="CCW23" s="39"/>
      <c r="CCX23" s="39"/>
      <c r="CCY23" s="39"/>
      <c r="CCZ23" s="39"/>
      <c r="CDA23" s="39"/>
      <c r="CDB23" s="39"/>
      <c r="CDC23" s="39"/>
      <c r="CDD23" s="39"/>
      <c r="CDE23" s="39"/>
      <c r="CDF23" s="39"/>
      <c r="CDG23" s="39"/>
      <c r="CDH23" s="39"/>
      <c r="CDI23" s="39"/>
      <c r="CDJ23" s="39"/>
      <c r="CDK23" s="39"/>
      <c r="CDL23" s="39"/>
      <c r="CDM23" s="39"/>
      <c r="CDN23" s="39"/>
      <c r="CDO23" s="39"/>
      <c r="CDP23" s="39"/>
      <c r="CDQ23" s="39"/>
      <c r="CDR23" s="39"/>
      <c r="CDS23" s="39"/>
      <c r="CDT23" s="39"/>
      <c r="CDU23" s="39"/>
      <c r="CDV23" s="39"/>
      <c r="CDW23" s="39"/>
      <c r="CDX23" s="39"/>
      <c r="CDY23" s="39"/>
      <c r="CDZ23" s="39"/>
      <c r="CEA23" s="39"/>
      <c r="CEB23" s="39"/>
      <c r="CEC23" s="39"/>
      <c r="CED23" s="39"/>
      <c r="CEE23" s="39"/>
      <c r="CEF23" s="39"/>
      <c r="CEG23" s="39"/>
      <c r="CEH23" s="39"/>
      <c r="CEI23" s="39"/>
      <c r="CEJ23" s="39"/>
      <c r="CEK23" s="39"/>
      <c r="CEL23" s="39"/>
      <c r="CEM23" s="39"/>
      <c r="CEN23" s="39"/>
      <c r="CEO23" s="39"/>
      <c r="CEP23" s="39"/>
      <c r="CEQ23" s="39"/>
      <c r="CER23" s="39"/>
      <c r="CES23" s="39"/>
      <c r="CET23" s="39"/>
      <c r="CEU23" s="39"/>
      <c r="CEV23" s="39"/>
      <c r="CEW23" s="39"/>
      <c r="CEX23" s="39"/>
      <c r="CEY23" s="39"/>
      <c r="CEZ23" s="39"/>
      <c r="CFA23" s="39"/>
      <c r="CFB23" s="39"/>
      <c r="CFC23" s="39"/>
      <c r="CFD23" s="39"/>
      <c r="CFE23" s="39"/>
      <c r="CFF23" s="39"/>
      <c r="CFG23" s="39"/>
      <c r="CFH23" s="39"/>
      <c r="CFI23" s="39"/>
      <c r="CFJ23" s="39"/>
      <c r="CFK23" s="39"/>
      <c r="CFL23" s="39"/>
      <c r="CFM23" s="39"/>
      <c r="CFN23" s="39"/>
      <c r="CFO23" s="39"/>
      <c r="CFP23" s="39"/>
      <c r="CFQ23" s="39"/>
      <c r="CFR23" s="39"/>
      <c r="CFS23" s="39"/>
      <c r="CFT23" s="39"/>
      <c r="CFU23" s="39"/>
      <c r="CFV23" s="39"/>
      <c r="CFW23" s="39"/>
      <c r="CFX23" s="39"/>
      <c r="CFY23" s="39"/>
      <c r="CFZ23" s="39"/>
      <c r="CGA23" s="39"/>
      <c r="CGB23" s="39"/>
      <c r="CGC23" s="39"/>
      <c r="CGD23" s="39"/>
      <c r="CGE23" s="39"/>
      <c r="CGF23" s="39"/>
      <c r="CGG23" s="39"/>
      <c r="CGH23" s="39"/>
      <c r="CGI23" s="39"/>
      <c r="CGJ23" s="39"/>
      <c r="CGK23" s="39"/>
      <c r="CGL23" s="39"/>
      <c r="CGM23" s="39"/>
      <c r="CGN23" s="39"/>
      <c r="CGO23" s="39"/>
      <c r="CGP23" s="39"/>
      <c r="CGQ23" s="39"/>
      <c r="CGR23" s="39"/>
      <c r="CGS23" s="39"/>
      <c r="CGT23" s="39"/>
      <c r="CGU23" s="39"/>
      <c r="CGV23" s="39"/>
      <c r="CGW23" s="39"/>
      <c r="CGX23" s="39"/>
      <c r="CGY23" s="39"/>
      <c r="CGZ23" s="39"/>
      <c r="CHA23" s="39"/>
      <c r="CHB23" s="39"/>
      <c r="CHC23" s="39"/>
      <c r="CHD23" s="39"/>
      <c r="CHE23" s="39"/>
      <c r="CHF23" s="39"/>
      <c r="CHG23" s="39"/>
      <c r="CHH23" s="39"/>
      <c r="CHI23" s="39"/>
      <c r="CHJ23" s="39"/>
      <c r="CHK23" s="39"/>
      <c r="CHL23" s="39"/>
      <c r="CHM23" s="39"/>
      <c r="CHN23" s="39"/>
      <c r="CHO23" s="39"/>
      <c r="CHP23" s="39"/>
      <c r="CHQ23" s="39"/>
      <c r="CHR23" s="39"/>
      <c r="CHS23" s="39"/>
      <c r="CHT23" s="39"/>
      <c r="CHU23" s="39"/>
      <c r="CHV23" s="39"/>
      <c r="CHW23" s="39"/>
      <c r="CHX23" s="39"/>
      <c r="CHY23" s="39"/>
      <c r="CHZ23" s="39"/>
      <c r="CIA23" s="39"/>
      <c r="CIB23" s="39"/>
      <c r="CIC23" s="39"/>
      <c r="CID23" s="39"/>
      <c r="CIE23" s="39"/>
      <c r="CIF23" s="39"/>
      <c r="CIG23" s="39"/>
      <c r="CIH23" s="39"/>
      <c r="CII23" s="39"/>
      <c r="CIJ23" s="39"/>
      <c r="CIK23" s="39"/>
      <c r="CIL23" s="39"/>
      <c r="CIM23" s="39"/>
      <c r="CIN23" s="39"/>
      <c r="CIO23" s="39"/>
      <c r="CIP23" s="39"/>
      <c r="CIQ23" s="39"/>
      <c r="CIR23" s="39"/>
      <c r="CIS23" s="39"/>
      <c r="CIT23" s="39"/>
      <c r="CIU23" s="39"/>
      <c r="CIV23" s="39"/>
      <c r="CIW23" s="39"/>
      <c r="CIX23" s="39"/>
      <c r="CIY23" s="39"/>
      <c r="CIZ23" s="39"/>
      <c r="CJA23" s="39"/>
      <c r="CJB23" s="39"/>
      <c r="CJC23" s="39"/>
      <c r="CJD23" s="39"/>
      <c r="CJE23" s="39"/>
      <c r="CJF23" s="39"/>
      <c r="CJG23" s="39"/>
      <c r="CJH23" s="39"/>
      <c r="CJI23" s="39"/>
      <c r="CJJ23" s="39"/>
      <c r="CJK23" s="39"/>
      <c r="CJL23" s="39"/>
      <c r="CJM23" s="39"/>
      <c r="CJN23" s="39"/>
      <c r="CJO23" s="39"/>
      <c r="CJP23" s="39"/>
      <c r="CJQ23" s="39"/>
      <c r="CJR23" s="39"/>
      <c r="CJS23" s="39"/>
      <c r="CJT23" s="39"/>
      <c r="CJU23" s="39"/>
      <c r="CJV23" s="39"/>
      <c r="CJW23" s="39"/>
      <c r="CJX23" s="39"/>
      <c r="CJY23" s="39"/>
      <c r="CJZ23" s="39"/>
      <c r="CKA23" s="39"/>
      <c r="CKB23" s="39"/>
      <c r="CKC23" s="39"/>
      <c r="CKD23" s="39"/>
      <c r="CKE23" s="39"/>
      <c r="CKF23" s="39"/>
      <c r="CKG23" s="39"/>
      <c r="CKH23" s="39"/>
      <c r="CKI23" s="39"/>
      <c r="CKJ23" s="39"/>
      <c r="CKK23" s="39"/>
      <c r="CKL23" s="39"/>
      <c r="CKM23" s="39"/>
      <c r="CKN23" s="39"/>
      <c r="CKO23" s="39"/>
      <c r="CKP23" s="39"/>
      <c r="CKQ23" s="39"/>
      <c r="CKR23" s="39"/>
      <c r="CKS23" s="39"/>
      <c r="CKT23" s="39"/>
      <c r="CKU23" s="39"/>
      <c r="CKV23" s="39"/>
      <c r="CKW23" s="39"/>
      <c r="CKX23" s="39"/>
      <c r="CKY23" s="39"/>
      <c r="CKZ23" s="39"/>
      <c r="CLA23" s="39"/>
      <c r="CLB23" s="39"/>
      <c r="CLC23" s="39"/>
      <c r="CLD23" s="39"/>
      <c r="CLE23" s="39"/>
      <c r="CLF23" s="39"/>
      <c r="CLG23" s="39"/>
      <c r="CLH23" s="39"/>
      <c r="CLI23" s="39"/>
      <c r="CLJ23" s="39"/>
      <c r="CLK23" s="39"/>
      <c r="CLL23" s="39"/>
      <c r="CLM23" s="39"/>
      <c r="CLN23" s="39"/>
      <c r="CLO23" s="39"/>
      <c r="CLP23" s="39"/>
      <c r="CLQ23" s="39"/>
      <c r="CLR23" s="39"/>
      <c r="CLS23" s="39"/>
      <c r="CLT23" s="39"/>
      <c r="CLU23" s="39"/>
      <c r="CLV23" s="39"/>
      <c r="CLW23" s="39"/>
      <c r="CLX23" s="39"/>
      <c r="CLY23" s="39"/>
      <c r="CLZ23" s="39"/>
      <c r="CMA23" s="39"/>
      <c r="CMB23" s="39"/>
      <c r="CMC23" s="39"/>
      <c r="CMD23" s="39"/>
      <c r="CME23" s="39"/>
      <c r="CMF23" s="39"/>
      <c r="CMG23" s="39"/>
      <c r="CMH23" s="39"/>
      <c r="CMI23" s="39"/>
      <c r="CMJ23" s="39"/>
      <c r="CMK23" s="39"/>
      <c r="CML23" s="39"/>
      <c r="CMM23" s="39"/>
      <c r="CMN23" s="39"/>
      <c r="CMO23" s="39"/>
      <c r="CMP23" s="39"/>
      <c r="CMQ23" s="39"/>
      <c r="CMR23" s="39"/>
      <c r="CMS23" s="39"/>
      <c r="CMT23" s="39"/>
      <c r="CMU23" s="39"/>
      <c r="CMV23" s="39"/>
      <c r="CMW23" s="39"/>
      <c r="CMX23" s="39"/>
      <c r="CMY23" s="39"/>
      <c r="CMZ23" s="39"/>
      <c r="CNA23" s="39"/>
      <c r="CNB23" s="39"/>
      <c r="CNC23" s="39"/>
      <c r="CND23" s="39"/>
      <c r="CNE23" s="39"/>
      <c r="CNF23" s="39"/>
      <c r="CNG23" s="39"/>
      <c r="CNH23" s="39"/>
      <c r="CNI23" s="39"/>
      <c r="CNJ23" s="39"/>
      <c r="CNK23" s="39"/>
      <c r="CNL23" s="39"/>
      <c r="CNM23" s="39"/>
      <c r="CNN23" s="39"/>
      <c r="CNO23" s="39"/>
      <c r="CNP23" s="39"/>
      <c r="CNQ23" s="39"/>
      <c r="CNR23" s="39"/>
      <c r="CNS23" s="39"/>
      <c r="CNT23" s="39"/>
      <c r="CNU23" s="39"/>
      <c r="CNV23" s="39"/>
      <c r="CNW23" s="39"/>
      <c r="CNX23" s="39"/>
      <c r="CNY23" s="39"/>
      <c r="CNZ23" s="39"/>
      <c r="COA23" s="39"/>
      <c r="COB23" s="39"/>
      <c r="COC23" s="39"/>
      <c r="COD23" s="39"/>
      <c r="COE23" s="39"/>
      <c r="COF23" s="39"/>
      <c r="COG23" s="39"/>
      <c r="COH23" s="39"/>
      <c r="COI23" s="39"/>
      <c r="COJ23" s="39"/>
      <c r="COK23" s="39"/>
      <c r="COL23" s="39"/>
      <c r="COM23" s="39"/>
      <c r="CON23" s="39"/>
      <c r="COO23" s="39"/>
      <c r="COP23" s="39"/>
      <c r="COQ23" s="39"/>
      <c r="COR23" s="39"/>
      <c r="COS23" s="39"/>
      <c r="COT23" s="39"/>
      <c r="COU23" s="39"/>
      <c r="COV23" s="39"/>
      <c r="COW23" s="39"/>
      <c r="COX23" s="39"/>
      <c r="COY23" s="39"/>
      <c r="COZ23" s="39"/>
      <c r="CPA23" s="39"/>
      <c r="CPB23" s="39"/>
      <c r="CPC23" s="39"/>
      <c r="CPD23" s="39"/>
      <c r="CPE23" s="39"/>
      <c r="CPF23" s="39"/>
      <c r="CPG23" s="39"/>
      <c r="CPH23" s="39"/>
      <c r="CPI23" s="39"/>
      <c r="CPJ23" s="39"/>
      <c r="CPK23" s="39"/>
      <c r="CPL23" s="39"/>
      <c r="CPM23" s="39"/>
      <c r="CPN23" s="39"/>
      <c r="CPO23" s="39"/>
      <c r="CPP23" s="39"/>
      <c r="CPQ23" s="39"/>
      <c r="CPR23" s="39"/>
      <c r="CPS23" s="39"/>
      <c r="CPT23" s="39"/>
      <c r="CPU23" s="39"/>
      <c r="CPV23" s="39"/>
      <c r="CPW23" s="39"/>
      <c r="CPX23" s="39"/>
      <c r="CPY23" s="39"/>
      <c r="CPZ23" s="39"/>
      <c r="CQA23" s="39"/>
      <c r="CQB23" s="39"/>
      <c r="CQC23" s="39"/>
      <c r="CQD23" s="39"/>
      <c r="CQE23" s="39"/>
      <c r="CQF23" s="39"/>
      <c r="CQG23" s="39"/>
      <c r="CQH23" s="39"/>
      <c r="CQI23" s="39"/>
      <c r="CQJ23" s="39"/>
      <c r="CQK23" s="39"/>
      <c r="CQL23" s="39"/>
      <c r="CQM23" s="39"/>
      <c r="CQN23" s="39"/>
      <c r="CQO23" s="39"/>
      <c r="CQP23" s="39"/>
      <c r="CQQ23" s="39"/>
      <c r="CQR23" s="39"/>
      <c r="CQS23" s="39"/>
      <c r="CQT23" s="39"/>
      <c r="CQU23" s="39"/>
      <c r="CQV23" s="39"/>
      <c r="CQW23" s="39"/>
      <c r="CQX23" s="39"/>
      <c r="CQY23" s="39"/>
      <c r="CQZ23" s="39"/>
      <c r="CRA23" s="39"/>
      <c r="CRB23" s="39"/>
      <c r="CRC23" s="39"/>
      <c r="CRD23" s="39"/>
      <c r="CRE23" s="39"/>
      <c r="CRF23" s="39"/>
      <c r="CRG23" s="39"/>
      <c r="CRH23" s="39"/>
      <c r="CRI23" s="39"/>
      <c r="CRJ23" s="39"/>
      <c r="CRK23" s="39"/>
      <c r="CRL23" s="39"/>
      <c r="CRM23" s="39"/>
      <c r="CRN23" s="39"/>
      <c r="CRO23" s="39"/>
      <c r="CRP23" s="39"/>
      <c r="CRQ23" s="39"/>
      <c r="CRR23" s="39"/>
      <c r="CRS23" s="39"/>
      <c r="CRT23" s="39"/>
      <c r="CRU23" s="39"/>
      <c r="CRV23" s="39"/>
      <c r="CRW23" s="39"/>
      <c r="CRX23" s="39"/>
      <c r="CRY23" s="39"/>
      <c r="CRZ23" s="39"/>
      <c r="CSA23" s="39"/>
      <c r="CSB23" s="39"/>
      <c r="CSC23" s="39"/>
      <c r="CSD23" s="39"/>
      <c r="CSE23" s="39"/>
      <c r="CSF23" s="39"/>
      <c r="CSG23" s="39"/>
      <c r="CSH23" s="39"/>
      <c r="CSI23" s="39"/>
      <c r="CSJ23" s="39"/>
      <c r="CSK23" s="39"/>
      <c r="CSL23" s="39"/>
      <c r="CSM23" s="39"/>
      <c r="CSN23" s="39"/>
      <c r="CSO23" s="39"/>
      <c r="CSP23" s="39"/>
      <c r="CSQ23" s="39"/>
      <c r="CSR23" s="39"/>
      <c r="CSS23" s="39"/>
      <c r="CST23" s="39"/>
      <c r="CSU23" s="39"/>
      <c r="CSV23" s="39"/>
      <c r="CSW23" s="39"/>
      <c r="CSX23" s="39"/>
      <c r="CSY23" s="39"/>
      <c r="CSZ23" s="39"/>
      <c r="CTA23" s="39"/>
      <c r="CTB23" s="39"/>
      <c r="CTC23" s="39"/>
      <c r="CTD23" s="39"/>
      <c r="CTE23" s="39"/>
      <c r="CTF23" s="39"/>
      <c r="CTG23" s="39"/>
      <c r="CTH23" s="39"/>
      <c r="CTI23" s="39"/>
      <c r="CTJ23" s="39"/>
      <c r="CTK23" s="39"/>
      <c r="CTL23" s="39"/>
      <c r="CTM23" s="39"/>
      <c r="CTN23" s="39"/>
      <c r="CTO23" s="39"/>
      <c r="CTP23" s="39"/>
      <c r="CTQ23" s="39"/>
      <c r="CTR23" s="39"/>
      <c r="CTS23" s="39"/>
      <c r="CTT23" s="39"/>
      <c r="CTU23" s="39"/>
      <c r="CTV23" s="39"/>
      <c r="CTW23" s="39"/>
      <c r="CTX23" s="39"/>
      <c r="CTY23" s="39"/>
      <c r="CTZ23" s="39"/>
      <c r="CUA23" s="39"/>
      <c r="CUB23" s="39"/>
      <c r="CUC23" s="39"/>
      <c r="CUD23" s="39"/>
      <c r="CUE23" s="39"/>
      <c r="CUF23" s="39"/>
      <c r="CUG23" s="39"/>
      <c r="CUH23" s="39"/>
      <c r="CUI23" s="39"/>
      <c r="CUJ23" s="39"/>
      <c r="CUK23" s="39"/>
      <c r="CUL23" s="39"/>
      <c r="CUM23" s="39"/>
      <c r="CUN23" s="39"/>
      <c r="CUO23" s="39"/>
      <c r="CUP23" s="39"/>
      <c r="CUQ23" s="39"/>
      <c r="CUR23" s="39"/>
      <c r="CUS23" s="39"/>
      <c r="CUT23" s="39"/>
      <c r="CUU23" s="39"/>
      <c r="CUV23" s="39"/>
      <c r="CUW23" s="39"/>
      <c r="CUX23" s="39"/>
      <c r="CUY23" s="39"/>
      <c r="CUZ23" s="39"/>
      <c r="CVA23" s="39"/>
      <c r="CVB23" s="39"/>
      <c r="CVC23" s="39"/>
      <c r="CVD23" s="39"/>
      <c r="CVE23" s="39"/>
      <c r="CVF23" s="39"/>
      <c r="CVG23" s="39"/>
      <c r="CVH23" s="39"/>
      <c r="CVI23" s="39"/>
      <c r="CVJ23" s="39"/>
      <c r="CVK23" s="39"/>
      <c r="CVL23" s="39"/>
      <c r="CVM23" s="39"/>
      <c r="CVN23" s="39"/>
      <c r="CVO23" s="39"/>
      <c r="CVP23" s="39"/>
      <c r="CVQ23" s="39"/>
      <c r="CVR23" s="39"/>
      <c r="CVS23" s="39"/>
      <c r="CVT23" s="39"/>
      <c r="CVU23" s="39"/>
      <c r="CVV23" s="39"/>
      <c r="CVW23" s="39"/>
      <c r="CVX23" s="39"/>
      <c r="CVY23" s="39"/>
      <c r="CVZ23" s="39"/>
      <c r="CWA23" s="39"/>
      <c r="CWB23" s="39"/>
      <c r="CWC23" s="39"/>
      <c r="CWD23" s="39"/>
      <c r="CWE23" s="39"/>
      <c r="CWF23" s="39"/>
      <c r="CWG23" s="39"/>
      <c r="CWH23" s="39"/>
      <c r="CWI23" s="39"/>
      <c r="CWJ23" s="39"/>
      <c r="CWK23" s="39"/>
      <c r="CWL23" s="39"/>
      <c r="CWM23" s="39"/>
      <c r="CWN23" s="39"/>
      <c r="CWO23" s="39"/>
      <c r="CWP23" s="39"/>
      <c r="CWQ23" s="39"/>
      <c r="CWR23" s="39"/>
      <c r="CWS23" s="39"/>
      <c r="CWT23" s="39"/>
      <c r="CWU23" s="39"/>
      <c r="CWV23" s="39"/>
      <c r="CWW23" s="39"/>
      <c r="CWX23" s="39"/>
      <c r="CWY23" s="39"/>
      <c r="CWZ23" s="39"/>
      <c r="CXA23" s="39"/>
      <c r="CXB23" s="39"/>
      <c r="CXC23" s="39"/>
      <c r="CXD23" s="39"/>
      <c r="CXE23" s="39"/>
      <c r="CXF23" s="39"/>
      <c r="CXG23" s="39"/>
      <c r="CXH23" s="39"/>
      <c r="CXI23" s="39"/>
      <c r="CXJ23" s="39"/>
      <c r="CXK23" s="39"/>
      <c r="CXL23" s="39"/>
      <c r="CXM23" s="39"/>
      <c r="CXN23" s="39"/>
      <c r="CXO23" s="39"/>
      <c r="CXP23" s="39"/>
      <c r="CXQ23" s="39"/>
      <c r="CXR23" s="39"/>
      <c r="CXS23" s="39"/>
      <c r="CXT23" s="39"/>
      <c r="CXU23" s="39"/>
      <c r="CXV23" s="39"/>
      <c r="CXW23" s="39"/>
      <c r="CXX23" s="39"/>
      <c r="CXY23" s="39"/>
      <c r="CXZ23" s="39"/>
      <c r="CYA23" s="39"/>
      <c r="CYB23" s="39"/>
      <c r="CYC23" s="39"/>
      <c r="CYD23" s="39"/>
      <c r="CYE23" s="39"/>
      <c r="CYF23" s="39"/>
      <c r="CYG23" s="39"/>
      <c r="CYH23" s="39"/>
      <c r="CYI23" s="39"/>
      <c r="CYJ23" s="39"/>
      <c r="CYK23" s="39"/>
      <c r="CYL23" s="39"/>
      <c r="CYM23" s="39"/>
      <c r="CYN23" s="39"/>
      <c r="CYO23" s="39"/>
      <c r="CYP23" s="39"/>
      <c r="CYQ23" s="39"/>
      <c r="CYR23" s="39"/>
      <c r="CYS23" s="39"/>
      <c r="CYT23" s="39"/>
      <c r="CYU23" s="39"/>
      <c r="CYV23" s="39"/>
      <c r="CYW23" s="39"/>
      <c r="CYX23" s="39"/>
      <c r="CYY23" s="39"/>
      <c r="CYZ23" s="39"/>
      <c r="CZA23" s="39"/>
      <c r="CZB23" s="39"/>
      <c r="CZC23" s="39"/>
      <c r="CZD23" s="39"/>
      <c r="CZE23" s="39"/>
      <c r="CZF23" s="39"/>
      <c r="CZG23" s="39"/>
      <c r="CZH23" s="39"/>
      <c r="CZI23" s="39"/>
      <c r="CZJ23" s="39"/>
      <c r="CZK23" s="39"/>
      <c r="CZL23" s="39"/>
      <c r="CZM23" s="39"/>
      <c r="CZN23" s="39"/>
      <c r="CZO23" s="39"/>
      <c r="CZP23" s="39"/>
      <c r="CZQ23" s="39"/>
      <c r="CZR23" s="39"/>
      <c r="CZS23" s="39"/>
      <c r="CZT23" s="39"/>
      <c r="CZU23" s="39"/>
      <c r="CZV23" s="39"/>
      <c r="CZW23" s="39"/>
      <c r="CZX23" s="39"/>
      <c r="CZY23" s="39"/>
      <c r="CZZ23" s="39"/>
      <c r="DAA23" s="39"/>
      <c r="DAB23" s="39"/>
      <c r="DAC23" s="39"/>
      <c r="DAD23" s="39"/>
      <c r="DAE23" s="39"/>
      <c r="DAF23" s="39"/>
      <c r="DAG23" s="39"/>
      <c r="DAH23" s="39"/>
      <c r="DAI23" s="39"/>
      <c r="DAJ23" s="39"/>
      <c r="DAK23" s="39"/>
      <c r="DAL23" s="39"/>
      <c r="DAM23" s="39"/>
      <c r="DAN23" s="39"/>
      <c r="DAO23" s="39"/>
      <c r="DAP23" s="39"/>
      <c r="DAQ23" s="39"/>
      <c r="DAR23" s="39"/>
      <c r="DAS23" s="39"/>
      <c r="DAT23" s="39"/>
      <c r="DAU23" s="39"/>
      <c r="DAV23" s="39"/>
      <c r="DAW23" s="39"/>
      <c r="DAX23" s="39"/>
      <c r="DAY23" s="39"/>
      <c r="DAZ23" s="39"/>
      <c r="DBA23" s="39"/>
      <c r="DBB23" s="39"/>
      <c r="DBC23" s="39"/>
      <c r="DBD23" s="39"/>
      <c r="DBE23" s="39"/>
      <c r="DBF23" s="39"/>
      <c r="DBG23" s="39"/>
      <c r="DBH23" s="39"/>
      <c r="DBI23" s="39"/>
      <c r="DBJ23" s="39"/>
      <c r="DBK23" s="39"/>
      <c r="DBL23" s="39"/>
      <c r="DBM23" s="39"/>
      <c r="DBN23" s="39"/>
      <c r="DBO23" s="39"/>
      <c r="DBP23" s="39"/>
      <c r="DBQ23" s="39"/>
      <c r="DBR23" s="39"/>
      <c r="DBS23" s="39"/>
      <c r="DBT23" s="39"/>
      <c r="DBU23" s="39"/>
      <c r="DBV23" s="39"/>
      <c r="DBW23" s="39"/>
      <c r="DBX23" s="39"/>
      <c r="DBY23" s="39"/>
      <c r="DBZ23" s="39"/>
      <c r="DCA23" s="39"/>
      <c r="DCB23" s="39"/>
      <c r="DCC23" s="39"/>
      <c r="DCD23" s="39"/>
      <c r="DCE23" s="39"/>
      <c r="DCF23" s="39"/>
      <c r="DCG23" s="39"/>
      <c r="DCH23" s="39"/>
      <c r="DCI23" s="39"/>
      <c r="DCJ23" s="39"/>
      <c r="DCK23" s="39"/>
      <c r="DCL23" s="39"/>
      <c r="DCM23" s="39"/>
      <c r="DCN23" s="39"/>
      <c r="DCO23" s="39"/>
      <c r="DCP23" s="39"/>
      <c r="DCQ23" s="39"/>
      <c r="DCR23" s="39"/>
      <c r="DCS23" s="39"/>
      <c r="DCT23" s="39"/>
      <c r="DCU23" s="39"/>
      <c r="DCV23" s="39"/>
      <c r="DCW23" s="39"/>
      <c r="DCX23" s="39"/>
      <c r="DCY23" s="39"/>
      <c r="DCZ23" s="39"/>
      <c r="DDA23" s="39"/>
      <c r="DDB23" s="39"/>
      <c r="DDC23" s="39"/>
      <c r="DDD23" s="39"/>
      <c r="DDE23" s="39"/>
      <c r="DDF23" s="39"/>
      <c r="DDG23" s="39"/>
      <c r="DDH23" s="39"/>
      <c r="DDI23" s="39"/>
      <c r="DDJ23" s="39"/>
      <c r="DDK23" s="39"/>
      <c r="DDL23" s="39"/>
      <c r="DDM23" s="39"/>
      <c r="DDN23" s="39"/>
      <c r="DDO23" s="39"/>
      <c r="DDP23" s="39"/>
      <c r="DDQ23" s="39"/>
      <c r="DDR23" s="39"/>
      <c r="DDS23" s="39"/>
      <c r="DDT23" s="39"/>
      <c r="DDU23" s="39"/>
      <c r="DDV23" s="39"/>
      <c r="DDW23" s="39"/>
      <c r="DDX23" s="39"/>
      <c r="DDY23" s="39"/>
      <c r="DDZ23" s="39"/>
      <c r="DEA23" s="39"/>
      <c r="DEB23" s="39"/>
      <c r="DEC23" s="39"/>
      <c r="DED23" s="39"/>
      <c r="DEE23" s="39"/>
      <c r="DEF23" s="39"/>
      <c r="DEG23" s="39"/>
      <c r="DEH23" s="39"/>
      <c r="DEI23" s="39"/>
      <c r="DEJ23" s="39"/>
      <c r="DEK23" s="39"/>
      <c r="DEL23" s="39"/>
      <c r="DEM23" s="39"/>
      <c r="DEN23" s="39"/>
      <c r="DEO23" s="39"/>
      <c r="DEP23" s="39"/>
      <c r="DEQ23" s="39"/>
      <c r="DER23" s="39"/>
      <c r="DES23" s="39"/>
      <c r="DET23" s="39"/>
      <c r="DEU23" s="39"/>
      <c r="DEV23" s="39"/>
      <c r="DEW23" s="39"/>
      <c r="DEX23" s="39"/>
      <c r="DEY23" s="39"/>
      <c r="DEZ23" s="39"/>
      <c r="DFA23" s="39"/>
      <c r="DFB23" s="39"/>
      <c r="DFC23" s="39"/>
      <c r="DFD23" s="39"/>
      <c r="DFE23" s="39"/>
      <c r="DFF23" s="39"/>
      <c r="DFG23" s="39"/>
      <c r="DFH23" s="39"/>
      <c r="DFI23" s="39"/>
      <c r="DFJ23" s="39"/>
      <c r="DFK23" s="39"/>
      <c r="DFL23" s="39"/>
      <c r="DFM23" s="39"/>
      <c r="DFN23" s="39"/>
      <c r="DFO23" s="39"/>
      <c r="DFP23" s="39"/>
      <c r="DFQ23" s="39"/>
      <c r="DFR23" s="39"/>
      <c r="DFS23" s="39"/>
      <c r="DFT23" s="39"/>
      <c r="DFU23" s="39"/>
      <c r="DFV23" s="39"/>
      <c r="DFW23" s="39"/>
      <c r="DFX23" s="39"/>
      <c r="DFY23" s="39"/>
      <c r="DFZ23" s="39"/>
      <c r="DGA23" s="39"/>
      <c r="DGB23" s="39"/>
      <c r="DGC23" s="39"/>
      <c r="DGD23" s="39"/>
      <c r="DGE23" s="39"/>
      <c r="DGF23" s="39"/>
      <c r="DGG23" s="39"/>
      <c r="DGH23" s="39"/>
      <c r="DGI23" s="39"/>
      <c r="DGJ23" s="39"/>
      <c r="DGK23" s="39"/>
      <c r="DGL23" s="39"/>
      <c r="DGM23" s="39"/>
      <c r="DGN23" s="39"/>
      <c r="DGO23" s="39"/>
      <c r="DGP23" s="39"/>
      <c r="DGQ23" s="39"/>
      <c r="DGR23" s="39"/>
      <c r="DGS23" s="39"/>
      <c r="DGT23" s="39"/>
      <c r="DGU23" s="39"/>
      <c r="DGV23" s="39"/>
      <c r="DGW23" s="39"/>
      <c r="DGX23" s="39"/>
      <c r="DGY23" s="39"/>
      <c r="DGZ23" s="39"/>
      <c r="DHA23" s="39"/>
      <c r="DHB23" s="39"/>
      <c r="DHC23" s="39"/>
      <c r="DHD23" s="39"/>
      <c r="DHE23" s="39"/>
      <c r="DHF23" s="39"/>
      <c r="DHG23" s="39"/>
      <c r="DHH23" s="39"/>
      <c r="DHI23" s="39"/>
      <c r="DHJ23" s="39"/>
      <c r="DHK23" s="39"/>
      <c r="DHL23" s="39"/>
      <c r="DHM23" s="39"/>
      <c r="DHN23" s="39"/>
      <c r="DHO23" s="39"/>
      <c r="DHP23" s="39"/>
      <c r="DHQ23" s="39"/>
      <c r="DHR23" s="39"/>
      <c r="DHS23" s="39"/>
      <c r="DHT23" s="39"/>
      <c r="DHU23" s="39"/>
      <c r="DHV23" s="39"/>
      <c r="DHW23" s="39"/>
      <c r="DHX23" s="39"/>
      <c r="DHY23" s="39"/>
      <c r="DHZ23" s="39"/>
      <c r="DIA23" s="39"/>
      <c r="DIB23" s="39"/>
      <c r="DIC23" s="39"/>
      <c r="DID23" s="39"/>
      <c r="DIE23" s="39"/>
      <c r="DIF23" s="39"/>
      <c r="DIG23" s="39"/>
      <c r="DIH23" s="39"/>
      <c r="DII23" s="39"/>
      <c r="DIJ23" s="39"/>
      <c r="DIK23" s="39"/>
      <c r="DIL23" s="39"/>
      <c r="DIM23" s="39"/>
      <c r="DIN23" s="39"/>
      <c r="DIO23" s="39"/>
      <c r="DIP23" s="39"/>
      <c r="DIQ23" s="39"/>
      <c r="DIR23" s="39"/>
      <c r="DIS23" s="39"/>
      <c r="DIT23" s="39"/>
      <c r="DIU23" s="39"/>
      <c r="DIV23" s="39"/>
      <c r="DIW23" s="39"/>
      <c r="DIX23" s="39"/>
      <c r="DIY23" s="39"/>
      <c r="DIZ23" s="39"/>
      <c r="DJA23" s="39"/>
      <c r="DJB23" s="39"/>
      <c r="DJC23" s="39"/>
      <c r="DJD23" s="39"/>
      <c r="DJE23" s="39"/>
      <c r="DJF23" s="39"/>
      <c r="DJG23" s="39"/>
      <c r="DJH23" s="39"/>
      <c r="DJI23" s="39"/>
      <c r="DJJ23" s="39"/>
      <c r="DJK23" s="39"/>
      <c r="DJL23" s="39"/>
      <c r="DJM23" s="39"/>
      <c r="DJN23" s="39"/>
      <c r="DJO23" s="39"/>
      <c r="DJP23" s="39"/>
      <c r="DJQ23" s="39"/>
      <c r="DJR23" s="39"/>
      <c r="DJS23" s="39"/>
      <c r="DJT23" s="39"/>
      <c r="DJU23" s="39"/>
      <c r="DJV23" s="39"/>
      <c r="DJW23" s="39"/>
      <c r="DJX23" s="39"/>
      <c r="DJY23" s="39"/>
      <c r="DJZ23" s="39"/>
      <c r="DKA23" s="39"/>
      <c r="DKB23" s="39"/>
      <c r="DKC23" s="39"/>
      <c r="DKD23" s="39"/>
      <c r="DKE23" s="39"/>
      <c r="DKF23" s="39"/>
      <c r="DKG23" s="39"/>
      <c r="DKH23" s="39"/>
      <c r="DKI23" s="39"/>
      <c r="DKJ23" s="39"/>
      <c r="DKK23" s="39"/>
      <c r="DKL23" s="39"/>
      <c r="DKM23" s="39"/>
      <c r="DKN23" s="39"/>
      <c r="DKO23" s="39"/>
      <c r="DKP23" s="39"/>
      <c r="DKQ23" s="39"/>
      <c r="DKR23" s="39"/>
      <c r="DKS23" s="39"/>
      <c r="DKT23" s="39"/>
      <c r="DKU23" s="39"/>
      <c r="DKV23" s="39"/>
      <c r="DKW23" s="39"/>
      <c r="DKX23" s="39"/>
      <c r="DKY23" s="39"/>
      <c r="DKZ23" s="39"/>
      <c r="DLA23" s="39"/>
      <c r="DLB23" s="39"/>
      <c r="DLC23" s="39"/>
      <c r="DLD23" s="39"/>
      <c r="DLE23" s="39"/>
      <c r="DLF23" s="39"/>
      <c r="DLG23" s="39"/>
      <c r="DLH23" s="39"/>
      <c r="DLI23" s="39"/>
      <c r="DLJ23" s="39"/>
      <c r="DLK23" s="39"/>
      <c r="DLL23" s="39"/>
      <c r="DLM23" s="39"/>
      <c r="DLN23" s="39"/>
      <c r="DLO23" s="39"/>
      <c r="DLP23" s="39"/>
      <c r="DLQ23" s="39"/>
      <c r="DLR23" s="39"/>
      <c r="DLS23" s="39"/>
      <c r="DLT23" s="39"/>
      <c r="DLU23" s="39"/>
      <c r="DLV23" s="39"/>
      <c r="DLW23" s="39"/>
      <c r="DLX23" s="39"/>
      <c r="DLY23" s="39"/>
      <c r="DLZ23" s="39"/>
      <c r="DMA23" s="39"/>
      <c r="DMB23" s="39"/>
      <c r="DMC23" s="39"/>
      <c r="DMD23" s="39"/>
      <c r="DME23" s="39"/>
      <c r="DMF23" s="39"/>
      <c r="DMG23" s="39"/>
      <c r="DMH23" s="39"/>
      <c r="DMI23" s="39"/>
      <c r="DMJ23" s="39"/>
      <c r="DMK23" s="39"/>
      <c r="DML23" s="39"/>
      <c r="DMM23" s="39"/>
      <c r="DMN23" s="39"/>
      <c r="DMO23" s="39"/>
      <c r="DMP23" s="39"/>
      <c r="DMQ23" s="39"/>
      <c r="DMR23" s="39"/>
      <c r="DMS23" s="39"/>
      <c r="DMT23" s="39"/>
      <c r="DMU23" s="39"/>
      <c r="DMV23" s="39"/>
      <c r="DMW23" s="39"/>
      <c r="DMX23" s="39"/>
      <c r="DMY23" s="39"/>
      <c r="DMZ23" s="39"/>
      <c r="DNA23" s="39"/>
      <c r="DNB23" s="39"/>
      <c r="DNC23" s="39"/>
      <c r="DND23" s="39"/>
      <c r="DNE23" s="39"/>
      <c r="DNF23" s="39"/>
      <c r="DNG23" s="39"/>
      <c r="DNH23" s="39"/>
      <c r="DNI23" s="39"/>
      <c r="DNJ23" s="39"/>
      <c r="DNK23" s="39"/>
      <c r="DNL23" s="39"/>
      <c r="DNM23" s="39"/>
      <c r="DNN23" s="39"/>
      <c r="DNO23" s="39"/>
      <c r="DNP23" s="39"/>
      <c r="DNQ23" s="39"/>
      <c r="DNR23" s="39"/>
      <c r="DNS23" s="39"/>
      <c r="DNT23" s="39"/>
      <c r="DNU23" s="39"/>
      <c r="DNV23" s="39"/>
      <c r="DNW23" s="39"/>
      <c r="DNX23" s="39"/>
      <c r="DNY23" s="39"/>
      <c r="DNZ23" s="39"/>
      <c r="DOA23" s="39"/>
      <c r="DOB23" s="39"/>
      <c r="DOC23" s="39"/>
      <c r="DOD23" s="39"/>
      <c r="DOE23" s="39"/>
      <c r="DOF23" s="39"/>
      <c r="DOG23" s="39"/>
      <c r="DOH23" s="39"/>
      <c r="DOI23" s="39"/>
      <c r="DOJ23" s="39"/>
      <c r="DOK23" s="39"/>
      <c r="DOL23" s="39"/>
      <c r="DOM23" s="39"/>
      <c r="DON23" s="39"/>
      <c r="DOO23" s="39"/>
      <c r="DOP23" s="39"/>
      <c r="DOQ23" s="39"/>
      <c r="DOR23" s="39"/>
      <c r="DOS23" s="39"/>
      <c r="DOT23" s="39"/>
      <c r="DOU23" s="39"/>
      <c r="DOV23" s="39"/>
      <c r="DOW23" s="39"/>
      <c r="DOX23" s="39"/>
      <c r="DOY23" s="39"/>
      <c r="DOZ23" s="39"/>
      <c r="DPA23" s="39"/>
      <c r="DPB23" s="39"/>
      <c r="DPC23" s="39"/>
      <c r="DPD23" s="39"/>
      <c r="DPE23" s="39"/>
      <c r="DPF23" s="39"/>
      <c r="DPG23" s="39"/>
      <c r="DPH23" s="39"/>
      <c r="DPI23" s="39"/>
      <c r="DPJ23" s="39"/>
      <c r="DPK23" s="39"/>
      <c r="DPL23" s="39"/>
      <c r="DPM23" s="39"/>
      <c r="DPN23" s="39"/>
      <c r="DPO23" s="39"/>
      <c r="DPP23" s="39"/>
      <c r="DPQ23" s="39"/>
      <c r="DPR23" s="39"/>
      <c r="DPS23" s="39"/>
      <c r="DPT23" s="39"/>
      <c r="DPU23" s="39"/>
      <c r="DPV23" s="39"/>
      <c r="DPW23" s="39"/>
      <c r="DPX23" s="39"/>
      <c r="DPY23" s="39"/>
      <c r="DPZ23" s="39"/>
      <c r="DQA23" s="39"/>
      <c r="DQB23" s="39"/>
      <c r="DQC23" s="39"/>
      <c r="DQD23" s="39"/>
      <c r="DQE23" s="39"/>
      <c r="DQF23" s="39"/>
      <c r="DQG23" s="39"/>
      <c r="DQH23" s="39"/>
      <c r="DQI23" s="39"/>
      <c r="DQJ23" s="39"/>
      <c r="DQK23" s="39"/>
      <c r="DQL23" s="39"/>
      <c r="DQM23" s="39"/>
      <c r="DQN23" s="39"/>
      <c r="DQO23" s="39"/>
      <c r="DQP23" s="39"/>
      <c r="DQQ23" s="39"/>
      <c r="DQR23" s="39"/>
      <c r="DQS23" s="39"/>
      <c r="DQT23" s="39"/>
      <c r="DQU23" s="39"/>
      <c r="DQV23" s="39"/>
      <c r="DQW23" s="39"/>
      <c r="DQX23" s="39"/>
      <c r="DQY23" s="39"/>
      <c r="DQZ23" s="39"/>
      <c r="DRA23" s="39"/>
      <c r="DRB23" s="39"/>
      <c r="DRC23" s="39"/>
      <c r="DRD23" s="39"/>
      <c r="DRE23" s="39"/>
      <c r="DRF23" s="39"/>
      <c r="DRG23" s="39"/>
      <c r="DRH23" s="39"/>
      <c r="DRI23" s="39"/>
      <c r="DRJ23" s="39"/>
      <c r="DRK23" s="39"/>
      <c r="DRL23" s="39"/>
      <c r="DRM23" s="39"/>
      <c r="DRN23" s="39"/>
      <c r="DRO23" s="39"/>
      <c r="DRP23" s="39"/>
      <c r="DRQ23" s="39"/>
      <c r="DRR23" s="39"/>
      <c r="DRS23" s="39"/>
      <c r="DRT23" s="39"/>
      <c r="DRU23" s="39"/>
      <c r="DRV23" s="39"/>
      <c r="DRW23" s="39"/>
      <c r="DRX23" s="39"/>
      <c r="DRY23" s="39"/>
      <c r="DRZ23" s="39"/>
      <c r="DSA23" s="39"/>
      <c r="DSB23" s="39"/>
      <c r="DSC23" s="39"/>
      <c r="DSD23" s="39"/>
      <c r="DSE23" s="39"/>
      <c r="DSF23" s="39"/>
      <c r="DSG23" s="39"/>
      <c r="DSH23" s="39"/>
      <c r="DSI23" s="39"/>
      <c r="DSJ23" s="39"/>
      <c r="DSK23" s="39"/>
      <c r="DSL23" s="39"/>
      <c r="DSM23" s="39"/>
      <c r="DSN23" s="39"/>
      <c r="DSO23" s="39"/>
      <c r="DSP23" s="39"/>
      <c r="DSQ23" s="39"/>
      <c r="DSR23" s="39"/>
      <c r="DSS23" s="39"/>
      <c r="DST23" s="39"/>
      <c r="DSU23" s="39"/>
      <c r="DSV23" s="39"/>
      <c r="DSW23" s="39"/>
      <c r="DSX23" s="39"/>
      <c r="DSY23" s="39"/>
      <c r="DSZ23" s="39"/>
      <c r="DTA23" s="39"/>
      <c r="DTB23" s="39"/>
      <c r="DTC23" s="39"/>
      <c r="DTD23" s="39"/>
      <c r="DTE23" s="39"/>
      <c r="DTF23" s="39"/>
      <c r="DTG23" s="39"/>
      <c r="DTH23" s="39"/>
      <c r="DTI23" s="39"/>
      <c r="DTJ23" s="39"/>
      <c r="DTK23" s="39"/>
      <c r="DTL23" s="39"/>
      <c r="DTM23" s="39"/>
      <c r="DTN23" s="39"/>
      <c r="DTO23" s="39"/>
      <c r="DTP23" s="39"/>
      <c r="DTQ23" s="39"/>
      <c r="DTR23" s="39"/>
      <c r="DTS23" s="39"/>
      <c r="DTT23" s="39"/>
      <c r="DTU23" s="39"/>
      <c r="DTV23" s="39"/>
      <c r="DTW23" s="39"/>
      <c r="DTX23" s="39"/>
      <c r="DTY23" s="39"/>
      <c r="DTZ23" s="39"/>
      <c r="DUA23" s="39"/>
      <c r="DUB23" s="39"/>
      <c r="DUC23" s="39"/>
      <c r="DUD23" s="39"/>
      <c r="DUE23" s="39"/>
      <c r="DUF23" s="39"/>
      <c r="DUG23" s="39"/>
      <c r="DUH23" s="39"/>
      <c r="DUI23" s="39"/>
      <c r="DUJ23" s="39"/>
      <c r="DUK23" s="39"/>
      <c r="DUL23" s="39"/>
      <c r="DUM23" s="39"/>
      <c r="DUN23" s="39"/>
      <c r="DUO23" s="39"/>
      <c r="DUP23" s="39"/>
      <c r="DUQ23" s="39"/>
      <c r="DUR23" s="39"/>
      <c r="DUS23" s="39"/>
      <c r="DUT23" s="39"/>
      <c r="DUU23" s="39"/>
      <c r="DUV23" s="39"/>
      <c r="DUW23" s="39"/>
      <c r="DUX23" s="39"/>
      <c r="DUY23" s="39"/>
      <c r="DUZ23" s="39"/>
      <c r="DVA23" s="39"/>
      <c r="DVB23" s="39"/>
      <c r="DVC23" s="39"/>
      <c r="DVD23" s="39"/>
      <c r="DVE23" s="39"/>
      <c r="DVF23" s="39"/>
      <c r="DVG23" s="39"/>
      <c r="DVH23" s="39"/>
      <c r="DVI23" s="39"/>
      <c r="DVJ23" s="39"/>
      <c r="DVK23" s="39"/>
      <c r="DVL23" s="39"/>
      <c r="DVM23" s="39"/>
      <c r="DVN23" s="39"/>
      <c r="DVO23" s="39"/>
      <c r="DVP23" s="39"/>
      <c r="DVQ23" s="39"/>
      <c r="DVR23" s="39"/>
      <c r="DVS23" s="39"/>
      <c r="DVT23" s="39"/>
      <c r="DVU23" s="39"/>
      <c r="DVV23" s="39"/>
      <c r="DVW23" s="39"/>
      <c r="DVX23" s="39"/>
      <c r="DVY23" s="39"/>
      <c r="DVZ23" s="39"/>
      <c r="DWA23" s="39"/>
      <c r="DWB23" s="39"/>
      <c r="DWC23" s="39"/>
      <c r="DWD23" s="39"/>
      <c r="DWE23" s="39"/>
      <c r="DWF23" s="39"/>
      <c r="DWG23" s="39"/>
      <c r="DWH23" s="39"/>
      <c r="DWI23" s="39"/>
      <c r="DWJ23" s="39"/>
      <c r="DWK23" s="39"/>
      <c r="DWL23" s="39"/>
      <c r="DWM23" s="39"/>
      <c r="DWN23" s="39"/>
      <c r="DWO23" s="39"/>
      <c r="DWP23" s="39"/>
      <c r="DWQ23" s="39"/>
      <c r="DWR23" s="39"/>
      <c r="DWS23" s="39"/>
      <c r="DWT23" s="39"/>
      <c r="DWU23" s="39"/>
      <c r="DWV23" s="39"/>
      <c r="DWW23" s="39"/>
      <c r="DWX23" s="39"/>
      <c r="DWY23" s="39"/>
      <c r="DWZ23" s="39"/>
      <c r="DXA23" s="39"/>
      <c r="DXB23" s="39"/>
      <c r="DXC23" s="39"/>
      <c r="DXD23" s="39"/>
      <c r="DXE23" s="39"/>
      <c r="DXF23" s="39"/>
      <c r="DXG23" s="39"/>
      <c r="DXH23" s="39"/>
      <c r="DXI23" s="39"/>
      <c r="DXJ23" s="39"/>
      <c r="DXK23" s="39"/>
      <c r="DXL23" s="39"/>
      <c r="DXM23" s="39"/>
      <c r="DXN23" s="39"/>
      <c r="DXO23" s="39"/>
      <c r="DXP23" s="39"/>
      <c r="DXQ23" s="39"/>
      <c r="DXR23" s="39"/>
      <c r="DXS23" s="39"/>
      <c r="DXT23" s="39"/>
      <c r="DXU23" s="39"/>
      <c r="DXV23" s="39"/>
      <c r="DXW23" s="39"/>
      <c r="DXX23" s="39"/>
      <c r="DXY23" s="39"/>
      <c r="DXZ23" s="39"/>
      <c r="DYA23" s="39"/>
      <c r="DYB23" s="39"/>
      <c r="DYC23" s="39"/>
      <c r="DYD23" s="39"/>
      <c r="DYE23" s="39"/>
      <c r="DYF23" s="39"/>
      <c r="DYG23" s="39"/>
      <c r="DYH23" s="39"/>
      <c r="DYI23" s="39"/>
      <c r="DYJ23" s="39"/>
      <c r="DYK23" s="39"/>
      <c r="DYL23" s="39"/>
      <c r="DYM23" s="39"/>
      <c r="DYN23" s="39"/>
      <c r="DYO23" s="39"/>
      <c r="DYP23" s="39"/>
      <c r="DYQ23" s="39"/>
      <c r="DYR23" s="39"/>
      <c r="DYS23" s="39"/>
      <c r="DYT23" s="39"/>
      <c r="DYU23" s="39"/>
      <c r="DYV23" s="39"/>
      <c r="DYW23" s="39"/>
      <c r="DYX23" s="39"/>
      <c r="DYY23" s="39"/>
      <c r="DYZ23" s="39"/>
      <c r="DZA23" s="39"/>
      <c r="DZB23" s="39"/>
      <c r="DZC23" s="39"/>
      <c r="DZD23" s="39"/>
      <c r="DZE23" s="39"/>
      <c r="DZF23" s="39"/>
      <c r="DZG23" s="39"/>
      <c r="DZH23" s="39"/>
      <c r="DZI23" s="39"/>
      <c r="DZJ23" s="39"/>
      <c r="DZK23" s="39"/>
      <c r="DZL23" s="39"/>
      <c r="DZM23" s="39"/>
      <c r="DZN23" s="39"/>
      <c r="DZO23" s="39"/>
      <c r="DZP23" s="39"/>
      <c r="DZQ23" s="39"/>
      <c r="DZR23" s="39"/>
      <c r="DZS23" s="39"/>
      <c r="DZT23" s="39"/>
      <c r="DZU23" s="39"/>
      <c r="DZV23" s="39"/>
      <c r="DZW23" s="39"/>
      <c r="DZX23" s="39"/>
      <c r="DZY23" s="39"/>
      <c r="DZZ23" s="39"/>
      <c r="EAA23" s="39"/>
      <c r="EAB23" s="39"/>
      <c r="EAC23" s="39"/>
      <c r="EAD23" s="39"/>
      <c r="EAE23" s="39"/>
      <c r="EAF23" s="39"/>
      <c r="EAG23" s="39"/>
      <c r="EAH23" s="39"/>
      <c r="EAI23" s="39"/>
      <c r="EAJ23" s="39"/>
      <c r="EAK23" s="39"/>
      <c r="EAL23" s="39"/>
      <c r="EAM23" s="39"/>
      <c r="EAN23" s="39"/>
      <c r="EAO23" s="39"/>
      <c r="EAP23" s="39"/>
      <c r="EAQ23" s="39"/>
      <c r="EAR23" s="39"/>
      <c r="EAS23" s="39"/>
      <c r="EAT23" s="39"/>
      <c r="EAU23" s="39"/>
      <c r="EAV23" s="39"/>
      <c r="EAW23" s="39"/>
      <c r="EAX23" s="39"/>
      <c r="EAY23" s="39"/>
      <c r="EAZ23" s="39"/>
      <c r="EBA23" s="39"/>
      <c r="EBB23" s="39"/>
      <c r="EBC23" s="39"/>
      <c r="EBD23" s="39"/>
      <c r="EBE23" s="39"/>
      <c r="EBF23" s="39"/>
      <c r="EBG23" s="39"/>
      <c r="EBH23" s="39"/>
      <c r="EBI23" s="39"/>
      <c r="EBJ23" s="39"/>
      <c r="EBK23" s="39"/>
      <c r="EBL23" s="39"/>
      <c r="EBM23" s="39"/>
      <c r="EBN23" s="39"/>
      <c r="EBO23" s="39"/>
      <c r="EBP23" s="39"/>
      <c r="EBQ23" s="39"/>
      <c r="EBR23" s="39"/>
      <c r="EBS23" s="39"/>
      <c r="EBT23" s="39"/>
      <c r="EBU23" s="39"/>
      <c r="EBV23" s="39"/>
      <c r="EBW23" s="39"/>
      <c r="EBX23" s="39"/>
      <c r="EBY23" s="39"/>
      <c r="EBZ23" s="39"/>
      <c r="ECA23" s="39"/>
      <c r="ECB23" s="39"/>
      <c r="ECC23" s="39"/>
      <c r="ECD23" s="39"/>
      <c r="ECE23" s="39"/>
      <c r="ECF23" s="39"/>
      <c r="ECG23" s="39"/>
      <c r="ECH23" s="39"/>
      <c r="ECI23" s="39"/>
      <c r="ECJ23" s="39"/>
      <c r="ECK23" s="39"/>
      <c r="ECL23" s="39"/>
      <c r="ECM23" s="39"/>
      <c r="ECN23" s="39"/>
      <c r="ECO23" s="39"/>
      <c r="ECP23" s="39"/>
      <c r="ECQ23" s="39"/>
      <c r="ECR23" s="39"/>
      <c r="ECS23" s="39"/>
      <c r="ECT23" s="39"/>
      <c r="ECU23" s="39"/>
      <c r="ECV23" s="39"/>
      <c r="ECW23" s="39"/>
      <c r="ECX23" s="39"/>
      <c r="ECY23" s="39"/>
      <c r="ECZ23" s="39"/>
      <c r="EDA23" s="39"/>
      <c r="EDB23" s="39"/>
      <c r="EDC23" s="39"/>
      <c r="EDD23" s="39"/>
      <c r="EDE23" s="39"/>
      <c r="EDF23" s="39"/>
      <c r="EDG23" s="39"/>
      <c r="EDH23" s="39"/>
      <c r="EDI23" s="39"/>
      <c r="EDJ23" s="39"/>
      <c r="EDK23" s="39"/>
      <c r="EDL23" s="39"/>
      <c r="EDM23" s="39"/>
      <c r="EDN23" s="39"/>
      <c r="EDO23" s="39"/>
      <c r="EDP23" s="39"/>
      <c r="EDQ23" s="39"/>
      <c r="EDR23" s="39"/>
      <c r="EDS23" s="39"/>
      <c r="EDT23" s="39"/>
      <c r="EDU23" s="39"/>
      <c r="EDV23" s="39"/>
      <c r="EDW23" s="39"/>
      <c r="EDX23" s="39"/>
      <c r="EDY23" s="39"/>
      <c r="EDZ23" s="39"/>
      <c r="EEA23" s="39"/>
      <c r="EEB23" s="39"/>
      <c r="EEC23" s="39"/>
      <c r="EED23" s="39"/>
      <c r="EEE23" s="39"/>
      <c r="EEF23" s="39"/>
      <c r="EEG23" s="39"/>
      <c r="EEH23" s="39"/>
      <c r="EEI23" s="39"/>
      <c r="EEJ23" s="39"/>
      <c r="EEK23" s="39"/>
      <c r="EEL23" s="39"/>
      <c r="EEM23" s="39"/>
      <c r="EEN23" s="39"/>
      <c r="EEO23" s="39"/>
      <c r="EEP23" s="39"/>
      <c r="EEQ23" s="39"/>
      <c r="EER23" s="39"/>
      <c r="EES23" s="39"/>
      <c r="EET23" s="39"/>
      <c r="EEU23" s="39"/>
      <c r="EEV23" s="39"/>
      <c r="EEW23" s="39"/>
      <c r="EEX23" s="39"/>
      <c r="EEY23" s="39"/>
      <c r="EEZ23" s="39"/>
      <c r="EFA23" s="39"/>
      <c r="EFB23" s="39"/>
      <c r="EFC23" s="39"/>
      <c r="EFD23" s="39"/>
      <c r="EFE23" s="39"/>
      <c r="EFF23" s="39"/>
      <c r="EFG23" s="39"/>
      <c r="EFH23" s="39"/>
      <c r="EFI23" s="39"/>
      <c r="EFJ23" s="39"/>
      <c r="EFK23" s="39"/>
      <c r="EFL23" s="39"/>
      <c r="EFM23" s="39"/>
      <c r="EFN23" s="39"/>
      <c r="EFO23" s="39"/>
      <c r="EFP23" s="39"/>
      <c r="EFQ23" s="39"/>
      <c r="EFR23" s="39"/>
      <c r="EFS23" s="39"/>
      <c r="EFT23" s="39"/>
      <c r="EFU23" s="39"/>
      <c r="EFV23" s="39"/>
      <c r="EFW23" s="39"/>
      <c r="EFX23" s="39"/>
      <c r="EFY23" s="39"/>
      <c r="EFZ23" s="39"/>
      <c r="EGA23" s="39"/>
      <c r="EGB23" s="39"/>
      <c r="EGC23" s="39"/>
      <c r="EGD23" s="39"/>
      <c r="EGE23" s="39"/>
      <c r="EGF23" s="39"/>
      <c r="EGG23" s="39"/>
      <c r="EGH23" s="39"/>
      <c r="EGI23" s="39"/>
      <c r="EGJ23" s="39"/>
      <c r="EGK23" s="39"/>
      <c r="EGL23" s="39"/>
      <c r="EGM23" s="39"/>
      <c r="EGN23" s="39"/>
      <c r="EGO23" s="39"/>
      <c r="EGP23" s="39"/>
      <c r="EGQ23" s="39"/>
      <c r="EGR23" s="39"/>
      <c r="EGS23" s="39"/>
      <c r="EGT23" s="39"/>
      <c r="EGU23" s="39"/>
      <c r="EGV23" s="39"/>
      <c r="EGW23" s="39"/>
      <c r="EGX23" s="39"/>
      <c r="EGY23" s="39"/>
      <c r="EGZ23" s="39"/>
      <c r="EHA23" s="39"/>
      <c r="EHB23" s="39"/>
      <c r="EHC23" s="39"/>
      <c r="EHD23" s="39"/>
      <c r="EHE23" s="39"/>
      <c r="EHF23" s="39"/>
      <c r="EHG23" s="39"/>
      <c r="EHH23" s="39"/>
      <c r="EHI23" s="39"/>
      <c r="EHJ23" s="39"/>
      <c r="EHK23" s="39"/>
      <c r="EHL23" s="39"/>
      <c r="EHM23" s="39"/>
      <c r="EHN23" s="39"/>
      <c r="EHO23" s="39"/>
      <c r="EHP23" s="39"/>
      <c r="EHQ23" s="39"/>
      <c r="EHR23" s="39"/>
      <c r="EHS23" s="39"/>
      <c r="EHT23" s="39"/>
      <c r="EHU23" s="39"/>
      <c r="EHV23" s="39"/>
      <c r="EHW23" s="39"/>
      <c r="EHX23" s="39"/>
      <c r="EHY23" s="39"/>
      <c r="EHZ23" s="39"/>
      <c r="EIA23" s="39"/>
      <c r="EIB23" s="39"/>
      <c r="EIC23" s="39"/>
      <c r="EID23" s="39"/>
      <c r="EIE23" s="39"/>
      <c r="EIF23" s="39"/>
      <c r="EIG23" s="39"/>
      <c r="EIH23" s="39"/>
      <c r="EII23" s="39"/>
      <c r="EIJ23" s="39"/>
      <c r="EIK23" s="39"/>
      <c r="EIL23" s="39"/>
      <c r="EIM23" s="39"/>
      <c r="EIN23" s="39"/>
      <c r="EIO23" s="39"/>
      <c r="EIP23" s="39"/>
      <c r="EIQ23" s="39"/>
      <c r="EIR23" s="39"/>
      <c r="EIS23" s="39"/>
      <c r="EIT23" s="39"/>
      <c r="EIU23" s="39"/>
      <c r="EIV23" s="39"/>
      <c r="EIW23" s="39"/>
      <c r="EIX23" s="39"/>
      <c r="EIY23" s="39"/>
      <c r="EIZ23" s="39"/>
      <c r="EJA23" s="39"/>
      <c r="EJB23" s="39"/>
      <c r="EJC23" s="39"/>
      <c r="EJD23" s="39"/>
      <c r="EJE23" s="39"/>
      <c r="EJF23" s="39"/>
      <c r="EJG23" s="39"/>
      <c r="EJH23" s="39"/>
      <c r="EJI23" s="39"/>
      <c r="EJJ23" s="39"/>
      <c r="EJK23" s="39"/>
      <c r="EJL23" s="39"/>
      <c r="EJM23" s="39"/>
      <c r="EJN23" s="39"/>
      <c r="EJO23" s="39"/>
      <c r="EJP23" s="39"/>
      <c r="EJQ23" s="39"/>
      <c r="EJR23" s="39"/>
      <c r="EJS23" s="39"/>
      <c r="EJT23" s="39"/>
      <c r="EJU23" s="39"/>
      <c r="EJV23" s="39"/>
      <c r="EJW23" s="39"/>
      <c r="EJX23" s="39"/>
      <c r="EJY23" s="39"/>
      <c r="EJZ23" s="39"/>
      <c r="EKA23" s="39"/>
      <c r="EKB23" s="39"/>
      <c r="EKC23" s="39"/>
      <c r="EKD23" s="39"/>
      <c r="EKE23" s="39"/>
      <c r="EKF23" s="39"/>
      <c r="EKG23" s="39"/>
      <c r="EKH23" s="39"/>
      <c r="EKI23" s="39"/>
      <c r="EKJ23" s="39"/>
      <c r="EKK23" s="39"/>
      <c r="EKL23" s="39"/>
      <c r="EKM23" s="39"/>
      <c r="EKN23" s="39"/>
      <c r="EKO23" s="39"/>
      <c r="EKP23" s="39"/>
      <c r="EKQ23" s="39"/>
      <c r="EKR23" s="39"/>
      <c r="EKS23" s="39"/>
      <c r="EKT23" s="39"/>
      <c r="EKU23" s="39"/>
      <c r="EKV23" s="39"/>
      <c r="EKW23" s="39"/>
      <c r="EKX23" s="39"/>
      <c r="EKY23" s="39"/>
      <c r="EKZ23" s="39"/>
      <c r="ELA23" s="39"/>
      <c r="ELB23" s="39"/>
      <c r="ELC23" s="39"/>
      <c r="ELD23" s="39"/>
      <c r="ELE23" s="39"/>
      <c r="ELF23" s="39"/>
      <c r="ELG23" s="39"/>
      <c r="ELH23" s="39"/>
      <c r="ELI23" s="39"/>
      <c r="ELJ23" s="39"/>
      <c r="ELK23" s="39"/>
      <c r="ELL23" s="39"/>
      <c r="ELM23" s="39"/>
      <c r="ELN23" s="39"/>
      <c r="ELO23" s="39"/>
      <c r="ELP23" s="39"/>
      <c r="ELQ23" s="39"/>
      <c r="ELR23" s="39"/>
      <c r="ELS23" s="39"/>
      <c r="ELT23" s="39"/>
      <c r="ELU23" s="39"/>
      <c r="ELV23" s="39"/>
      <c r="ELW23" s="39"/>
      <c r="ELX23" s="39"/>
      <c r="ELY23" s="39"/>
      <c r="ELZ23" s="39"/>
      <c r="EMA23" s="39"/>
      <c r="EMB23" s="39"/>
      <c r="EMC23" s="39"/>
      <c r="EMD23" s="39"/>
      <c r="EME23" s="39"/>
      <c r="EMF23" s="39"/>
      <c r="EMG23" s="39"/>
      <c r="EMH23" s="39"/>
      <c r="EMI23" s="39"/>
      <c r="EMJ23" s="39"/>
      <c r="EMK23" s="39"/>
      <c r="EML23" s="39"/>
      <c r="EMM23" s="39"/>
      <c r="EMN23" s="39"/>
      <c r="EMO23" s="39"/>
      <c r="EMP23" s="39"/>
      <c r="EMQ23" s="39"/>
      <c r="EMR23" s="39"/>
      <c r="EMS23" s="39"/>
      <c r="EMT23" s="39"/>
      <c r="EMU23" s="39"/>
      <c r="EMV23" s="39"/>
      <c r="EMW23" s="39"/>
      <c r="EMX23" s="39"/>
      <c r="EMY23" s="39"/>
      <c r="EMZ23" s="39"/>
      <c r="ENA23" s="39"/>
      <c r="ENB23" s="39"/>
      <c r="ENC23" s="39"/>
      <c r="END23" s="39"/>
      <c r="ENE23" s="39"/>
      <c r="ENF23" s="39"/>
      <c r="ENG23" s="39"/>
      <c r="ENH23" s="39"/>
      <c r="ENI23" s="39"/>
      <c r="ENJ23" s="39"/>
      <c r="ENK23" s="39"/>
      <c r="ENL23" s="39"/>
      <c r="ENM23" s="39"/>
      <c r="ENN23" s="39"/>
      <c r="ENO23" s="39"/>
      <c r="ENP23" s="39"/>
      <c r="ENQ23" s="39"/>
      <c r="ENR23" s="39"/>
      <c r="ENS23" s="39"/>
      <c r="ENT23" s="39"/>
      <c r="ENU23" s="39"/>
      <c r="ENV23" s="39"/>
      <c r="ENW23" s="39"/>
      <c r="ENX23" s="39"/>
      <c r="ENY23" s="39"/>
      <c r="ENZ23" s="39"/>
      <c r="EOA23" s="39"/>
      <c r="EOB23" s="39"/>
      <c r="EOC23" s="39"/>
      <c r="EOD23" s="39"/>
      <c r="EOE23" s="39"/>
      <c r="EOF23" s="39"/>
      <c r="EOG23" s="39"/>
      <c r="EOH23" s="39"/>
      <c r="EOI23" s="39"/>
      <c r="EOJ23" s="39"/>
      <c r="EOK23" s="39"/>
      <c r="EOL23" s="39"/>
      <c r="EOM23" s="39"/>
      <c r="EON23" s="39"/>
      <c r="EOO23" s="39"/>
      <c r="EOP23" s="39"/>
      <c r="EOQ23" s="39"/>
      <c r="EOR23" s="39"/>
      <c r="EOS23" s="39"/>
      <c r="EOT23" s="39"/>
      <c r="EOU23" s="39"/>
      <c r="EOV23" s="39"/>
      <c r="EOW23" s="39"/>
      <c r="EOX23" s="39"/>
      <c r="EOY23" s="39"/>
      <c r="EOZ23" s="39"/>
      <c r="EPA23" s="39"/>
      <c r="EPB23" s="39"/>
      <c r="EPC23" s="39"/>
      <c r="EPD23" s="39"/>
      <c r="EPE23" s="39"/>
      <c r="EPF23" s="39"/>
      <c r="EPG23" s="39"/>
      <c r="EPH23" s="39"/>
      <c r="EPI23" s="39"/>
      <c r="EPJ23" s="39"/>
      <c r="EPK23" s="39"/>
      <c r="EPL23" s="39"/>
      <c r="EPM23" s="39"/>
      <c r="EPN23" s="39"/>
      <c r="EPO23" s="39"/>
      <c r="EPP23" s="39"/>
      <c r="EPQ23" s="39"/>
      <c r="EPR23" s="39"/>
      <c r="EPS23" s="39"/>
      <c r="EPT23" s="39"/>
      <c r="EPU23" s="39"/>
      <c r="EPV23" s="39"/>
      <c r="EPW23" s="39"/>
      <c r="EPX23" s="39"/>
      <c r="EPY23" s="39"/>
      <c r="EPZ23" s="39"/>
      <c r="EQA23" s="39"/>
      <c r="EQB23" s="39"/>
      <c r="EQC23" s="39"/>
      <c r="EQD23" s="39"/>
      <c r="EQE23" s="39"/>
      <c r="EQF23" s="39"/>
      <c r="EQG23" s="39"/>
      <c r="EQH23" s="39"/>
      <c r="EQI23" s="39"/>
      <c r="EQJ23" s="39"/>
      <c r="EQK23" s="39"/>
      <c r="EQL23" s="39"/>
      <c r="EQM23" s="39"/>
      <c r="EQN23" s="39"/>
      <c r="EQO23" s="39"/>
      <c r="EQP23" s="39"/>
      <c r="EQQ23" s="39"/>
      <c r="EQR23" s="39"/>
      <c r="EQS23" s="39"/>
      <c r="EQT23" s="39"/>
      <c r="EQU23" s="39"/>
      <c r="EQV23" s="39"/>
      <c r="EQW23" s="39"/>
      <c r="EQX23" s="39"/>
      <c r="EQY23" s="39"/>
      <c r="EQZ23" s="39"/>
      <c r="ERA23" s="39"/>
      <c r="ERB23" s="39"/>
      <c r="ERC23" s="39"/>
      <c r="ERD23" s="39"/>
      <c r="ERE23" s="39"/>
      <c r="ERF23" s="39"/>
      <c r="ERG23" s="39"/>
      <c r="ERH23" s="39"/>
      <c r="ERI23" s="39"/>
      <c r="ERJ23" s="39"/>
      <c r="ERK23" s="39"/>
      <c r="ERL23" s="39"/>
      <c r="ERM23" s="39"/>
      <c r="ERN23" s="39"/>
      <c r="ERO23" s="39"/>
      <c r="ERP23" s="39"/>
      <c r="ERQ23" s="39"/>
      <c r="ERR23" s="39"/>
      <c r="ERS23" s="39"/>
      <c r="ERT23" s="39"/>
      <c r="ERU23" s="39"/>
      <c r="ERV23" s="39"/>
      <c r="ERW23" s="39"/>
      <c r="ERX23" s="39"/>
      <c r="ERY23" s="39"/>
      <c r="ERZ23" s="39"/>
      <c r="ESA23" s="39"/>
      <c r="ESB23" s="39"/>
      <c r="ESC23" s="39"/>
      <c r="ESD23" s="39"/>
      <c r="ESE23" s="39"/>
      <c r="ESF23" s="39"/>
      <c r="ESG23" s="39"/>
      <c r="ESH23" s="39"/>
      <c r="ESI23" s="39"/>
      <c r="ESJ23" s="39"/>
      <c r="ESK23" s="39"/>
      <c r="ESL23" s="39"/>
      <c r="ESM23" s="39"/>
      <c r="ESN23" s="39"/>
      <c r="ESO23" s="39"/>
      <c r="ESP23" s="39"/>
      <c r="ESQ23" s="39"/>
      <c r="ESR23" s="39"/>
      <c r="ESS23" s="39"/>
      <c r="EST23" s="39"/>
      <c r="ESU23" s="39"/>
      <c r="ESV23" s="39"/>
      <c r="ESW23" s="39"/>
      <c r="ESX23" s="39"/>
      <c r="ESY23" s="39"/>
      <c r="ESZ23" s="39"/>
      <c r="ETA23" s="39"/>
      <c r="ETB23" s="39"/>
      <c r="ETC23" s="39"/>
      <c r="ETD23" s="39"/>
      <c r="ETE23" s="39"/>
      <c r="ETF23" s="39"/>
      <c r="ETG23" s="39"/>
      <c r="ETH23" s="39"/>
      <c r="ETI23" s="39"/>
      <c r="ETJ23" s="39"/>
      <c r="ETK23" s="39"/>
      <c r="ETL23" s="39"/>
      <c r="ETM23" s="39"/>
      <c r="ETN23" s="39"/>
      <c r="ETO23" s="39"/>
      <c r="ETP23" s="39"/>
      <c r="ETQ23" s="39"/>
      <c r="ETR23" s="39"/>
      <c r="ETS23" s="39"/>
      <c r="ETT23" s="39"/>
      <c r="ETU23" s="39"/>
      <c r="ETV23" s="39"/>
      <c r="ETW23" s="39"/>
      <c r="ETX23" s="39"/>
      <c r="ETY23" s="39"/>
      <c r="ETZ23" s="39"/>
      <c r="EUA23" s="39"/>
      <c r="EUB23" s="39"/>
      <c r="EUC23" s="39"/>
      <c r="EUD23" s="39"/>
      <c r="EUE23" s="39"/>
      <c r="EUF23" s="39"/>
      <c r="EUG23" s="39"/>
      <c r="EUH23" s="39"/>
      <c r="EUI23" s="39"/>
      <c r="EUJ23" s="39"/>
      <c r="EUK23" s="39"/>
      <c r="EUL23" s="39"/>
      <c r="EUM23" s="39"/>
      <c r="EUN23" s="39"/>
      <c r="EUO23" s="39"/>
      <c r="EUP23" s="39"/>
      <c r="EUQ23" s="39"/>
      <c r="EUR23" s="39"/>
      <c r="EUS23" s="39"/>
      <c r="EUT23" s="39"/>
      <c r="EUU23" s="39"/>
      <c r="EUV23" s="39"/>
      <c r="EUW23" s="39"/>
      <c r="EUX23" s="39"/>
      <c r="EUY23" s="39"/>
      <c r="EUZ23" s="39"/>
      <c r="EVA23" s="39"/>
      <c r="EVB23" s="39"/>
      <c r="EVC23" s="39"/>
      <c r="EVD23" s="39"/>
      <c r="EVE23" s="39"/>
      <c r="EVF23" s="39"/>
      <c r="EVG23" s="39"/>
      <c r="EVH23" s="39"/>
      <c r="EVI23" s="39"/>
      <c r="EVJ23" s="39"/>
      <c r="EVK23" s="39"/>
      <c r="EVL23" s="39"/>
      <c r="EVM23" s="39"/>
      <c r="EVN23" s="39"/>
      <c r="EVO23" s="39"/>
      <c r="EVP23" s="39"/>
      <c r="EVQ23" s="39"/>
      <c r="EVR23" s="39"/>
      <c r="EVS23" s="39"/>
      <c r="EVT23" s="39"/>
      <c r="EVU23" s="39"/>
      <c r="EVV23" s="39"/>
      <c r="EVW23" s="39"/>
      <c r="EVX23" s="39"/>
      <c r="EVY23" s="39"/>
      <c r="EVZ23" s="39"/>
      <c r="EWA23" s="39"/>
      <c r="EWB23" s="39"/>
      <c r="EWC23" s="39"/>
      <c r="EWD23" s="39"/>
      <c r="EWE23" s="39"/>
      <c r="EWF23" s="39"/>
      <c r="EWG23" s="39"/>
      <c r="EWH23" s="39"/>
      <c r="EWI23" s="39"/>
      <c r="EWJ23" s="39"/>
      <c r="EWK23" s="39"/>
      <c r="EWL23" s="39"/>
      <c r="EWM23" s="39"/>
      <c r="EWN23" s="39"/>
      <c r="EWO23" s="39"/>
      <c r="EWP23" s="39"/>
      <c r="EWQ23" s="39"/>
      <c r="EWR23" s="39"/>
      <c r="EWS23" s="39"/>
      <c r="EWT23" s="39"/>
      <c r="EWU23" s="39"/>
      <c r="EWV23" s="39"/>
      <c r="EWW23" s="39"/>
      <c r="EWX23" s="39"/>
      <c r="EWY23" s="39"/>
      <c r="EWZ23" s="39"/>
      <c r="EXA23" s="39"/>
      <c r="EXB23" s="39"/>
      <c r="EXC23" s="39"/>
      <c r="EXD23" s="39"/>
      <c r="EXE23" s="39"/>
      <c r="EXF23" s="39"/>
      <c r="EXG23" s="39"/>
      <c r="EXH23" s="39"/>
      <c r="EXI23" s="39"/>
      <c r="EXJ23" s="39"/>
      <c r="EXK23" s="39"/>
      <c r="EXL23" s="39"/>
      <c r="EXM23" s="39"/>
      <c r="EXN23" s="39"/>
      <c r="EXO23" s="39"/>
      <c r="EXP23" s="39"/>
      <c r="EXQ23" s="39"/>
      <c r="EXR23" s="39"/>
      <c r="EXS23" s="39"/>
      <c r="EXT23" s="39"/>
      <c r="EXU23" s="39"/>
      <c r="EXV23" s="39"/>
      <c r="EXW23" s="39"/>
      <c r="EXX23" s="39"/>
      <c r="EXY23" s="39"/>
      <c r="EXZ23" s="39"/>
      <c r="EYA23" s="39"/>
      <c r="EYB23" s="39"/>
      <c r="EYC23" s="39"/>
      <c r="EYD23" s="39"/>
      <c r="EYE23" s="39"/>
      <c r="EYF23" s="39"/>
      <c r="EYG23" s="39"/>
      <c r="EYH23" s="39"/>
      <c r="EYI23" s="39"/>
      <c r="EYJ23" s="39"/>
      <c r="EYK23" s="39"/>
      <c r="EYL23" s="39"/>
      <c r="EYM23" s="39"/>
      <c r="EYN23" s="39"/>
      <c r="EYO23" s="39"/>
      <c r="EYP23" s="39"/>
      <c r="EYQ23" s="39"/>
      <c r="EYR23" s="39"/>
      <c r="EYS23" s="39"/>
      <c r="EYT23" s="39"/>
      <c r="EYU23" s="39"/>
      <c r="EYV23" s="39"/>
      <c r="EYW23" s="39"/>
      <c r="EYX23" s="39"/>
      <c r="EYY23" s="39"/>
      <c r="EYZ23" s="39"/>
      <c r="EZA23" s="39"/>
      <c r="EZB23" s="39"/>
      <c r="EZC23" s="39"/>
      <c r="EZD23" s="39"/>
      <c r="EZE23" s="39"/>
      <c r="EZF23" s="39"/>
      <c r="EZG23" s="39"/>
      <c r="EZH23" s="39"/>
      <c r="EZI23" s="39"/>
      <c r="EZJ23" s="39"/>
      <c r="EZK23" s="39"/>
      <c r="EZL23" s="39"/>
      <c r="EZM23" s="39"/>
      <c r="EZN23" s="39"/>
      <c r="EZO23" s="39"/>
      <c r="EZP23" s="39"/>
      <c r="EZQ23" s="39"/>
      <c r="EZR23" s="39"/>
      <c r="EZS23" s="39"/>
      <c r="EZT23" s="39"/>
      <c r="EZU23" s="39"/>
      <c r="EZV23" s="39"/>
      <c r="EZW23" s="39"/>
      <c r="EZX23" s="39"/>
      <c r="EZY23" s="39"/>
      <c r="EZZ23" s="39"/>
      <c r="FAA23" s="39"/>
      <c r="FAB23" s="39"/>
      <c r="FAC23" s="39"/>
      <c r="FAD23" s="39"/>
      <c r="FAE23" s="39"/>
      <c r="FAF23" s="39"/>
      <c r="FAG23" s="39"/>
      <c r="FAH23" s="39"/>
      <c r="FAI23" s="39"/>
      <c r="FAJ23" s="39"/>
      <c r="FAK23" s="39"/>
      <c r="FAL23" s="39"/>
      <c r="FAM23" s="39"/>
      <c r="FAN23" s="39"/>
      <c r="FAO23" s="39"/>
      <c r="FAP23" s="39"/>
      <c r="FAQ23" s="39"/>
      <c r="FAR23" s="39"/>
      <c r="FAS23" s="39"/>
      <c r="FAT23" s="39"/>
      <c r="FAU23" s="39"/>
      <c r="FAV23" s="39"/>
      <c r="FAW23" s="39"/>
      <c r="FAX23" s="39"/>
      <c r="FAY23" s="39"/>
      <c r="FAZ23" s="39"/>
      <c r="FBA23" s="39"/>
      <c r="FBB23" s="39"/>
      <c r="FBC23" s="39"/>
      <c r="FBD23" s="39"/>
      <c r="FBE23" s="39"/>
      <c r="FBF23" s="39"/>
      <c r="FBG23" s="39"/>
      <c r="FBH23" s="39"/>
      <c r="FBI23" s="39"/>
      <c r="FBJ23" s="39"/>
      <c r="FBK23" s="39"/>
      <c r="FBL23" s="39"/>
      <c r="FBM23" s="39"/>
      <c r="FBN23" s="39"/>
      <c r="FBO23" s="39"/>
      <c r="FBP23" s="39"/>
      <c r="FBQ23" s="39"/>
      <c r="FBR23" s="39"/>
      <c r="FBS23" s="39"/>
      <c r="FBT23" s="39"/>
      <c r="FBU23" s="39"/>
      <c r="FBV23" s="39"/>
      <c r="FBW23" s="39"/>
      <c r="FBX23" s="39"/>
      <c r="FBY23" s="39"/>
      <c r="FBZ23" s="39"/>
      <c r="FCA23" s="39"/>
      <c r="FCB23" s="39"/>
      <c r="FCC23" s="39"/>
      <c r="FCD23" s="39"/>
      <c r="FCE23" s="39"/>
      <c r="FCF23" s="39"/>
      <c r="FCG23" s="39"/>
      <c r="FCH23" s="39"/>
      <c r="FCI23" s="39"/>
      <c r="FCJ23" s="39"/>
      <c r="FCK23" s="39"/>
      <c r="FCL23" s="39"/>
      <c r="FCM23" s="39"/>
      <c r="FCN23" s="39"/>
      <c r="FCO23" s="39"/>
      <c r="FCP23" s="39"/>
      <c r="FCQ23" s="39"/>
      <c r="FCR23" s="39"/>
      <c r="FCS23" s="39"/>
      <c r="FCT23" s="39"/>
      <c r="FCU23" s="39"/>
      <c r="FCV23" s="39"/>
      <c r="FCW23" s="39"/>
      <c r="FCX23" s="39"/>
      <c r="FCY23" s="39"/>
      <c r="FCZ23" s="39"/>
      <c r="FDA23" s="39"/>
      <c r="FDB23" s="39"/>
      <c r="FDC23" s="39"/>
      <c r="FDD23" s="39"/>
      <c r="FDE23" s="39"/>
      <c r="FDF23" s="39"/>
      <c r="FDG23" s="39"/>
      <c r="FDH23" s="39"/>
      <c r="FDI23" s="39"/>
      <c r="FDJ23" s="39"/>
      <c r="FDK23" s="39"/>
      <c r="FDL23" s="39"/>
      <c r="FDM23" s="39"/>
      <c r="FDN23" s="39"/>
      <c r="FDO23" s="39"/>
      <c r="FDP23" s="39"/>
      <c r="FDQ23" s="39"/>
      <c r="FDR23" s="39"/>
      <c r="FDS23" s="39"/>
      <c r="FDT23" s="39"/>
      <c r="FDU23" s="39"/>
      <c r="FDV23" s="39"/>
      <c r="FDW23" s="39"/>
      <c r="FDX23" s="39"/>
      <c r="FDY23" s="39"/>
      <c r="FDZ23" s="39"/>
      <c r="FEA23" s="39"/>
      <c r="FEB23" s="39"/>
      <c r="FEC23" s="39"/>
      <c r="FED23" s="39"/>
      <c r="FEE23" s="39"/>
      <c r="FEF23" s="39"/>
      <c r="FEG23" s="39"/>
      <c r="FEH23" s="39"/>
      <c r="FEI23" s="39"/>
      <c r="FEJ23" s="39"/>
      <c r="FEK23" s="39"/>
      <c r="FEL23" s="39"/>
      <c r="FEM23" s="39"/>
      <c r="FEN23" s="39"/>
      <c r="FEO23" s="39"/>
      <c r="FEP23" s="39"/>
      <c r="FEQ23" s="39"/>
      <c r="FER23" s="39"/>
      <c r="FES23" s="39"/>
      <c r="FET23" s="39"/>
      <c r="FEU23" s="39"/>
      <c r="FEV23" s="39"/>
      <c r="FEW23" s="39"/>
      <c r="FEX23" s="39"/>
      <c r="FEY23" s="39"/>
      <c r="FEZ23" s="39"/>
      <c r="FFA23" s="39"/>
      <c r="FFB23" s="39"/>
      <c r="FFC23" s="39"/>
      <c r="FFD23" s="39"/>
      <c r="FFE23" s="39"/>
      <c r="FFF23" s="39"/>
      <c r="FFG23" s="39"/>
      <c r="FFH23" s="39"/>
      <c r="FFI23" s="39"/>
      <c r="FFJ23" s="39"/>
      <c r="FFK23" s="39"/>
      <c r="FFL23" s="39"/>
      <c r="FFM23" s="39"/>
      <c r="FFN23" s="39"/>
      <c r="FFO23" s="39"/>
      <c r="FFP23" s="39"/>
      <c r="FFQ23" s="39"/>
      <c r="FFR23" s="39"/>
      <c r="FFS23" s="39"/>
      <c r="FFT23" s="39"/>
      <c r="FFU23" s="39"/>
      <c r="FFV23" s="39"/>
      <c r="FFW23" s="39"/>
      <c r="FFX23" s="39"/>
      <c r="FFY23" s="39"/>
      <c r="FFZ23" s="39"/>
      <c r="FGA23" s="39"/>
      <c r="FGB23" s="39"/>
      <c r="FGC23" s="39"/>
      <c r="FGD23" s="39"/>
      <c r="FGE23" s="39"/>
      <c r="FGF23" s="39"/>
      <c r="FGG23" s="39"/>
      <c r="FGH23" s="39"/>
      <c r="FGI23" s="39"/>
      <c r="FGJ23" s="39"/>
      <c r="FGK23" s="39"/>
      <c r="FGL23" s="39"/>
      <c r="FGM23" s="39"/>
      <c r="FGN23" s="39"/>
      <c r="FGO23" s="39"/>
      <c r="FGP23" s="39"/>
      <c r="FGQ23" s="39"/>
      <c r="FGR23" s="39"/>
      <c r="FGS23" s="39"/>
      <c r="FGT23" s="39"/>
      <c r="FGU23" s="39"/>
      <c r="FGV23" s="39"/>
      <c r="FGW23" s="39"/>
      <c r="FGX23" s="39"/>
      <c r="FGY23" s="39"/>
      <c r="FGZ23" s="39"/>
      <c r="FHA23" s="39"/>
      <c r="FHB23" s="39"/>
      <c r="FHC23" s="39"/>
      <c r="FHD23" s="39"/>
      <c r="FHE23" s="39"/>
      <c r="FHF23" s="39"/>
      <c r="FHG23" s="39"/>
      <c r="FHH23" s="39"/>
      <c r="FHI23" s="39"/>
      <c r="FHJ23" s="39"/>
      <c r="FHK23" s="39"/>
      <c r="FHL23" s="39"/>
      <c r="FHM23" s="39"/>
      <c r="FHN23" s="39"/>
      <c r="FHO23" s="39"/>
      <c r="FHP23" s="39"/>
      <c r="FHQ23" s="39"/>
      <c r="FHR23" s="39"/>
      <c r="FHS23" s="39"/>
      <c r="FHT23" s="39"/>
      <c r="FHU23" s="39"/>
      <c r="FHV23" s="39"/>
      <c r="FHW23" s="39"/>
      <c r="FHX23" s="39"/>
      <c r="FHY23" s="39"/>
      <c r="FHZ23" s="39"/>
      <c r="FIA23" s="39"/>
      <c r="FIB23" s="39"/>
      <c r="FIC23" s="39"/>
      <c r="FID23" s="39"/>
      <c r="FIE23" s="39"/>
      <c r="FIF23" s="39"/>
      <c r="FIG23" s="39"/>
      <c r="FIH23" s="39"/>
      <c r="FII23" s="39"/>
      <c r="FIJ23" s="39"/>
      <c r="FIK23" s="39"/>
      <c r="FIL23" s="39"/>
      <c r="FIM23" s="39"/>
      <c r="FIN23" s="39"/>
      <c r="FIO23" s="39"/>
      <c r="FIP23" s="39"/>
      <c r="FIQ23" s="39"/>
      <c r="FIR23" s="39"/>
      <c r="FIS23" s="39"/>
      <c r="FIT23" s="39"/>
      <c r="FIU23" s="39"/>
      <c r="FIV23" s="39"/>
      <c r="FIW23" s="39"/>
      <c r="FIX23" s="39"/>
      <c r="FIY23" s="39"/>
      <c r="FIZ23" s="39"/>
      <c r="FJA23" s="39"/>
      <c r="FJB23" s="39"/>
      <c r="FJC23" s="39"/>
      <c r="FJD23" s="39"/>
      <c r="FJE23" s="39"/>
      <c r="FJF23" s="39"/>
      <c r="FJG23" s="39"/>
      <c r="FJH23" s="39"/>
      <c r="FJI23" s="39"/>
      <c r="FJJ23" s="39"/>
      <c r="FJK23" s="39"/>
      <c r="FJL23" s="39"/>
      <c r="FJM23" s="39"/>
      <c r="FJN23" s="39"/>
      <c r="FJO23" s="39"/>
      <c r="FJP23" s="39"/>
      <c r="FJQ23" s="39"/>
      <c r="FJR23" s="39"/>
      <c r="FJS23" s="39"/>
      <c r="FJT23" s="39"/>
      <c r="FJU23" s="39"/>
      <c r="FJV23" s="39"/>
      <c r="FJW23" s="39"/>
      <c r="FJX23" s="39"/>
      <c r="FJY23" s="39"/>
      <c r="FJZ23" s="39"/>
      <c r="FKA23" s="39"/>
      <c r="FKB23" s="39"/>
      <c r="FKC23" s="39"/>
      <c r="FKD23" s="39"/>
      <c r="FKE23" s="39"/>
      <c r="FKF23" s="39"/>
      <c r="FKG23" s="39"/>
      <c r="FKH23" s="39"/>
      <c r="FKI23" s="39"/>
      <c r="FKJ23" s="39"/>
      <c r="FKK23" s="39"/>
      <c r="FKL23" s="39"/>
      <c r="FKM23" s="39"/>
      <c r="FKN23" s="39"/>
      <c r="FKO23" s="39"/>
      <c r="FKP23" s="39"/>
      <c r="FKQ23" s="39"/>
      <c r="FKR23" s="39"/>
      <c r="FKS23" s="39"/>
      <c r="FKT23" s="39"/>
      <c r="FKU23" s="39"/>
      <c r="FKV23" s="39"/>
      <c r="FKW23" s="39"/>
      <c r="FKX23" s="39"/>
      <c r="FKY23" s="39"/>
      <c r="FKZ23" s="39"/>
      <c r="FLA23" s="39"/>
      <c r="FLB23" s="39"/>
      <c r="FLC23" s="39"/>
      <c r="FLD23" s="39"/>
      <c r="FLE23" s="39"/>
      <c r="FLF23" s="39"/>
      <c r="FLG23" s="39"/>
      <c r="FLH23" s="39"/>
      <c r="FLI23" s="39"/>
      <c r="FLJ23" s="39"/>
      <c r="FLK23" s="39"/>
      <c r="FLL23" s="39"/>
      <c r="FLM23" s="39"/>
      <c r="FLN23" s="39"/>
      <c r="FLO23" s="39"/>
      <c r="FLP23" s="39"/>
      <c r="FLQ23" s="39"/>
      <c r="FLR23" s="39"/>
      <c r="FLS23" s="39"/>
      <c r="FLT23" s="39"/>
      <c r="FLU23" s="39"/>
      <c r="FLV23" s="39"/>
      <c r="FLW23" s="39"/>
      <c r="FLX23" s="39"/>
      <c r="FLY23" s="39"/>
      <c r="FLZ23" s="39"/>
      <c r="FMA23" s="39"/>
      <c r="FMB23" s="39"/>
      <c r="FMC23" s="39"/>
      <c r="FMD23" s="39"/>
      <c r="FME23" s="39"/>
      <c r="FMF23" s="39"/>
      <c r="FMG23" s="39"/>
      <c r="FMH23" s="39"/>
      <c r="FMI23" s="39"/>
      <c r="FMJ23" s="39"/>
      <c r="FMK23" s="39"/>
      <c r="FML23" s="39"/>
      <c r="FMM23" s="39"/>
      <c r="FMN23" s="39"/>
      <c r="FMO23" s="39"/>
      <c r="FMP23" s="39"/>
      <c r="FMQ23" s="39"/>
      <c r="FMR23" s="39"/>
      <c r="FMS23" s="39"/>
      <c r="FMT23" s="39"/>
      <c r="FMU23" s="39"/>
      <c r="FMV23" s="39"/>
      <c r="FMW23" s="39"/>
      <c r="FMX23" s="39"/>
      <c r="FMY23" s="39"/>
      <c r="FMZ23" s="39"/>
      <c r="FNA23" s="39"/>
      <c r="FNB23" s="39"/>
      <c r="FNC23" s="39"/>
      <c r="FND23" s="39"/>
      <c r="FNE23" s="39"/>
      <c r="FNF23" s="39"/>
      <c r="FNG23" s="39"/>
      <c r="FNH23" s="39"/>
      <c r="FNI23" s="39"/>
      <c r="FNJ23" s="39"/>
      <c r="FNK23" s="39"/>
      <c r="FNL23" s="39"/>
      <c r="FNM23" s="39"/>
      <c r="FNN23" s="39"/>
      <c r="FNO23" s="39"/>
      <c r="FNP23" s="39"/>
      <c r="FNQ23" s="39"/>
      <c r="FNR23" s="39"/>
      <c r="FNS23" s="39"/>
      <c r="FNT23" s="39"/>
      <c r="FNU23" s="39"/>
      <c r="FNV23" s="39"/>
      <c r="FNW23" s="39"/>
      <c r="FNX23" s="39"/>
      <c r="FNY23" s="39"/>
      <c r="FNZ23" s="39"/>
      <c r="FOA23" s="39"/>
      <c r="FOB23" s="39"/>
      <c r="FOC23" s="39"/>
      <c r="FOD23" s="39"/>
      <c r="FOE23" s="39"/>
      <c r="FOF23" s="39"/>
      <c r="FOG23" s="39"/>
      <c r="FOH23" s="39"/>
      <c r="FOI23" s="39"/>
      <c r="FOJ23" s="39"/>
      <c r="FOK23" s="39"/>
      <c r="FOL23" s="39"/>
      <c r="FOM23" s="39"/>
      <c r="FON23" s="39"/>
      <c r="FOO23" s="39"/>
      <c r="FOP23" s="39"/>
      <c r="FOQ23" s="39"/>
      <c r="FOR23" s="39"/>
      <c r="FOS23" s="39"/>
      <c r="FOT23" s="39"/>
      <c r="FOU23" s="39"/>
      <c r="FOV23" s="39"/>
      <c r="FOW23" s="39"/>
      <c r="FOX23" s="39"/>
      <c r="FOY23" s="39"/>
      <c r="FOZ23" s="39"/>
      <c r="FPA23" s="39"/>
      <c r="FPB23" s="39"/>
      <c r="FPC23" s="39"/>
      <c r="FPD23" s="39"/>
      <c r="FPE23" s="39"/>
      <c r="FPF23" s="39"/>
      <c r="FPG23" s="39"/>
      <c r="FPH23" s="39"/>
      <c r="FPI23" s="39"/>
      <c r="FPJ23" s="39"/>
      <c r="FPK23" s="39"/>
      <c r="FPL23" s="39"/>
      <c r="FPM23" s="39"/>
      <c r="FPN23" s="39"/>
      <c r="FPO23" s="39"/>
      <c r="FPP23" s="39"/>
      <c r="FPQ23" s="39"/>
      <c r="FPR23" s="39"/>
      <c r="FPS23" s="39"/>
      <c r="FPT23" s="39"/>
      <c r="FPU23" s="39"/>
      <c r="FPV23" s="39"/>
      <c r="FPW23" s="39"/>
      <c r="FPX23" s="39"/>
      <c r="FPY23" s="39"/>
      <c r="FPZ23" s="39"/>
      <c r="FQA23" s="39"/>
      <c r="FQB23" s="39"/>
      <c r="FQC23" s="39"/>
      <c r="FQD23" s="39"/>
      <c r="FQE23" s="39"/>
      <c r="FQF23" s="39"/>
      <c r="FQG23" s="39"/>
      <c r="FQH23" s="39"/>
      <c r="FQI23" s="39"/>
      <c r="FQJ23" s="39"/>
      <c r="FQK23" s="39"/>
      <c r="FQL23" s="39"/>
      <c r="FQM23" s="39"/>
      <c r="FQN23" s="39"/>
      <c r="FQO23" s="39"/>
      <c r="FQP23" s="39"/>
      <c r="FQQ23" s="39"/>
      <c r="FQR23" s="39"/>
      <c r="FQS23" s="39"/>
      <c r="FQT23" s="39"/>
      <c r="FQU23" s="39"/>
      <c r="FQV23" s="39"/>
      <c r="FQW23" s="39"/>
      <c r="FQX23" s="39"/>
      <c r="FQY23" s="39"/>
      <c r="FQZ23" s="39"/>
      <c r="FRA23" s="39"/>
      <c r="FRB23" s="39"/>
      <c r="FRC23" s="39"/>
      <c r="FRD23" s="39"/>
      <c r="FRE23" s="39"/>
      <c r="FRF23" s="39"/>
      <c r="FRG23" s="39"/>
      <c r="FRH23" s="39"/>
      <c r="FRI23" s="39"/>
      <c r="FRJ23" s="39"/>
      <c r="FRK23" s="39"/>
      <c r="FRL23" s="39"/>
      <c r="FRM23" s="39"/>
      <c r="FRN23" s="39"/>
      <c r="FRO23" s="39"/>
      <c r="FRP23" s="39"/>
      <c r="FRQ23" s="39"/>
      <c r="FRR23" s="39"/>
      <c r="FRS23" s="39"/>
      <c r="FRT23" s="39"/>
      <c r="FRU23" s="39"/>
      <c r="FRV23" s="39"/>
      <c r="FRW23" s="39"/>
      <c r="FRX23" s="39"/>
      <c r="FRY23" s="39"/>
      <c r="FRZ23" s="39"/>
      <c r="FSA23" s="39"/>
      <c r="FSB23" s="39"/>
      <c r="FSC23" s="39"/>
      <c r="FSD23" s="39"/>
      <c r="FSE23" s="39"/>
      <c r="FSF23" s="39"/>
      <c r="FSG23" s="39"/>
      <c r="FSH23" s="39"/>
      <c r="FSI23" s="39"/>
      <c r="FSJ23" s="39"/>
      <c r="FSK23" s="39"/>
      <c r="FSL23" s="39"/>
      <c r="FSM23" s="39"/>
      <c r="FSN23" s="39"/>
      <c r="FSO23" s="39"/>
      <c r="FSP23" s="39"/>
      <c r="FSQ23" s="39"/>
      <c r="FSR23" s="39"/>
      <c r="FSS23" s="39"/>
      <c r="FST23" s="39"/>
      <c r="FSU23" s="39"/>
      <c r="FSV23" s="39"/>
      <c r="FSW23" s="39"/>
      <c r="FSX23" s="39"/>
      <c r="FSY23" s="39"/>
      <c r="FSZ23" s="39"/>
      <c r="FTA23" s="39"/>
      <c r="FTB23" s="39"/>
      <c r="FTC23" s="39"/>
      <c r="FTD23" s="39"/>
      <c r="FTE23" s="39"/>
      <c r="FTF23" s="39"/>
      <c r="FTG23" s="39"/>
      <c r="FTH23" s="39"/>
      <c r="FTI23" s="39"/>
      <c r="FTJ23" s="39"/>
      <c r="FTK23" s="39"/>
      <c r="FTL23" s="39"/>
      <c r="FTM23" s="39"/>
      <c r="FTN23" s="39"/>
      <c r="FTO23" s="39"/>
      <c r="FTP23" s="39"/>
      <c r="FTQ23" s="39"/>
      <c r="FTR23" s="39"/>
      <c r="FTS23" s="39"/>
      <c r="FTT23" s="39"/>
      <c r="FTU23" s="39"/>
      <c r="FTV23" s="39"/>
      <c r="FTW23" s="39"/>
      <c r="FTX23" s="39"/>
      <c r="FTY23" s="39"/>
      <c r="FTZ23" s="39"/>
      <c r="FUA23" s="39"/>
      <c r="FUB23" s="39"/>
      <c r="FUC23" s="39"/>
      <c r="FUD23" s="39"/>
      <c r="FUE23" s="39"/>
      <c r="FUF23" s="39"/>
      <c r="FUG23" s="39"/>
      <c r="FUH23" s="39"/>
      <c r="FUI23" s="39"/>
      <c r="FUJ23" s="39"/>
      <c r="FUK23" s="39"/>
      <c r="FUL23" s="39"/>
      <c r="FUM23" s="39"/>
      <c r="FUN23" s="39"/>
      <c r="FUO23" s="39"/>
      <c r="FUP23" s="39"/>
      <c r="FUQ23" s="39"/>
      <c r="FUR23" s="39"/>
      <c r="FUS23" s="39"/>
      <c r="FUT23" s="39"/>
      <c r="FUU23" s="39"/>
      <c r="FUV23" s="39"/>
      <c r="FUW23" s="39"/>
      <c r="FUX23" s="39"/>
      <c r="FUY23" s="39"/>
      <c r="FUZ23" s="39"/>
      <c r="FVA23" s="39"/>
      <c r="FVB23" s="39"/>
      <c r="FVC23" s="39"/>
      <c r="FVD23" s="39"/>
      <c r="FVE23" s="39"/>
      <c r="FVF23" s="39"/>
      <c r="FVG23" s="39"/>
      <c r="FVH23" s="39"/>
      <c r="FVI23" s="39"/>
      <c r="FVJ23" s="39"/>
      <c r="FVK23" s="39"/>
      <c r="FVL23" s="39"/>
      <c r="FVM23" s="39"/>
      <c r="FVN23" s="39"/>
      <c r="FVO23" s="39"/>
      <c r="FVP23" s="39"/>
      <c r="FVQ23" s="39"/>
      <c r="FVR23" s="39"/>
      <c r="FVS23" s="39"/>
      <c r="FVT23" s="39"/>
      <c r="FVU23" s="39"/>
      <c r="FVV23" s="39"/>
      <c r="FVW23" s="39"/>
      <c r="FVX23" s="39"/>
      <c r="FVY23" s="39"/>
      <c r="FVZ23" s="39"/>
      <c r="FWA23" s="39"/>
      <c r="FWB23" s="39"/>
      <c r="FWC23" s="39"/>
      <c r="FWD23" s="39"/>
      <c r="FWE23" s="39"/>
      <c r="FWF23" s="39"/>
      <c r="FWG23" s="39"/>
      <c r="FWH23" s="39"/>
      <c r="FWI23" s="39"/>
      <c r="FWJ23" s="39"/>
      <c r="FWK23" s="39"/>
      <c r="FWL23" s="39"/>
      <c r="FWM23" s="39"/>
      <c r="FWN23" s="39"/>
      <c r="FWO23" s="39"/>
      <c r="FWP23" s="39"/>
      <c r="FWQ23" s="39"/>
      <c r="FWR23" s="39"/>
      <c r="FWS23" s="39"/>
      <c r="FWT23" s="39"/>
      <c r="FWU23" s="39"/>
      <c r="FWV23" s="39"/>
      <c r="FWW23" s="39"/>
      <c r="FWX23" s="39"/>
      <c r="FWY23" s="39"/>
      <c r="FWZ23" s="39"/>
      <c r="FXA23" s="39"/>
      <c r="FXB23" s="39"/>
      <c r="FXC23" s="39"/>
      <c r="FXD23" s="39"/>
      <c r="FXE23" s="39"/>
      <c r="FXF23" s="39"/>
      <c r="FXG23" s="39"/>
      <c r="FXH23" s="39"/>
      <c r="FXI23" s="39"/>
      <c r="FXJ23" s="39"/>
      <c r="FXK23" s="39"/>
      <c r="FXL23" s="39"/>
      <c r="FXM23" s="39"/>
      <c r="FXN23" s="39"/>
      <c r="FXO23" s="39"/>
      <c r="FXP23" s="39"/>
      <c r="FXQ23" s="39"/>
      <c r="FXR23" s="39"/>
      <c r="FXS23" s="39"/>
      <c r="FXT23" s="39"/>
      <c r="FXU23" s="39"/>
      <c r="FXV23" s="39"/>
      <c r="FXW23" s="39"/>
      <c r="FXX23" s="39"/>
      <c r="FXY23" s="39"/>
      <c r="FXZ23" s="39"/>
      <c r="FYA23" s="39"/>
      <c r="FYB23" s="39"/>
      <c r="FYC23" s="39"/>
      <c r="FYD23" s="39"/>
      <c r="FYE23" s="39"/>
      <c r="FYF23" s="39"/>
      <c r="FYG23" s="39"/>
      <c r="FYH23" s="39"/>
      <c r="FYI23" s="39"/>
      <c r="FYJ23" s="39"/>
      <c r="FYK23" s="39"/>
      <c r="FYL23" s="39"/>
      <c r="FYM23" s="39"/>
      <c r="FYN23" s="39"/>
      <c r="FYO23" s="39"/>
      <c r="FYP23" s="39"/>
      <c r="FYQ23" s="39"/>
      <c r="FYR23" s="39"/>
      <c r="FYS23" s="39"/>
      <c r="FYT23" s="39"/>
      <c r="FYU23" s="39"/>
      <c r="FYV23" s="39"/>
      <c r="FYW23" s="39"/>
      <c r="FYX23" s="39"/>
      <c r="FYY23" s="39"/>
      <c r="FYZ23" s="39"/>
      <c r="FZA23" s="39"/>
      <c r="FZB23" s="39"/>
      <c r="FZC23" s="39"/>
      <c r="FZD23" s="39"/>
      <c r="FZE23" s="39"/>
      <c r="FZF23" s="39"/>
      <c r="FZG23" s="39"/>
      <c r="FZH23" s="39"/>
      <c r="FZI23" s="39"/>
      <c r="FZJ23" s="39"/>
      <c r="FZK23" s="39"/>
      <c r="FZL23" s="39"/>
      <c r="FZM23" s="39"/>
      <c r="FZN23" s="39"/>
      <c r="FZO23" s="39"/>
      <c r="FZP23" s="39"/>
      <c r="FZQ23" s="39"/>
      <c r="FZR23" s="39"/>
      <c r="FZS23" s="39"/>
      <c r="FZT23" s="39"/>
      <c r="FZU23" s="39"/>
      <c r="FZV23" s="39"/>
      <c r="FZW23" s="39"/>
      <c r="FZX23" s="39"/>
      <c r="FZY23" s="39"/>
      <c r="FZZ23" s="39"/>
      <c r="GAA23" s="39"/>
      <c r="GAB23" s="39"/>
      <c r="GAC23" s="39"/>
      <c r="GAD23" s="39"/>
      <c r="GAE23" s="39"/>
      <c r="GAF23" s="39"/>
      <c r="GAG23" s="39"/>
      <c r="GAH23" s="39"/>
      <c r="GAI23" s="39"/>
      <c r="GAJ23" s="39"/>
      <c r="GAK23" s="39"/>
      <c r="GAL23" s="39"/>
      <c r="GAM23" s="39"/>
      <c r="GAN23" s="39"/>
      <c r="GAO23" s="39"/>
      <c r="GAP23" s="39"/>
      <c r="GAQ23" s="39"/>
      <c r="GAR23" s="39"/>
      <c r="GAS23" s="39"/>
      <c r="GAT23" s="39"/>
      <c r="GAU23" s="39"/>
      <c r="GAV23" s="39"/>
      <c r="GAW23" s="39"/>
      <c r="GAX23" s="39"/>
      <c r="GAY23" s="39"/>
      <c r="GAZ23" s="39"/>
      <c r="GBA23" s="39"/>
      <c r="GBB23" s="39"/>
      <c r="GBC23" s="39"/>
      <c r="GBD23" s="39"/>
      <c r="GBE23" s="39"/>
      <c r="GBF23" s="39"/>
      <c r="GBG23" s="39"/>
      <c r="GBH23" s="39"/>
      <c r="GBI23" s="39"/>
      <c r="GBJ23" s="39"/>
      <c r="GBK23" s="39"/>
      <c r="GBL23" s="39"/>
      <c r="GBM23" s="39"/>
      <c r="GBN23" s="39"/>
      <c r="GBO23" s="39"/>
      <c r="GBP23" s="39"/>
      <c r="GBQ23" s="39"/>
      <c r="GBR23" s="39"/>
      <c r="GBS23" s="39"/>
      <c r="GBT23" s="39"/>
      <c r="GBU23" s="39"/>
      <c r="GBV23" s="39"/>
      <c r="GBW23" s="39"/>
      <c r="GBX23" s="39"/>
      <c r="GBY23" s="39"/>
      <c r="GBZ23" s="39"/>
      <c r="GCA23" s="39"/>
      <c r="GCB23" s="39"/>
      <c r="GCC23" s="39"/>
      <c r="GCD23" s="39"/>
      <c r="GCE23" s="39"/>
      <c r="GCF23" s="39"/>
      <c r="GCG23" s="39"/>
      <c r="GCH23" s="39"/>
      <c r="GCI23" s="39"/>
      <c r="GCJ23" s="39"/>
      <c r="GCK23" s="39"/>
      <c r="GCL23" s="39"/>
      <c r="GCM23" s="39"/>
      <c r="GCN23" s="39"/>
      <c r="GCO23" s="39"/>
      <c r="GCP23" s="39"/>
      <c r="GCQ23" s="39"/>
      <c r="GCR23" s="39"/>
      <c r="GCS23" s="39"/>
      <c r="GCT23" s="39"/>
      <c r="GCU23" s="39"/>
      <c r="GCV23" s="39"/>
      <c r="GCW23" s="39"/>
      <c r="GCX23" s="39"/>
      <c r="GCY23" s="39"/>
      <c r="GCZ23" s="39"/>
      <c r="GDA23" s="39"/>
      <c r="GDB23" s="39"/>
      <c r="GDC23" s="39"/>
      <c r="GDD23" s="39"/>
      <c r="GDE23" s="39"/>
      <c r="GDF23" s="39"/>
      <c r="GDG23" s="39"/>
      <c r="GDH23" s="39"/>
      <c r="GDI23" s="39"/>
      <c r="GDJ23" s="39"/>
      <c r="GDK23" s="39"/>
      <c r="GDL23" s="39"/>
      <c r="GDM23" s="39"/>
      <c r="GDN23" s="39"/>
      <c r="GDO23" s="39"/>
      <c r="GDP23" s="39"/>
      <c r="GDQ23" s="39"/>
      <c r="GDR23" s="39"/>
      <c r="GDS23" s="39"/>
      <c r="GDT23" s="39"/>
      <c r="GDU23" s="39"/>
      <c r="GDV23" s="39"/>
      <c r="GDW23" s="39"/>
      <c r="GDX23" s="39"/>
      <c r="GDY23" s="39"/>
      <c r="GDZ23" s="39"/>
      <c r="GEA23" s="39"/>
      <c r="GEB23" s="39"/>
      <c r="GEC23" s="39"/>
      <c r="GED23" s="39"/>
      <c r="GEE23" s="39"/>
      <c r="GEF23" s="39"/>
      <c r="GEG23" s="39"/>
      <c r="GEH23" s="39"/>
      <c r="GEI23" s="39"/>
      <c r="GEJ23" s="39"/>
      <c r="GEK23" s="39"/>
      <c r="GEL23" s="39"/>
      <c r="GEM23" s="39"/>
      <c r="GEN23" s="39"/>
      <c r="GEO23" s="39"/>
      <c r="GEP23" s="39"/>
      <c r="GEQ23" s="39"/>
      <c r="GER23" s="39"/>
      <c r="GES23" s="39"/>
      <c r="GET23" s="39"/>
      <c r="GEU23" s="39"/>
      <c r="GEV23" s="39"/>
      <c r="GEW23" s="39"/>
      <c r="GEX23" s="39"/>
      <c r="GEY23" s="39"/>
      <c r="GEZ23" s="39"/>
      <c r="GFA23" s="39"/>
      <c r="GFB23" s="39"/>
      <c r="GFC23" s="39"/>
      <c r="GFD23" s="39"/>
      <c r="GFE23" s="39"/>
      <c r="GFF23" s="39"/>
      <c r="GFG23" s="39"/>
      <c r="GFH23" s="39"/>
      <c r="GFI23" s="39"/>
      <c r="GFJ23" s="39"/>
      <c r="GFK23" s="39"/>
      <c r="GFL23" s="39"/>
      <c r="GFM23" s="39"/>
      <c r="GFN23" s="39"/>
      <c r="GFO23" s="39"/>
      <c r="GFP23" s="39"/>
      <c r="GFQ23" s="39"/>
      <c r="GFR23" s="39"/>
      <c r="GFS23" s="39"/>
      <c r="GFT23" s="39"/>
      <c r="GFU23" s="39"/>
      <c r="GFV23" s="39"/>
      <c r="GFW23" s="39"/>
      <c r="GFX23" s="39"/>
      <c r="GFY23" s="39"/>
      <c r="GFZ23" s="39"/>
      <c r="GGA23" s="39"/>
      <c r="GGB23" s="39"/>
      <c r="GGC23" s="39"/>
      <c r="GGD23" s="39"/>
      <c r="GGE23" s="39"/>
      <c r="GGF23" s="39"/>
      <c r="GGG23" s="39"/>
      <c r="GGH23" s="39"/>
      <c r="GGI23" s="39"/>
      <c r="GGJ23" s="39"/>
      <c r="GGK23" s="39"/>
      <c r="GGL23" s="39"/>
      <c r="GGM23" s="39"/>
      <c r="GGN23" s="39"/>
      <c r="GGO23" s="39"/>
      <c r="GGP23" s="39"/>
      <c r="GGQ23" s="39"/>
      <c r="GGR23" s="39"/>
      <c r="GGS23" s="39"/>
      <c r="GGT23" s="39"/>
      <c r="GGU23" s="39"/>
      <c r="GGV23" s="39"/>
      <c r="GGW23" s="39"/>
      <c r="GGX23" s="39"/>
      <c r="GGY23" s="39"/>
      <c r="GGZ23" s="39"/>
      <c r="GHA23" s="39"/>
      <c r="GHB23" s="39"/>
      <c r="GHC23" s="39"/>
      <c r="GHD23" s="39"/>
      <c r="GHE23" s="39"/>
      <c r="GHF23" s="39"/>
      <c r="GHG23" s="39"/>
      <c r="GHH23" s="39"/>
      <c r="GHI23" s="39"/>
      <c r="GHJ23" s="39"/>
      <c r="GHK23" s="39"/>
      <c r="GHL23" s="39"/>
      <c r="GHM23" s="39"/>
      <c r="GHN23" s="39"/>
      <c r="GHO23" s="39"/>
      <c r="GHP23" s="39"/>
      <c r="GHQ23" s="39"/>
      <c r="GHR23" s="39"/>
      <c r="GHS23" s="39"/>
      <c r="GHT23" s="39"/>
      <c r="GHU23" s="39"/>
      <c r="GHV23" s="39"/>
      <c r="GHW23" s="39"/>
      <c r="GHX23" s="39"/>
      <c r="GHY23" s="39"/>
      <c r="GHZ23" s="39"/>
      <c r="GIA23" s="39"/>
      <c r="GIB23" s="39"/>
      <c r="GIC23" s="39"/>
      <c r="GID23" s="39"/>
      <c r="GIE23" s="39"/>
      <c r="GIF23" s="39"/>
      <c r="GIG23" s="39"/>
      <c r="GIH23" s="39"/>
      <c r="GII23" s="39"/>
      <c r="GIJ23" s="39"/>
      <c r="GIK23" s="39"/>
      <c r="GIL23" s="39"/>
      <c r="GIM23" s="39"/>
      <c r="GIN23" s="39"/>
      <c r="GIO23" s="39"/>
      <c r="GIP23" s="39"/>
      <c r="GIQ23" s="39"/>
      <c r="GIR23" s="39"/>
      <c r="GIS23" s="39"/>
      <c r="GIT23" s="39"/>
      <c r="GIU23" s="39"/>
      <c r="GIV23" s="39"/>
      <c r="GIW23" s="39"/>
      <c r="GIX23" s="39"/>
      <c r="GIY23" s="39"/>
      <c r="GIZ23" s="39"/>
      <c r="GJA23" s="39"/>
      <c r="GJB23" s="39"/>
      <c r="GJC23" s="39"/>
      <c r="GJD23" s="39"/>
      <c r="GJE23" s="39"/>
      <c r="GJF23" s="39"/>
      <c r="GJG23" s="39"/>
      <c r="GJH23" s="39"/>
      <c r="GJI23" s="39"/>
      <c r="GJJ23" s="39"/>
      <c r="GJK23" s="39"/>
      <c r="GJL23" s="39"/>
      <c r="GJM23" s="39"/>
      <c r="GJN23" s="39"/>
      <c r="GJO23" s="39"/>
      <c r="GJP23" s="39"/>
      <c r="GJQ23" s="39"/>
      <c r="GJR23" s="39"/>
      <c r="GJS23" s="39"/>
      <c r="GJT23" s="39"/>
      <c r="GJU23" s="39"/>
      <c r="GJV23" s="39"/>
      <c r="GJW23" s="39"/>
      <c r="GJX23" s="39"/>
      <c r="GJY23" s="39"/>
      <c r="GJZ23" s="39"/>
      <c r="GKA23" s="39"/>
      <c r="GKB23" s="39"/>
      <c r="GKC23" s="39"/>
      <c r="GKD23" s="39"/>
      <c r="GKE23" s="39"/>
      <c r="GKF23" s="39"/>
      <c r="GKG23" s="39"/>
      <c r="GKH23" s="39"/>
      <c r="GKI23" s="39"/>
      <c r="GKJ23" s="39"/>
      <c r="GKK23" s="39"/>
      <c r="GKL23" s="39"/>
      <c r="GKM23" s="39"/>
      <c r="GKN23" s="39"/>
      <c r="GKO23" s="39"/>
      <c r="GKP23" s="39"/>
      <c r="GKQ23" s="39"/>
      <c r="GKR23" s="39"/>
      <c r="GKS23" s="39"/>
      <c r="GKT23" s="39"/>
      <c r="GKU23" s="39"/>
      <c r="GKV23" s="39"/>
      <c r="GKW23" s="39"/>
      <c r="GKX23" s="39"/>
      <c r="GKY23" s="39"/>
      <c r="GKZ23" s="39"/>
      <c r="GLA23" s="39"/>
      <c r="GLB23" s="39"/>
      <c r="GLC23" s="39"/>
      <c r="GLD23" s="39"/>
      <c r="GLE23" s="39"/>
      <c r="GLF23" s="39"/>
      <c r="GLG23" s="39"/>
      <c r="GLH23" s="39"/>
      <c r="GLI23" s="39"/>
      <c r="GLJ23" s="39"/>
      <c r="GLK23" s="39"/>
      <c r="GLL23" s="39"/>
      <c r="GLM23" s="39"/>
      <c r="GLN23" s="39"/>
      <c r="GLO23" s="39"/>
      <c r="GLP23" s="39"/>
      <c r="GLQ23" s="39"/>
      <c r="GLR23" s="39"/>
      <c r="GLS23" s="39"/>
      <c r="GLT23" s="39"/>
      <c r="GLU23" s="39"/>
      <c r="GLV23" s="39"/>
      <c r="GLW23" s="39"/>
      <c r="GLX23" s="39"/>
      <c r="GLY23" s="39"/>
      <c r="GLZ23" s="39"/>
      <c r="GMA23" s="39"/>
      <c r="GMB23" s="39"/>
      <c r="GMC23" s="39"/>
      <c r="GMD23" s="39"/>
      <c r="GME23" s="39"/>
      <c r="GMF23" s="39"/>
      <c r="GMG23" s="39"/>
      <c r="GMH23" s="39"/>
      <c r="GMI23" s="39"/>
      <c r="GMJ23" s="39"/>
      <c r="GMK23" s="39"/>
      <c r="GML23" s="39"/>
      <c r="GMM23" s="39"/>
      <c r="GMN23" s="39"/>
      <c r="GMO23" s="39"/>
      <c r="GMP23" s="39"/>
      <c r="GMQ23" s="39"/>
      <c r="GMR23" s="39"/>
      <c r="GMS23" s="39"/>
      <c r="GMT23" s="39"/>
      <c r="GMU23" s="39"/>
      <c r="GMV23" s="39"/>
      <c r="GMW23" s="39"/>
      <c r="GMX23" s="39"/>
      <c r="GMY23" s="39"/>
      <c r="GMZ23" s="39"/>
      <c r="GNA23" s="39"/>
      <c r="GNB23" s="39"/>
      <c r="GNC23" s="39"/>
      <c r="GND23" s="39"/>
      <c r="GNE23" s="39"/>
      <c r="GNF23" s="39"/>
      <c r="GNG23" s="39"/>
      <c r="GNH23" s="39"/>
      <c r="GNI23" s="39"/>
      <c r="GNJ23" s="39"/>
      <c r="GNK23" s="39"/>
      <c r="GNL23" s="39"/>
      <c r="GNM23" s="39"/>
      <c r="GNN23" s="39"/>
      <c r="GNO23" s="39"/>
      <c r="GNP23" s="39"/>
      <c r="GNQ23" s="39"/>
      <c r="GNR23" s="39"/>
      <c r="GNS23" s="39"/>
      <c r="GNT23" s="39"/>
      <c r="GNU23" s="39"/>
      <c r="GNV23" s="39"/>
      <c r="GNW23" s="39"/>
      <c r="GNX23" s="39"/>
      <c r="GNY23" s="39"/>
      <c r="GNZ23" s="39"/>
      <c r="GOA23" s="39"/>
      <c r="GOB23" s="39"/>
      <c r="GOC23" s="39"/>
      <c r="GOD23" s="39"/>
      <c r="GOE23" s="39"/>
      <c r="GOF23" s="39"/>
      <c r="GOG23" s="39"/>
      <c r="GOH23" s="39"/>
      <c r="GOI23" s="39"/>
      <c r="GOJ23" s="39"/>
      <c r="GOK23" s="39"/>
      <c r="GOL23" s="39"/>
      <c r="GOM23" s="39"/>
      <c r="GON23" s="39"/>
      <c r="GOO23" s="39"/>
      <c r="GOP23" s="39"/>
      <c r="GOQ23" s="39"/>
      <c r="GOR23" s="39"/>
      <c r="GOS23" s="39"/>
      <c r="GOT23" s="39"/>
      <c r="GOU23" s="39"/>
      <c r="GOV23" s="39"/>
      <c r="GOW23" s="39"/>
      <c r="GOX23" s="39"/>
      <c r="GOY23" s="39"/>
      <c r="GOZ23" s="39"/>
      <c r="GPA23" s="39"/>
      <c r="GPB23" s="39"/>
      <c r="GPC23" s="39"/>
      <c r="GPD23" s="39"/>
      <c r="GPE23" s="39"/>
      <c r="GPF23" s="39"/>
      <c r="GPG23" s="39"/>
      <c r="GPH23" s="39"/>
      <c r="GPI23" s="39"/>
      <c r="GPJ23" s="39"/>
      <c r="GPK23" s="39"/>
      <c r="GPL23" s="39"/>
      <c r="GPM23" s="39"/>
      <c r="GPN23" s="39"/>
      <c r="GPO23" s="39"/>
      <c r="GPP23" s="39"/>
      <c r="GPQ23" s="39"/>
      <c r="GPR23" s="39"/>
      <c r="GPS23" s="39"/>
      <c r="GPT23" s="39"/>
      <c r="GPU23" s="39"/>
      <c r="GPV23" s="39"/>
      <c r="GPW23" s="39"/>
      <c r="GPX23" s="39"/>
      <c r="GPY23" s="39"/>
      <c r="GPZ23" s="39"/>
      <c r="GQA23" s="39"/>
      <c r="GQB23" s="39"/>
      <c r="GQC23" s="39"/>
      <c r="GQD23" s="39"/>
      <c r="GQE23" s="39"/>
      <c r="GQF23" s="39"/>
      <c r="GQG23" s="39"/>
      <c r="GQH23" s="39"/>
      <c r="GQI23" s="39"/>
      <c r="GQJ23" s="39"/>
      <c r="GQK23" s="39"/>
      <c r="GQL23" s="39"/>
      <c r="GQM23" s="39"/>
      <c r="GQN23" s="39"/>
      <c r="GQO23" s="39"/>
      <c r="GQP23" s="39"/>
      <c r="GQQ23" s="39"/>
      <c r="GQR23" s="39"/>
      <c r="GQS23" s="39"/>
      <c r="GQT23" s="39"/>
      <c r="GQU23" s="39"/>
      <c r="GQV23" s="39"/>
      <c r="GQW23" s="39"/>
      <c r="GQX23" s="39"/>
      <c r="GQY23" s="39"/>
      <c r="GQZ23" s="39"/>
      <c r="GRA23" s="39"/>
      <c r="GRB23" s="39"/>
      <c r="GRC23" s="39"/>
      <c r="GRD23" s="39"/>
      <c r="GRE23" s="39"/>
      <c r="GRF23" s="39"/>
      <c r="GRG23" s="39"/>
      <c r="GRH23" s="39"/>
      <c r="GRI23" s="39"/>
      <c r="GRJ23" s="39"/>
      <c r="GRK23" s="39"/>
      <c r="GRL23" s="39"/>
      <c r="GRM23" s="39"/>
      <c r="GRN23" s="39"/>
      <c r="GRO23" s="39"/>
      <c r="GRP23" s="39"/>
      <c r="GRQ23" s="39"/>
      <c r="GRR23" s="39"/>
      <c r="GRS23" s="39"/>
      <c r="GRT23" s="39"/>
      <c r="GRU23" s="39"/>
      <c r="GRV23" s="39"/>
      <c r="GRW23" s="39"/>
      <c r="GRX23" s="39"/>
      <c r="GRY23" s="39"/>
      <c r="GRZ23" s="39"/>
      <c r="GSA23" s="39"/>
      <c r="GSB23" s="39"/>
      <c r="GSC23" s="39"/>
      <c r="GSD23" s="39"/>
      <c r="GSE23" s="39"/>
      <c r="GSF23" s="39"/>
      <c r="GSG23" s="39"/>
      <c r="GSH23" s="39"/>
      <c r="GSI23" s="39"/>
      <c r="GSJ23" s="39"/>
      <c r="GSK23" s="39"/>
      <c r="GSL23" s="39"/>
      <c r="GSM23" s="39"/>
      <c r="GSN23" s="39"/>
      <c r="GSO23" s="39"/>
      <c r="GSP23" s="39"/>
      <c r="GSQ23" s="39"/>
      <c r="GSR23" s="39"/>
      <c r="GSS23" s="39"/>
      <c r="GST23" s="39"/>
      <c r="GSU23" s="39"/>
      <c r="GSV23" s="39"/>
      <c r="GSW23" s="39"/>
      <c r="GSX23" s="39"/>
      <c r="GSY23" s="39"/>
      <c r="GSZ23" s="39"/>
      <c r="GTA23" s="39"/>
      <c r="GTB23" s="39"/>
      <c r="GTC23" s="39"/>
      <c r="GTD23" s="39"/>
      <c r="GTE23" s="39"/>
      <c r="GTF23" s="39"/>
      <c r="GTG23" s="39"/>
      <c r="GTH23" s="39"/>
      <c r="GTI23" s="39"/>
      <c r="GTJ23" s="39"/>
      <c r="GTK23" s="39"/>
      <c r="GTL23" s="39"/>
      <c r="GTM23" s="39"/>
      <c r="GTN23" s="39"/>
      <c r="GTO23" s="39"/>
      <c r="GTP23" s="39"/>
      <c r="GTQ23" s="39"/>
      <c r="GTR23" s="39"/>
      <c r="GTS23" s="39"/>
      <c r="GTT23" s="39"/>
      <c r="GTU23" s="39"/>
      <c r="GTV23" s="39"/>
      <c r="GTW23" s="39"/>
      <c r="GTX23" s="39"/>
      <c r="GTY23" s="39"/>
      <c r="GTZ23" s="39"/>
      <c r="GUA23" s="39"/>
      <c r="GUB23" s="39"/>
      <c r="GUC23" s="39"/>
      <c r="GUD23" s="39"/>
      <c r="GUE23" s="39"/>
      <c r="GUF23" s="39"/>
      <c r="GUG23" s="39"/>
      <c r="GUH23" s="39"/>
      <c r="GUI23" s="39"/>
      <c r="GUJ23" s="39"/>
      <c r="GUK23" s="39"/>
      <c r="GUL23" s="39"/>
      <c r="GUM23" s="39"/>
      <c r="GUN23" s="39"/>
      <c r="GUO23" s="39"/>
      <c r="GUP23" s="39"/>
      <c r="GUQ23" s="39"/>
      <c r="GUR23" s="39"/>
      <c r="GUS23" s="39"/>
      <c r="GUT23" s="39"/>
      <c r="GUU23" s="39"/>
      <c r="GUV23" s="39"/>
      <c r="GUW23" s="39"/>
      <c r="GUX23" s="39"/>
      <c r="GUY23" s="39"/>
      <c r="GUZ23" s="39"/>
      <c r="GVA23" s="39"/>
      <c r="GVB23" s="39"/>
      <c r="GVC23" s="39"/>
      <c r="GVD23" s="39"/>
      <c r="GVE23" s="39"/>
      <c r="GVF23" s="39"/>
      <c r="GVG23" s="39"/>
      <c r="GVH23" s="39"/>
      <c r="GVI23" s="39"/>
      <c r="GVJ23" s="39"/>
      <c r="GVK23" s="39"/>
      <c r="GVL23" s="39"/>
      <c r="GVM23" s="39"/>
      <c r="GVN23" s="39"/>
      <c r="GVO23" s="39"/>
      <c r="GVP23" s="39"/>
      <c r="GVQ23" s="39"/>
      <c r="GVR23" s="39"/>
      <c r="GVS23" s="39"/>
      <c r="GVT23" s="39"/>
      <c r="GVU23" s="39"/>
      <c r="GVV23" s="39"/>
      <c r="GVW23" s="39"/>
      <c r="GVX23" s="39"/>
      <c r="GVY23" s="39"/>
      <c r="GVZ23" s="39"/>
      <c r="GWA23" s="39"/>
      <c r="GWB23" s="39"/>
      <c r="GWC23" s="39"/>
      <c r="GWD23" s="39"/>
      <c r="GWE23" s="39"/>
      <c r="GWF23" s="39"/>
      <c r="GWG23" s="39"/>
      <c r="GWH23" s="39"/>
      <c r="GWI23" s="39"/>
      <c r="GWJ23" s="39"/>
      <c r="GWK23" s="39"/>
      <c r="GWL23" s="39"/>
      <c r="GWM23" s="39"/>
      <c r="GWN23" s="39"/>
      <c r="GWO23" s="39"/>
      <c r="GWP23" s="39"/>
      <c r="GWQ23" s="39"/>
      <c r="GWR23" s="39"/>
      <c r="GWS23" s="39"/>
      <c r="GWT23" s="39"/>
      <c r="GWU23" s="39"/>
      <c r="GWV23" s="39"/>
      <c r="GWW23" s="39"/>
      <c r="GWX23" s="39"/>
      <c r="GWY23" s="39"/>
      <c r="GWZ23" s="39"/>
      <c r="GXA23" s="39"/>
      <c r="GXB23" s="39"/>
      <c r="GXC23" s="39"/>
      <c r="GXD23" s="39"/>
      <c r="GXE23" s="39"/>
      <c r="GXF23" s="39"/>
      <c r="GXG23" s="39"/>
      <c r="GXH23" s="39"/>
      <c r="GXI23" s="39"/>
      <c r="GXJ23" s="39"/>
      <c r="GXK23" s="39"/>
      <c r="GXL23" s="39"/>
      <c r="GXM23" s="39"/>
      <c r="GXN23" s="39"/>
      <c r="GXO23" s="39"/>
      <c r="GXP23" s="39"/>
      <c r="GXQ23" s="39"/>
      <c r="GXR23" s="39"/>
      <c r="GXS23" s="39"/>
      <c r="GXT23" s="39"/>
      <c r="GXU23" s="39"/>
      <c r="GXV23" s="39"/>
      <c r="GXW23" s="39"/>
      <c r="GXX23" s="39"/>
      <c r="GXY23" s="39"/>
      <c r="GXZ23" s="39"/>
      <c r="GYA23" s="39"/>
      <c r="GYB23" s="39"/>
      <c r="GYC23" s="39"/>
      <c r="GYD23" s="39"/>
      <c r="GYE23" s="39"/>
      <c r="GYF23" s="39"/>
      <c r="GYG23" s="39"/>
      <c r="GYH23" s="39"/>
      <c r="GYI23" s="39"/>
      <c r="GYJ23" s="39"/>
      <c r="GYK23" s="39"/>
      <c r="GYL23" s="39"/>
      <c r="GYM23" s="39"/>
      <c r="GYN23" s="39"/>
      <c r="GYO23" s="39"/>
      <c r="GYP23" s="39"/>
      <c r="GYQ23" s="39"/>
      <c r="GYR23" s="39"/>
      <c r="GYS23" s="39"/>
      <c r="GYT23" s="39"/>
      <c r="GYU23" s="39"/>
      <c r="GYV23" s="39"/>
      <c r="GYW23" s="39"/>
      <c r="GYX23" s="39"/>
      <c r="GYY23" s="39"/>
      <c r="GYZ23" s="39"/>
      <c r="GZA23" s="39"/>
      <c r="GZB23" s="39"/>
      <c r="GZC23" s="39"/>
      <c r="GZD23" s="39"/>
      <c r="GZE23" s="39"/>
      <c r="GZF23" s="39"/>
      <c r="GZG23" s="39"/>
      <c r="GZH23" s="39"/>
      <c r="GZI23" s="39"/>
      <c r="GZJ23" s="39"/>
      <c r="GZK23" s="39"/>
      <c r="GZL23" s="39"/>
      <c r="GZM23" s="39"/>
      <c r="GZN23" s="39"/>
      <c r="GZO23" s="39"/>
      <c r="GZP23" s="39"/>
      <c r="GZQ23" s="39"/>
      <c r="GZR23" s="39"/>
      <c r="GZS23" s="39"/>
      <c r="GZT23" s="39"/>
      <c r="GZU23" s="39"/>
      <c r="GZV23" s="39"/>
      <c r="GZW23" s="39"/>
      <c r="GZX23" s="39"/>
      <c r="GZY23" s="39"/>
      <c r="GZZ23" s="39"/>
      <c r="HAA23" s="39"/>
      <c r="HAB23" s="39"/>
      <c r="HAC23" s="39"/>
      <c r="HAD23" s="39"/>
      <c r="HAE23" s="39"/>
      <c r="HAF23" s="39"/>
      <c r="HAG23" s="39"/>
      <c r="HAH23" s="39"/>
      <c r="HAI23" s="39"/>
      <c r="HAJ23" s="39"/>
      <c r="HAK23" s="39"/>
      <c r="HAL23" s="39"/>
      <c r="HAM23" s="39"/>
      <c r="HAN23" s="39"/>
      <c r="HAO23" s="39"/>
      <c r="HAP23" s="39"/>
      <c r="HAQ23" s="39"/>
      <c r="HAR23" s="39"/>
      <c r="HAS23" s="39"/>
      <c r="HAT23" s="39"/>
      <c r="HAU23" s="39"/>
      <c r="HAV23" s="39"/>
      <c r="HAW23" s="39"/>
      <c r="HAX23" s="39"/>
      <c r="HAY23" s="39"/>
      <c r="HAZ23" s="39"/>
      <c r="HBA23" s="39"/>
      <c r="HBB23" s="39"/>
      <c r="HBC23" s="39"/>
      <c r="HBD23" s="39"/>
      <c r="HBE23" s="39"/>
      <c r="HBF23" s="39"/>
      <c r="HBG23" s="39"/>
      <c r="HBH23" s="39"/>
      <c r="HBI23" s="39"/>
      <c r="HBJ23" s="39"/>
      <c r="HBK23" s="39"/>
      <c r="HBL23" s="39"/>
      <c r="HBM23" s="39"/>
      <c r="HBN23" s="39"/>
      <c r="HBO23" s="39"/>
      <c r="HBP23" s="39"/>
      <c r="HBQ23" s="39"/>
      <c r="HBR23" s="39"/>
      <c r="HBS23" s="39"/>
      <c r="HBT23" s="39"/>
      <c r="HBU23" s="39"/>
      <c r="HBV23" s="39"/>
      <c r="HBW23" s="39"/>
      <c r="HBX23" s="39"/>
      <c r="HBY23" s="39"/>
      <c r="HBZ23" s="39"/>
      <c r="HCA23" s="39"/>
      <c r="HCB23" s="39"/>
      <c r="HCC23" s="39"/>
      <c r="HCD23" s="39"/>
      <c r="HCE23" s="39"/>
      <c r="HCF23" s="39"/>
      <c r="HCG23" s="39"/>
      <c r="HCH23" s="39"/>
      <c r="HCI23" s="39"/>
      <c r="HCJ23" s="39"/>
      <c r="HCK23" s="39"/>
      <c r="HCL23" s="39"/>
      <c r="HCM23" s="39"/>
      <c r="HCN23" s="39"/>
      <c r="HCO23" s="39"/>
      <c r="HCP23" s="39"/>
      <c r="HCQ23" s="39"/>
      <c r="HCR23" s="39"/>
      <c r="HCS23" s="39"/>
      <c r="HCT23" s="39"/>
      <c r="HCU23" s="39"/>
      <c r="HCV23" s="39"/>
      <c r="HCW23" s="39"/>
      <c r="HCX23" s="39"/>
      <c r="HCY23" s="39"/>
      <c r="HCZ23" s="39"/>
      <c r="HDA23" s="39"/>
      <c r="HDB23" s="39"/>
      <c r="HDC23" s="39"/>
      <c r="HDD23" s="39"/>
      <c r="HDE23" s="39"/>
      <c r="HDF23" s="39"/>
      <c r="HDG23" s="39"/>
      <c r="HDH23" s="39"/>
      <c r="HDI23" s="39"/>
      <c r="HDJ23" s="39"/>
      <c r="HDK23" s="39"/>
      <c r="HDL23" s="39"/>
      <c r="HDM23" s="39"/>
      <c r="HDN23" s="39"/>
      <c r="HDO23" s="39"/>
      <c r="HDP23" s="39"/>
      <c r="HDQ23" s="39"/>
      <c r="HDR23" s="39"/>
      <c r="HDS23" s="39"/>
      <c r="HDT23" s="39"/>
      <c r="HDU23" s="39"/>
      <c r="HDV23" s="39"/>
      <c r="HDW23" s="39"/>
      <c r="HDX23" s="39"/>
      <c r="HDY23" s="39"/>
      <c r="HDZ23" s="39"/>
      <c r="HEA23" s="39"/>
      <c r="HEB23" s="39"/>
      <c r="HEC23" s="39"/>
      <c r="HED23" s="39"/>
      <c r="HEE23" s="39"/>
      <c r="HEF23" s="39"/>
      <c r="HEG23" s="39"/>
      <c r="HEH23" s="39"/>
      <c r="HEI23" s="39"/>
      <c r="HEJ23" s="39"/>
      <c r="HEK23" s="39"/>
      <c r="HEL23" s="39"/>
      <c r="HEM23" s="39"/>
      <c r="HEN23" s="39"/>
      <c r="HEO23" s="39"/>
      <c r="HEP23" s="39"/>
      <c r="HEQ23" s="39"/>
      <c r="HER23" s="39"/>
      <c r="HES23" s="39"/>
      <c r="HET23" s="39"/>
      <c r="HEU23" s="39"/>
      <c r="HEV23" s="39"/>
      <c r="HEW23" s="39"/>
      <c r="HEX23" s="39"/>
      <c r="HEY23" s="39"/>
      <c r="HEZ23" s="39"/>
      <c r="HFA23" s="39"/>
      <c r="HFB23" s="39"/>
      <c r="HFC23" s="39"/>
      <c r="HFD23" s="39"/>
      <c r="HFE23" s="39"/>
      <c r="HFF23" s="39"/>
      <c r="HFG23" s="39"/>
      <c r="HFH23" s="39"/>
      <c r="HFI23" s="39"/>
      <c r="HFJ23" s="39"/>
      <c r="HFK23" s="39"/>
      <c r="HFL23" s="39"/>
      <c r="HFM23" s="39"/>
      <c r="HFN23" s="39"/>
      <c r="HFO23" s="39"/>
      <c r="HFP23" s="39"/>
      <c r="HFQ23" s="39"/>
      <c r="HFR23" s="39"/>
      <c r="HFS23" s="39"/>
      <c r="HFT23" s="39"/>
      <c r="HFU23" s="39"/>
      <c r="HFV23" s="39"/>
      <c r="HFW23" s="39"/>
      <c r="HFX23" s="39"/>
      <c r="HFY23" s="39"/>
      <c r="HFZ23" s="39"/>
      <c r="HGA23" s="39"/>
      <c r="HGB23" s="39"/>
      <c r="HGC23" s="39"/>
      <c r="HGD23" s="39"/>
      <c r="HGE23" s="39"/>
      <c r="HGF23" s="39"/>
      <c r="HGG23" s="39"/>
      <c r="HGH23" s="39"/>
      <c r="HGI23" s="39"/>
      <c r="HGJ23" s="39"/>
      <c r="HGK23" s="39"/>
      <c r="HGL23" s="39"/>
      <c r="HGM23" s="39"/>
      <c r="HGN23" s="39"/>
      <c r="HGO23" s="39"/>
      <c r="HGP23" s="39"/>
      <c r="HGQ23" s="39"/>
      <c r="HGR23" s="39"/>
      <c r="HGS23" s="39"/>
      <c r="HGT23" s="39"/>
      <c r="HGU23" s="39"/>
      <c r="HGV23" s="39"/>
      <c r="HGW23" s="39"/>
      <c r="HGX23" s="39"/>
      <c r="HGY23" s="39"/>
      <c r="HGZ23" s="39"/>
      <c r="HHA23" s="39"/>
      <c r="HHB23" s="39"/>
      <c r="HHC23" s="39"/>
      <c r="HHD23" s="39"/>
      <c r="HHE23" s="39"/>
      <c r="HHF23" s="39"/>
      <c r="HHG23" s="39"/>
      <c r="HHH23" s="39"/>
      <c r="HHI23" s="39"/>
      <c r="HHJ23" s="39"/>
      <c r="HHK23" s="39"/>
      <c r="HHL23" s="39"/>
      <c r="HHM23" s="39"/>
      <c r="HHN23" s="39"/>
      <c r="HHO23" s="39"/>
      <c r="HHP23" s="39"/>
      <c r="HHQ23" s="39"/>
      <c r="HHR23" s="39"/>
      <c r="HHS23" s="39"/>
      <c r="HHT23" s="39"/>
      <c r="HHU23" s="39"/>
      <c r="HHV23" s="39"/>
      <c r="HHW23" s="39"/>
      <c r="HHX23" s="39"/>
      <c r="HHY23" s="39"/>
      <c r="HHZ23" s="39"/>
      <c r="HIA23" s="39"/>
      <c r="HIB23" s="39"/>
      <c r="HIC23" s="39"/>
      <c r="HID23" s="39"/>
      <c r="HIE23" s="39"/>
      <c r="HIF23" s="39"/>
      <c r="HIG23" s="39"/>
      <c r="HIH23" s="39"/>
      <c r="HII23" s="39"/>
      <c r="HIJ23" s="39"/>
      <c r="HIK23" s="39"/>
      <c r="HIL23" s="39"/>
      <c r="HIM23" s="39"/>
      <c r="HIN23" s="39"/>
      <c r="HIO23" s="39"/>
      <c r="HIP23" s="39"/>
      <c r="HIQ23" s="39"/>
      <c r="HIR23" s="39"/>
      <c r="HIS23" s="39"/>
      <c r="HIT23" s="39"/>
      <c r="HIU23" s="39"/>
      <c r="HIV23" s="39"/>
      <c r="HIW23" s="39"/>
      <c r="HIX23" s="39"/>
      <c r="HIY23" s="39"/>
      <c r="HIZ23" s="39"/>
      <c r="HJA23" s="39"/>
      <c r="HJB23" s="39"/>
      <c r="HJC23" s="39"/>
      <c r="HJD23" s="39"/>
      <c r="HJE23" s="39"/>
      <c r="HJF23" s="39"/>
      <c r="HJG23" s="39"/>
      <c r="HJH23" s="39"/>
      <c r="HJI23" s="39"/>
      <c r="HJJ23" s="39"/>
      <c r="HJK23" s="39"/>
      <c r="HJL23" s="39"/>
      <c r="HJM23" s="39"/>
      <c r="HJN23" s="39"/>
      <c r="HJO23" s="39"/>
      <c r="HJP23" s="39"/>
      <c r="HJQ23" s="39"/>
      <c r="HJR23" s="39"/>
      <c r="HJS23" s="39"/>
      <c r="HJT23" s="39"/>
      <c r="HJU23" s="39"/>
      <c r="HJV23" s="39"/>
      <c r="HJW23" s="39"/>
      <c r="HJX23" s="39"/>
      <c r="HJY23" s="39"/>
      <c r="HJZ23" s="39"/>
      <c r="HKA23" s="39"/>
      <c r="HKB23" s="39"/>
      <c r="HKC23" s="39"/>
      <c r="HKD23" s="39"/>
      <c r="HKE23" s="39"/>
      <c r="HKF23" s="39"/>
      <c r="HKG23" s="39"/>
      <c r="HKH23" s="39"/>
      <c r="HKI23" s="39"/>
      <c r="HKJ23" s="39"/>
      <c r="HKK23" s="39"/>
      <c r="HKL23" s="39"/>
      <c r="HKM23" s="39"/>
      <c r="HKN23" s="39"/>
      <c r="HKO23" s="39"/>
      <c r="HKP23" s="39"/>
      <c r="HKQ23" s="39"/>
      <c r="HKR23" s="39"/>
      <c r="HKS23" s="39"/>
      <c r="HKT23" s="39"/>
      <c r="HKU23" s="39"/>
      <c r="HKV23" s="39"/>
      <c r="HKW23" s="39"/>
      <c r="HKX23" s="39"/>
      <c r="HKY23" s="39"/>
      <c r="HKZ23" s="39"/>
      <c r="HLA23" s="39"/>
      <c r="HLB23" s="39"/>
      <c r="HLC23" s="39"/>
      <c r="HLD23" s="39"/>
      <c r="HLE23" s="39"/>
      <c r="HLF23" s="39"/>
      <c r="HLG23" s="39"/>
      <c r="HLH23" s="39"/>
      <c r="HLI23" s="39"/>
      <c r="HLJ23" s="39"/>
      <c r="HLK23" s="39"/>
      <c r="HLL23" s="39"/>
      <c r="HLM23" s="39"/>
      <c r="HLN23" s="39"/>
      <c r="HLO23" s="39"/>
      <c r="HLP23" s="39"/>
      <c r="HLQ23" s="39"/>
      <c r="HLR23" s="39"/>
      <c r="HLS23" s="39"/>
      <c r="HLT23" s="39"/>
      <c r="HLU23" s="39"/>
      <c r="HLV23" s="39"/>
      <c r="HLW23" s="39"/>
      <c r="HLX23" s="39"/>
      <c r="HLY23" s="39"/>
      <c r="HLZ23" s="39"/>
      <c r="HMA23" s="39"/>
      <c r="HMB23" s="39"/>
      <c r="HMC23" s="39"/>
      <c r="HMD23" s="39"/>
      <c r="HME23" s="39"/>
      <c r="HMF23" s="39"/>
      <c r="HMG23" s="39"/>
      <c r="HMH23" s="39"/>
      <c r="HMI23" s="39"/>
      <c r="HMJ23" s="39"/>
      <c r="HMK23" s="39"/>
      <c r="HML23" s="39"/>
      <c r="HMM23" s="39"/>
      <c r="HMN23" s="39"/>
      <c r="HMO23" s="39"/>
      <c r="HMP23" s="39"/>
      <c r="HMQ23" s="39"/>
      <c r="HMR23" s="39"/>
      <c r="HMS23" s="39"/>
      <c r="HMT23" s="39"/>
      <c r="HMU23" s="39"/>
      <c r="HMV23" s="39"/>
      <c r="HMW23" s="39"/>
      <c r="HMX23" s="39"/>
      <c r="HMY23" s="39"/>
      <c r="HMZ23" s="39"/>
      <c r="HNA23" s="39"/>
      <c r="HNB23" s="39"/>
      <c r="HNC23" s="39"/>
      <c r="HND23" s="39"/>
      <c r="HNE23" s="39"/>
      <c r="HNF23" s="39"/>
      <c r="HNG23" s="39"/>
      <c r="HNH23" s="39"/>
      <c r="HNI23" s="39"/>
      <c r="HNJ23" s="39"/>
      <c r="HNK23" s="39"/>
      <c r="HNL23" s="39"/>
      <c r="HNM23" s="39"/>
      <c r="HNN23" s="39"/>
      <c r="HNO23" s="39"/>
      <c r="HNP23" s="39"/>
      <c r="HNQ23" s="39"/>
      <c r="HNR23" s="39"/>
      <c r="HNS23" s="39"/>
      <c r="HNT23" s="39"/>
      <c r="HNU23" s="39"/>
      <c r="HNV23" s="39"/>
      <c r="HNW23" s="39"/>
      <c r="HNX23" s="39"/>
      <c r="HNY23" s="39"/>
      <c r="HNZ23" s="39"/>
      <c r="HOA23" s="39"/>
      <c r="HOB23" s="39"/>
      <c r="HOC23" s="39"/>
      <c r="HOD23" s="39"/>
      <c r="HOE23" s="39"/>
      <c r="HOF23" s="39"/>
      <c r="HOG23" s="39"/>
      <c r="HOH23" s="39"/>
      <c r="HOI23" s="39"/>
      <c r="HOJ23" s="39"/>
      <c r="HOK23" s="39"/>
      <c r="HOL23" s="39"/>
      <c r="HOM23" s="39"/>
      <c r="HON23" s="39"/>
      <c r="HOO23" s="39"/>
      <c r="HOP23" s="39"/>
      <c r="HOQ23" s="39"/>
      <c r="HOR23" s="39"/>
      <c r="HOS23" s="39"/>
      <c r="HOT23" s="39"/>
      <c r="HOU23" s="39"/>
      <c r="HOV23" s="39"/>
      <c r="HOW23" s="39"/>
      <c r="HOX23" s="39"/>
      <c r="HOY23" s="39"/>
      <c r="HOZ23" s="39"/>
      <c r="HPA23" s="39"/>
      <c r="HPB23" s="39"/>
      <c r="HPC23" s="39"/>
      <c r="HPD23" s="39"/>
      <c r="HPE23" s="39"/>
      <c r="HPF23" s="39"/>
      <c r="HPG23" s="39"/>
      <c r="HPH23" s="39"/>
      <c r="HPI23" s="39"/>
      <c r="HPJ23" s="39"/>
      <c r="HPK23" s="39"/>
      <c r="HPL23" s="39"/>
      <c r="HPM23" s="39"/>
      <c r="HPN23" s="39"/>
      <c r="HPO23" s="39"/>
      <c r="HPP23" s="39"/>
      <c r="HPQ23" s="39"/>
      <c r="HPR23" s="39"/>
      <c r="HPS23" s="39"/>
      <c r="HPT23" s="39"/>
      <c r="HPU23" s="39"/>
      <c r="HPV23" s="39"/>
      <c r="HPW23" s="39"/>
      <c r="HPX23" s="39"/>
      <c r="HPY23" s="39"/>
      <c r="HPZ23" s="39"/>
      <c r="HQA23" s="39"/>
      <c r="HQB23" s="39"/>
      <c r="HQC23" s="39"/>
      <c r="HQD23" s="39"/>
      <c r="HQE23" s="39"/>
      <c r="HQF23" s="39"/>
      <c r="HQG23" s="39"/>
      <c r="HQH23" s="39"/>
      <c r="HQI23" s="39"/>
      <c r="HQJ23" s="39"/>
      <c r="HQK23" s="39"/>
      <c r="HQL23" s="39"/>
      <c r="HQM23" s="39"/>
      <c r="HQN23" s="39"/>
      <c r="HQO23" s="39"/>
      <c r="HQP23" s="39"/>
      <c r="HQQ23" s="39"/>
      <c r="HQR23" s="39"/>
      <c r="HQS23" s="39"/>
      <c r="HQT23" s="39"/>
      <c r="HQU23" s="39"/>
      <c r="HQV23" s="39"/>
      <c r="HQW23" s="39"/>
      <c r="HQX23" s="39"/>
      <c r="HQY23" s="39"/>
      <c r="HQZ23" s="39"/>
      <c r="HRA23" s="39"/>
      <c r="HRB23" s="39"/>
      <c r="HRC23" s="39"/>
      <c r="HRD23" s="39"/>
      <c r="HRE23" s="39"/>
      <c r="HRF23" s="39"/>
      <c r="HRG23" s="39"/>
      <c r="HRH23" s="39"/>
      <c r="HRI23" s="39"/>
      <c r="HRJ23" s="39"/>
      <c r="HRK23" s="39"/>
      <c r="HRL23" s="39"/>
      <c r="HRM23" s="39"/>
      <c r="HRN23" s="39"/>
      <c r="HRO23" s="39"/>
      <c r="HRP23" s="39"/>
      <c r="HRQ23" s="39"/>
      <c r="HRR23" s="39"/>
      <c r="HRS23" s="39"/>
      <c r="HRT23" s="39"/>
      <c r="HRU23" s="39"/>
      <c r="HRV23" s="39"/>
      <c r="HRW23" s="39"/>
      <c r="HRX23" s="39"/>
      <c r="HRY23" s="39"/>
      <c r="HRZ23" s="39"/>
      <c r="HSA23" s="39"/>
      <c r="HSB23" s="39"/>
      <c r="HSC23" s="39"/>
      <c r="HSD23" s="39"/>
      <c r="HSE23" s="39"/>
      <c r="HSF23" s="39"/>
      <c r="HSG23" s="39"/>
      <c r="HSH23" s="39"/>
      <c r="HSI23" s="39"/>
      <c r="HSJ23" s="39"/>
      <c r="HSK23" s="39"/>
      <c r="HSL23" s="39"/>
      <c r="HSM23" s="39"/>
      <c r="HSN23" s="39"/>
      <c r="HSO23" s="39"/>
      <c r="HSP23" s="39"/>
      <c r="HSQ23" s="39"/>
      <c r="HSR23" s="39"/>
      <c r="HSS23" s="39"/>
      <c r="HST23" s="39"/>
      <c r="HSU23" s="39"/>
      <c r="HSV23" s="39"/>
      <c r="HSW23" s="39"/>
      <c r="HSX23" s="39"/>
      <c r="HSY23" s="39"/>
      <c r="HSZ23" s="39"/>
      <c r="HTA23" s="39"/>
      <c r="HTB23" s="39"/>
      <c r="HTC23" s="39"/>
      <c r="HTD23" s="39"/>
      <c r="HTE23" s="39"/>
      <c r="HTF23" s="39"/>
      <c r="HTG23" s="39"/>
      <c r="HTH23" s="39"/>
      <c r="HTI23" s="39"/>
      <c r="HTJ23" s="39"/>
      <c r="HTK23" s="39"/>
      <c r="HTL23" s="39"/>
      <c r="HTM23" s="39"/>
      <c r="HTN23" s="39"/>
      <c r="HTO23" s="39"/>
      <c r="HTP23" s="39"/>
      <c r="HTQ23" s="39"/>
      <c r="HTR23" s="39"/>
      <c r="HTS23" s="39"/>
      <c r="HTT23" s="39"/>
      <c r="HTU23" s="39"/>
      <c r="HTV23" s="39"/>
      <c r="HTW23" s="39"/>
      <c r="HTX23" s="39"/>
      <c r="HTY23" s="39"/>
      <c r="HTZ23" s="39"/>
      <c r="HUA23" s="39"/>
      <c r="HUB23" s="39"/>
      <c r="HUC23" s="39"/>
      <c r="HUD23" s="39"/>
      <c r="HUE23" s="39"/>
      <c r="HUF23" s="39"/>
      <c r="HUG23" s="39"/>
      <c r="HUH23" s="39"/>
      <c r="HUI23" s="39"/>
      <c r="HUJ23" s="39"/>
      <c r="HUK23" s="39"/>
      <c r="HUL23" s="39"/>
      <c r="HUM23" s="39"/>
      <c r="HUN23" s="39"/>
      <c r="HUO23" s="39"/>
      <c r="HUP23" s="39"/>
      <c r="HUQ23" s="39"/>
      <c r="HUR23" s="39"/>
      <c r="HUS23" s="39"/>
      <c r="HUT23" s="39"/>
      <c r="HUU23" s="39"/>
      <c r="HUV23" s="39"/>
      <c r="HUW23" s="39"/>
      <c r="HUX23" s="39"/>
      <c r="HUY23" s="39"/>
      <c r="HUZ23" s="39"/>
      <c r="HVA23" s="39"/>
      <c r="HVB23" s="39"/>
      <c r="HVC23" s="39"/>
      <c r="HVD23" s="39"/>
      <c r="HVE23" s="39"/>
      <c r="HVF23" s="39"/>
      <c r="HVG23" s="39"/>
      <c r="HVH23" s="39"/>
      <c r="HVI23" s="39"/>
      <c r="HVJ23" s="39"/>
      <c r="HVK23" s="39"/>
      <c r="HVL23" s="39"/>
      <c r="HVM23" s="39"/>
      <c r="HVN23" s="39"/>
      <c r="HVO23" s="39"/>
      <c r="HVP23" s="39"/>
      <c r="HVQ23" s="39"/>
      <c r="HVR23" s="39"/>
      <c r="HVS23" s="39"/>
      <c r="HVT23" s="39"/>
      <c r="HVU23" s="39"/>
      <c r="HVV23" s="39"/>
      <c r="HVW23" s="39"/>
      <c r="HVX23" s="39"/>
      <c r="HVY23" s="39"/>
      <c r="HVZ23" s="39"/>
      <c r="HWA23" s="39"/>
      <c r="HWB23" s="39"/>
      <c r="HWC23" s="39"/>
      <c r="HWD23" s="39"/>
      <c r="HWE23" s="39"/>
      <c r="HWF23" s="39"/>
      <c r="HWG23" s="39"/>
      <c r="HWH23" s="39"/>
      <c r="HWI23" s="39"/>
      <c r="HWJ23" s="39"/>
      <c r="HWK23" s="39"/>
      <c r="HWL23" s="39"/>
      <c r="HWM23" s="39"/>
      <c r="HWN23" s="39"/>
      <c r="HWO23" s="39"/>
      <c r="HWP23" s="39"/>
      <c r="HWQ23" s="39"/>
      <c r="HWR23" s="39"/>
      <c r="HWS23" s="39"/>
      <c r="HWT23" s="39"/>
      <c r="HWU23" s="39"/>
      <c r="HWV23" s="39"/>
      <c r="HWW23" s="39"/>
      <c r="HWX23" s="39"/>
      <c r="HWY23" s="39"/>
      <c r="HWZ23" s="39"/>
      <c r="HXA23" s="39"/>
      <c r="HXB23" s="39"/>
      <c r="HXC23" s="39"/>
      <c r="HXD23" s="39"/>
      <c r="HXE23" s="39"/>
      <c r="HXF23" s="39"/>
      <c r="HXG23" s="39"/>
      <c r="HXH23" s="39"/>
      <c r="HXI23" s="39"/>
      <c r="HXJ23" s="39"/>
      <c r="HXK23" s="39"/>
      <c r="HXL23" s="39"/>
      <c r="HXM23" s="39"/>
      <c r="HXN23" s="39"/>
      <c r="HXO23" s="39"/>
      <c r="HXP23" s="39"/>
      <c r="HXQ23" s="39"/>
      <c r="HXR23" s="39"/>
      <c r="HXS23" s="39"/>
      <c r="HXT23" s="39"/>
      <c r="HXU23" s="39"/>
      <c r="HXV23" s="39"/>
      <c r="HXW23" s="39"/>
      <c r="HXX23" s="39"/>
      <c r="HXY23" s="39"/>
      <c r="HXZ23" s="39"/>
      <c r="HYA23" s="39"/>
      <c r="HYB23" s="39"/>
      <c r="HYC23" s="39"/>
      <c r="HYD23" s="39"/>
      <c r="HYE23" s="39"/>
      <c r="HYF23" s="39"/>
      <c r="HYG23" s="39"/>
      <c r="HYH23" s="39"/>
      <c r="HYI23" s="39"/>
      <c r="HYJ23" s="39"/>
      <c r="HYK23" s="39"/>
      <c r="HYL23" s="39"/>
      <c r="HYM23" s="39"/>
      <c r="HYN23" s="39"/>
      <c r="HYO23" s="39"/>
      <c r="HYP23" s="39"/>
      <c r="HYQ23" s="39"/>
      <c r="HYR23" s="39"/>
      <c r="HYS23" s="39"/>
      <c r="HYT23" s="39"/>
      <c r="HYU23" s="39"/>
      <c r="HYV23" s="39"/>
      <c r="HYW23" s="39"/>
      <c r="HYX23" s="39"/>
      <c r="HYY23" s="39"/>
      <c r="HYZ23" s="39"/>
      <c r="HZA23" s="39"/>
      <c r="HZB23" s="39"/>
      <c r="HZC23" s="39"/>
      <c r="HZD23" s="39"/>
      <c r="HZE23" s="39"/>
      <c r="HZF23" s="39"/>
      <c r="HZG23" s="39"/>
      <c r="HZH23" s="39"/>
      <c r="HZI23" s="39"/>
      <c r="HZJ23" s="39"/>
      <c r="HZK23" s="39"/>
      <c r="HZL23" s="39"/>
      <c r="HZM23" s="39"/>
      <c r="HZN23" s="39"/>
      <c r="HZO23" s="39"/>
      <c r="HZP23" s="39"/>
      <c r="HZQ23" s="39"/>
      <c r="HZR23" s="39"/>
      <c r="HZS23" s="39"/>
      <c r="HZT23" s="39"/>
      <c r="HZU23" s="39"/>
      <c r="HZV23" s="39"/>
      <c r="HZW23" s="39"/>
      <c r="HZX23" s="39"/>
      <c r="HZY23" s="39"/>
      <c r="HZZ23" s="39"/>
      <c r="IAA23" s="39"/>
      <c r="IAB23" s="39"/>
      <c r="IAC23" s="39"/>
      <c r="IAD23" s="39"/>
      <c r="IAE23" s="39"/>
      <c r="IAF23" s="39"/>
      <c r="IAG23" s="39"/>
      <c r="IAH23" s="39"/>
      <c r="IAI23" s="39"/>
      <c r="IAJ23" s="39"/>
      <c r="IAK23" s="39"/>
      <c r="IAL23" s="39"/>
      <c r="IAM23" s="39"/>
      <c r="IAN23" s="39"/>
      <c r="IAO23" s="39"/>
      <c r="IAP23" s="39"/>
      <c r="IAQ23" s="39"/>
      <c r="IAR23" s="39"/>
      <c r="IAS23" s="39"/>
      <c r="IAT23" s="39"/>
      <c r="IAU23" s="39"/>
      <c r="IAV23" s="39"/>
      <c r="IAW23" s="39"/>
      <c r="IAX23" s="39"/>
      <c r="IAY23" s="39"/>
      <c r="IAZ23" s="39"/>
      <c r="IBA23" s="39"/>
      <c r="IBB23" s="39"/>
      <c r="IBC23" s="39"/>
      <c r="IBD23" s="39"/>
      <c r="IBE23" s="39"/>
      <c r="IBF23" s="39"/>
      <c r="IBG23" s="39"/>
      <c r="IBH23" s="39"/>
      <c r="IBI23" s="39"/>
      <c r="IBJ23" s="39"/>
      <c r="IBK23" s="39"/>
      <c r="IBL23" s="39"/>
      <c r="IBM23" s="39"/>
      <c r="IBN23" s="39"/>
      <c r="IBO23" s="39"/>
      <c r="IBP23" s="39"/>
      <c r="IBQ23" s="39"/>
      <c r="IBR23" s="39"/>
      <c r="IBS23" s="39"/>
      <c r="IBT23" s="39"/>
      <c r="IBU23" s="39"/>
      <c r="IBV23" s="39"/>
      <c r="IBW23" s="39"/>
      <c r="IBX23" s="39"/>
      <c r="IBY23" s="39"/>
      <c r="IBZ23" s="39"/>
      <c r="ICA23" s="39"/>
      <c r="ICB23" s="39"/>
      <c r="ICC23" s="39"/>
      <c r="ICD23" s="39"/>
      <c r="ICE23" s="39"/>
      <c r="ICF23" s="39"/>
      <c r="ICG23" s="39"/>
      <c r="ICH23" s="39"/>
      <c r="ICI23" s="39"/>
      <c r="ICJ23" s="39"/>
      <c r="ICK23" s="39"/>
      <c r="ICL23" s="39"/>
      <c r="ICM23" s="39"/>
      <c r="ICN23" s="39"/>
      <c r="ICO23" s="39"/>
      <c r="ICP23" s="39"/>
      <c r="ICQ23" s="39"/>
      <c r="ICR23" s="39"/>
      <c r="ICS23" s="39"/>
      <c r="ICT23" s="39"/>
      <c r="ICU23" s="39"/>
      <c r="ICV23" s="39"/>
      <c r="ICW23" s="39"/>
      <c r="ICX23" s="39"/>
      <c r="ICY23" s="39"/>
      <c r="ICZ23" s="39"/>
      <c r="IDA23" s="39"/>
      <c r="IDB23" s="39"/>
      <c r="IDC23" s="39"/>
      <c r="IDD23" s="39"/>
      <c r="IDE23" s="39"/>
      <c r="IDF23" s="39"/>
      <c r="IDG23" s="39"/>
      <c r="IDH23" s="39"/>
      <c r="IDI23" s="39"/>
      <c r="IDJ23" s="39"/>
      <c r="IDK23" s="39"/>
      <c r="IDL23" s="39"/>
      <c r="IDM23" s="39"/>
      <c r="IDN23" s="39"/>
      <c r="IDO23" s="39"/>
      <c r="IDP23" s="39"/>
      <c r="IDQ23" s="39"/>
      <c r="IDR23" s="39"/>
      <c r="IDS23" s="39"/>
      <c r="IDT23" s="39"/>
      <c r="IDU23" s="39"/>
      <c r="IDV23" s="39"/>
      <c r="IDW23" s="39"/>
      <c r="IDX23" s="39"/>
      <c r="IDY23" s="39"/>
      <c r="IDZ23" s="39"/>
      <c r="IEA23" s="39"/>
      <c r="IEB23" s="39"/>
      <c r="IEC23" s="39"/>
      <c r="IED23" s="39"/>
      <c r="IEE23" s="39"/>
      <c r="IEF23" s="39"/>
      <c r="IEG23" s="39"/>
      <c r="IEH23" s="39"/>
      <c r="IEI23" s="39"/>
      <c r="IEJ23" s="39"/>
      <c r="IEK23" s="39"/>
      <c r="IEL23" s="39"/>
      <c r="IEM23" s="39"/>
      <c r="IEN23" s="39"/>
      <c r="IEO23" s="39"/>
      <c r="IEP23" s="39"/>
      <c r="IEQ23" s="39"/>
      <c r="IER23" s="39"/>
      <c r="IES23" s="39"/>
      <c r="IET23" s="39"/>
      <c r="IEU23" s="39"/>
      <c r="IEV23" s="39"/>
      <c r="IEW23" s="39"/>
      <c r="IEX23" s="39"/>
      <c r="IEY23" s="39"/>
      <c r="IEZ23" s="39"/>
      <c r="IFA23" s="39"/>
      <c r="IFB23" s="39"/>
      <c r="IFC23" s="39"/>
      <c r="IFD23" s="39"/>
      <c r="IFE23" s="39"/>
      <c r="IFF23" s="39"/>
      <c r="IFG23" s="39"/>
      <c r="IFH23" s="39"/>
      <c r="IFI23" s="39"/>
      <c r="IFJ23" s="39"/>
      <c r="IFK23" s="39"/>
      <c r="IFL23" s="39"/>
      <c r="IFM23" s="39"/>
      <c r="IFN23" s="39"/>
      <c r="IFO23" s="39"/>
      <c r="IFP23" s="39"/>
      <c r="IFQ23" s="39"/>
      <c r="IFR23" s="39"/>
      <c r="IFS23" s="39"/>
      <c r="IFT23" s="39"/>
      <c r="IFU23" s="39"/>
      <c r="IFV23" s="39"/>
      <c r="IFW23" s="39"/>
      <c r="IFX23" s="39"/>
      <c r="IFY23" s="39"/>
      <c r="IFZ23" s="39"/>
      <c r="IGA23" s="39"/>
      <c r="IGB23" s="39"/>
      <c r="IGC23" s="39"/>
      <c r="IGD23" s="39"/>
      <c r="IGE23" s="39"/>
      <c r="IGF23" s="39"/>
      <c r="IGG23" s="39"/>
      <c r="IGH23" s="39"/>
      <c r="IGI23" s="39"/>
      <c r="IGJ23" s="39"/>
      <c r="IGK23" s="39"/>
      <c r="IGL23" s="39"/>
      <c r="IGM23" s="39"/>
      <c r="IGN23" s="39"/>
      <c r="IGO23" s="39"/>
      <c r="IGP23" s="39"/>
      <c r="IGQ23" s="39"/>
      <c r="IGR23" s="39"/>
      <c r="IGS23" s="39"/>
      <c r="IGT23" s="39"/>
      <c r="IGU23" s="39"/>
      <c r="IGV23" s="39"/>
      <c r="IGW23" s="39"/>
      <c r="IGX23" s="39"/>
      <c r="IGY23" s="39"/>
      <c r="IGZ23" s="39"/>
      <c r="IHA23" s="39"/>
      <c r="IHB23" s="39"/>
      <c r="IHC23" s="39"/>
      <c r="IHD23" s="39"/>
      <c r="IHE23" s="39"/>
      <c r="IHF23" s="39"/>
      <c r="IHG23" s="39"/>
      <c r="IHH23" s="39"/>
      <c r="IHI23" s="39"/>
      <c r="IHJ23" s="39"/>
      <c r="IHK23" s="39"/>
      <c r="IHL23" s="39"/>
      <c r="IHM23" s="39"/>
      <c r="IHN23" s="39"/>
      <c r="IHO23" s="39"/>
      <c r="IHP23" s="39"/>
      <c r="IHQ23" s="39"/>
      <c r="IHR23" s="39"/>
      <c r="IHS23" s="39"/>
      <c r="IHT23" s="39"/>
      <c r="IHU23" s="39"/>
      <c r="IHV23" s="39"/>
      <c r="IHW23" s="39"/>
      <c r="IHX23" s="39"/>
      <c r="IHY23" s="39"/>
      <c r="IHZ23" s="39"/>
      <c r="IIA23" s="39"/>
      <c r="IIB23" s="39"/>
      <c r="IIC23" s="39"/>
      <c r="IID23" s="39"/>
      <c r="IIE23" s="39"/>
      <c r="IIF23" s="39"/>
      <c r="IIG23" s="39"/>
      <c r="IIH23" s="39"/>
      <c r="III23" s="39"/>
      <c r="IIJ23" s="39"/>
      <c r="IIK23" s="39"/>
      <c r="IIL23" s="39"/>
      <c r="IIM23" s="39"/>
      <c r="IIN23" s="39"/>
      <c r="IIO23" s="39"/>
      <c r="IIP23" s="39"/>
      <c r="IIQ23" s="39"/>
      <c r="IIR23" s="39"/>
      <c r="IIS23" s="39"/>
      <c r="IIT23" s="39"/>
      <c r="IIU23" s="39"/>
      <c r="IIV23" s="39"/>
      <c r="IIW23" s="39"/>
      <c r="IIX23" s="39"/>
      <c r="IIY23" s="39"/>
      <c r="IIZ23" s="39"/>
      <c r="IJA23" s="39"/>
      <c r="IJB23" s="39"/>
      <c r="IJC23" s="39"/>
      <c r="IJD23" s="39"/>
      <c r="IJE23" s="39"/>
      <c r="IJF23" s="39"/>
      <c r="IJG23" s="39"/>
      <c r="IJH23" s="39"/>
      <c r="IJI23" s="39"/>
      <c r="IJJ23" s="39"/>
      <c r="IJK23" s="39"/>
      <c r="IJL23" s="39"/>
      <c r="IJM23" s="39"/>
      <c r="IJN23" s="39"/>
      <c r="IJO23" s="39"/>
      <c r="IJP23" s="39"/>
      <c r="IJQ23" s="39"/>
      <c r="IJR23" s="39"/>
      <c r="IJS23" s="39"/>
      <c r="IJT23" s="39"/>
      <c r="IJU23" s="39"/>
      <c r="IJV23" s="39"/>
      <c r="IJW23" s="39"/>
      <c r="IJX23" s="39"/>
      <c r="IJY23" s="39"/>
      <c r="IJZ23" s="39"/>
      <c r="IKA23" s="39"/>
      <c r="IKB23" s="39"/>
      <c r="IKC23" s="39"/>
      <c r="IKD23" s="39"/>
      <c r="IKE23" s="39"/>
      <c r="IKF23" s="39"/>
      <c r="IKG23" s="39"/>
      <c r="IKH23" s="39"/>
      <c r="IKI23" s="39"/>
      <c r="IKJ23" s="39"/>
      <c r="IKK23" s="39"/>
      <c r="IKL23" s="39"/>
      <c r="IKM23" s="39"/>
      <c r="IKN23" s="39"/>
      <c r="IKO23" s="39"/>
      <c r="IKP23" s="39"/>
      <c r="IKQ23" s="39"/>
      <c r="IKR23" s="39"/>
      <c r="IKS23" s="39"/>
      <c r="IKT23" s="39"/>
      <c r="IKU23" s="39"/>
      <c r="IKV23" s="39"/>
      <c r="IKW23" s="39"/>
      <c r="IKX23" s="39"/>
      <c r="IKY23" s="39"/>
      <c r="IKZ23" s="39"/>
      <c r="ILA23" s="39"/>
      <c r="ILB23" s="39"/>
      <c r="ILC23" s="39"/>
      <c r="ILD23" s="39"/>
      <c r="ILE23" s="39"/>
      <c r="ILF23" s="39"/>
      <c r="ILG23" s="39"/>
      <c r="ILH23" s="39"/>
      <c r="ILI23" s="39"/>
      <c r="ILJ23" s="39"/>
      <c r="ILK23" s="39"/>
      <c r="ILL23" s="39"/>
      <c r="ILM23" s="39"/>
      <c r="ILN23" s="39"/>
      <c r="ILO23" s="39"/>
      <c r="ILP23" s="39"/>
      <c r="ILQ23" s="39"/>
      <c r="ILR23" s="39"/>
      <c r="ILS23" s="39"/>
      <c r="ILT23" s="39"/>
      <c r="ILU23" s="39"/>
      <c r="ILV23" s="39"/>
      <c r="ILW23" s="39"/>
      <c r="ILX23" s="39"/>
      <c r="ILY23" s="39"/>
      <c r="ILZ23" s="39"/>
      <c r="IMA23" s="39"/>
      <c r="IMB23" s="39"/>
      <c r="IMC23" s="39"/>
      <c r="IMD23" s="39"/>
      <c r="IME23" s="39"/>
      <c r="IMF23" s="39"/>
      <c r="IMG23" s="39"/>
      <c r="IMH23" s="39"/>
      <c r="IMI23" s="39"/>
      <c r="IMJ23" s="39"/>
      <c r="IMK23" s="39"/>
      <c r="IML23" s="39"/>
      <c r="IMM23" s="39"/>
      <c r="IMN23" s="39"/>
      <c r="IMO23" s="39"/>
      <c r="IMP23" s="39"/>
      <c r="IMQ23" s="39"/>
      <c r="IMR23" s="39"/>
      <c r="IMS23" s="39"/>
      <c r="IMT23" s="39"/>
      <c r="IMU23" s="39"/>
      <c r="IMV23" s="39"/>
      <c r="IMW23" s="39"/>
      <c r="IMX23" s="39"/>
      <c r="IMY23" s="39"/>
      <c r="IMZ23" s="39"/>
      <c r="INA23" s="39"/>
      <c r="INB23" s="39"/>
      <c r="INC23" s="39"/>
      <c r="IND23" s="39"/>
      <c r="INE23" s="39"/>
      <c r="INF23" s="39"/>
      <c r="ING23" s="39"/>
      <c r="INH23" s="39"/>
      <c r="INI23" s="39"/>
      <c r="INJ23" s="39"/>
      <c r="INK23" s="39"/>
      <c r="INL23" s="39"/>
      <c r="INM23" s="39"/>
      <c r="INN23" s="39"/>
      <c r="INO23" s="39"/>
      <c r="INP23" s="39"/>
      <c r="INQ23" s="39"/>
      <c r="INR23" s="39"/>
      <c r="INS23" s="39"/>
      <c r="INT23" s="39"/>
      <c r="INU23" s="39"/>
      <c r="INV23" s="39"/>
      <c r="INW23" s="39"/>
      <c r="INX23" s="39"/>
      <c r="INY23" s="39"/>
      <c r="INZ23" s="39"/>
      <c r="IOA23" s="39"/>
      <c r="IOB23" s="39"/>
      <c r="IOC23" s="39"/>
      <c r="IOD23" s="39"/>
      <c r="IOE23" s="39"/>
      <c r="IOF23" s="39"/>
      <c r="IOG23" s="39"/>
      <c r="IOH23" s="39"/>
      <c r="IOI23" s="39"/>
      <c r="IOJ23" s="39"/>
      <c r="IOK23" s="39"/>
      <c r="IOL23" s="39"/>
      <c r="IOM23" s="39"/>
      <c r="ION23" s="39"/>
      <c r="IOO23" s="39"/>
      <c r="IOP23" s="39"/>
      <c r="IOQ23" s="39"/>
      <c r="IOR23" s="39"/>
      <c r="IOS23" s="39"/>
      <c r="IOT23" s="39"/>
      <c r="IOU23" s="39"/>
      <c r="IOV23" s="39"/>
      <c r="IOW23" s="39"/>
      <c r="IOX23" s="39"/>
      <c r="IOY23" s="39"/>
      <c r="IOZ23" s="39"/>
      <c r="IPA23" s="39"/>
      <c r="IPB23" s="39"/>
      <c r="IPC23" s="39"/>
      <c r="IPD23" s="39"/>
      <c r="IPE23" s="39"/>
      <c r="IPF23" s="39"/>
      <c r="IPG23" s="39"/>
      <c r="IPH23" s="39"/>
      <c r="IPI23" s="39"/>
      <c r="IPJ23" s="39"/>
      <c r="IPK23" s="39"/>
      <c r="IPL23" s="39"/>
      <c r="IPM23" s="39"/>
      <c r="IPN23" s="39"/>
      <c r="IPO23" s="39"/>
      <c r="IPP23" s="39"/>
      <c r="IPQ23" s="39"/>
      <c r="IPR23" s="39"/>
      <c r="IPS23" s="39"/>
      <c r="IPT23" s="39"/>
      <c r="IPU23" s="39"/>
      <c r="IPV23" s="39"/>
      <c r="IPW23" s="39"/>
      <c r="IPX23" s="39"/>
      <c r="IPY23" s="39"/>
      <c r="IPZ23" s="39"/>
      <c r="IQA23" s="39"/>
      <c r="IQB23" s="39"/>
      <c r="IQC23" s="39"/>
      <c r="IQD23" s="39"/>
      <c r="IQE23" s="39"/>
      <c r="IQF23" s="39"/>
      <c r="IQG23" s="39"/>
      <c r="IQH23" s="39"/>
      <c r="IQI23" s="39"/>
      <c r="IQJ23" s="39"/>
      <c r="IQK23" s="39"/>
      <c r="IQL23" s="39"/>
      <c r="IQM23" s="39"/>
      <c r="IQN23" s="39"/>
      <c r="IQO23" s="39"/>
      <c r="IQP23" s="39"/>
      <c r="IQQ23" s="39"/>
      <c r="IQR23" s="39"/>
      <c r="IQS23" s="39"/>
      <c r="IQT23" s="39"/>
      <c r="IQU23" s="39"/>
      <c r="IQV23" s="39"/>
      <c r="IQW23" s="39"/>
      <c r="IQX23" s="39"/>
      <c r="IQY23" s="39"/>
      <c r="IQZ23" s="39"/>
      <c r="IRA23" s="39"/>
      <c r="IRB23" s="39"/>
      <c r="IRC23" s="39"/>
      <c r="IRD23" s="39"/>
      <c r="IRE23" s="39"/>
      <c r="IRF23" s="39"/>
      <c r="IRG23" s="39"/>
      <c r="IRH23" s="39"/>
      <c r="IRI23" s="39"/>
      <c r="IRJ23" s="39"/>
      <c r="IRK23" s="39"/>
      <c r="IRL23" s="39"/>
      <c r="IRM23" s="39"/>
      <c r="IRN23" s="39"/>
      <c r="IRO23" s="39"/>
      <c r="IRP23" s="39"/>
      <c r="IRQ23" s="39"/>
      <c r="IRR23" s="39"/>
      <c r="IRS23" s="39"/>
      <c r="IRT23" s="39"/>
      <c r="IRU23" s="39"/>
      <c r="IRV23" s="39"/>
      <c r="IRW23" s="39"/>
      <c r="IRX23" s="39"/>
      <c r="IRY23" s="39"/>
      <c r="IRZ23" s="39"/>
      <c r="ISA23" s="39"/>
      <c r="ISB23" s="39"/>
      <c r="ISC23" s="39"/>
      <c r="ISD23" s="39"/>
      <c r="ISE23" s="39"/>
      <c r="ISF23" s="39"/>
      <c r="ISG23" s="39"/>
      <c r="ISH23" s="39"/>
      <c r="ISI23" s="39"/>
      <c r="ISJ23" s="39"/>
      <c r="ISK23" s="39"/>
      <c r="ISL23" s="39"/>
      <c r="ISM23" s="39"/>
      <c r="ISN23" s="39"/>
      <c r="ISO23" s="39"/>
      <c r="ISP23" s="39"/>
      <c r="ISQ23" s="39"/>
      <c r="ISR23" s="39"/>
      <c r="ISS23" s="39"/>
      <c r="IST23" s="39"/>
      <c r="ISU23" s="39"/>
      <c r="ISV23" s="39"/>
      <c r="ISW23" s="39"/>
      <c r="ISX23" s="39"/>
      <c r="ISY23" s="39"/>
      <c r="ISZ23" s="39"/>
      <c r="ITA23" s="39"/>
      <c r="ITB23" s="39"/>
      <c r="ITC23" s="39"/>
      <c r="ITD23" s="39"/>
      <c r="ITE23" s="39"/>
      <c r="ITF23" s="39"/>
      <c r="ITG23" s="39"/>
      <c r="ITH23" s="39"/>
      <c r="ITI23" s="39"/>
      <c r="ITJ23" s="39"/>
      <c r="ITK23" s="39"/>
      <c r="ITL23" s="39"/>
      <c r="ITM23" s="39"/>
      <c r="ITN23" s="39"/>
      <c r="ITO23" s="39"/>
      <c r="ITP23" s="39"/>
      <c r="ITQ23" s="39"/>
      <c r="ITR23" s="39"/>
      <c r="ITS23" s="39"/>
      <c r="ITT23" s="39"/>
      <c r="ITU23" s="39"/>
      <c r="ITV23" s="39"/>
      <c r="ITW23" s="39"/>
      <c r="ITX23" s="39"/>
      <c r="ITY23" s="39"/>
      <c r="ITZ23" s="39"/>
      <c r="IUA23" s="39"/>
      <c r="IUB23" s="39"/>
      <c r="IUC23" s="39"/>
      <c r="IUD23" s="39"/>
      <c r="IUE23" s="39"/>
      <c r="IUF23" s="39"/>
      <c r="IUG23" s="39"/>
      <c r="IUH23" s="39"/>
      <c r="IUI23" s="39"/>
      <c r="IUJ23" s="39"/>
      <c r="IUK23" s="39"/>
      <c r="IUL23" s="39"/>
      <c r="IUM23" s="39"/>
      <c r="IUN23" s="39"/>
      <c r="IUO23" s="39"/>
      <c r="IUP23" s="39"/>
      <c r="IUQ23" s="39"/>
      <c r="IUR23" s="39"/>
      <c r="IUS23" s="39"/>
      <c r="IUT23" s="39"/>
      <c r="IUU23" s="39"/>
      <c r="IUV23" s="39"/>
      <c r="IUW23" s="39"/>
      <c r="IUX23" s="39"/>
      <c r="IUY23" s="39"/>
      <c r="IUZ23" s="39"/>
      <c r="IVA23" s="39"/>
      <c r="IVB23" s="39"/>
      <c r="IVC23" s="39"/>
      <c r="IVD23" s="39"/>
      <c r="IVE23" s="39"/>
      <c r="IVF23" s="39"/>
      <c r="IVG23" s="39"/>
      <c r="IVH23" s="39"/>
      <c r="IVI23" s="39"/>
      <c r="IVJ23" s="39"/>
      <c r="IVK23" s="39"/>
      <c r="IVL23" s="39"/>
      <c r="IVM23" s="39"/>
      <c r="IVN23" s="39"/>
      <c r="IVO23" s="39"/>
      <c r="IVP23" s="39"/>
      <c r="IVQ23" s="39"/>
      <c r="IVR23" s="39"/>
      <c r="IVS23" s="39"/>
      <c r="IVT23" s="39"/>
      <c r="IVU23" s="39"/>
      <c r="IVV23" s="39"/>
      <c r="IVW23" s="39"/>
      <c r="IVX23" s="39"/>
      <c r="IVY23" s="39"/>
      <c r="IVZ23" s="39"/>
      <c r="IWA23" s="39"/>
      <c r="IWB23" s="39"/>
      <c r="IWC23" s="39"/>
      <c r="IWD23" s="39"/>
      <c r="IWE23" s="39"/>
      <c r="IWF23" s="39"/>
      <c r="IWG23" s="39"/>
      <c r="IWH23" s="39"/>
      <c r="IWI23" s="39"/>
      <c r="IWJ23" s="39"/>
      <c r="IWK23" s="39"/>
      <c r="IWL23" s="39"/>
      <c r="IWM23" s="39"/>
      <c r="IWN23" s="39"/>
      <c r="IWO23" s="39"/>
      <c r="IWP23" s="39"/>
      <c r="IWQ23" s="39"/>
      <c r="IWR23" s="39"/>
      <c r="IWS23" s="39"/>
      <c r="IWT23" s="39"/>
      <c r="IWU23" s="39"/>
      <c r="IWV23" s="39"/>
      <c r="IWW23" s="39"/>
      <c r="IWX23" s="39"/>
      <c r="IWY23" s="39"/>
      <c r="IWZ23" s="39"/>
      <c r="IXA23" s="39"/>
      <c r="IXB23" s="39"/>
      <c r="IXC23" s="39"/>
      <c r="IXD23" s="39"/>
      <c r="IXE23" s="39"/>
      <c r="IXF23" s="39"/>
      <c r="IXG23" s="39"/>
      <c r="IXH23" s="39"/>
      <c r="IXI23" s="39"/>
      <c r="IXJ23" s="39"/>
      <c r="IXK23" s="39"/>
      <c r="IXL23" s="39"/>
      <c r="IXM23" s="39"/>
      <c r="IXN23" s="39"/>
      <c r="IXO23" s="39"/>
      <c r="IXP23" s="39"/>
      <c r="IXQ23" s="39"/>
      <c r="IXR23" s="39"/>
      <c r="IXS23" s="39"/>
      <c r="IXT23" s="39"/>
      <c r="IXU23" s="39"/>
      <c r="IXV23" s="39"/>
      <c r="IXW23" s="39"/>
      <c r="IXX23" s="39"/>
      <c r="IXY23" s="39"/>
      <c r="IXZ23" s="39"/>
      <c r="IYA23" s="39"/>
      <c r="IYB23" s="39"/>
      <c r="IYC23" s="39"/>
      <c r="IYD23" s="39"/>
      <c r="IYE23" s="39"/>
      <c r="IYF23" s="39"/>
      <c r="IYG23" s="39"/>
      <c r="IYH23" s="39"/>
      <c r="IYI23" s="39"/>
      <c r="IYJ23" s="39"/>
      <c r="IYK23" s="39"/>
      <c r="IYL23" s="39"/>
      <c r="IYM23" s="39"/>
      <c r="IYN23" s="39"/>
      <c r="IYO23" s="39"/>
      <c r="IYP23" s="39"/>
      <c r="IYQ23" s="39"/>
      <c r="IYR23" s="39"/>
      <c r="IYS23" s="39"/>
      <c r="IYT23" s="39"/>
      <c r="IYU23" s="39"/>
      <c r="IYV23" s="39"/>
      <c r="IYW23" s="39"/>
      <c r="IYX23" s="39"/>
      <c r="IYY23" s="39"/>
      <c r="IYZ23" s="39"/>
      <c r="IZA23" s="39"/>
      <c r="IZB23" s="39"/>
      <c r="IZC23" s="39"/>
      <c r="IZD23" s="39"/>
      <c r="IZE23" s="39"/>
      <c r="IZF23" s="39"/>
      <c r="IZG23" s="39"/>
      <c r="IZH23" s="39"/>
      <c r="IZI23" s="39"/>
      <c r="IZJ23" s="39"/>
      <c r="IZK23" s="39"/>
      <c r="IZL23" s="39"/>
      <c r="IZM23" s="39"/>
      <c r="IZN23" s="39"/>
      <c r="IZO23" s="39"/>
      <c r="IZP23" s="39"/>
      <c r="IZQ23" s="39"/>
      <c r="IZR23" s="39"/>
      <c r="IZS23" s="39"/>
      <c r="IZT23" s="39"/>
      <c r="IZU23" s="39"/>
      <c r="IZV23" s="39"/>
      <c r="IZW23" s="39"/>
      <c r="IZX23" s="39"/>
      <c r="IZY23" s="39"/>
      <c r="IZZ23" s="39"/>
      <c r="JAA23" s="39"/>
      <c r="JAB23" s="39"/>
      <c r="JAC23" s="39"/>
      <c r="JAD23" s="39"/>
      <c r="JAE23" s="39"/>
      <c r="JAF23" s="39"/>
      <c r="JAG23" s="39"/>
      <c r="JAH23" s="39"/>
      <c r="JAI23" s="39"/>
      <c r="JAJ23" s="39"/>
      <c r="JAK23" s="39"/>
      <c r="JAL23" s="39"/>
      <c r="JAM23" s="39"/>
      <c r="JAN23" s="39"/>
      <c r="JAO23" s="39"/>
      <c r="JAP23" s="39"/>
      <c r="JAQ23" s="39"/>
      <c r="JAR23" s="39"/>
      <c r="JAS23" s="39"/>
      <c r="JAT23" s="39"/>
      <c r="JAU23" s="39"/>
      <c r="JAV23" s="39"/>
      <c r="JAW23" s="39"/>
      <c r="JAX23" s="39"/>
      <c r="JAY23" s="39"/>
      <c r="JAZ23" s="39"/>
      <c r="JBA23" s="39"/>
      <c r="JBB23" s="39"/>
      <c r="JBC23" s="39"/>
      <c r="JBD23" s="39"/>
      <c r="JBE23" s="39"/>
      <c r="JBF23" s="39"/>
      <c r="JBG23" s="39"/>
      <c r="JBH23" s="39"/>
      <c r="JBI23" s="39"/>
      <c r="JBJ23" s="39"/>
      <c r="JBK23" s="39"/>
      <c r="JBL23" s="39"/>
      <c r="JBM23" s="39"/>
      <c r="JBN23" s="39"/>
      <c r="JBO23" s="39"/>
      <c r="JBP23" s="39"/>
      <c r="JBQ23" s="39"/>
      <c r="JBR23" s="39"/>
      <c r="JBS23" s="39"/>
      <c r="JBT23" s="39"/>
      <c r="JBU23" s="39"/>
      <c r="JBV23" s="39"/>
      <c r="JBW23" s="39"/>
      <c r="JBX23" s="39"/>
      <c r="JBY23" s="39"/>
      <c r="JBZ23" s="39"/>
      <c r="JCA23" s="39"/>
      <c r="JCB23" s="39"/>
      <c r="JCC23" s="39"/>
      <c r="JCD23" s="39"/>
      <c r="JCE23" s="39"/>
      <c r="JCF23" s="39"/>
      <c r="JCG23" s="39"/>
      <c r="JCH23" s="39"/>
      <c r="JCI23" s="39"/>
      <c r="JCJ23" s="39"/>
      <c r="JCK23" s="39"/>
      <c r="JCL23" s="39"/>
      <c r="JCM23" s="39"/>
      <c r="JCN23" s="39"/>
      <c r="JCO23" s="39"/>
      <c r="JCP23" s="39"/>
      <c r="JCQ23" s="39"/>
      <c r="JCR23" s="39"/>
      <c r="JCS23" s="39"/>
      <c r="JCT23" s="39"/>
      <c r="JCU23" s="39"/>
      <c r="JCV23" s="39"/>
      <c r="JCW23" s="39"/>
      <c r="JCX23" s="39"/>
      <c r="JCY23" s="39"/>
      <c r="JCZ23" s="39"/>
      <c r="JDA23" s="39"/>
      <c r="JDB23" s="39"/>
      <c r="JDC23" s="39"/>
      <c r="JDD23" s="39"/>
      <c r="JDE23" s="39"/>
      <c r="JDF23" s="39"/>
      <c r="JDG23" s="39"/>
      <c r="JDH23" s="39"/>
      <c r="JDI23" s="39"/>
      <c r="JDJ23" s="39"/>
      <c r="JDK23" s="39"/>
      <c r="JDL23" s="39"/>
      <c r="JDM23" s="39"/>
      <c r="JDN23" s="39"/>
      <c r="JDO23" s="39"/>
      <c r="JDP23" s="39"/>
      <c r="JDQ23" s="39"/>
      <c r="JDR23" s="39"/>
      <c r="JDS23" s="39"/>
      <c r="JDT23" s="39"/>
      <c r="JDU23" s="39"/>
      <c r="JDV23" s="39"/>
      <c r="JDW23" s="39"/>
      <c r="JDX23" s="39"/>
      <c r="JDY23" s="39"/>
      <c r="JDZ23" s="39"/>
      <c r="JEA23" s="39"/>
      <c r="JEB23" s="39"/>
      <c r="JEC23" s="39"/>
      <c r="JED23" s="39"/>
      <c r="JEE23" s="39"/>
      <c r="JEF23" s="39"/>
      <c r="JEG23" s="39"/>
      <c r="JEH23" s="39"/>
      <c r="JEI23" s="39"/>
      <c r="JEJ23" s="39"/>
      <c r="JEK23" s="39"/>
      <c r="JEL23" s="39"/>
      <c r="JEM23" s="39"/>
      <c r="JEN23" s="39"/>
      <c r="JEO23" s="39"/>
      <c r="JEP23" s="39"/>
      <c r="JEQ23" s="39"/>
      <c r="JER23" s="39"/>
      <c r="JES23" s="39"/>
      <c r="JET23" s="39"/>
      <c r="JEU23" s="39"/>
      <c r="JEV23" s="39"/>
      <c r="JEW23" s="39"/>
      <c r="JEX23" s="39"/>
      <c r="JEY23" s="39"/>
      <c r="JEZ23" s="39"/>
      <c r="JFA23" s="39"/>
      <c r="JFB23" s="39"/>
      <c r="JFC23" s="39"/>
      <c r="JFD23" s="39"/>
      <c r="JFE23" s="39"/>
      <c r="JFF23" s="39"/>
      <c r="JFG23" s="39"/>
      <c r="JFH23" s="39"/>
      <c r="JFI23" s="39"/>
      <c r="JFJ23" s="39"/>
      <c r="JFK23" s="39"/>
      <c r="JFL23" s="39"/>
      <c r="JFM23" s="39"/>
      <c r="JFN23" s="39"/>
      <c r="JFO23" s="39"/>
      <c r="JFP23" s="39"/>
      <c r="JFQ23" s="39"/>
      <c r="JFR23" s="39"/>
      <c r="JFS23" s="39"/>
      <c r="JFT23" s="39"/>
      <c r="JFU23" s="39"/>
      <c r="JFV23" s="39"/>
      <c r="JFW23" s="39"/>
      <c r="JFX23" s="39"/>
      <c r="JFY23" s="39"/>
      <c r="JFZ23" s="39"/>
      <c r="JGA23" s="39"/>
      <c r="JGB23" s="39"/>
      <c r="JGC23" s="39"/>
      <c r="JGD23" s="39"/>
      <c r="JGE23" s="39"/>
      <c r="JGF23" s="39"/>
      <c r="JGG23" s="39"/>
      <c r="JGH23" s="39"/>
      <c r="JGI23" s="39"/>
      <c r="JGJ23" s="39"/>
      <c r="JGK23" s="39"/>
      <c r="JGL23" s="39"/>
      <c r="JGM23" s="39"/>
      <c r="JGN23" s="39"/>
      <c r="JGO23" s="39"/>
      <c r="JGP23" s="39"/>
      <c r="JGQ23" s="39"/>
      <c r="JGR23" s="39"/>
      <c r="JGS23" s="39"/>
      <c r="JGT23" s="39"/>
      <c r="JGU23" s="39"/>
      <c r="JGV23" s="39"/>
      <c r="JGW23" s="39"/>
      <c r="JGX23" s="39"/>
      <c r="JGY23" s="39"/>
      <c r="JGZ23" s="39"/>
      <c r="JHA23" s="39"/>
      <c r="JHB23" s="39"/>
      <c r="JHC23" s="39"/>
      <c r="JHD23" s="39"/>
      <c r="JHE23" s="39"/>
      <c r="JHF23" s="39"/>
      <c r="JHG23" s="39"/>
      <c r="JHH23" s="39"/>
      <c r="JHI23" s="39"/>
      <c r="JHJ23" s="39"/>
      <c r="JHK23" s="39"/>
      <c r="JHL23" s="39"/>
      <c r="JHM23" s="39"/>
      <c r="JHN23" s="39"/>
      <c r="JHO23" s="39"/>
      <c r="JHP23" s="39"/>
      <c r="JHQ23" s="39"/>
      <c r="JHR23" s="39"/>
      <c r="JHS23" s="39"/>
      <c r="JHT23" s="39"/>
      <c r="JHU23" s="39"/>
      <c r="JHV23" s="39"/>
      <c r="JHW23" s="39"/>
      <c r="JHX23" s="39"/>
      <c r="JHY23" s="39"/>
      <c r="JHZ23" s="39"/>
      <c r="JIA23" s="39"/>
      <c r="JIB23" s="39"/>
      <c r="JIC23" s="39"/>
      <c r="JID23" s="39"/>
      <c r="JIE23" s="39"/>
      <c r="JIF23" s="39"/>
      <c r="JIG23" s="39"/>
      <c r="JIH23" s="39"/>
      <c r="JII23" s="39"/>
      <c r="JIJ23" s="39"/>
      <c r="JIK23" s="39"/>
      <c r="JIL23" s="39"/>
      <c r="JIM23" s="39"/>
      <c r="JIN23" s="39"/>
      <c r="JIO23" s="39"/>
      <c r="JIP23" s="39"/>
      <c r="JIQ23" s="39"/>
      <c r="JIR23" s="39"/>
      <c r="JIS23" s="39"/>
      <c r="JIT23" s="39"/>
      <c r="JIU23" s="39"/>
      <c r="JIV23" s="39"/>
      <c r="JIW23" s="39"/>
      <c r="JIX23" s="39"/>
      <c r="JIY23" s="39"/>
      <c r="JIZ23" s="39"/>
      <c r="JJA23" s="39"/>
      <c r="JJB23" s="39"/>
      <c r="JJC23" s="39"/>
      <c r="JJD23" s="39"/>
      <c r="JJE23" s="39"/>
      <c r="JJF23" s="39"/>
      <c r="JJG23" s="39"/>
      <c r="JJH23" s="39"/>
      <c r="JJI23" s="39"/>
      <c r="JJJ23" s="39"/>
      <c r="JJK23" s="39"/>
      <c r="JJL23" s="39"/>
      <c r="JJM23" s="39"/>
      <c r="JJN23" s="39"/>
      <c r="JJO23" s="39"/>
      <c r="JJP23" s="39"/>
      <c r="JJQ23" s="39"/>
      <c r="JJR23" s="39"/>
      <c r="JJS23" s="39"/>
      <c r="JJT23" s="39"/>
      <c r="JJU23" s="39"/>
      <c r="JJV23" s="39"/>
      <c r="JJW23" s="39"/>
      <c r="JJX23" s="39"/>
      <c r="JJY23" s="39"/>
      <c r="JJZ23" s="39"/>
      <c r="JKA23" s="39"/>
      <c r="JKB23" s="39"/>
      <c r="JKC23" s="39"/>
      <c r="JKD23" s="39"/>
      <c r="JKE23" s="39"/>
      <c r="JKF23" s="39"/>
      <c r="JKG23" s="39"/>
      <c r="JKH23" s="39"/>
      <c r="JKI23" s="39"/>
      <c r="JKJ23" s="39"/>
      <c r="JKK23" s="39"/>
      <c r="JKL23" s="39"/>
      <c r="JKM23" s="39"/>
      <c r="JKN23" s="39"/>
      <c r="JKO23" s="39"/>
      <c r="JKP23" s="39"/>
      <c r="JKQ23" s="39"/>
      <c r="JKR23" s="39"/>
      <c r="JKS23" s="39"/>
      <c r="JKT23" s="39"/>
      <c r="JKU23" s="39"/>
      <c r="JKV23" s="39"/>
      <c r="JKW23" s="39"/>
      <c r="JKX23" s="39"/>
      <c r="JKY23" s="39"/>
      <c r="JKZ23" s="39"/>
      <c r="JLA23" s="39"/>
      <c r="JLB23" s="39"/>
      <c r="JLC23" s="39"/>
      <c r="JLD23" s="39"/>
      <c r="JLE23" s="39"/>
      <c r="JLF23" s="39"/>
      <c r="JLG23" s="39"/>
      <c r="JLH23" s="39"/>
      <c r="JLI23" s="39"/>
      <c r="JLJ23" s="39"/>
      <c r="JLK23" s="39"/>
      <c r="JLL23" s="39"/>
      <c r="JLM23" s="39"/>
      <c r="JLN23" s="39"/>
      <c r="JLO23" s="39"/>
      <c r="JLP23" s="39"/>
      <c r="JLQ23" s="39"/>
      <c r="JLR23" s="39"/>
      <c r="JLS23" s="39"/>
      <c r="JLT23" s="39"/>
      <c r="JLU23" s="39"/>
      <c r="JLV23" s="39"/>
      <c r="JLW23" s="39"/>
      <c r="JLX23" s="39"/>
      <c r="JLY23" s="39"/>
      <c r="JLZ23" s="39"/>
      <c r="JMA23" s="39"/>
      <c r="JMB23" s="39"/>
      <c r="JMC23" s="39"/>
      <c r="JMD23" s="39"/>
      <c r="JME23" s="39"/>
      <c r="JMF23" s="39"/>
      <c r="JMG23" s="39"/>
      <c r="JMH23" s="39"/>
      <c r="JMI23" s="39"/>
      <c r="JMJ23" s="39"/>
      <c r="JMK23" s="39"/>
      <c r="JML23" s="39"/>
      <c r="JMM23" s="39"/>
      <c r="JMN23" s="39"/>
      <c r="JMO23" s="39"/>
      <c r="JMP23" s="39"/>
      <c r="JMQ23" s="39"/>
      <c r="JMR23" s="39"/>
      <c r="JMS23" s="39"/>
      <c r="JMT23" s="39"/>
      <c r="JMU23" s="39"/>
      <c r="JMV23" s="39"/>
      <c r="JMW23" s="39"/>
      <c r="JMX23" s="39"/>
      <c r="JMY23" s="39"/>
      <c r="JMZ23" s="39"/>
      <c r="JNA23" s="39"/>
      <c r="JNB23" s="39"/>
      <c r="JNC23" s="39"/>
      <c r="JND23" s="39"/>
      <c r="JNE23" s="39"/>
      <c r="JNF23" s="39"/>
      <c r="JNG23" s="39"/>
      <c r="JNH23" s="39"/>
      <c r="JNI23" s="39"/>
      <c r="JNJ23" s="39"/>
      <c r="JNK23" s="39"/>
      <c r="JNL23" s="39"/>
      <c r="JNM23" s="39"/>
      <c r="JNN23" s="39"/>
      <c r="JNO23" s="39"/>
      <c r="JNP23" s="39"/>
      <c r="JNQ23" s="39"/>
      <c r="JNR23" s="39"/>
      <c r="JNS23" s="39"/>
      <c r="JNT23" s="39"/>
      <c r="JNU23" s="39"/>
      <c r="JNV23" s="39"/>
      <c r="JNW23" s="39"/>
      <c r="JNX23" s="39"/>
      <c r="JNY23" s="39"/>
      <c r="JNZ23" s="39"/>
      <c r="JOA23" s="39"/>
      <c r="JOB23" s="39"/>
      <c r="JOC23" s="39"/>
      <c r="JOD23" s="39"/>
      <c r="JOE23" s="39"/>
      <c r="JOF23" s="39"/>
      <c r="JOG23" s="39"/>
      <c r="JOH23" s="39"/>
      <c r="JOI23" s="39"/>
      <c r="JOJ23" s="39"/>
      <c r="JOK23" s="39"/>
      <c r="JOL23" s="39"/>
      <c r="JOM23" s="39"/>
      <c r="JON23" s="39"/>
      <c r="JOO23" s="39"/>
      <c r="JOP23" s="39"/>
      <c r="JOQ23" s="39"/>
      <c r="JOR23" s="39"/>
      <c r="JOS23" s="39"/>
      <c r="JOT23" s="39"/>
      <c r="JOU23" s="39"/>
      <c r="JOV23" s="39"/>
      <c r="JOW23" s="39"/>
      <c r="JOX23" s="39"/>
      <c r="JOY23" s="39"/>
      <c r="JOZ23" s="39"/>
      <c r="JPA23" s="39"/>
      <c r="JPB23" s="39"/>
      <c r="JPC23" s="39"/>
      <c r="JPD23" s="39"/>
      <c r="JPE23" s="39"/>
      <c r="JPF23" s="39"/>
      <c r="JPG23" s="39"/>
      <c r="JPH23" s="39"/>
      <c r="JPI23" s="39"/>
      <c r="JPJ23" s="39"/>
      <c r="JPK23" s="39"/>
      <c r="JPL23" s="39"/>
      <c r="JPM23" s="39"/>
      <c r="JPN23" s="39"/>
      <c r="JPO23" s="39"/>
      <c r="JPP23" s="39"/>
      <c r="JPQ23" s="39"/>
      <c r="JPR23" s="39"/>
      <c r="JPS23" s="39"/>
      <c r="JPT23" s="39"/>
      <c r="JPU23" s="39"/>
      <c r="JPV23" s="39"/>
      <c r="JPW23" s="39"/>
      <c r="JPX23" s="39"/>
      <c r="JPY23" s="39"/>
      <c r="JPZ23" s="39"/>
      <c r="JQA23" s="39"/>
      <c r="JQB23" s="39"/>
      <c r="JQC23" s="39"/>
      <c r="JQD23" s="39"/>
      <c r="JQE23" s="39"/>
      <c r="JQF23" s="39"/>
      <c r="JQG23" s="39"/>
      <c r="JQH23" s="39"/>
      <c r="JQI23" s="39"/>
      <c r="JQJ23" s="39"/>
      <c r="JQK23" s="39"/>
      <c r="JQL23" s="39"/>
      <c r="JQM23" s="39"/>
      <c r="JQN23" s="39"/>
      <c r="JQO23" s="39"/>
      <c r="JQP23" s="39"/>
      <c r="JQQ23" s="39"/>
      <c r="JQR23" s="39"/>
      <c r="JQS23" s="39"/>
      <c r="JQT23" s="39"/>
      <c r="JQU23" s="39"/>
      <c r="JQV23" s="39"/>
      <c r="JQW23" s="39"/>
      <c r="JQX23" s="39"/>
      <c r="JQY23" s="39"/>
      <c r="JQZ23" s="39"/>
      <c r="JRA23" s="39"/>
      <c r="JRB23" s="39"/>
      <c r="JRC23" s="39"/>
      <c r="JRD23" s="39"/>
      <c r="JRE23" s="39"/>
      <c r="JRF23" s="39"/>
      <c r="JRG23" s="39"/>
      <c r="JRH23" s="39"/>
      <c r="JRI23" s="39"/>
      <c r="JRJ23" s="39"/>
      <c r="JRK23" s="39"/>
      <c r="JRL23" s="39"/>
      <c r="JRM23" s="39"/>
      <c r="JRN23" s="39"/>
      <c r="JRO23" s="39"/>
      <c r="JRP23" s="39"/>
      <c r="JRQ23" s="39"/>
      <c r="JRR23" s="39"/>
      <c r="JRS23" s="39"/>
      <c r="JRT23" s="39"/>
      <c r="JRU23" s="39"/>
      <c r="JRV23" s="39"/>
      <c r="JRW23" s="39"/>
      <c r="JRX23" s="39"/>
      <c r="JRY23" s="39"/>
      <c r="JRZ23" s="39"/>
      <c r="JSA23" s="39"/>
      <c r="JSB23" s="39"/>
      <c r="JSC23" s="39"/>
      <c r="JSD23" s="39"/>
      <c r="JSE23" s="39"/>
      <c r="JSF23" s="39"/>
      <c r="JSG23" s="39"/>
      <c r="JSH23" s="39"/>
      <c r="JSI23" s="39"/>
      <c r="JSJ23" s="39"/>
      <c r="JSK23" s="39"/>
      <c r="JSL23" s="39"/>
      <c r="JSM23" s="39"/>
      <c r="JSN23" s="39"/>
      <c r="JSO23" s="39"/>
      <c r="JSP23" s="39"/>
      <c r="JSQ23" s="39"/>
      <c r="JSR23" s="39"/>
      <c r="JSS23" s="39"/>
      <c r="JST23" s="39"/>
      <c r="JSU23" s="39"/>
      <c r="JSV23" s="39"/>
      <c r="JSW23" s="39"/>
      <c r="JSX23" s="39"/>
      <c r="JSY23" s="39"/>
      <c r="JSZ23" s="39"/>
      <c r="JTA23" s="39"/>
      <c r="JTB23" s="39"/>
      <c r="JTC23" s="39"/>
      <c r="JTD23" s="39"/>
      <c r="JTE23" s="39"/>
      <c r="JTF23" s="39"/>
      <c r="JTG23" s="39"/>
      <c r="JTH23" s="39"/>
      <c r="JTI23" s="39"/>
      <c r="JTJ23" s="39"/>
      <c r="JTK23" s="39"/>
      <c r="JTL23" s="39"/>
      <c r="JTM23" s="39"/>
      <c r="JTN23" s="39"/>
      <c r="JTO23" s="39"/>
      <c r="JTP23" s="39"/>
      <c r="JTQ23" s="39"/>
      <c r="JTR23" s="39"/>
      <c r="JTS23" s="39"/>
      <c r="JTT23" s="39"/>
      <c r="JTU23" s="39"/>
      <c r="JTV23" s="39"/>
      <c r="JTW23" s="39"/>
      <c r="JTX23" s="39"/>
      <c r="JTY23" s="39"/>
      <c r="JTZ23" s="39"/>
      <c r="JUA23" s="39"/>
      <c r="JUB23" s="39"/>
      <c r="JUC23" s="39"/>
      <c r="JUD23" s="39"/>
      <c r="JUE23" s="39"/>
      <c r="JUF23" s="39"/>
      <c r="JUG23" s="39"/>
      <c r="JUH23" s="39"/>
      <c r="JUI23" s="39"/>
      <c r="JUJ23" s="39"/>
      <c r="JUK23" s="39"/>
      <c r="JUL23" s="39"/>
      <c r="JUM23" s="39"/>
      <c r="JUN23" s="39"/>
      <c r="JUO23" s="39"/>
      <c r="JUP23" s="39"/>
      <c r="JUQ23" s="39"/>
      <c r="JUR23" s="39"/>
      <c r="JUS23" s="39"/>
      <c r="JUT23" s="39"/>
      <c r="JUU23" s="39"/>
      <c r="JUV23" s="39"/>
      <c r="JUW23" s="39"/>
      <c r="JUX23" s="39"/>
      <c r="JUY23" s="39"/>
      <c r="JUZ23" s="39"/>
      <c r="JVA23" s="39"/>
      <c r="JVB23" s="39"/>
      <c r="JVC23" s="39"/>
      <c r="JVD23" s="39"/>
      <c r="JVE23" s="39"/>
      <c r="JVF23" s="39"/>
      <c r="JVG23" s="39"/>
      <c r="JVH23" s="39"/>
      <c r="JVI23" s="39"/>
      <c r="JVJ23" s="39"/>
      <c r="JVK23" s="39"/>
      <c r="JVL23" s="39"/>
      <c r="JVM23" s="39"/>
      <c r="JVN23" s="39"/>
      <c r="JVO23" s="39"/>
      <c r="JVP23" s="39"/>
      <c r="JVQ23" s="39"/>
      <c r="JVR23" s="39"/>
      <c r="JVS23" s="39"/>
      <c r="JVT23" s="39"/>
      <c r="JVU23" s="39"/>
      <c r="JVV23" s="39"/>
      <c r="JVW23" s="39"/>
      <c r="JVX23" s="39"/>
      <c r="JVY23" s="39"/>
      <c r="JVZ23" s="39"/>
      <c r="JWA23" s="39"/>
      <c r="JWB23" s="39"/>
      <c r="JWC23" s="39"/>
      <c r="JWD23" s="39"/>
      <c r="JWE23" s="39"/>
      <c r="JWF23" s="39"/>
      <c r="JWG23" s="39"/>
      <c r="JWH23" s="39"/>
      <c r="JWI23" s="39"/>
      <c r="JWJ23" s="39"/>
      <c r="JWK23" s="39"/>
      <c r="JWL23" s="39"/>
      <c r="JWM23" s="39"/>
      <c r="JWN23" s="39"/>
      <c r="JWO23" s="39"/>
      <c r="JWP23" s="39"/>
      <c r="JWQ23" s="39"/>
      <c r="JWR23" s="39"/>
      <c r="JWS23" s="39"/>
      <c r="JWT23" s="39"/>
      <c r="JWU23" s="39"/>
      <c r="JWV23" s="39"/>
      <c r="JWW23" s="39"/>
      <c r="JWX23" s="39"/>
      <c r="JWY23" s="39"/>
      <c r="JWZ23" s="39"/>
      <c r="JXA23" s="39"/>
      <c r="JXB23" s="39"/>
      <c r="JXC23" s="39"/>
      <c r="JXD23" s="39"/>
      <c r="JXE23" s="39"/>
      <c r="JXF23" s="39"/>
      <c r="JXG23" s="39"/>
      <c r="JXH23" s="39"/>
      <c r="JXI23" s="39"/>
      <c r="JXJ23" s="39"/>
      <c r="JXK23" s="39"/>
      <c r="JXL23" s="39"/>
      <c r="JXM23" s="39"/>
      <c r="JXN23" s="39"/>
      <c r="JXO23" s="39"/>
      <c r="JXP23" s="39"/>
      <c r="JXQ23" s="39"/>
      <c r="JXR23" s="39"/>
      <c r="JXS23" s="39"/>
      <c r="JXT23" s="39"/>
      <c r="JXU23" s="39"/>
      <c r="JXV23" s="39"/>
      <c r="JXW23" s="39"/>
      <c r="JXX23" s="39"/>
      <c r="JXY23" s="39"/>
      <c r="JXZ23" s="39"/>
      <c r="JYA23" s="39"/>
      <c r="JYB23" s="39"/>
      <c r="JYC23" s="39"/>
      <c r="JYD23" s="39"/>
      <c r="JYE23" s="39"/>
      <c r="JYF23" s="39"/>
      <c r="JYG23" s="39"/>
      <c r="JYH23" s="39"/>
      <c r="JYI23" s="39"/>
      <c r="JYJ23" s="39"/>
      <c r="JYK23" s="39"/>
      <c r="JYL23" s="39"/>
      <c r="JYM23" s="39"/>
      <c r="JYN23" s="39"/>
      <c r="JYO23" s="39"/>
      <c r="JYP23" s="39"/>
      <c r="JYQ23" s="39"/>
      <c r="JYR23" s="39"/>
      <c r="JYS23" s="39"/>
      <c r="JYT23" s="39"/>
      <c r="JYU23" s="39"/>
      <c r="JYV23" s="39"/>
      <c r="JYW23" s="39"/>
      <c r="JYX23" s="39"/>
      <c r="JYY23" s="39"/>
      <c r="JYZ23" s="39"/>
      <c r="JZA23" s="39"/>
      <c r="JZB23" s="39"/>
      <c r="JZC23" s="39"/>
      <c r="JZD23" s="39"/>
      <c r="JZE23" s="39"/>
      <c r="JZF23" s="39"/>
      <c r="JZG23" s="39"/>
      <c r="JZH23" s="39"/>
      <c r="JZI23" s="39"/>
      <c r="JZJ23" s="39"/>
      <c r="JZK23" s="39"/>
      <c r="JZL23" s="39"/>
      <c r="JZM23" s="39"/>
      <c r="JZN23" s="39"/>
      <c r="JZO23" s="39"/>
      <c r="JZP23" s="39"/>
      <c r="JZQ23" s="39"/>
      <c r="JZR23" s="39"/>
      <c r="JZS23" s="39"/>
      <c r="JZT23" s="39"/>
      <c r="JZU23" s="39"/>
      <c r="JZV23" s="39"/>
      <c r="JZW23" s="39"/>
      <c r="JZX23" s="39"/>
      <c r="JZY23" s="39"/>
      <c r="JZZ23" s="39"/>
      <c r="KAA23" s="39"/>
      <c r="KAB23" s="39"/>
      <c r="KAC23" s="39"/>
      <c r="KAD23" s="39"/>
      <c r="KAE23" s="39"/>
      <c r="KAF23" s="39"/>
      <c r="KAG23" s="39"/>
      <c r="KAH23" s="39"/>
      <c r="KAI23" s="39"/>
      <c r="KAJ23" s="39"/>
      <c r="KAK23" s="39"/>
      <c r="KAL23" s="39"/>
      <c r="KAM23" s="39"/>
      <c r="KAN23" s="39"/>
      <c r="KAO23" s="39"/>
      <c r="KAP23" s="39"/>
      <c r="KAQ23" s="39"/>
      <c r="KAR23" s="39"/>
      <c r="KAS23" s="39"/>
      <c r="KAT23" s="39"/>
      <c r="KAU23" s="39"/>
      <c r="KAV23" s="39"/>
      <c r="KAW23" s="39"/>
      <c r="KAX23" s="39"/>
      <c r="KAY23" s="39"/>
      <c r="KAZ23" s="39"/>
      <c r="KBA23" s="39"/>
      <c r="KBB23" s="39"/>
      <c r="KBC23" s="39"/>
      <c r="KBD23" s="39"/>
      <c r="KBE23" s="39"/>
      <c r="KBF23" s="39"/>
      <c r="KBG23" s="39"/>
      <c r="KBH23" s="39"/>
      <c r="KBI23" s="39"/>
      <c r="KBJ23" s="39"/>
      <c r="KBK23" s="39"/>
      <c r="KBL23" s="39"/>
      <c r="KBM23" s="39"/>
      <c r="KBN23" s="39"/>
      <c r="KBO23" s="39"/>
      <c r="KBP23" s="39"/>
      <c r="KBQ23" s="39"/>
      <c r="KBR23" s="39"/>
      <c r="KBS23" s="39"/>
      <c r="KBT23" s="39"/>
      <c r="KBU23" s="39"/>
      <c r="KBV23" s="39"/>
      <c r="KBW23" s="39"/>
      <c r="KBX23" s="39"/>
      <c r="KBY23" s="39"/>
      <c r="KBZ23" s="39"/>
      <c r="KCA23" s="39"/>
      <c r="KCB23" s="39"/>
      <c r="KCC23" s="39"/>
      <c r="KCD23" s="39"/>
      <c r="KCE23" s="39"/>
      <c r="KCF23" s="39"/>
      <c r="KCG23" s="39"/>
      <c r="KCH23" s="39"/>
      <c r="KCI23" s="39"/>
      <c r="KCJ23" s="39"/>
      <c r="KCK23" s="39"/>
      <c r="KCL23" s="39"/>
      <c r="KCM23" s="39"/>
      <c r="KCN23" s="39"/>
      <c r="KCO23" s="39"/>
      <c r="KCP23" s="39"/>
      <c r="KCQ23" s="39"/>
      <c r="KCR23" s="39"/>
      <c r="KCS23" s="39"/>
      <c r="KCT23" s="39"/>
      <c r="KCU23" s="39"/>
      <c r="KCV23" s="39"/>
      <c r="KCW23" s="39"/>
      <c r="KCX23" s="39"/>
      <c r="KCY23" s="39"/>
      <c r="KCZ23" s="39"/>
      <c r="KDA23" s="39"/>
      <c r="KDB23" s="39"/>
      <c r="KDC23" s="39"/>
      <c r="KDD23" s="39"/>
      <c r="KDE23" s="39"/>
      <c r="KDF23" s="39"/>
      <c r="KDG23" s="39"/>
      <c r="KDH23" s="39"/>
      <c r="KDI23" s="39"/>
      <c r="KDJ23" s="39"/>
      <c r="KDK23" s="39"/>
      <c r="KDL23" s="39"/>
      <c r="KDM23" s="39"/>
      <c r="KDN23" s="39"/>
      <c r="KDO23" s="39"/>
      <c r="KDP23" s="39"/>
      <c r="KDQ23" s="39"/>
      <c r="KDR23" s="39"/>
      <c r="KDS23" s="39"/>
      <c r="KDT23" s="39"/>
      <c r="KDU23" s="39"/>
      <c r="KDV23" s="39"/>
      <c r="KDW23" s="39"/>
      <c r="KDX23" s="39"/>
      <c r="KDY23" s="39"/>
      <c r="KDZ23" s="39"/>
      <c r="KEA23" s="39"/>
      <c r="KEB23" s="39"/>
      <c r="KEC23" s="39"/>
      <c r="KED23" s="39"/>
      <c r="KEE23" s="39"/>
      <c r="KEF23" s="39"/>
      <c r="KEG23" s="39"/>
      <c r="KEH23" s="39"/>
      <c r="KEI23" s="39"/>
      <c r="KEJ23" s="39"/>
      <c r="KEK23" s="39"/>
      <c r="KEL23" s="39"/>
      <c r="KEM23" s="39"/>
      <c r="KEN23" s="39"/>
      <c r="KEO23" s="39"/>
      <c r="KEP23" s="39"/>
      <c r="KEQ23" s="39"/>
      <c r="KER23" s="39"/>
      <c r="KES23" s="39"/>
      <c r="KET23" s="39"/>
      <c r="KEU23" s="39"/>
      <c r="KEV23" s="39"/>
      <c r="KEW23" s="39"/>
      <c r="KEX23" s="39"/>
      <c r="KEY23" s="39"/>
      <c r="KEZ23" s="39"/>
      <c r="KFA23" s="39"/>
      <c r="KFB23" s="39"/>
      <c r="KFC23" s="39"/>
      <c r="KFD23" s="39"/>
      <c r="KFE23" s="39"/>
      <c r="KFF23" s="39"/>
      <c r="KFG23" s="39"/>
      <c r="KFH23" s="39"/>
      <c r="KFI23" s="39"/>
      <c r="KFJ23" s="39"/>
      <c r="KFK23" s="39"/>
      <c r="KFL23" s="39"/>
      <c r="KFM23" s="39"/>
      <c r="KFN23" s="39"/>
      <c r="KFO23" s="39"/>
      <c r="KFP23" s="39"/>
      <c r="KFQ23" s="39"/>
      <c r="KFR23" s="39"/>
      <c r="KFS23" s="39"/>
      <c r="KFT23" s="39"/>
      <c r="KFU23" s="39"/>
      <c r="KFV23" s="39"/>
      <c r="KFW23" s="39"/>
      <c r="KFX23" s="39"/>
      <c r="KFY23" s="39"/>
      <c r="KFZ23" s="39"/>
      <c r="KGA23" s="39"/>
      <c r="KGB23" s="39"/>
      <c r="KGC23" s="39"/>
      <c r="KGD23" s="39"/>
      <c r="KGE23" s="39"/>
      <c r="KGF23" s="39"/>
      <c r="KGG23" s="39"/>
      <c r="KGH23" s="39"/>
      <c r="KGI23" s="39"/>
      <c r="KGJ23" s="39"/>
      <c r="KGK23" s="39"/>
      <c r="KGL23" s="39"/>
      <c r="KGM23" s="39"/>
      <c r="KGN23" s="39"/>
      <c r="KGO23" s="39"/>
      <c r="KGP23" s="39"/>
      <c r="KGQ23" s="39"/>
      <c r="KGR23" s="39"/>
      <c r="KGS23" s="39"/>
      <c r="KGT23" s="39"/>
      <c r="KGU23" s="39"/>
      <c r="KGV23" s="39"/>
      <c r="KGW23" s="39"/>
      <c r="KGX23" s="39"/>
      <c r="KGY23" s="39"/>
      <c r="KGZ23" s="39"/>
      <c r="KHA23" s="39"/>
      <c r="KHB23" s="39"/>
      <c r="KHC23" s="39"/>
      <c r="KHD23" s="39"/>
      <c r="KHE23" s="39"/>
      <c r="KHF23" s="39"/>
      <c r="KHG23" s="39"/>
      <c r="KHH23" s="39"/>
      <c r="KHI23" s="39"/>
      <c r="KHJ23" s="39"/>
      <c r="KHK23" s="39"/>
      <c r="KHL23" s="39"/>
      <c r="KHM23" s="39"/>
      <c r="KHN23" s="39"/>
      <c r="KHO23" s="39"/>
      <c r="KHP23" s="39"/>
      <c r="KHQ23" s="39"/>
      <c r="KHR23" s="39"/>
      <c r="KHS23" s="39"/>
      <c r="KHT23" s="39"/>
      <c r="KHU23" s="39"/>
      <c r="KHV23" s="39"/>
      <c r="KHW23" s="39"/>
      <c r="KHX23" s="39"/>
      <c r="KHY23" s="39"/>
      <c r="KHZ23" s="39"/>
      <c r="KIA23" s="39"/>
      <c r="KIB23" s="39"/>
      <c r="KIC23" s="39"/>
      <c r="KID23" s="39"/>
      <c r="KIE23" s="39"/>
      <c r="KIF23" s="39"/>
      <c r="KIG23" s="39"/>
      <c r="KIH23" s="39"/>
      <c r="KII23" s="39"/>
      <c r="KIJ23" s="39"/>
      <c r="KIK23" s="39"/>
      <c r="KIL23" s="39"/>
      <c r="KIM23" s="39"/>
      <c r="KIN23" s="39"/>
      <c r="KIO23" s="39"/>
      <c r="KIP23" s="39"/>
      <c r="KIQ23" s="39"/>
      <c r="KIR23" s="39"/>
      <c r="KIS23" s="39"/>
      <c r="KIT23" s="39"/>
      <c r="KIU23" s="39"/>
      <c r="KIV23" s="39"/>
      <c r="KIW23" s="39"/>
      <c r="KIX23" s="39"/>
      <c r="KIY23" s="39"/>
      <c r="KIZ23" s="39"/>
      <c r="KJA23" s="39"/>
      <c r="KJB23" s="39"/>
      <c r="KJC23" s="39"/>
      <c r="KJD23" s="39"/>
      <c r="KJE23" s="39"/>
      <c r="KJF23" s="39"/>
      <c r="KJG23" s="39"/>
      <c r="KJH23" s="39"/>
      <c r="KJI23" s="39"/>
      <c r="KJJ23" s="39"/>
      <c r="KJK23" s="39"/>
      <c r="KJL23" s="39"/>
      <c r="KJM23" s="39"/>
      <c r="KJN23" s="39"/>
      <c r="KJO23" s="39"/>
      <c r="KJP23" s="39"/>
      <c r="KJQ23" s="39"/>
      <c r="KJR23" s="39"/>
      <c r="KJS23" s="39"/>
      <c r="KJT23" s="39"/>
      <c r="KJU23" s="39"/>
      <c r="KJV23" s="39"/>
      <c r="KJW23" s="39"/>
      <c r="KJX23" s="39"/>
      <c r="KJY23" s="39"/>
      <c r="KJZ23" s="39"/>
      <c r="KKA23" s="39"/>
      <c r="KKB23" s="39"/>
      <c r="KKC23" s="39"/>
      <c r="KKD23" s="39"/>
      <c r="KKE23" s="39"/>
      <c r="KKF23" s="39"/>
      <c r="KKG23" s="39"/>
      <c r="KKH23" s="39"/>
      <c r="KKI23" s="39"/>
      <c r="KKJ23" s="39"/>
      <c r="KKK23" s="39"/>
      <c r="KKL23" s="39"/>
      <c r="KKM23" s="39"/>
      <c r="KKN23" s="39"/>
      <c r="KKO23" s="39"/>
      <c r="KKP23" s="39"/>
      <c r="KKQ23" s="39"/>
      <c r="KKR23" s="39"/>
      <c r="KKS23" s="39"/>
      <c r="KKT23" s="39"/>
      <c r="KKU23" s="39"/>
      <c r="KKV23" s="39"/>
      <c r="KKW23" s="39"/>
      <c r="KKX23" s="39"/>
      <c r="KKY23" s="39"/>
      <c r="KKZ23" s="39"/>
      <c r="KLA23" s="39"/>
      <c r="KLB23" s="39"/>
      <c r="KLC23" s="39"/>
      <c r="KLD23" s="39"/>
      <c r="KLE23" s="39"/>
      <c r="KLF23" s="39"/>
      <c r="KLG23" s="39"/>
      <c r="KLH23" s="39"/>
      <c r="KLI23" s="39"/>
      <c r="KLJ23" s="39"/>
      <c r="KLK23" s="39"/>
      <c r="KLL23" s="39"/>
      <c r="KLM23" s="39"/>
      <c r="KLN23" s="39"/>
      <c r="KLO23" s="39"/>
      <c r="KLP23" s="39"/>
      <c r="KLQ23" s="39"/>
      <c r="KLR23" s="39"/>
      <c r="KLS23" s="39"/>
      <c r="KLT23" s="39"/>
      <c r="KLU23" s="39"/>
      <c r="KLV23" s="39"/>
      <c r="KLW23" s="39"/>
      <c r="KLX23" s="39"/>
      <c r="KLY23" s="39"/>
      <c r="KLZ23" s="39"/>
      <c r="KMA23" s="39"/>
      <c r="KMB23" s="39"/>
      <c r="KMC23" s="39"/>
      <c r="KMD23" s="39"/>
      <c r="KME23" s="39"/>
      <c r="KMF23" s="39"/>
      <c r="KMG23" s="39"/>
      <c r="KMH23" s="39"/>
      <c r="KMI23" s="39"/>
      <c r="KMJ23" s="39"/>
      <c r="KMK23" s="39"/>
      <c r="KML23" s="39"/>
      <c r="KMM23" s="39"/>
      <c r="KMN23" s="39"/>
      <c r="KMO23" s="39"/>
      <c r="KMP23" s="39"/>
      <c r="KMQ23" s="39"/>
      <c r="KMR23" s="39"/>
      <c r="KMS23" s="39"/>
      <c r="KMT23" s="39"/>
      <c r="KMU23" s="39"/>
      <c r="KMV23" s="39"/>
      <c r="KMW23" s="39"/>
      <c r="KMX23" s="39"/>
      <c r="KMY23" s="39"/>
      <c r="KMZ23" s="39"/>
      <c r="KNA23" s="39"/>
      <c r="KNB23" s="39"/>
      <c r="KNC23" s="39"/>
      <c r="KND23" s="39"/>
      <c r="KNE23" s="39"/>
      <c r="KNF23" s="39"/>
      <c r="KNG23" s="39"/>
      <c r="KNH23" s="39"/>
      <c r="KNI23" s="39"/>
      <c r="KNJ23" s="39"/>
      <c r="KNK23" s="39"/>
      <c r="KNL23" s="39"/>
      <c r="KNM23" s="39"/>
      <c r="KNN23" s="39"/>
      <c r="KNO23" s="39"/>
      <c r="KNP23" s="39"/>
      <c r="KNQ23" s="39"/>
      <c r="KNR23" s="39"/>
      <c r="KNS23" s="39"/>
      <c r="KNT23" s="39"/>
      <c r="KNU23" s="39"/>
      <c r="KNV23" s="39"/>
      <c r="KNW23" s="39"/>
      <c r="KNX23" s="39"/>
      <c r="KNY23" s="39"/>
      <c r="KNZ23" s="39"/>
      <c r="KOA23" s="39"/>
      <c r="KOB23" s="39"/>
      <c r="KOC23" s="39"/>
      <c r="KOD23" s="39"/>
      <c r="KOE23" s="39"/>
      <c r="KOF23" s="39"/>
      <c r="KOG23" s="39"/>
      <c r="KOH23" s="39"/>
      <c r="KOI23" s="39"/>
      <c r="KOJ23" s="39"/>
      <c r="KOK23" s="39"/>
      <c r="KOL23" s="39"/>
      <c r="KOM23" s="39"/>
      <c r="KON23" s="39"/>
      <c r="KOO23" s="39"/>
      <c r="KOP23" s="39"/>
      <c r="KOQ23" s="39"/>
      <c r="KOR23" s="39"/>
      <c r="KOS23" s="39"/>
      <c r="KOT23" s="39"/>
      <c r="KOU23" s="39"/>
      <c r="KOV23" s="39"/>
      <c r="KOW23" s="39"/>
      <c r="KOX23" s="39"/>
      <c r="KOY23" s="39"/>
      <c r="KOZ23" s="39"/>
      <c r="KPA23" s="39"/>
      <c r="KPB23" s="39"/>
      <c r="KPC23" s="39"/>
      <c r="KPD23" s="39"/>
      <c r="KPE23" s="39"/>
      <c r="KPF23" s="39"/>
      <c r="KPG23" s="39"/>
      <c r="KPH23" s="39"/>
      <c r="KPI23" s="39"/>
      <c r="KPJ23" s="39"/>
      <c r="KPK23" s="39"/>
      <c r="KPL23" s="39"/>
      <c r="KPM23" s="39"/>
      <c r="KPN23" s="39"/>
      <c r="KPO23" s="39"/>
      <c r="KPP23" s="39"/>
      <c r="KPQ23" s="39"/>
      <c r="KPR23" s="39"/>
      <c r="KPS23" s="39"/>
      <c r="KPT23" s="39"/>
      <c r="KPU23" s="39"/>
      <c r="KPV23" s="39"/>
      <c r="KPW23" s="39"/>
      <c r="KPX23" s="39"/>
      <c r="KPY23" s="39"/>
      <c r="KPZ23" s="39"/>
      <c r="KQA23" s="39"/>
      <c r="KQB23" s="39"/>
      <c r="KQC23" s="39"/>
      <c r="KQD23" s="39"/>
      <c r="KQE23" s="39"/>
      <c r="KQF23" s="39"/>
      <c r="KQG23" s="39"/>
      <c r="KQH23" s="39"/>
      <c r="KQI23" s="39"/>
      <c r="KQJ23" s="39"/>
      <c r="KQK23" s="39"/>
      <c r="KQL23" s="39"/>
      <c r="KQM23" s="39"/>
      <c r="KQN23" s="39"/>
      <c r="KQO23" s="39"/>
      <c r="KQP23" s="39"/>
      <c r="KQQ23" s="39"/>
      <c r="KQR23" s="39"/>
      <c r="KQS23" s="39"/>
      <c r="KQT23" s="39"/>
      <c r="KQU23" s="39"/>
      <c r="KQV23" s="39"/>
      <c r="KQW23" s="39"/>
      <c r="KQX23" s="39"/>
      <c r="KQY23" s="39"/>
      <c r="KQZ23" s="39"/>
      <c r="KRA23" s="39"/>
      <c r="KRB23" s="39"/>
      <c r="KRC23" s="39"/>
      <c r="KRD23" s="39"/>
      <c r="KRE23" s="39"/>
      <c r="KRF23" s="39"/>
      <c r="KRG23" s="39"/>
      <c r="KRH23" s="39"/>
      <c r="KRI23" s="39"/>
      <c r="KRJ23" s="39"/>
      <c r="KRK23" s="39"/>
      <c r="KRL23" s="39"/>
      <c r="KRM23" s="39"/>
      <c r="KRN23" s="39"/>
      <c r="KRO23" s="39"/>
      <c r="KRP23" s="39"/>
      <c r="KRQ23" s="39"/>
      <c r="KRR23" s="39"/>
      <c r="KRS23" s="39"/>
      <c r="KRT23" s="39"/>
      <c r="KRU23" s="39"/>
      <c r="KRV23" s="39"/>
      <c r="KRW23" s="39"/>
      <c r="KRX23" s="39"/>
      <c r="KRY23" s="39"/>
      <c r="KRZ23" s="39"/>
      <c r="KSA23" s="39"/>
      <c r="KSB23" s="39"/>
      <c r="KSC23" s="39"/>
      <c r="KSD23" s="39"/>
      <c r="KSE23" s="39"/>
      <c r="KSF23" s="39"/>
      <c r="KSG23" s="39"/>
      <c r="KSH23" s="39"/>
      <c r="KSI23" s="39"/>
      <c r="KSJ23" s="39"/>
      <c r="KSK23" s="39"/>
      <c r="KSL23" s="39"/>
      <c r="KSM23" s="39"/>
      <c r="KSN23" s="39"/>
      <c r="KSO23" s="39"/>
      <c r="KSP23" s="39"/>
      <c r="KSQ23" s="39"/>
      <c r="KSR23" s="39"/>
      <c r="KSS23" s="39"/>
      <c r="KST23" s="39"/>
      <c r="KSU23" s="39"/>
      <c r="KSV23" s="39"/>
      <c r="KSW23" s="39"/>
      <c r="KSX23" s="39"/>
      <c r="KSY23" s="39"/>
      <c r="KSZ23" s="39"/>
      <c r="KTA23" s="39"/>
      <c r="KTB23" s="39"/>
      <c r="KTC23" s="39"/>
      <c r="KTD23" s="39"/>
      <c r="KTE23" s="39"/>
      <c r="KTF23" s="39"/>
      <c r="KTG23" s="39"/>
      <c r="KTH23" s="39"/>
      <c r="KTI23" s="39"/>
      <c r="KTJ23" s="39"/>
      <c r="KTK23" s="39"/>
      <c r="KTL23" s="39"/>
      <c r="KTM23" s="39"/>
      <c r="KTN23" s="39"/>
      <c r="KTO23" s="39"/>
      <c r="KTP23" s="39"/>
      <c r="KTQ23" s="39"/>
      <c r="KTR23" s="39"/>
      <c r="KTS23" s="39"/>
      <c r="KTT23" s="39"/>
      <c r="KTU23" s="39"/>
      <c r="KTV23" s="39"/>
      <c r="KTW23" s="39"/>
      <c r="KTX23" s="39"/>
      <c r="KTY23" s="39"/>
      <c r="KTZ23" s="39"/>
      <c r="KUA23" s="39"/>
      <c r="KUB23" s="39"/>
      <c r="KUC23" s="39"/>
      <c r="KUD23" s="39"/>
      <c r="KUE23" s="39"/>
      <c r="KUF23" s="39"/>
      <c r="KUG23" s="39"/>
      <c r="KUH23" s="39"/>
      <c r="KUI23" s="39"/>
      <c r="KUJ23" s="39"/>
      <c r="KUK23" s="39"/>
      <c r="KUL23" s="39"/>
      <c r="KUM23" s="39"/>
      <c r="KUN23" s="39"/>
      <c r="KUO23" s="39"/>
      <c r="KUP23" s="39"/>
      <c r="KUQ23" s="39"/>
      <c r="KUR23" s="39"/>
      <c r="KUS23" s="39"/>
      <c r="KUT23" s="39"/>
      <c r="KUU23" s="39"/>
      <c r="KUV23" s="39"/>
      <c r="KUW23" s="39"/>
      <c r="KUX23" s="39"/>
      <c r="KUY23" s="39"/>
      <c r="KUZ23" s="39"/>
      <c r="KVA23" s="39"/>
      <c r="KVB23" s="39"/>
      <c r="KVC23" s="39"/>
      <c r="KVD23" s="39"/>
      <c r="KVE23" s="39"/>
      <c r="KVF23" s="39"/>
      <c r="KVG23" s="39"/>
      <c r="KVH23" s="39"/>
      <c r="KVI23" s="39"/>
      <c r="KVJ23" s="39"/>
      <c r="KVK23" s="39"/>
      <c r="KVL23" s="39"/>
      <c r="KVM23" s="39"/>
      <c r="KVN23" s="39"/>
      <c r="KVO23" s="39"/>
      <c r="KVP23" s="39"/>
      <c r="KVQ23" s="39"/>
      <c r="KVR23" s="39"/>
      <c r="KVS23" s="39"/>
      <c r="KVT23" s="39"/>
      <c r="KVU23" s="39"/>
      <c r="KVV23" s="39"/>
      <c r="KVW23" s="39"/>
      <c r="KVX23" s="39"/>
      <c r="KVY23" s="39"/>
      <c r="KVZ23" s="39"/>
      <c r="KWA23" s="39"/>
      <c r="KWB23" s="39"/>
      <c r="KWC23" s="39"/>
      <c r="KWD23" s="39"/>
      <c r="KWE23" s="39"/>
      <c r="KWF23" s="39"/>
      <c r="KWG23" s="39"/>
      <c r="KWH23" s="39"/>
      <c r="KWI23" s="39"/>
      <c r="KWJ23" s="39"/>
      <c r="KWK23" s="39"/>
      <c r="KWL23" s="39"/>
      <c r="KWM23" s="39"/>
      <c r="KWN23" s="39"/>
      <c r="KWO23" s="39"/>
      <c r="KWP23" s="39"/>
      <c r="KWQ23" s="39"/>
      <c r="KWR23" s="39"/>
      <c r="KWS23" s="39"/>
      <c r="KWT23" s="39"/>
      <c r="KWU23" s="39"/>
      <c r="KWV23" s="39"/>
      <c r="KWW23" s="39"/>
      <c r="KWX23" s="39"/>
      <c r="KWY23" s="39"/>
      <c r="KWZ23" s="39"/>
      <c r="KXA23" s="39"/>
      <c r="KXB23" s="39"/>
      <c r="KXC23" s="39"/>
      <c r="KXD23" s="39"/>
      <c r="KXE23" s="39"/>
      <c r="KXF23" s="39"/>
      <c r="KXG23" s="39"/>
      <c r="KXH23" s="39"/>
      <c r="KXI23" s="39"/>
      <c r="KXJ23" s="39"/>
      <c r="KXK23" s="39"/>
      <c r="KXL23" s="39"/>
      <c r="KXM23" s="39"/>
      <c r="KXN23" s="39"/>
      <c r="KXO23" s="39"/>
      <c r="KXP23" s="39"/>
      <c r="KXQ23" s="39"/>
      <c r="KXR23" s="39"/>
      <c r="KXS23" s="39"/>
      <c r="KXT23" s="39"/>
      <c r="KXU23" s="39"/>
      <c r="KXV23" s="39"/>
      <c r="KXW23" s="39"/>
      <c r="KXX23" s="39"/>
      <c r="KXY23" s="39"/>
      <c r="KXZ23" s="39"/>
      <c r="KYA23" s="39"/>
      <c r="KYB23" s="39"/>
      <c r="KYC23" s="39"/>
      <c r="KYD23" s="39"/>
      <c r="KYE23" s="39"/>
      <c r="KYF23" s="39"/>
      <c r="KYG23" s="39"/>
      <c r="KYH23" s="39"/>
      <c r="KYI23" s="39"/>
      <c r="KYJ23" s="39"/>
      <c r="KYK23" s="39"/>
      <c r="KYL23" s="39"/>
      <c r="KYM23" s="39"/>
      <c r="KYN23" s="39"/>
      <c r="KYO23" s="39"/>
      <c r="KYP23" s="39"/>
      <c r="KYQ23" s="39"/>
      <c r="KYR23" s="39"/>
      <c r="KYS23" s="39"/>
      <c r="KYT23" s="39"/>
      <c r="KYU23" s="39"/>
      <c r="KYV23" s="39"/>
      <c r="KYW23" s="39"/>
      <c r="KYX23" s="39"/>
      <c r="KYY23" s="39"/>
      <c r="KYZ23" s="39"/>
      <c r="KZA23" s="39"/>
      <c r="KZB23" s="39"/>
      <c r="KZC23" s="39"/>
      <c r="KZD23" s="39"/>
      <c r="KZE23" s="39"/>
      <c r="KZF23" s="39"/>
      <c r="KZG23" s="39"/>
      <c r="KZH23" s="39"/>
      <c r="KZI23" s="39"/>
      <c r="KZJ23" s="39"/>
      <c r="KZK23" s="39"/>
      <c r="KZL23" s="39"/>
      <c r="KZM23" s="39"/>
      <c r="KZN23" s="39"/>
      <c r="KZO23" s="39"/>
      <c r="KZP23" s="39"/>
      <c r="KZQ23" s="39"/>
      <c r="KZR23" s="39"/>
      <c r="KZS23" s="39"/>
      <c r="KZT23" s="39"/>
      <c r="KZU23" s="39"/>
      <c r="KZV23" s="39"/>
      <c r="KZW23" s="39"/>
      <c r="KZX23" s="39"/>
      <c r="KZY23" s="39"/>
      <c r="KZZ23" s="39"/>
      <c r="LAA23" s="39"/>
      <c r="LAB23" s="39"/>
      <c r="LAC23" s="39"/>
      <c r="LAD23" s="39"/>
      <c r="LAE23" s="39"/>
      <c r="LAF23" s="39"/>
      <c r="LAG23" s="39"/>
      <c r="LAH23" s="39"/>
      <c r="LAI23" s="39"/>
      <c r="LAJ23" s="39"/>
      <c r="LAK23" s="39"/>
      <c r="LAL23" s="39"/>
      <c r="LAM23" s="39"/>
      <c r="LAN23" s="39"/>
      <c r="LAO23" s="39"/>
      <c r="LAP23" s="39"/>
      <c r="LAQ23" s="39"/>
      <c r="LAR23" s="39"/>
      <c r="LAS23" s="39"/>
      <c r="LAT23" s="39"/>
      <c r="LAU23" s="39"/>
      <c r="LAV23" s="39"/>
      <c r="LAW23" s="39"/>
      <c r="LAX23" s="39"/>
      <c r="LAY23" s="39"/>
      <c r="LAZ23" s="39"/>
      <c r="LBA23" s="39"/>
      <c r="LBB23" s="39"/>
      <c r="LBC23" s="39"/>
      <c r="LBD23" s="39"/>
      <c r="LBE23" s="39"/>
      <c r="LBF23" s="39"/>
      <c r="LBG23" s="39"/>
      <c r="LBH23" s="39"/>
      <c r="LBI23" s="39"/>
      <c r="LBJ23" s="39"/>
      <c r="LBK23" s="39"/>
      <c r="LBL23" s="39"/>
      <c r="LBM23" s="39"/>
      <c r="LBN23" s="39"/>
      <c r="LBO23" s="39"/>
      <c r="LBP23" s="39"/>
      <c r="LBQ23" s="39"/>
      <c r="LBR23" s="39"/>
      <c r="LBS23" s="39"/>
      <c r="LBT23" s="39"/>
      <c r="LBU23" s="39"/>
      <c r="LBV23" s="39"/>
      <c r="LBW23" s="39"/>
      <c r="LBX23" s="39"/>
      <c r="LBY23" s="39"/>
      <c r="LBZ23" s="39"/>
      <c r="LCA23" s="39"/>
      <c r="LCB23" s="39"/>
      <c r="LCC23" s="39"/>
      <c r="LCD23" s="39"/>
      <c r="LCE23" s="39"/>
      <c r="LCF23" s="39"/>
      <c r="LCG23" s="39"/>
      <c r="LCH23" s="39"/>
      <c r="LCI23" s="39"/>
      <c r="LCJ23" s="39"/>
      <c r="LCK23" s="39"/>
      <c r="LCL23" s="39"/>
      <c r="LCM23" s="39"/>
      <c r="LCN23" s="39"/>
      <c r="LCO23" s="39"/>
      <c r="LCP23" s="39"/>
      <c r="LCQ23" s="39"/>
      <c r="LCR23" s="39"/>
      <c r="LCS23" s="39"/>
      <c r="LCT23" s="39"/>
      <c r="LCU23" s="39"/>
      <c r="LCV23" s="39"/>
      <c r="LCW23" s="39"/>
      <c r="LCX23" s="39"/>
      <c r="LCY23" s="39"/>
      <c r="LCZ23" s="39"/>
      <c r="LDA23" s="39"/>
      <c r="LDB23" s="39"/>
      <c r="LDC23" s="39"/>
      <c r="LDD23" s="39"/>
      <c r="LDE23" s="39"/>
      <c r="LDF23" s="39"/>
      <c r="LDG23" s="39"/>
      <c r="LDH23" s="39"/>
      <c r="LDI23" s="39"/>
      <c r="LDJ23" s="39"/>
      <c r="LDK23" s="39"/>
      <c r="LDL23" s="39"/>
      <c r="LDM23" s="39"/>
      <c r="LDN23" s="39"/>
      <c r="LDO23" s="39"/>
      <c r="LDP23" s="39"/>
      <c r="LDQ23" s="39"/>
      <c r="LDR23" s="39"/>
      <c r="LDS23" s="39"/>
      <c r="LDT23" s="39"/>
      <c r="LDU23" s="39"/>
      <c r="LDV23" s="39"/>
      <c r="LDW23" s="39"/>
      <c r="LDX23" s="39"/>
      <c r="LDY23" s="39"/>
      <c r="LDZ23" s="39"/>
      <c r="LEA23" s="39"/>
      <c r="LEB23" s="39"/>
      <c r="LEC23" s="39"/>
      <c r="LED23" s="39"/>
      <c r="LEE23" s="39"/>
      <c r="LEF23" s="39"/>
      <c r="LEG23" s="39"/>
      <c r="LEH23" s="39"/>
      <c r="LEI23" s="39"/>
      <c r="LEJ23" s="39"/>
      <c r="LEK23" s="39"/>
      <c r="LEL23" s="39"/>
      <c r="LEM23" s="39"/>
      <c r="LEN23" s="39"/>
      <c r="LEO23" s="39"/>
      <c r="LEP23" s="39"/>
      <c r="LEQ23" s="39"/>
      <c r="LER23" s="39"/>
      <c r="LES23" s="39"/>
      <c r="LET23" s="39"/>
      <c r="LEU23" s="39"/>
      <c r="LEV23" s="39"/>
      <c r="LEW23" s="39"/>
      <c r="LEX23" s="39"/>
      <c r="LEY23" s="39"/>
      <c r="LEZ23" s="39"/>
      <c r="LFA23" s="39"/>
      <c r="LFB23" s="39"/>
      <c r="LFC23" s="39"/>
      <c r="LFD23" s="39"/>
      <c r="LFE23" s="39"/>
      <c r="LFF23" s="39"/>
      <c r="LFG23" s="39"/>
      <c r="LFH23" s="39"/>
      <c r="LFI23" s="39"/>
      <c r="LFJ23" s="39"/>
      <c r="LFK23" s="39"/>
      <c r="LFL23" s="39"/>
      <c r="LFM23" s="39"/>
      <c r="LFN23" s="39"/>
      <c r="LFO23" s="39"/>
      <c r="LFP23" s="39"/>
      <c r="LFQ23" s="39"/>
      <c r="LFR23" s="39"/>
      <c r="LFS23" s="39"/>
      <c r="LFT23" s="39"/>
      <c r="LFU23" s="39"/>
      <c r="LFV23" s="39"/>
      <c r="LFW23" s="39"/>
      <c r="LFX23" s="39"/>
      <c r="LFY23" s="39"/>
      <c r="LFZ23" s="39"/>
      <c r="LGA23" s="39"/>
      <c r="LGB23" s="39"/>
      <c r="LGC23" s="39"/>
      <c r="LGD23" s="39"/>
      <c r="LGE23" s="39"/>
      <c r="LGF23" s="39"/>
      <c r="LGG23" s="39"/>
      <c r="LGH23" s="39"/>
      <c r="LGI23" s="39"/>
      <c r="LGJ23" s="39"/>
      <c r="LGK23" s="39"/>
      <c r="LGL23" s="39"/>
      <c r="LGM23" s="39"/>
      <c r="LGN23" s="39"/>
      <c r="LGO23" s="39"/>
      <c r="LGP23" s="39"/>
      <c r="LGQ23" s="39"/>
      <c r="LGR23" s="39"/>
      <c r="LGS23" s="39"/>
      <c r="LGT23" s="39"/>
      <c r="LGU23" s="39"/>
      <c r="LGV23" s="39"/>
      <c r="LGW23" s="39"/>
      <c r="LGX23" s="39"/>
      <c r="LGY23" s="39"/>
      <c r="LGZ23" s="39"/>
      <c r="LHA23" s="39"/>
      <c r="LHB23" s="39"/>
      <c r="LHC23" s="39"/>
      <c r="LHD23" s="39"/>
      <c r="LHE23" s="39"/>
      <c r="LHF23" s="39"/>
      <c r="LHG23" s="39"/>
      <c r="LHH23" s="39"/>
      <c r="LHI23" s="39"/>
      <c r="LHJ23" s="39"/>
      <c r="LHK23" s="39"/>
      <c r="LHL23" s="39"/>
      <c r="LHM23" s="39"/>
      <c r="LHN23" s="39"/>
      <c r="LHO23" s="39"/>
      <c r="LHP23" s="39"/>
      <c r="LHQ23" s="39"/>
      <c r="LHR23" s="39"/>
      <c r="LHS23" s="39"/>
      <c r="LHT23" s="39"/>
      <c r="LHU23" s="39"/>
      <c r="LHV23" s="39"/>
      <c r="LHW23" s="39"/>
      <c r="LHX23" s="39"/>
      <c r="LHY23" s="39"/>
      <c r="LHZ23" s="39"/>
      <c r="LIA23" s="39"/>
      <c r="LIB23" s="39"/>
      <c r="LIC23" s="39"/>
      <c r="LID23" s="39"/>
      <c r="LIE23" s="39"/>
      <c r="LIF23" s="39"/>
      <c r="LIG23" s="39"/>
      <c r="LIH23" s="39"/>
      <c r="LII23" s="39"/>
      <c r="LIJ23" s="39"/>
      <c r="LIK23" s="39"/>
      <c r="LIL23" s="39"/>
      <c r="LIM23" s="39"/>
      <c r="LIN23" s="39"/>
      <c r="LIO23" s="39"/>
      <c r="LIP23" s="39"/>
      <c r="LIQ23" s="39"/>
      <c r="LIR23" s="39"/>
      <c r="LIS23" s="39"/>
      <c r="LIT23" s="39"/>
      <c r="LIU23" s="39"/>
      <c r="LIV23" s="39"/>
      <c r="LIW23" s="39"/>
      <c r="LIX23" s="39"/>
      <c r="LIY23" s="39"/>
      <c r="LIZ23" s="39"/>
      <c r="LJA23" s="39"/>
      <c r="LJB23" s="39"/>
      <c r="LJC23" s="39"/>
      <c r="LJD23" s="39"/>
      <c r="LJE23" s="39"/>
      <c r="LJF23" s="39"/>
      <c r="LJG23" s="39"/>
      <c r="LJH23" s="39"/>
      <c r="LJI23" s="39"/>
      <c r="LJJ23" s="39"/>
      <c r="LJK23" s="39"/>
      <c r="LJL23" s="39"/>
      <c r="LJM23" s="39"/>
      <c r="LJN23" s="39"/>
      <c r="LJO23" s="39"/>
      <c r="LJP23" s="39"/>
      <c r="LJQ23" s="39"/>
      <c r="LJR23" s="39"/>
      <c r="LJS23" s="39"/>
      <c r="LJT23" s="39"/>
      <c r="LJU23" s="39"/>
      <c r="LJV23" s="39"/>
      <c r="LJW23" s="39"/>
      <c r="LJX23" s="39"/>
      <c r="LJY23" s="39"/>
      <c r="LJZ23" s="39"/>
      <c r="LKA23" s="39"/>
      <c r="LKB23" s="39"/>
      <c r="LKC23" s="39"/>
      <c r="LKD23" s="39"/>
      <c r="LKE23" s="39"/>
      <c r="LKF23" s="39"/>
      <c r="LKG23" s="39"/>
      <c r="LKH23" s="39"/>
      <c r="LKI23" s="39"/>
      <c r="LKJ23" s="39"/>
      <c r="LKK23" s="39"/>
      <c r="LKL23" s="39"/>
      <c r="LKM23" s="39"/>
      <c r="LKN23" s="39"/>
      <c r="LKO23" s="39"/>
      <c r="LKP23" s="39"/>
      <c r="LKQ23" s="39"/>
      <c r="LKR23" s="39"/>
      <c r="LKS23" s="39"/>
      <c r="LKT23" s="39"/>
      <c r="LKU23" s="39"/>
      <c r="LKV23" s="39"/>
      <c r="LKW23" s="39"/>
      <c r="LKX23" s="39"/>
      <c r="LKY23" s="39"/>
      <c r="LKZ23" s="39"/>
      <c r="LLA23" s="39"/>
      <c r="LLB23" s="39"/>
      <c r="LLC23" s="39"/>
      <c r="LLD23" s="39"/>
      <c r="LLE23" s="39"/>
      <c r="LLF23" s="39"/>
      <c r="LLG23" s="39"/>
      <c r="LLH23" s="39"/>
      <c r="LLI23" s="39"/>
      <c r="LLJ23" s="39"/>
      <c r="LLK23" s="39"/>
      <c r="LLL23" s="39"/>
      <c r="LLM23" s="39"/>
      <c r="LLN23" s="39"/>
      <c r="LLO23" s="39"/>
      <c r="LLP23" s="39"/>
      <c r="LLQ23" s="39"/>
      <c r="LLR23" s="39"/>
      <c r="LLS23" s="39"/>
      <c r="LLT23" s="39"/>
      <c r="LLU23" s="39"/>
      <c r="LLV23" s="39"/>
      <c r="LLW23" s="39"/>
      <c r="LLX23" s="39"/>
      <c r="LLY23" s="39"/>
      <c r="LLZ23" s="39"/>
      <c r="LMA23" s="39"/>
      <c r="LMB23" s="39"/>
      <c r="LMC23" s="39"/>
      <c r="LMD23" s="39"/>
      <c r="LME23" s="39"/>
      <c r="LMF23" s="39"/>
      <c r="LMG23" s="39"/>
      <c r="LMH23" s="39"/>
      <c r="LMI23" s="39"/>
      <c r="LMJ23" s="39"/>
      <c r="LMK23" s="39"/>
      <c r="LML23" s="39"/>
      <c r="LMM23" s="39"/>
      <c r="LMN23" s="39"/>
      <c r="LMO23" s="39"/>
      <c r="LMP23" s="39"/>
      <c r="LMQ23" s="39"/>
      <c r="LMR23" s="39"/>
      <c r="LMS23" s="39"/>
      <c r="LMT23" s="39"/>
      <c r="LMU23" s="39"/>
      <c r="LMV23" s="39"/>
      <c r="LMW23" s="39"/>
      <c r="LMX23" s="39"/>
      <c r="LMY23" s="39"/>
      <c r="LMZ23" s="39"/>
      <c r="LNA23" s="39"/>
      <c r="LNB23" s="39"/>
      <c r="LNC23" s="39"/>
      <c r="LND23" s="39"/>
      <c r="LNE23" s="39"/>
      <c r="LNF23" s="39"/>
      <c r="LNG23" s="39"/>
      <c r="LNH23" s="39"/>
      <c r="LNI23" s="39"/>
      <c r="LNJ23" s="39"/>
      <c r="LNK23" s="39"/>
      <c r="LNL23" s="39"/>
      <c r="LNM23" s="39"/>
      <c r="LNN23" s="39"/>
      <c r="LNO23" s="39"/>
      <c r="LNP23" s="39"/>
      <c r="LNQ23" s="39"/>
      <c r="LNR23" s="39"/>
      <c r="LNS23" s="39"/>
      <c r="LNT23" s="39"/>
      <c r="LNU23" s="39"/>
      <c r="LNV23" s="39"/>
      <c r="LNW23" s="39"/>
      <c r="LNX23" s="39"/>
      <c r="LNY23" s="39"/>
      <c r="LNZ23" s="39"/>
      <c r="LOA23" s="39"/>
      <c r="LOB23" s="39"/>
      <c r="LOC23" s="39"/>
      <c r="LOD23" s="39"/>
      <c r="LOE23" s="39"/>
      <c r="LOF23" s="39"/>
      <c r="LOG23" s="39"/>
      <c r="LOH23" s="39"/>
      <c r="LOI23" s="39"/>
      <c r="LOJ23" s="39"/>
      <c r="LOK23" s="39"/>
      <c r="LOL23" s="39"/>
      <c r="LOM23" s="39"/>
      <c r="LON23" s="39"/>
      <c r="LOO23" s="39"/>
      <c r="LOP23" s="39"/>
      <c r="LOQ23" s="39"/>
      <c r="LOR23" s="39"/>
      <c r="LOS23" s="39"/>
      <c r="LOT23" s="39"/>
      <c r="LOU23" s="39"/>
      <c r="LOV23" s="39"/>
      <c r="LOW23" s="39"/>
      <c r="LOX23" s="39"/>
      <c r="LOY23" s="39"/>
      <c r="LOZ23" s="39"/>
      <c r="LPA23" s="39"/>
      <c r="LPB23" s="39"/>
      <c r="LPC23" s="39"/>
      <c r="LPD23" s="39"/>
      <c r="LPE23" s="39"/>
      <c r="LPF23" s="39"/>
      <c r="LPG23" s="39"/>
      <c r="LPH23" s="39"/>
      <c r="LPI23" s="39"/>
      <c r="LPJ23" s="39"/>
      <c r="LPK23" s="39"/>
      <c r="LPL23" s="39"/>
      <c r="LPM23" s="39"/>
      <c r="LPN23" s="39"/>
      <c r="LPO23" s="39"/>
      <c r="LPP23" s="39"/>
      <c r="LPQ23" s="39"/>
      <c r="LPR23" s="39"/>
      <c r="LPS23" s="39"/>
      <c r="LPT23" s="39"/>
      <c r="LPU23" s="39"/>
      <c r="LPV23" s="39"/>
      <c r="LPW23" s="39"/>
      <c r="LPX23" s="39"/>
      <c r="LPY23" s="39"/>
      <c r="LPZ23" s="39"/>
      <c r="LQA23" s="39"/>
      <c r="LQB23" s="39"/>
      <c r="LQC23" s="39"/>
      <c r="LQD23" s="39"/>
      <c r="LQE23" s="39"/>
      <c r="LQF23" s="39"/>
      <c r="LQG23" s="39"/>
      <c r="LQH23" s="39"/>
      <c r="LQI23" s="39"/>
      <c r="LQJ23" s="39"/>
      <c r="LQK23" s="39"/>
      <c r="LQL23" s="39"/>
      <c r="LQM23" s="39"/>
      <c r="LQN23" s="39"/>
      <c r="LQO23" s="39"/>
      <c r="LQP23" s="39"/>
      <c r="LQQ23" s="39"/>
      <c r="LQR23" s="39"/>
      <c r="LQS23" s="39"/>
      <c r="LQT23" s="39"/>
      <c r="LQU23" s="39"/>
      <c r="LQV23" s="39"/>
      <c r="LQW23" s="39"/>
      <c r="LQX23" s="39"/>
      <c r="LQY23" s="39"/>
      <c r="LQZ23" s="39"/>
      <c r="LRA23" s="39"/>
      <c r="LRB23" s="39"/>
      <c r="LRC23" s="39"/>
      <c r="LRD23" s="39"/>
      <c r="LRE23" s="39"/>
      <c r="LRF23" s="39"/>
      <c r="LRG23" s="39"/>
      <c r="LRH23" s="39"/>
      <c r="LRI23" s="39"/>
      <c r="LRJ23" s="39"/>
      <c r="LRK23" s="39"/>
      <c r="LRL23" s="39"/>
      <c r="LRM23" s="39"/>
      <c r="LRN23" s="39"/>
      <c r="LRO23" s="39"/>
      <c r="LRP23" s="39"/>
      <c r="LRQ23" s="39"/>
      <c r="LRR23" s="39"/>
      <c r="LRS23" s="39"/>
      <c r="LRT23" s="39"/>
      <c r="LRU23" s="39"/>
      <c r="LRV23" s="39"/>
      <c r="LRW23" s="39"/>
      <c r="LRX23" s="39"/>
      <c r="LRY23" s="39"/>
      <c r="LRZ23" s="39"/>
      <c r="LSA23" s="39"/>
      <c r="LSB23" s="39"/>
      <c r="LSC23" s="39"/>
      <c r="LSD23" s="39"/>
      <c r="LSE23" s="39"/>
      <c r="LSF23" s="39"/>
      <c r="LSG23" s="39"/>
      <c r="LSH23" s="39"/>
      <c r="LSI23" s="39"/>
      <c r="LSJ23" s="39"/>
      <c r="LSK23" s="39"/>
      <c r="LSL23" s="39"/>
      <c r="LSM23" s="39"/>
      <c r="LSN23" s="39"/>
      <c r="LSO23" s="39"/>
      <c r="LSP23" s="39"/>
      <c r="LSQ23" s="39"/>
      <c r="LSR23" s="39"/>
      <c r="LSS23" s="39"/>
      <c r="LST23" s="39"/>
      <c r="LSU23" s="39"/>
      <c r="LSV23" s="39"/>
      <c r="LSW23" s="39"/>
      <c r="LSX23" s="39"/>
      <c r="LSY23" s="39"/>
      <c r="LSZ23" s="39"/>
      <c r="LTA23" s="39"/>
      <c r="LTB23" s="39"/>
      <c r="LTC23" s="39"/>
      <c r="LTD23" s="39"/>
      <c r="LTE23" s="39"/>
      <c r="LTF23" s="39"/>
      <c r="LTG23" s="39"/>
      <c r="LTH23" s="39"/>
      <c r="LTI23" s="39"/>
      <c r="LTJ23" s="39"/>
      <c r="LTK23" s="39"/>
      <c r="LTL23" s="39"/>
      <c r="LTM23" s="39"/>
      <c r="LTN23" s="39"/>
      <c r="LTO23" s="39"/>
      <c r="LTP23" s="39"/>
      <c r="LTQ23" s="39"/>
      <c r="LTR23" s="39"/>
      <c r="LTS23" s="39"/>
      <c r="LTT23" s="39"/>
      <c r="LTU23" s="39"/>
      <c r="LTV23" s="39"/>
      <c r="LTW23" s="39"/>
      <c r="LTX23" s="39"/>
      <c r="LTY23" s="39"/>
      <c r="LTZ23" s="39"/>
      <c r="LUA23" s="39"/>
      <c r="LUB23" s="39"/>
      <c r="LUC23" s="39"/>
      <c r="LUD23" s="39"/>
      <c r="LUE23" s="39"/>
      <c r="LUF23" s="39"/>
      <c r="LUG23" s="39"/>
      <c r="LUH23" s="39"/>
      <c r="LUI23" s="39"/>
      <c r="LUJ23" s="39"/>
      <c r="LUK23" s="39"/>
      <c r="LUL23" s="39"/>
      <c r="LUM23" s="39"/>
      <c r="LUN23" s="39"/>
      <c r="LUO23" s="39"/>
      <c r="LUP23" s="39"/>
      <c r="LUQ23" s="39"/>
      <c r="LUR23" s="39"/>
      <c r="LUS23" s="39"/>
      <c r="LUT23" s="39"/>
      <c r="LUU23" s="39"/>
      <c r="LUV23" s="39"/>
      <c r="LUW23" s="39"/>
      <c r="LUX23" s="39"/>
      <c r="LUY23" s="39"/>
      <c r="LUZ23" s="39"/>
      <c r="LVA23" s="39"/>
      <c r="LVB23" s="39"/>
      <c r="LVC23" s="39"/>
      <c r="LVD23" s="39"/>
      <c r="LVE23" s="39"/>
      <c r="LVF23" s="39"/>
      <c r="LVG23" s="39"/>
      <c r="LVH23" s="39"/>
      <c r="LVI23" s="39"/>
      <c r="LVJ23" s="39"/>
      <c r="LVK23" s="39"/>
      <c r="LVL23" s="39"/>
      <c r="LVM23" s="39"/>
      <c r="LVN23" s="39"/>
      <c r="LVO23" s="39"/>
      <c r="LVP23" s="39"/>
      <c r="LVQ23" s="39"/>
      <c r="LVR23" s="39"/>
      <c r="LVS23" s="39"/>
      <c r="LVT23" s="39"/>
      <c r="LVU23" s="39"/>
      <c r="LVV23" s="39"/>
      <c r="LVW23" s="39"/>
      <c r="LVX23" s="39"/>
      <c r="LVY23" s="39"/>
      <c r="LVZ23" s="39"/>
      <c r="LWA23" s="39"/>
      <c r="LWB23" s="39"/>
      <c r="LWC23" s="39"/>
      <c r="LWD23" s="39"/>
      <c r="LWE23" s="39"/>
      <c r="LWF23" s="39"/>
      <c r="LWG23" s="39"/>
      <c r="LWH23" s="39"/>
      <c r="LWI23" s="39"/>
      <c r="LWJ23" s="39"/>
      <c r="LWK23" s="39"/>
      <c r="LWL23" s="39"/>
      <c r="LWM23" s="39"/>
      <c r="LWN23" s="39"/>
      <c r="LWO23" s="39"/>
      <c r="LWP23" s="39"/>
      <c r="LWQ23" s="39"/>
      <c r="LWR23" s="39"/>
      <c r="LWS23" s="39"/>
      <c r="LWT23" s="39"/>
      <c r="LWU23" s="39"/>
      <c r="LWV23" s="39"/>
      <c r="LWW23" s="39"/>
      <c r="LWX23" s="39"/>
      <c r="LWY23" s="39"/>
      <c r="LWZ23" s="39"/>
      <c r="LXA23" s="39"/>
      <c r="LXB23" s="39"/>
      <c r="LXC23" s="39"/>
      <c r="LXD23" s="39"/>
      <c r="LXE23" s="39"/>
      <c r="LXF23" s="39"/>
      <c r="LXG23" s="39"/>
      <c r="LXH23" s="39"/>
      <c r="LXI23" s="39"/>
      <c r="LXJ23" s="39"/>
      <c r="LXK23" s="39"/>
      <c r="LXL23" s="39"/>
      <c r="LXM23" s="39"/>
      <c r="LXN23" s="39"/>
      <c r="LXO23" s="39"/>
      <c r="LXP23" s="39"/>
      <c r="LXQ23" s="39"/>
      <c r="LXR23" s="39"/>
      <c r="LXS23" s="39"/>
      <c r="LXT23" s="39"/>
      <c r="LXU23" s="39"/>
      <c r="LXV23" s="39"/>
      <c r="LXW23" s="39"/>
      <c r="LXX23" s="39"/>
      <c r="LXY23" s="39"/>
      <c r="LXZ23" s="39"/>
      <c r="LYA23" s="39"/>
      <c r="LYB23" s="39"/>
      <c r="LYC23" s="39"/>
      <c r="LYD23" s="39"/>
      <c r="LYE23" s="39"/>
      <c r="LYF23" s="39"/>
      <c r="LYG23" s="39"/>
      <c r="LYH23" s="39"/>
      <c r="LYI23" s="39"/>
      <c r="LYJ23" s="39"/>
      <c r="LYK23" s="39"/>
      <c r="LYL23" s="39"/>
      <c r="LYM23" s="39"/>
      <c r="LYN23" s="39"/>
      <c r="LYO23" s="39"/>
      <c r="LYP23" s="39"/>
      <c r="LYQ23" s="39"/>
      <c r="LYR23" s="39"/>
      <c r="LYS23" s="39"/>
      <c r="LYT23" s="39"/>
      <c r="LYU23" s="39"/>
      <c r="LYV23" s="39"/>
      <c r="LYW23" s="39"/>
      <c r="LYX23" s="39"/>
      <c r="LYY23" s="39"/>
      <c r="LYZ23" s="39"/>
      <c r="LZA23" s="39"/>
      <c r="LZB23" s="39"/>
      <c r="LZC23" s="39"/>
      <c r="LZD23" s="39"/>
      <c r="LZE23" s="39"/>
      <c r="LZF23" s="39"/>
      <c r="LZG23" s="39"/>
      <c r="LZH23" s="39"/>
      <c r="LZI23" s="39"/>
      <c r="LZJ23" s="39"/>
      <c r="LZK23" s="39"/>
      <c r="LZL23" s="39"/>
      <c r="LZM23" s="39"/>
      <c r="LZN23" s="39"/>
      <c r="LZO23" s="39"/>
      <c r="LZP23" s="39"/>
      <c r="LZQ23" s="39"/>
      <c r="LZR23" s="39"/>
      <c r="LZS23" s="39"/>
      <c r="LZT23" s="39"/>
      <c r="LZU23" s="39"/>
      <c r="LZV23" s="39"/>
      <c r="LZW23" s="39"/>
      <c r="LZX23" s="39"/>
      <c r="LZY23" s="39"/>
      <c r="LZZ23" s="39"/>
      <c r="MAA23" s="39"/>
      <c r="MAB23" s="39"/>
      <c r="MAC23" s="39"/>
      <c r="MAD23" s="39"/>
      <c r="MAE23" s="39"/>
      <c r="MAF23" s="39"/>
      <c r="MAG23" s="39"/>
      <c r="MAH23" s="39"/>
      <c r="MAI23" s="39"/>
      <c r="MAJ23" s="39"/>
      <c r="MAK23" s="39"/>
      <c r="MAL23" s="39"/>
      <c r="MAM23" s="39"/>
      <c r="MAN23" s="39"/>
      <c r="MAO23" s="39"/>
      <c r="MAP23" s="39"/>
      <c r="MAQ23" s="39"/>
      <c r="MAR23" s="39"/>
      <c r="MAS23" s="39"/>
      <c r="MAT23" s="39"/>
      <c r="MAU23" s="39"/>
      <c r="MAV23" s="39"/>
      <c r="MAW23" s="39"/>
      <c r="MAX23" s="39"/>
      <c r="MAY23" s="39"/>
      <c r="MAZ23" s="39"/>
      <c r="MBA23" s="39"/>
      <c r="MBB23" s="39"/>
      <c r="MBC23" s="39"/>
      <c r="MBD23" s="39"/>
      <c r="MBE23" s="39"/>
      <c r="MBF23" s="39"/>
      <c r="MBG23" s="39"/>
      <c r="MBH23" s="39"/>
      <c r="MBI23" s="39"/>
      <c r="MBJ23" s="39"/>
      <c r="MBK23" s="39"/>
      <c r="MBL23" s="39"/>
      <c r="MBM23" s="39"/>
      <c r="MBN23" s="39"/>
      <c r="MBO23" s="39"/>
      <c r="MBP23" s="39"/>
      <c r="MBQ23" s="39"/>
      <c r="MBR23" s="39"/>
      <c r="MBS23" s="39"/>
      <c r="MBT23" s="39"/>
      <c r="MBU23" s="39"/>
      <c r="MBV23" s="39"/>
      <c r="MBW23" s="39"/>
      <c r="MBX23" s="39"/>
      <c r="MBY23" s="39"/>
      <c r="MBZ23" s="39"/>
      <c r="MCA23" s="39"/>
      <c r="MCB23" s="39"/>
      <c r="MCC23" s="39"/>
      <c r="MCD23" s="39"/>
      <c r="MCE23" s="39"/>
      <c r="MCF23" s="39"/>
      <c r="MCG23" s="39"/>
      <c r="MCH23" s="39"/>
      <c r="MCI23" s="39"/>
      <c r="MCJ23" s="39"/>
      <c r="MCK23" s="39"/>
      <c r="MCL23" s="39"/>
      <c r="MCM23" s="39"/>
      <c r="MCN23" s="39"/>
      <c r="MCO23" s="39"/>
      <c r="MCP23" s="39"/>
      <c r="MCQ23" s="39"/>
      <c r="MCR23" s="39"/>
      <c r="MCS23" s="39"/>
      <c r="MCT23" s="39"/>
      <c r="MCU23" s="39"/>
      <c r="MCV23" s="39"/>
      <c r="MCW23" s="39"/>
      <c r="MCX23" s="39"/>
      <c r="MCY23" s="39"/>
      <c r="MCZ23" s="39"/>
      <c r="MDA23" s="39"/>
      <c r="MDB23" s="39"/>
      <c r="MDC23" s="39"/>
      <c r="MDD23" s="39"/>
      <c r="MDE23" s="39"/>
      <c r="MDF23" s="39"/>
      <c r="MDG23" s="39"/>
      <c r="MDH23" s="39"/>
      <c r="MDI23" s="39"/>
      <c r="MDJ23" s="39"/>
      <c r="MDK23" s="39"/>
      <c r="MDL23" s="39"/>
      <c r="MDM23" s="39"/>
      <c r="MDN23" s="39"/>
      <c r="MDO23" s="39"/>
      <c r="MDP23" s="39"/>
      <c r="MDQ23" s="39"/>
      <c r="MDR23" s="39"/>
      <c r="MDS23" s="39"/>
      <c r="MDT23" s="39"/>
      <c r="MDU23" s="39"/>
      <c r="MDV23" s="39"/>
      <c r="MDW23" s="39"/>
      <c r="MDX23" s="39"/>
      <c r="MDY23" s="39"/>
      <c r="MDZ23" s="39"/>
      <c r="MEA23" s="39"/>
      <c r="MEB23" s="39"/>
      <c r="MEC23" s="39"/>
      <c r="MED23" s="39"/>
      <c r="MEE23" s="39"/>
      <c r="MEF23" s="39"/>
      <c r="MEG23" s="39"/>
      <c r="MEH23" s="39"/>
      <c r="MEI23" s="39"/>
      <c r="MEJ23" s="39"/>
      <c r="MEK23" s="39"/>
      <c r="MEL23" s="39"/>
      <c r="MEM23" s="39"/>
      <c r="MEN23" s="39"/>
      <c r="MEO23" s="39"/>
      <c r="MEP23" s="39"/>
      <c r="MEQ23" s="39"/>
      <c r="MER23" s="39"/>
      <c r="MES23" s="39"/>
      <c r="MET23" s="39"/>
      <c r="MEU23" s="39"/>
      <c r="MEV23" s="39"/>
      <c r="MEW23" s="39"/>
      <c r="MEX23" s="39"/>
      <c r="MEY23" s="39"/>
      <c r="MEZ23" s="39"/>
      <c r="MFA23" s="39"/>
      <c r="MFB23" s="39"/>
      <c r="MFC23" s="39"/>
      <c r="MFD23" s="39"/>
      <c r="MFE23" s="39"/>
      <c r="MFF23" s="39"/>
      <c r="MFG23" s="39"/>
      <c r="MFH23" s="39"/>
      <c r="MFI23" s="39"/>
      <c r="MFJ23" s="39"/>
      <c r="MFK23" s="39"/>
      <c r="MFL23" s="39"/>
      <c r="MFM23" s="39"/>
      <c r="MFN23" s="39"/>
      <c r="MFO23" s="39"/>
      <c r="MFP23" s="39"/>
      <c r="MFQ23" s="39"/>
      <c r="MFR23" s="39"/>
      <c r="MFS23" s="39"/>
      <c r="MFT23" s="39"/>
      <c r="MFU23" s="39"/>
      <c r="MFV23" s="39"/>
      <c r="MFW23" s="39"/>
      <c r="MFX23" s="39"/>
      <c r="MFY23" s="39"/>
      <c r="MFZ23" s="39"/>
      <c r="MGA23" s="39"/>
      <c r="MGB23" s="39"/>
      <c r="MGC23" s="39"/>
      <c r="MGD23" s="39"/>
      <c r="MGE23" s="39"/>
      <c r="MGF23" s="39"/>
      <c r="MGG23" s="39"/>
      <c r="MGH23" s="39"/>
      <c r="MGI23" s="39"/>
      <c r="MGJ23" s="39"/>
      <c r="MGK23" s="39"/>
      <c r="MGL23" s="39"/>
      <c r="MGM23" s="39"/>
      <c r="MGN23" s="39"/>
      <c r="MGO23" s="39"/>
      <c r="MGP23" s="39"/>
      <c r="MGQ23" s="39"/>
      <c r="MGR23" s="39"/>
      <c r="MGS23" s="39"/>
      <c r="MGT23" s="39"/>
      <c r="MGU23" s="39"/>
      <c r="MGV23" s="39"/>
      <c r="MGW23" s="39"/>
      <c r="MGX23" s="39"/>
      <c r="MGY23" s="39"/>
      <c r="MGZ23" s="39"/>
      <c r="MHA23" s="39"/>
      <c r="MHB23" s="39"/>
      <c r="MHC23" s="39"/>
      <c r="MHD23" s="39"/>
      <c r="MHE23" s="39"/>
      <c r="MHF23" s="39"/>
      <c r="MHG23" s="39"/>
      <c r="MHH23" s="39"/>
      <c r="MHI23" s="39"/>
      <c r="MHJ23" s="39"/>
      <c r="MHK23" s="39"/>
      <c r="MHL23" s="39"/>
      <c r="MHM23" s="39"/>
      <c r="MHN23" s="39"/>
      <c r="MHO23" s="39"/>
      <c r="MHP23" s="39"/>
      <c r="MHQ23" s="39"/>
      <c r="MHR23" s="39"/>
      <c r="MHS23" s="39"/>
      <c r="MHT23" s="39"/>
      <c r="MHU23" s="39"/>
      <c r="MHV23" s="39"/>
      <c r="MHW23" s="39"/>
      <c r="MHX23" s="39"/>
      <c r="MHY23" s="39"/>
      <c r="MHZ23" s="39"/>
      <c r="MIA23" s="39"/>
      <c r="MIB23" s="39"/>
      <c r="MIC23" s="39"/>
      <c r="MID23" s="39"/>
      <c r="MIE23" s="39"/>
      <c r="MIF23" s="39"/>
      <c r="MIG23" s="39"/>
      <c r="MIH23" s="39"/>
      <c r="MII23" s="39"/>
      <c r="MIJ23" s="39"/>
      <c r="MIK23" s="39"/>
      <c r="MIL23" s="39"/>
      <c r="MIM23" s="39"/>
      <c r="MIN23" s="39"/>
      <c r="MIO23" s="39"/>
      <c r="MIP23" s="39"/>
      <c r="MIQ23" s="39"/>
      <c r="MIR23" s="39"/>
      <c r="MIS23" s="39"/>
      <c r="MIT23" s="39"/>
      <c r="MIU23" s="39"/>
      <c r="MIV23" s="39"/>
      <c r="MIW23" s="39"/>
      <c r="MIX23" s="39"/>
      <c r="MIY23" s="39"/>
      <c r="MIZ23" s="39"/>
      <c r="MJA23" s="39"/>
      <c r="MJB23" s="39"/>
      <c r="MJC23" s="39"/>
      <c r="MJD23" s="39"/>
      <c r="MJE23" s="39"/>
      <c r="MJF23" s="39"/>
      <c r="MJG23" s="39"/>
      <c r="MJH23" s="39"/>
      <c r="MJI23" s="39"/>
      <c r="MJJ23" s="39"/>
      <c r="MJK23" s="39"/>
      <c r="MJL23" s="39"/>
      <c r="MJM23" s="39"/>
      <c r="MJN23" s="39"/>
      <c r="MJO23" s="39"/>
      <c r="MJP23" s="39"/>
      <c r="MJQ23" s="39"/>
      <c r="MJR23" s="39"/>
      <c r="MJS23" s="39"/>
      <c r="MJT23" s="39"/>
      <c r="MJU23" s="39"/>
      <c r="MJV23" s="39"/>
      <c r="MJW23" s="39"/>
      <c r="MJX23" s="39"/>
      <c r="MJY23" s="39"/>
      <c r="MJZ23" s="39"/>
      <c r="MKA23" s="39"/>
      <c r="MKB23" s="39"/>
      <c r="MKC23" s="39"/>
      <c r="MKD23" s="39"/>
      <c r="MKE23" s="39"/>
      <c r="MKF23" s="39"/>
      <c r="MKG23" s="39"/>
      <c r="MKH23" s="39"/>
      <c r="MKI23" s="39"/>
      <c r="MKJ23" s="39"/>
      <c r="MKK23" s="39"/>
      <c r="MKL23" s="39"/>
      <c r="MKM23" s="39"/>
      <c r="MKN23" s="39"/>
      <c r="MKO23" s="39"/>
      <c r="MKP23" s="39"/>
      <c r="MKQ23" s="39"/>
      <c r="MKR23" s="39"/>
      <c r="MKS23" s="39"/>
      <c r="MKT23" s="39"/>
      <c r="MKU23" s="39"/>
      <c r="MKV23" s="39"/>
      <c r="MKW23" s="39"/>
      <c r="MKX23" s="39"/>
      <c r="MKY23" s="39"/>
      <c r="MKZ23" s="39"/>
      <c r="MLA23" s="39"/>
      <c r="MLB23" s="39"/>
      <c r="MLC23" s="39"/>
      <c r="MLD23" s="39"/>
      <c r="MLE23" s="39"/>
      <c r="MLF23" s="39"/>
      <c r="MLG23" s="39"/>
      <c r="MLH23" s="39"/>
      <c r="MLI23" s="39"/>
      <c r="MLJ23" s="39"/>
      <c r="MLK23" s="39"/>
      <c r="MLL23" s="39"/>
      <c r="MLM23" s="39"/>
      <c r="MLN23" s="39"/>
      <c r="MLO23" s="39"/>
      <c r="MLP23" s="39"/>
      <c r="MLQ23" s="39"/>
      <c r="MLR23" s="39"/>
      <c r="MLS23" s="39"/>
      <c r="MLT23" s="39"/>
      <c r="MLU23" s="39"/>
      <c r="MLV23" s="39"/>
      <c r="MLW23" s="39"/>
      <c r="MLX23" s="39"/>
      <c r="MLY23" s="39"/>
      <c r="MLZ23" s="39"/>
      <c r="MMA23" s="39"/>
      <c r="MMB23" s="39"/>
      <c r="MMC23" s="39"/>
      <c r="MMD23" s="39"/>
      <c r="MME23" s="39"/>
      <c r="MMF23" s="39"/>
      <c r="MMG23" s="39"/>
      <c r="MMH23" s="39"/>
      <c r="MMI23" s="39"/>
      <c r="MMJ23" s="39"/>
      <c r="MMK23" s="39"/>
      <c r="MML23" s="39"/>
      <c r="MMM23" s="39"/>
      <c r="MMN23" s="39"/>
      <c r="MMO23" s="39"/>
      <c r="MMP23" s="39"/>
      <c r="MMQ23" s="39"/>
      <c r="MMR23" s="39"/>
      <c r="MMS23" s="39"/>
      <c r="MMT23" s="39"/>
      <c r="MMU23" s="39"/>
      <c r="MMV23" s="39"/>
      <c r="MMW23" s="39"/>
      <c r="MMX23" s="39"/>
      <c r="MMY23" s="39"/>
      <c r="MMZ23" s="39"/>
      <c r="MNA23" s="39"/>
      <c r="MNB23" s="39"/>
      <c r="MNC23" s="39"/>
      <c r="MND23" s="39"/>
      <c r="MNE23" s="39"/>
      <c r="MNF23" s="39"/>
      <c r="MNG23" s="39"/>
      <c r="MNH23" s="39"/>
      <c r="MNI23" s="39"/>
      <c r="MNJ23" s="39"/>
      <c r="MNK23" s="39"/>
      <c r="MNL23" s="39"/>
      <c r="MNM23" s="39"/>
      <c r="MNN23" s="39"/>
      <c r="MNO23" s="39"/>
      <c r="MNP23" s="39"/>
      <c r="MNQ23" s="39"/>
      <c r="MNR23" s="39"/>
      <c r="MNS23" s="39"/>
      <c r="MNT23" s="39"/>
      <c r="MNU23" s="39"/>
      <c r="MNV23" s="39"/>
      <c r="MNW23" s="39"/>
      <c r="MNX23" s="39"/>
      <c r="MNY23" s="39"/>
      <c r="MNZ23" s="39"/>
      <c r="MOA23" s="39"/>
      <c r="MOB23" s="39"/>
      <c r="MOC23" s="39"/>
      <c r="MOD23" s="39"/>
      <c r="MOE23" s="39"/>
      <c r="MOF23" s="39"/>
      <c r="MOG23" s="39"/>
      <c r="MOH23" s="39"/>
      <c r="MOI23" s="39"/>
      <c r="MOJ23" s="39"/>
      <c r="MOK23" s="39"/>
      <c r="MOL23" s="39"/>
      <c r="MOM23" s="39"/>
      <c r="MON23" s="39"/>
      <c r="MOO23" s="39"/>
      <c r="MOP23" s="39"/>
      <c r="MOQ23" s="39"/>
      <c r="MOR23" s="39"/>
      <c r="MOS23" s="39"/>
      <c r="MOT23" s="39"/>
      <c r="MOU23" s="39"/>
      <c r="MOV23" s="39"/>
      <c r="MOW23" s="39"/>
      <c r="MOX23" s="39"/>
      <c r="MOY23" s="39"/>
      <c r="MOZ23" s="39"/>
      <c r="MPA23" s="39"/>
      <c r="MPB23" s="39"/>
      <c r="MPC23" s="39"/>
      <c r="MPD23" s="39"/>
      <c r="MPE23" s="39"/>
      <c r="MPF23" s="39"/>
      <c r="MPG23" s="39"/>
      <c r="MPH23" s="39"/>
      <c r="MPI23" s="39"/>
      <c r="MPJ23" s="39"/>
      <c r="MPK23" s="39"/>
      <c r="MPL23" s="39"/>
      <c r="MPM23" s="39"/>
      <c r="MPN23" s="39"/>
      <c r="MPO23" s="39"/>
      <c r="MPP23" s="39"/>
      <c r="MPQ23" s="39"/>
      <c r="MPR23" s="39"/>
      <c r="MPS23" s="39"/>
      <c r="MPT23" s="39"/>
      <c r="MPU23" s="39"/>
      <c r="MPV23" s="39"/>
      <c r="MPW23" s="39"/>
      <c r="MPX23" s="39"/>
      <c r="MPY23" s="39"/>
      <c r="MPZ23" s="39"/>
      <c r="MQA23" s="39"/>
      <c r="MQB23" s="39"/>
      <c r="MQC23" s="39"/>
      <c r="MQD23" s="39"/>
      <c r="MQE23" s="39"/>
      <c r="MQF23" s="39"/>
      <c r="MQG23" s="39"/>
      <c r="MQH23" s="39"/>
      <c r="MQI23" s="39"/>
      <c r="MQJ23" s="39"/>
      <c r="MQK23" s="39"/>
      <c r="MQL23" s="39"/>
      <c r="MQM23" s="39"/>
      <c r="MQN23" s="39"/>
      <c r="MQO23" s="39"/>
      <c r="MQP23" s="39"/>
      <c r="MQQ23" s="39"/>
      <c r="MQR23" s="39"/>
      <c r="MQS23" s="39"/>
      <c r="MQT23" s="39"/>
      <c r="MQU23" s="39"/>
      <c r="MQV23" s="39"/>
      <c r="MQW23" s="39"/>
      <c r="MQX23" s="39"/>
      <c r="MQY23" s="39"/>
      <c r="MQZ23" s="39"/>
      <c r="MRA23" s="39"/>
      <c r="MRB23" s="39"/>
      <c r="MRC23" s="39"/>
      <c r="MRD23" s="39"/>
      <c r="MRE23" s="39"/>
      <c r="MRF23" s="39"/>
      <c r="MRG23" s="39"/>
      <c r="MRH23" s="39"/>
      <c r="MRI23" s="39"/>
      <c r="MRJ23" s="39"/>
      <c r="MRK23" s="39"/>
      <c r="MRL23" s="39"/>
      <c r="MRM23" s="39"/>
      <c r="MRN23" s="39"/>
      <c r="MRO23" s="39"/>
      <c r="MRP23" s="39"/>
      <c r="MRQ23" s="39"/>
      <c r="MRR23" s="39"/>
      <c r="MRS23" s="39"/>
      <c r="MRT23" s="39"/>
      <c r="MRU23" s="39"/>
      <c r="MRV23" s="39"/>
      <c r="MRW23" s="39"/>
      <c r="MRX23" s="39"/>
      <c r="MRY23" s="39"/>
      <c r="MRZ23" s="39"/>
      <c r="MSA23" s="39"/>
      <c r="MSB23" s="39"/>
      <c r="MSC23" s="39"/>
      <c r="MSD23" s="39"/>
      <c r="MSE23" s="39"/>
      <c r="MSF23" s="39"/>
      <c r="MSG23" s="39"/>
      <c r="MSH23" s="39"/>
      <c r="MSI23" s="39"/>
      <c r="MSJ23" s="39"/>
      <c r="MSK23" s="39"/>
      <c r="MSL23" s="39"/>
      <c r="MSM23" s="39"/>
      <c r="MSN23" s="39"/>
      <c r="MSO23" s="39"/>
      <c r="MSP23" s="39"/>
      <c r="MSQ23" s="39"/>
      <c r="MSR23" s="39"/>
      <c r="MSS23" s="39"/>
      <c r="MST23" s="39"/>
      <c r="MSU23" s="39"/>
      <c r="MSV23" s="39"/>
      <c r="MSW23" s="39"/>
      <c r="MSX23" s="39"/>
      <c r="MSY23" s="39"/>
      <c r="MSZ23" s="39"/>
      <c r="MTA23" s="39"/>
      <c r="MTB23" s="39"/>
      <c r="MTC23" s="39"/>
      <c r="MTD23" s="39"/>
      <c r="MTE23" s="39"/>
      <c r="MTF23" s="39"/>
      <c r="MTG23" s="39"/>
      <c r="MTH23" s="39"/>
      <c r="MTI23" s="39"/>
      <c r="MTJ23" s="39"/>
      <c r="MTK23" s="39"/>
      <c r="MTL23" s="39"/>
      <c r="MTM23" s="39"/>
      <c r="MTN23" s="39"/>
      <c r="MTO23" s="39"/>
      <c r="MTP23" s="39"/>
      <c r="MTQ23" s="39"/>
      <c r="MTR23" s="39"/>
      <c r="MTS23" s="39"/>
      <c r="MTT23" s="39"/>
      <c r="MTU23" s="39"/>
      <c r="MTV23" s="39"/>
      <c r="MTW23" s="39"/>
      <c r="MTX23" s="39"/>
      <c r="MTY23" s="39"/>
      <c r="MTZ23" s="39"/>
      <c r="MUA23" s="39"/>
      <c r="MUB23" s="39"/>
      <c r="MUC23" s="39"/>
      <c r="MUD23" s="39"/>
      <c r="MUE23" s="39"/>
      <c r="MUF23" s="39"/>
      <c r="MUG23" s="39"/>
      <c r="MUH23" s="39"/>
      <c r="MUI23" s="39"/>
      <c r="MUJ23" s="39"/>
      <c r="MUK23" s="39"/>
      <c r="MUL23" s="39"/>
      <c r="MUM23" s="39"/>
      <c r="MUN23" s="39"/>
      <c r="MUO23" s="39"/>
      <c r="MUP23" s="39"/>
      <c r="MUQ23" s="39"/>
      <c r="MUR23" s="39"/>
      <c r="MUS23" s="39"/>
      <c r="MUT23" s="39"/>
      <c r="MUU23" s="39"/>
      <c r="MUV23" s="39"/>
      <c r="MUW23" s="39"/>
      <c r="MUX23" s="39"/>
      <c r="MUY23" s="39"/>
      <c r="MUZ23" s="39"/>
      <c r="MVA23" s="39"/>
      <c r="MVB23" s="39"/>
      <c r="MVC23" s="39"/>
      <c r="MVD23" s="39"/>
      <c r="MVE23" s="39"/>
      <c r="MVF23" s="39"/>
      <c r="MVG23" s="39"/>
      <c r="MVH23" s="39"/>
      <c r="MVI23" s="39"/>
      <c r="MVJ23" s="39"/>
      <c r="MVK23" s="39"/>
      <c r="MVL23" s="39"/>
      <c r="MVM23" s="39"/>
      <c r="MVN23" s="39"/>
      <c r="MVO23" s="39"/>
      <c r="MVP23" s="39"/>
      <c r="MVQ23" s="39"/>
      <c r="MVR23" s="39"/>
      <c r="MVS23" s="39"/>
      <c r="MVT23" s="39"/>
      <c r="MVU23" s="39"/>
      <c r="MVV23" s="39"/>
      <c r="MVW23" s="39"/>
      <c r="MVX23" s="39"/>
      <c r="MVY23" s="39"/>
      <c r="MVZ23" s="39"/>
      <c r="MWA23" s="39"/>
      <c r="MWB23" s="39"/>
      <c r="MWC23" s="39"/>
      <c r="MWD23" s="39"/>
      <c r="MWE23" s="39"/>
      <c r="MWF23" s="39"/>
      <c r="MWG23" s="39"/>
      <c r="MWH23" s="39"/>
      <c r="MWI23" s="39"/>
      <c r="MWJ23" s="39"/>
      <c r="MWK23" s="39"/>
      <c r="MWL23" s="39"/>
      <c r="MWM23" s="39"/>
      <c r="MWN23" s="39"/>
      <c r="MWO23" s="39"/>
      <c r="MWP23" s="39"/>
      <c r="MWQ23" s="39"/>
      <c r="MWR23" s="39"/>
      <c r="MWS23" s="39"/>
      <c r="MWT23" s="39"/>
      <c r="MWU23" s="39"/>
      <c r="MWV23" s="39"/>
      <c r="MWW23" s="39"/>
      <c r="MWX23" s="39"/>
      <c r="MWY23" s="39"/>
      <c r="MWZ23" s="39"/>
      <c r="MXA23" s="39"/>
      <c r="MXB23" s="39"/>
      <c r="MXC23" s="39"/>
      <c r="MXD23" s="39"/>
      <c r="MXE23" s="39"/>
      <c r="MXF23" s="39"/>
      <c r="MXG23" s="39"/>
      <c r="MXH23" s="39"/>
      <c r="MXI23" s="39"/>
      <c r="MXJ23" s="39"/>
      <c r="MXK23" s="39"/>
      <c r="MXL23" s="39"/>
      <c r="MXM23" s="39"/>
      <c r="MXN23" s="39"/>
      <c r="MXO23" s="39"/>
      <c r="MXP23" s="39"/>
      <c r="MXQ23" s="39"/>
      <c r="MXR23" s="39"/>
      <c r="MXS23" s="39"/>
      <c r="MXT23" s="39"/>
      <c r="MXU23" s="39"/>
      <c r="MXV23" s="39"/>
      <c r="MXW23" s="39"/>
      <c r="MXX23" s="39"/>
      <c r="MXY23" s="39"/>
      <c r="MXZ23" s="39"/>
      <c r="MYA23" s="39"/>
      <c r="MYB23" s="39"/>
      <c r="MYC23" s="39"/>
      <c r="MYD23" s="39"/>
      <c r="MYE23" s="39"/>
      <c r="MYF23" s="39"/>
      <c r="MYG23" s="39"/>
      <c r="MYH23" s="39"/>
      <c r="MYI23" s="39"/>
      <c r="MYJ23" s="39"/>
      <c r="MYK23" s="39"/>
      <c r="MYL23" s="39"/>
      <c r="MYM23" s="39"/>
      <c r="MYN23" s="39"/>
      <c r="MYO23" s="39"/>
      <c r="MYP23" s="39"/>
      <c r="MYQ23" s="39"/>
      <c r="MYR23" s="39"/>
      <c r="MYS23" s="39"/>
      <c r="MYT23" s="39"/>
      <c r="MYU23" s="39"/>
      <c r="MYV23" s="39"/>
      <c r="MYW23" s="39"/>
      <c r="MYX23" s="39"/>
      <c r="MYY23" s="39"/>
      <c r="MYZ23" s="39"/>
      <c r="MZA23" s="39"/>
      <c r="MZB23" s="39"/>
      <c r="MZC23" s="39"/>
      <c r="MZD23" s="39"/>
      <c r="MZE23" s="39"/>
      <c r="MZF23" s="39"/>
      <c r="MZG23" s="39"/>
      <c r="MZH23" s="39"/>
      <c r="MZI23" s="39"/>
      <c r="MZJ23" s="39"/>
      <c r="MZK23" s="39"/>
      <c r="MZL23" s="39"/>
      <c r="MZM23" s="39"/>
      <c r="MZN23" s="39"/>
      <c r="MZO23" s="39"/>
      <c r="MZP23" s="39"/>
      <c r="MZQ23" s="39"/>
      <c r="MZR23" s="39"/>
      <c r="MZS23" s="39"/>
      <c r="MZT23" s="39"/>
      <c r="MZU23" s="39"/>
      <c r="MZV23" s="39"/>
      <c r="MZW23" s="39"/>
      <c r="MZX23" s="39"/>
      <c r="MZY23" s="39"/>
      <c r="MZZ23" s="39"/>
      <c r="NAA23" s="39"/>
      <c r="NAB23" s="39"/>
      <c r="NAC23" s="39"/>
      <c r="NAD23" s="39"/>
      <c r="NAE23" s="39"/>
      <c r="NAF23" s="39"/>
      <c r="NAG23" s="39"/>
      <c r="NAH23" s="39"/>
      <c r="NAI23" s="39"/>
      <c r="NAJ23" s="39"/>
      <c r="NAK23" s="39"/>
      <c r="NAL23" s="39"/>
      <c r="NAM23" s="39"/>
      <c r="NAN23" s="39"/>
      <c r="NAO23" s="39"/>
      <c r="NAP23" s="39"/>
      <c r="NAQ23" s="39"/>
      <c r="NAR23" s="39"/>
      <c r="NAS23" s="39"/>
      <c r="NAT23" s="39"/>
      <c r="NAU23" s="39"/>
      <c r="NAV23" s="39"/>
      <c r="NAW23" s="39"/>
      <c r="NAX23" s="39"/>
      <c r="NAY23" s="39"/>
      <c r="NAZ23" s="39"/>
      <c r="NBA23" s="39"/>
      <c r="NBB23" s="39"/>
      <c r="NBC23" s="39"/>
      <c r="NBD23" s="39"/>
      <c r="NBE23" s="39"/>
      <c r="NBF23" s="39"/>
      <c r="NBG23" s="39"/>
      <c r="NBH23" s="39"/>
      <c r="NBI23" s="39"/>
      <c r="NBJ23" s="39"/>
      <c r="NBK23" s="39"/>
      <c r="NBL23" s="39"/>
      <c r="NBM23" s="39"/>
      <c r="NBN23" s="39"/>
      <c r="NBO23" s="39"/>
      <c r="NBP23" s="39"/>
      <c r="NBQ23" s="39"/>
      <c r="NBR23" s="39"/>
      <c r="NBS23" s="39"/>
      <c r="NBT23" s="39"/>
      <c r="NBU23" s="39"/>
      <c r="NBV23" s="39"/>
      <c r="NBW23" s="39"/>
      <c r="NBX23" s="39"/>
      <c r="NBY23" s="39"/>
      <c r="NBZ23" s="39"/>
      <c r="NCA23" s="39"/>
      <c r="NCB23" s="39"/>
      <c r="NCC23" s="39"/>
      <c r="NCD23" s="39"/>
      <c r="NCE23" s="39"/>
      <c r="NCF23" s="39"/>
      <c r="NCG23" s="39"/>
      <c r="NCH23" s="39"/>
      <c r="NCI23" s="39"/>
      <c r="NCJ23" s="39"/>
      <c r="NCK23" s="39"/>
      <c r="NCL23" s="39"/>
      <c r="NCM23" s="39"/>
      <c r="NCN23" s="39"/>
      <c r="NCO23" s="39"/>
      <c r="NCP23" s="39"/>
      <c r="NCQ23" s="39"/>
      <c r="NCR23" s="39"/>
      <c r="NCS23" s="39"/>
      <c r="NCT23" s="39"/>
      <c r="NCU23" s="39"/>
      <c r="NCV23" s="39"/>
      <c r="NCW23" s="39"/>
      <c r="NCX23" s="39"/>
      <c r="NCY23" s="39"/>
      <c r="NCZ23" s="39"/>
      <c r="NDA23" s="39"/>
      <c r="NDB23" s="39"/>
      <c r="NDC23" s="39"/>
      <c r="NDD23" s="39"/>
      <c r="NDE23" s="39"/>
      <c r="NDF23" s="39"/>
      <c r="NDG23" s="39"/>
      <c r="NDH23" s="39"/>
      <c r="NDI23" s="39"/>
      <c r="NDJ23" s="39"/>
      <c r="NDK23" s="39"/>
      <c r="NDL23" s="39"/>
      <c r="NDM23" s="39"/>
      <c r="NDN23" s="39"/>
      <c r="NDO23" s="39"/>
      <c r="NDP23" s="39"/>
      <c r="NDQ23" s="39"/>
      <c r="NDR23" s="39"/>
      <c r="NDS23" s="39"/>
      <c r="NDT23" s="39"/>
      <c r="NDU23" s="39"/>
      <c r="NDV23" s="39"/>
      <c r="NDW23" s="39"/>
      <c r="NDX23" s="39"/>
      <c r="NDY23" s="39"/>
      <c r="NDZ23" s="39"/>
      <c r="NEA23" s="39"/>
      <c r="NEB23" s="39"/>
      <c r="NEC23" s="39"/>
      <c r="NED23" s="39"/>
      <c r="NEE23" s="39"/>
      <c r="NEF23" s="39"/>
      <c r="NEG23" s="39"/>
      <c r="NEH23" s="39"/>
      <c r="NEI23" s="39"/>
      <c r="NEJ23" s="39"/>
      <c r="NEK23" s="39"/>
      <c r="NEL23" s="39"/>
      <c r="NEM23" s="39"/>
      <c r="NEN23" s="39"/>
      <c r="NEO23" s="39"/>
      <c r="NEP23" s="39"/>
      <c r="NEQ23" s="39"/>
      <c r="NER23" s="39"/>
      <c r="NES23" s="39"/>
      <c r="NET23" s="39"/>
      <c r="NEU23" s="39"/>
      <c r="NEV23" s="39"/>
      <c r="NEW23" s="39"/>
      <c r="NEX23" s="39"/>
      <c r="NEY23" s="39"/>
      <c r="NEZ23" s="39"/>
      <c r="NFA23" s="39"/>
      <c r="NFB23" s="39"/>
      <c r="NFC23" s="39"/>
      <c r="NFD23" s="39"/>
      <c r="NFE23" s="39"/>
      <c r="NFF23" s="39"/>
      <c r="NFG23" s="39"/>
      <c r="NFH23" s="39"/>
      <c r="NFI23" s="39"/>
      <c r="NFJ23" s="39"/>
      <c r="NFK23" s="39"/>
      <c r="NFL23" s="39"/>
      <c r="NFM23" s="39"/>
      <c r="NFN23" s="39"/>
      <c r="NFO23" s="39"/>
      <c r="NFP23" s="39"/>
      <c r="NFQ23" s="39"/>
      <c r="NFR23" s="39"/>
      <c r="NFS23" s="39"/>
      <c r="NFT23" s="39"/>
      <c r="NFU23" s="39"/>
      <c r="NFV23" s="39"/>
      <c r="NFW23" s="39"/>
      <c r="NFX23" s="39"/>
      <c r="NFY23" s="39"/>
      <c r="NFZ23" s="39"/>
      <c r="NGA23" s="39"/>
      <c r="NGB23" s="39"/>
      <c r="NGC23" s="39"/>
      <c r="NGD23" s="39"/>
      <c r="NGE23" s="39"/>
      <c r="NGF23" s="39"/>
      <c r="NGG23" s="39"/>
      <c r="NGH23" s="39"/>
      <c r="NGI23" s="39"/>
      <c r="NGJ23" s="39"/>
      <c r="NGK23" s="39"/>
      <c r="NGL23" s="39"/>
      <c r="NGM23" s="39"/>
      <c r="NGN23" s="39"/>
      <c r="NGO23" s="39"/>
      <c r="NGP23" s="39"/>
      <c r="NGQ23" s="39"/>
      <c r="NGR23" s="39"/>
      <c r="NGS23" s="39"/>
      <c r="NGT23" s="39"/>
      <c r="NGU23" s="39"/>
      <c r="NGV23" s="39"/>
      <c r="NGW23" s="39"/>
      <c r="NGX23" s="39"/>
      <c r="NGY23" s="39"/>
      <c r="NGZ23" s="39"/>
      <c r="NHA23" s="39"/>
      <c r="NHB23" s="39"/>
      <c r="NHC23" s="39"/>
      <c r="NHD23" s="39"/>
      <c r="NHE23" s="39"/>
      <c r="NHF23" s="39"/>
      <c r="NHG23" s="39"/>
      <c r="NHH23" s="39"/>
      <c r="NHI23" s="39"/>
      <c r="NHJ23" s="39"/>
      <c r="NHK23" s="39"/>
      <c r="NHL23" s="39"/>
      <c r="NHM23" s="39"/>
      <c r="NHN23" s="39"/>
      <c r="NHO23" s="39"/>
      <c r="NHP23" s="39"/>
      <c r="NHQ23" s="39"/>
      <c r="NHR23" s="39"/>
      <c r="NHS23" s="39"/>
      <c r="NHT23" s="39"/>
      <c r="NHU23" s="39"/>
      <c r="NHV23" s="39"/>
      <c r="NHW23" s="39"/>
      <c r="NHX23" s="39"/>
      <c r="NHY23" s="39"/>
      <c r="NHZ23" s="39"/>
      <c r="NIA23" s="39"/>
      <c r="NIB23" s="39"/>
      <c r="NIC23" s="39"/>
      <c r="NID23" s="39"/>
      <c r="NIE23" s="39"/>
      <c r="NIF23" s="39"/>
      <c r="NIG23" s="39"/>
      <c r="NIH23" s="39"/>
      <c r="NII23" s="39"/>
      <c r="NIJ23" s="39"/>
      <c r="NIK23" s="39"/>
      <c r="NIL23" s="39"/>
      <c r="NIM23" s="39"/>
      <c r="NIN23" s="39"/>
      <c r="NIO23" s="39"/>
      <c r="NIP23" s="39"/>
      <c r="NIQ23" s="39"/>
      <c r="NIR23" s="39"/>
      <c r="NIS23" s="39"/>
      <c r="NIT23" s="39"/>
      <c r="NIU23" s="39"/>
      <c r="NIV23" s="39"/>
      <c r="NIW23" s="39"/>
      <c r="NIX23" s="39"/>
      <c r="NIY23" s="39"/>
      <c r="NIZ23" s="39"/>
      <c r="NJA23" s="39"/>
      <c r="NJB23" s="39"/>
      <c r="NJC23" s="39"/>
      <c r="NJD23" s="39"/>
      <c r="NJE23" s="39"/>
      <c r="NJF23" s="39"/>
      <c r="NJG23" s="39"/>
      <c r="NJH23" s="39"/>
      <c r="NJI23" s="39"/>
      <c r="NJJ23" s="39"/>
      <c r="NJK23" s="39"/>
      <c r="NJL23" s="39"/>
      <c r="NJM23" s="39"/>
      <c r="NJN23" s="39"/>
      <c r="NJO23" s="39"/>
      <c r="NJP23" s="39"/>
      <c r="NJQ23" s="39"/>
      <c r="NJR23" s="39"/>
      <c r="NJS23" s="39"/>
      <c r="NJT23" s="39"/>
      <c r="NJU23" s="39"/>
      <c r="NJV23" s="39"/>
      <c r="NJW23" s="39"/>
      <c r="NJX23" s="39"/>
      <c r="NJY23" s="39"/>
      <c r="NJZ23" s="39"/>
      <c r="NKA23" s="39"/>
      <c r="NKB23" s="39"/>
      <c r="NKC23" s="39"/>
      <c r="NKD23" s="39"/>
      <c r="NKE23" s="39"/>
      <c r="NKF23" s="39"/>
      <c r="NKG23" s="39"/>
      <c r="NKH23" s="39"/>
      <c r="NKI23" s="39"/>
      <c r="NKJ23" s="39"/>
      <c r="NKK23" s="39"/>
      <c r="NKL23" s="39"/>
      <c r="NKM23" s="39"/>
      <c r="NKN23" s="39"/>
      <c r="NKO23" s="39"/>
      <c r="NKP23" s="39"/>
      <c r="NKQ23" s="39"/>
      <c r="NKR23" s="39"/>
      <c r="NKS23" s="39"/>
      <c r="NKT23" s="39"/>
      <c r="NKU23" s="39"/>
      <c r="NKV23" s="39"/>
      <c r="NKW23" s="39"/>
      <c r="NKX23" s="39"/>
      <c r="NKY23" s="39"/>
      <c r="NKZ23" s="39"/>
      <c r="NLA23" s="39"/>
      <c r="NLB23" s="39"/>
      <c r="NLC23" s="39"/>
      <c r="NLD23" s="39"/>
      <c r="NLE23" s="39"/>
      <c r="NLF23" s="39"/>
      <c r="NLG23" s="39"/>
      <c r="NLH23" s="39"/>
      <c r="NLI23" s="39"/>
      <c r="NLJ23" s="39"/>
      <c r="NLK23" s="39"/>
      <c r="NLL23" s="39"/>
      <c r="NLM23" s="39"/>
      <c r="NLN23" s="39"/>
      <c r="NLO23" s="39"/>
      <c r="NLP23" s="39"/>
      <c r="NLQ23" s="39"/>
      <c r="NLR23" s="39"/>
      <c r="NLS23" s="39"/>
      <c r="NLT23" s="39"/>
      <c r="NLU23" s="39"/>
      <c r="NLV23" s="39"/>
      <c r="NLW23" s="39"/>
      <c r="NLX23" s="39"/>
      <c r="NLY23" s="39"/>
      <c r="NLZ23" s="39"/>
      <c r="NMA23" s="39"/>
      <c r="NMB23" s="39"/>
      <c r="NMC23" s="39"/>
      <c r="NMD23" s="39"/>
      <c r="NME23" s="39"/>
      <c r="NMF23" s="39"/>
      <c r="NMG23" s="39"/>
      <c r="NMH23" s="39"/>
      <c r="NMI23" s="39"/>
      <c r="NMJ23" s="39"/>
      <c r="NMK23" s="39"/>
      <c r="NML23" s="39"/>
      <c r="NMM23" s="39"/>
      <c r="NMN23" s="39"/>
      <c r="NMO23" s="39"/>
      <c r="NMP23" s="39"/>
      <c r="NMQ23" s="39"/>
      <c r="NMR23" s="39"/>
      <c r="NMS23" s="39"/>
      <c r="NMT23" s="39"/>
      <c r="NMU23" s="39"/>
      <c r="NMV23" s="39"/>
      <c r="NMW23" s="39"/>
      <c r="NMX23" s="39"/>
      <c r="NMY23" s="39"/>
      <c r="NMZ23" s="39"/>
      <c r="NNA23" s="39"/>
      <c r="NNB23" s="39"/>
      <c r="NNC23" s="39"/>
      <c r="NND23" s="39"/>
      <c r="NNE23" s="39"/>
      <c r="NNF23" s="39"/>
      <c r="NNG23" s="39"/>
      <c r="NNH23" s="39"/>
      <c r="NNI23" s="39"/>
      <c r="NNJ23" s="39"/>
      <c r="NNK23" s="39"/>
      <c r="NNL23" s="39"/>
      <c r="NNM23" s="39"/>
      <c r="NNN23" s="39"/>
      <c r="NNO23" s="39"/>
      <c r="NNP23" s="39"/>
      <c r="NNQ23" s="39"/>
      <c r="NNR23" s="39"/>
      <c r="NNS23" s="39"/>
      <c r="NNT23" s="39"/>
      <c r="NNU23" s="39"/>
      <c r="NNV23" s="39"/>
      <c r="NNW23" s="39"/>
      <c r="NNX23" s="39"/>
      <c r="NNY23" s="39"/>
      <c r="NNZ23" s="39"/>
      <c r="NOA23" s="39"/>
      <c r="NOB23" s="39"/>
      <c r="NOC23" s="39"/>
      <c r="NOD23" s="39"/>
      <c r="NOE23" s="39"/>
      <c r="NOF23" s="39"/>
      <c r="NOG23" s="39"/>
      <c r="NOH23" s="39"/>
      <c r="NOI23" s="39"/>
      <c r="NOJ23" s="39"/>
      <c r="NOK23" s="39"/>
      <c r="NOL23" s="39"/>
      <c r="NOM23" s="39"/>
      <c r="NON23" s="39"/>
      <c r="NOO23" s="39"/>
      <c r="NOP23" s="39"/>
      <c r="NOQ23" s="39"/>
      <c r="NOR23" s="39"/>
      <c r="NOS23" s="39"/>
      <c r="NOT23" s="39"/>
      <c r="NOU23" s="39"/>
      <c r="NOV23" s="39"/>
      <c r="NOW23" s="39"/>
      <c r="NOX23" s="39"/>
      <c r="NOY23" s="39"/>
      <c r="NOZ23" s="39"/>
      <c r="NPA23" s="39"/>
      <c r="NPB23" s="39"/>
      <c r="NPC23" s="39"/>
      <c r="NPD23" s="39"/>
      <c r="NPE23" s="39"/>
      <c r="NPF23" s="39"/>
      <c r="NPG23" s="39"/>
      <c r="NPH23" s="39"/>
      <c r="NPI23" s="39"/>
      <c r="NPJ23" s="39"/>
      <c r="NPK23" s="39"/>
      <c r="NPL23" s="39"/>
      <c r="NPM23" s="39"/>
      <c r="NPN23" s="39"/>
      <c r="NPO23" s="39"/>
      <c r="NPP23" s="39"/>
      <c r="NPQ23" s="39"/>
      <c r="NPR23" s="39"/>
      <c r="NPS23" s="39"/>
      <c r="NPT23" s="39"/>
      <c r="NPU23" s="39"/>
      <c r="NPV23" s="39"/>
      <c r="NPW23" s="39"/>
      <c r="NPX23" s="39"/>
      <c r="NPY23" s="39"/>
      <c r="NPZ23" s="39"/>
      <c r="NQA23" s="39"/>
      <c r="NQB23" s="39"/>
      <c r="NQC23" s="39"/>
      <c r="NQD23" s="39"/>
      <c r="NQE23" s="39"/>
      <c r="NQF23" s="39"/>
      <c r="NQG23" s="39"/>
      <c r="NQH23" s="39"/>
      <c r="NQI23" s="39"/>
      <c r="NQJ23" s="39"/>
      <c r="NQK23" s="39"/>
      <c r="NQL23" s="39"/>
      <c r="NQM23" s="39"/>
      <c r="NQN23" s="39"/>
      <c r="NQO23" s="39"/>
      <c r="NQP23" s="39"/>
      <c r="NQQ23" s="39"/>
      <c r="NQR23" s="39"/>
      <c r="NQS23" s="39"/>
      <c r="NQT23" s="39"/>
      <c r="NQU23" s="39"/>
      <c r="NQV23" s="39"/>
      <c r="NQW23" s="39"/>
      <c r="NQX23" s="39"/>
      <c r="NQY23" s="39"/>
      <c r="NQZ23" s="39"/>
      <c r="NRA23" s="39"/>
      <c r="NRB23" s="39"/>
      <c r="NRC23" s="39"/>
      <c r="NRD23" s="39"/>
      <c r="NRE23" s="39"/>
      <c r="NRF23" s="39"/>
      <c r="NRG23" s="39"/>
      <c r="NRH23" s="39"/>
      <c r="NRI23" s="39"/>
      <c r="NRJ23" s="39"/>
      <c r="NRK23" s="39"/>
      <c r="NRL23" s="39"/>
      <c r="NRM23" s="39"/>
      <c r="NRN23" s="39"/>
      <c r="NRO23" s="39"/>
      <c r="NRP23" s="39"/>
      <c r="NRQ23" s="39"/>
      <c r="NRR23" s="39"/>
      <c r="NRS23" s="39"/>
      <c r="NRT23" s="39"/>
      <c r="NRU23" s="39"/>
      <c r="NRV23" s="39"/>
      <c r="NRW23" s="39"/>
      <c r="NRX23" s="39"/>
      <c r="NRY23" s="39"/>
      <c r="NRZ23" s="39"/>
      <c r="NSA23" s="39"/>
      <c r="NSB23" s="39"/>
      <c r="NSC23" s="39"/>
      <c r="NSD23" s="39"/>
      <c r="NSE23" s="39"/>
      <c r="NSF23" s="39"/>
      <c r="NSG23" s="39"/>
      <c r="NSH23" s="39"/>
      <c r="NSI23" s="39"/>
      <c r="NSJ23" s="39"/>
      <c r="NSK23" s="39"/>
      <c r="NSL23" s="39"/>
      <c r="NSM23" s="39"/>
      <c r="NSN23" s="39"/>
      <c r="NSO23" s="39"/>
      <c r="NSP23" s="39"/>
      <c r="NSQ23" s="39"/>
      <c r="NSR23" s="39"/>
      <c r="NSS23" s="39"/>
      <c r="NST23" s="39"/>
      <c r="NSU23" s="39"/>
      <c r="NSV23" s="39"/>
      <c r="NSW23" s="39"/>
      <c r="NSX23" s="39"/>
      <c r="NSY23" s="39"/>
      <c r="NSZ23" s="39"/>
      <c r="NTA23" s="39"/>
      <c r="NTB23" s="39"/>
      <c r="NTC23" s="39"/>
      <c r="NTD23" s="39"/>
      <c r="NTE23" s="39"/>
      <c r="NTF23" s="39"/>
      <c r="NTG23" s="39"/>
      <c r="NTH23" s="39"/>
      <c r="NTI23" s="39"/>
      <c r="NTJ23" s="39"/>
      <c r="NTK23" s="39"/>
      <c r="NTL23" s="39"/>
      <c r="NTM23" s="39"/>
      <c r="NTN23" s="39"/>
      <c r="NTO23" s="39"/>
      <c r="NTP23" s="39"/>
      <c r="NTQ23" s="39"/>
      <c r="NTR23" s="39"/>
      <c r="NTS23" s="39"/>
      <c r="NTT23" s="39"/>
      <c r="NTU23" s="39"/>
      <c r="NTV23" s="39"/>
      <c r="NTW23" s="39"/>
      <c r="NTX23" s="39"/>
      <c r="NTY23" s="39"/>
      <c r="NTZ23" s="39"/>
      <c r="NUA23" s="39"/>
      <c r="NUB23" s="39"/>
      <c r="NUC23" s="39"/>
      <c r="NUD23" s="39"/>
      <c r="NUE23" s="39"/>
      <c r="NUF23" s="39"/>
      <c r="NUG23" s="39"/>
      <c r="NUH23" s="39"/>
      <c r="NUI23" s="39"/>
      <c r="NUJ23" s="39"/>
      <c r="NUK23" s="39"/>
      <c r="NUL23" s="39"/>
      <c r="NUM23" s="39"/>
      <c r="NUN23" s="39"/>
      <c r="NUO23" s="39"/>
      <c r="NUP23" s="39"/>
      <c r="NUQ23" s="39"/>
      <c r="NUR23" s="39"/>
      <c r="NUS23" s="39"/>
      <c r="NUT23" s="39"/>
      <c r="NUU23" s="39"/>
      <c r="NUV23" s="39"/>
      <c r="NUW23" s="39"/>
      <c r="NUX23" s="39"/>
      <c r="NUY23" s="39"/>
      <c r="NUZ23" s="39"/>
      <c r="NVA23" s="39"/>
      <c r="NVB23" s="39"/>
      <c r="NVC23" s="39"/>
      <c r="NVD23" s="39"/>
      <c r="NVE23" s="39"/>
      <c r="NVF23" s="39"/>
      <c r="NVG23" s="39"/>
      <c r="NVH23" s="39"/>
      <c r="NVI23" s="39"/>
      <c r="NVJ23" s="39"/>
      <c r="NVK23" s="39"/>
      <c r="NVL23" s="39"/>
      <c r="NVM23" s="39"/>
      <c r="NVN23" s="39"/>
      <c r="NVO23" s="39"/>
      <c r="NVP23" s="39"/>
      <c r="NVQ23" s="39"/>
      <c r="NVR23" s="39"/>
      <c r="NVS23" s="39"/>
      <c r="NVT23" s="39"/>
      <c r="NVU23" s="39"/>
      <c r="NVV23" s="39"/>
      <c r="NVW23" s="39"/>
      <c r="NVX23" s="39"/>
      <c r="NVY23" s="39"/>
      <c r="NVZ23" s="39"/>
      <c r="NWA23" s="39"/>
      <c r="NWB23" s="39"/>
      <c r="NWC23" s="39"/>
      <c r="NWD23" s="39"/>
      <c r="NWE23" s="39"/>
      <c r="NWF23" s="39"/>
      <c r="NWG23" s="39"/>
      <c r="NWH23" s="39"/>
      <c r="NWI23" s="39"/>
      <c r="NWJ23" s="39"/>
      <c r="NWK23" s="39"/>
      <c r="NWL23" s="39"/>
      <c r="NWM23" s="39"/>
      <c r="NWN23" s="39"/>
      <c r="NWO23" s="39"/>
      <c r="NWP23" s="39"/>
      <c r="NWQ23" s="39"/>
      <c r="NWR23" s="39"/>
      <c r="NWS23" s="39"/>
      <c r="NWT23" s="39"/>
      <c r="NWU23" s="39"/>
      <c r="NWV23" s="39"/>
      <c r="NWW23" s="39"/>
      <c r="NWX23" s="39"/>
      <c r="NWY23" s="39"/>
      <c r="NWZ23" s="39"/>
      <c r="NXA23" s="39"/>
      <c r="NXB23" s="39"/>
      <c r="NXC23" s="39"/>
      <c r="NXD23" s="39"/>
      <c r="NXE23" s="39"/>
      <c r="NXF23" s="39"/>
      <c r="NXG23" s="39"/>
      <c r="NXH23" s="39"/>
      <c r="NXI23" s="39"/>
      <c r="NXJ23" s="39"/>
      <c r="NXK23" s="39"/>
      <c r="NXL23" s="39"/>
      <c r="NXM23" s="39"/>
      <c r="NXN23" s="39"/>
      <c r="NXO23" s="39"/>
      <c r="NXP23" s="39"/>
      <c r="NXQ23" s="39"/>
      <c r="NXR23" s="39"/>
      <c r="NXS23" s="39"/>
      <c r="NXT23" s="39"/>
      <c r="NXU23" s="39"/>
      <c r="NXV23" s="39"/>
      <c r="NXW23" s="39"/>
      <c r="NXX23" s="39"/>
      <c r="NXY23" s="39"/>
      <c r="NXZ23" s="39"/>
      <c r="NYA23" s="39"/>
      <c r="NYB23" s="39"/>
      <c r="NYC23" s="39"/>
      <c r="NYD23" s="39"/>
      <c r="NYE23" s="39"/>
      <c r="NYF23" s="39"/>
      <c r="NYG23" s="39"/>
      <c r="NYH23" s="39"/>
      <c r="NYI23" s="39"/>
      <c r="NYJ23" s="39"/>
      <c r="NYK23" s="39"/>
      <c r="NYL23" s="39"/>
      <c r="NYM23" s="39"/>
      <c r="NYN23" s="39"/>
      <c r="NYO23" s="39"/>
      <c r="NYP23" s="39"/>
      <c r="NYQ23" s="39"/>
      <c r="NYR23" s="39"/>
      <c r="NYS23" s="39"/>
      <c r="NYT23" s="39"/>
      <c r="NYU23" s="39"/>
      <c r="NYV23" s="39"/>
      <c r="NYW23" s="39"/>
      <c r="NYX23" s="39"/>
      <c r="NYY23" s="39"/>
      <c r="NYZ23" s="39"/>
      <c r="NZA23" s="39"/>
      <c r="NZB23" s="39"/>
      <c r="NZC23" s="39"/>
      <c r="NZD23" s="39"/>
      <c r="NZE23" s="39"/>
      <c r="NZF23" s="39"/>
      <c r="NZG23" s="39"/>
      <c r="NZH23" s="39"/>
      <c r="NZI23" s="39"/>
      <c r="NZJ23" s="39"/>
      <c r="NZK23" s="39"/>
      <c r="NZL23" s="39"/>
      <c r="NZM23" s="39"/>
      <c r="NZN23" s="39"/>
      <c r="NZO23" s="39"/>
      <c r="NZP23" s="39"/>
      <c r="NZQ23" s="39"/>
      <c r="NZR23" s="39"/>
      <c r="NZS23" s="39"/>
      <c r="NZT23" s="39"/>
      <c r="NZU23" s="39"/>
      <c r="NZV23" s="39"/>
      <c r="NZW23" s="39"/>
      <c r="NZX23" s="39"/>
      <c r="NZY23" s="39"/>
      <c r="NZZ23" s="39"/>
      <c r="OAA23" s="39"/>
      <c r="OAB23" s="39"/>
      <c r="OAC23" s="39"/>
      <c r="OAD23" s="39"/>
      <c r="OAE23" s="39"/>
      <c r="OAF23" s="39"/>
      <c r="OAG23" s="39"/>
      <c r="OAH23" s="39"/>
      <c r="OAI23" s="39"/>
      <c r="OAJ23" s="39"/>
      <c r="OAK23" s="39"/>
      <c r="OAL23" s="39"/>
      <c r="OAM23" s="39"/>
      <c r="OAN23" s="39"/>
      <c r="OAO23" s="39"/>
      <c r="OAP23" s="39"/>
      <c r="OAQ23" s="39"/>
      <c r="OAR23" s="39"/>
      <c r="OAS23" s="39"/>
      <c r="OAT23" s="39"/>
      <c r="OAU23" s="39"/>
      <c r="OAV23" s="39"/>
      <c r="OAW23" s="39"/>
      <c r="OAX23" s="39"/>
      <c r="OAY23" s="39"/>
      <c r="OAZ23" s="39"/>
      <c r="OBA23" s="39"/>
      <c r="OBB23" s="39"/>
      <c r="OBC23" s="39"/>
      <c r="OBD23" s="39"/>
      <c r="OBE23" s="39"/>
      <c r="OBF23" s="39"/>
      <c r="OBG23" s="39"/>
      <c r="OBH23" s="39"/>
      <c r="OBI23" s="39"/>
      <c r="OBJ23" s="39"/>
      <c r="OBK23" s="39"/>
      <c r="OBL23" s="39"/>
      <c r="OBM23" s="39"/>
      <c r="OBN23" s="39"/>
      <c r="OBO23" s="39"/>
      <c r="OBP23" s="39"/>
      <c r="OBQ23" s="39"/>
      <c r="OBR23" s="39"/>
      <c r="OBS23" s="39"/>
      <c r="OBT23" s="39"/>
      <c r="OBU23" s="39"/>
      <c r="OBV23" s="39"/>
      <c r="OBW23" s="39"/>
      <c r="OBX23" s="39"/>
      <c r="OBY23" s="39"/>
      <c r="OBZ23" s="39"/>
      <c r="OCA23" s="39"/>
      <c r="OCB23" s="39"/>
      <c r="OCC23" s="39"/>
      <c r="OCD23" s="39"/>
      <c r="OCE23" s="39"/>
      <c r="OCF23" s="39"/>
      <c r="OCG23" s="39"/>
      <c r="OCH23" s="39"/>
      <c r="OCI23" s="39"/>
      <c r="OCJ23" s="39"/>
      <c r="OCK23" s="39"/>
      <c r="OCL23" s="39"/>
      <c r="OCM23" s="39"/>
      <c r="OCN23" s="39"/>
      <c r="OCO23" s="39"/>
      <c r="OCP23" s="39"/>
      <c r="OCQ23" s="39"/>
      <c r="OCR23" s="39"/>
      <c r="OCS23" s="39"/>
      <c r="OCT23" s="39"/>
      <c r="OCU23" s="39"/>
      <c r="OCV23" s="39"/>
      <c r="OCW23" s="39"/>
      <c r="OCX23" s="39"/>
      <c r="OCY23" s="39"/>
      <c r="OCZ23" s="39"/>
      <c r="ODA23" s="39"/>
      <c r="ODB23" s="39"/>
      <c r="ODC23" s="39"/>
      <c r="ODD23" s="39"/>
      <c r="ODE23" s="39"/>
      <c r="ODF23" s="39"/>
      <c r="ODG23" s="39"/>
      <c r="ODH23" s="39"/>
      <c r="ODI23" s="39"/>
      <c r="ODJ23" s="39"/>
      <c r="ODK23" s="39"/>
      <c r="ODL23" s="39"/>
      <c r="ODM23" s="39"/>
      <c r="ODN23" s="39"/>
      <c r="ODO23" s="39"/>
      <c r="ODP23" s="39"/>
      <c r="ODQ23" s="39"/>
      <c r="ODR23" s="39"/>
      <c r="ODS23" s="39"/>
      <c r="ODT23" s="39"/>
      <c r="ODU23" s="39"/>
      <c r="ODV23" s="39"/>
      <c r="ODW23" s="39"/>
      <c r="ODX23" s="39"/>
      <c r="ODY23" s="39"/>
      <c r="ODZ23" s="39"/>
      <c r="OEA23" s="39"/>
      <c r="OEB23" s="39"/>
      <c r="OEC23" s="39"/>
      <c r="OED23" s="39"/>
      <c r="OEE23" s="39"/>
      <c r="OEF23" s="39"/>
      <c r="OEG23" s="39"/>
      <c r="OEH23" s="39"/>
      <c r="OEI23" s="39"/>
      <c r="OEJ23" s="39"/>
      <c r="OEK23" s="39"/>
      <c r="OEL23" s="39"/>
      <c r="OEM23" s="39"/>
      <c r="OEN23" s="39"/>
      <c r="OEO23" s="39"/>
      <c r="OEP23" s="39"/>
      <c r="OEQ23" s="39"/>
      <c r="OER23" s="39"/>
      <c r="OES23" s="39"/>
      <c r="OET23" s="39"/>
      <c r="OEU23" s="39"/>
      <c r="OEV23" s="39"/>
      <c r="OEW23" s="39"/>
      <c r="OEX23" s="39"/>
      <c r="OEY23" s="39"/>
      <c r="OEZ23" s="39"/>
      <c r="OFA23" s="39"/>
      <c r="OFB23" s="39"/>
      <c r="OFC23" s="39"/>
      <c r="OFD23" s="39"/>
      <c r="OFE23" s="39"/>
      <c r="OFF23" s="39"/>
      <c r="OFG23" s="39"/>
      <c r="OFH23" s="39"/>
      <c r="OFI23" s="39"/>
      <c r="OFJ23" s="39"/>
      <c r="OFK23" s="39"/>
      <c r="OFL23" s="39"/>
      <c r="OFM23" s="39"/>
      <c r="OFN23" s="39"/>
      <c r="OFO23" s="39"/>
      <c r="OFP23" s="39"/>
      <c r="OFQ23" s="39"/>
      <c r="OFR23" s="39"/>
      <c r="OFS23" s="39"/>
      <c r="OFT23" s="39"/>
      <c r="OFU23" s="39"/>
      <c r="OFV23" s="39"/>
      <c r="OFW23" s="39"/>
      <c r="OFX23" s="39"/>
      <c r="OFY23" s="39"/>
      <c r="OFZ23" s="39"/>
      <c r="OGA23" s="39"/>
      <c r="OGB23" s="39"/>
      <c r="OGC23" s="39"/>
      <c r="OGD23" s="39"/>
      <c r="OGE23" s="39"/>
      <c r="OGF23" s="39"/>
      <c r="OGG23" s="39"/>
      <c r="OGH23" s="39"/>
      <c r="OGI23" s="39"/>
      <c r="OGJ23" s="39"/>
      <c r="OGK23" s="39"/>
      <c r="OGL23" s="39"/>
      <c r="OGM23" s="39"/>
      <c r="OGN23" s="39"/>
      <c r="OGO23" s="39"/>
      <c r="OGP23" s="39"/>
      <c r="OGQ23" s="39"/>
      <c r="OGR23" s="39"/>
      <c r="OGS23" s="39"/>
      <c r="OGT23" s="39"/>
      <c r="OGU23" s="39"/>
      <c r="OGV23" s="39"/>
      <c r="OGW23" s="39"/>
      <c r="OGX23" s="39"/>
      <c r="OGY23" s="39"/>
      <c r="OGZ23" s="39"/>
      <c r="OHA23" s="39"/>
      <c r="OHB23" s="39"/>
      <c r="OHC23" s="39"/>
      <c r="OHD23" s="39"/>
      <c r="OHE23" s="39"/>
      <c r="OHF23" s="39"/>
      <c r="OHG23" s="39"/>
      <c r="OHH23" s="39"/>
      <c r="OHI23" s="39"/>
      <c r="OHJ23" s="39"/>
      <c r="OHK23" s="39"/>
      <c r="OHL23" s="39"/>
      <c r="OHM23" s="39"/>
      <c r="OHN23" s="39"/>
      <c r="OHO23" s="39"/>
      <c r="OHP23" s="39"/>
      <c r="OHQ23" s="39"/>
      <c r="OHR23" s="39"/>
      <c r="OHS23" s="39"/>
      <c r="OHT23" s="39"/>
      <c r="OHU23" s="39"/>
      <c r="OHV23" s="39"/>
      <c r="OHW23" s="39"/>
      <c r="OHX23" s="39"/>
      <c r="OHY23" s="39"/>
      <c r="OHZ23" s="39"/>
      <c r="OIA23" s="39"/>
      <c r="OIB23" s="39"/>
      <c r="OIC23" s="39"/>
      <c r="OID23" s="39"/>
      <c r="OIE23" s="39"/>
      <c r="OIF23" s="39"/>
      <c r="OIG23" s="39"/>
      <c r="OIH23" s="39"/>
      <c r="OII23" s="39"/>
      <c r="OIJ23" s="39"/>
      <c r="OIK23" s="39"/>
      <c r="OIL23" s="39"/>
      <c r="OIM23" s="39"/>
      <c r="OIN23" s="39"/>
      <c r="OIO23" s="39"/>
      <c r="OIP23" s="39"/>
      <c r="OIQ23" s="39"/>
      <c r="OIR23" s="39"/>
      <c r="OIS23" s="39"/>
      <c r="OIT23" s="39"/>
      <c r="OIU23" s="39"/>
      <c r="OIV23" s="39"/>
      <c r="OIW23" s="39"/>
      <c r="OIX23" s="39"/>
      <c r="OIY23" s="39"/>
      <c r="OIZ23" s="39"/>
      <c r="OJA23" s="39"/>
      <c r="OJB23" s="39"/>
      <c r="OJC23" s="39"/>
      <c r="OJD23" s="39"/>
      <c r="OJE23" s="39"/>
      <c r="OJF23" s="39"/>
      <c r="OJG23" s="39"/>
      <c r="OJH23" s="39"/>
      <c r="OJI23" s="39"/>
      <c r="OJJ23" s="39"/>
      <c r="OJK23" s="39"/>
      <c r="OJL23" s="39"/>
      <c r="OJM23" s="39"/>
      <c r="OJN23" s="39"/>
      <c r="OJO23" s="39"/>
      <c r="OJP23" s="39"/>
      <c r="OJQ23" s="39"/>
      <c r="OJR23" s="39"/>
      <c r="OJS23" s="39"/>
      <c r="OJT23" s="39"/>
      <c r="OJU23" s="39"/>
      <c r="OJV23" s="39"/>
      <c r="OJW23" s="39"/>
      <c r="OJX23" s="39"/>
      <c r="OJY23" s="39"/>
      <c r="OJZ23" s="39"/>
      <c r="OKA23" s="39"/>
      <c r="OKB23" s="39"/>
      <c r="OKC23" s="39"/>
      <c r="OKD23" s="39"/>
      <c r="OKE23" s="39"/>
      <c r="OKF23" s="39"/>
      <c r="OKG23" s="39"/>
      <c r="OKH23" s="39"/>
      <c r="OKI23" s="39"/>
      <c r="OKJ23" s="39"/>
      <c r="OKK23" s="39"/>
      <c r="OKL23" s="39"/>
      <c r="OKM23" s="39"/>
      <c r="OKN23" s="39"/>
      <c r="OKO23" s="39"/>
      <c r="OKP23" s="39"/>
      <c r="OKQ23" s="39"/>
      <c r="OKR23" s="39"/>
      <c r="OKS23" s="39"/>
      <c r="OKT23" s="39"/>
      <c r="OKU23" s="39"/>
      <c r="OKV23" s="39"/>
      <c r="OKW23" s="39"/>
      <c r="OKX23" s="39"/>
      <c r="OKY23" s="39"/>
      <c r="OKZ23" s="39"/>
      <c r="OLA23" s="39"/>
      <c r="OLB23" s="39"/>
      <c r="OLC23" s="39"/>
      <c r="OLD23" s="39"/>
      <c r="OLE23" s="39"/>
      <c r="OLF23" s="39"/>
      <c r="OLG23" s="39"/>
      <c r="OLH23" s="39"/>
      <c r="OLI23" s="39"/>
      <c r="OLJ23" s="39"/>
      <c r="OLK23" s="39"/>
      <c r="OLL23" s="39"/>
      <c r="OLM23" s="39"/>
      <c r="OLN23" s="39"/>
      <c r="OLO23" s="39"/>
      <c r="OLP23" s="39"/>
      <c r="OLQ23" s="39"/>
      <c r="OLR23" s="39"/>
      <c r="OLS23" s="39"/>
      <c r="OLT23" s="39"/>
      <c r="OLU23" s="39"/>
      <c r="OLV23" s="39"/>
      <c r="OLW23" s="39"/>
      <c r="OLX23" s="39"/>
      <c r="OLY23" s="39"/>
      <c r="OLZ23" s="39"/>
      <c r="OMA23" s="39"/>
      <c r="OMB23" s="39"/>
      <c r="OMC23" s="39"/>
      <c r="OMD23" s="39"/>
      <c r="OME23" s="39"/>
      <c r="OMF23" s="39"/>
      <c r="OMG23" s="39"/>
      <c r="OMH23" s="39"/>
      <c r="OMI23" s="39"/>
      <c r="OMJ23" s="39"/>
      <c r="OMK23" s="39"/>
      <c r="OML23" s="39"/>
      <c r="OMM23" s="39"/>
      <c r="OMN23" s="39"/>
      <c r="OMO23" s="39"/>
      <c r="OMP23" s="39"/>
      <c r="OMQ23" s="39"/>
      <c r="OMR23" s="39"/>
      <c r="OMS23" s="39"/>
      <c r="OMT23" s="39"/>
      <c r="OMU23" s="39"/>
      <c r="OMV23" s="39"/>
      <c r="OMW23" s="39"/>
      <c r="OMX23" s="39"/>
      <c r="OMY23" s="39"/>
      <c r="OMZ23" s="39"/>
      <c r="ONA23" s="39"/>
      <c r="ONB23" s="39"/>
      <c r="ONC23" s="39"/>
      <c r="OND23" s="39"/>
      <c r="ONE23" s="39"/>
      <c r="ONF23" s="39"/>
      <c r="ONG23" s="39"/>
      <c r="ONH23" s="39"/>
      <c r="ONI23" s="39"/>
      <c r="ONJ23" s="39"/>
      <c r="ONK23" s="39"/>
      <c r="ONL23" s="39"/>
      <c r="ONM23" s="39"/>
      <c r="ONN23" s="39"/>
      <c r="ONO23" s="39"/>
      <c r="ONP23" s="39"/>
      <c r="ONQ23" s="39"/>
      <c r="ONR23" s="39"/>
      <c r="ONS23" s="39"/>
      <c r="ONT23" s="39"/>
      <c r="ONU23" s="39"/>
      <c r="ONV23" s="39"/>
      <c r="ONW23" s="39"/>
      <c r="ONX23" s="39"/>
      <c r="ONY23" s="39"/>
      <c r="ONZ23" s="39"/>
      <c r="OOA23" s="39"/>
      <c r="OOB23" s="39"/>
      <c r="OOC23" s="39"/>
      <c r="OOD23" s="39"/>
      <c r="OOE23" s="39"/>
      <c r="OOF23" s="39"/>
      <c r="OOG23" s="39"/>
      <c r="OOH23" s="39"/>
      <c r="OOI23" s="39"/>
      <c r="OOJ23" s="39"/>
      <c r="OOK23" s="39"/>
      <c r="OOL23" s="39"/>
      <c r="OOM23" s="39"/>
      <c r="OON23" s="39"/>
      <c r="OOO23" s="39"/>
      <c r="OOP23" s="39"/>
      <c r="OOQ23" s="39"/>
      <c r="OOR23" s="39"/>
      <c r="OOS23" s="39"/>
      <c r="OOT23" s="39"/>
      <c r="OOU23" s="39"/>
      <c r="OOV23" s="39"/>
      <c r="OOW23" s="39"/>
      <c r="OOX23" s="39"/>
      <c r="OOY23" s="39"/>
      <c r="OOZ23" s="39"/>
      <c r="OPA23" s="39"/>
      <c r="OPB23" s="39"/>
      <c r="OPC23" s="39"/>
      <c r="OPD23" s="39"/>
      <c r="OPE23" s="39"/>
      <c r="OPF23" s="39"/>
      <c r="OPG23" s="39"/>
      <c r="OPH23" s="39"/>
      <c r="OPI23" s="39"/>
      <c r="OPJ23" s="39"/>
      <c r="OPK23" s="39"/>
      <c r="OPL23" s="39"/>
      <c r="OPM23" s="39"/>
      <c r="OPN23" s="39"/>
      <c r="OPO23" s="39"/>
      <c r="OPP23" s="39"/>
      <c r="OPQ23" s="39"/>
      <c r="OPR23" s="39"/>
      <c r="OPS23" s="39"/>
      <c r="OPT23" s="39"/>
      <c r="OPU23" s="39"/>
      <c r="OPV23" s="39"/>
      <c r="OPW23" s="39"/>
      <c r="OPX23" s="39"/>
      <c r="OPY23" s="39"/>
      <c r="OPZ23" s="39"/>
      <c r="OQA23" s="39"/>
      <c r="OQB23" s="39"/>
      <c r="OQC23" s="39"/>
      <c r="OQD23" s="39"/>
      <c r="OQE23" s="39"/>
      <c r="OQF23" s="39"/>
      <c r="OQG23" s="39"/>
      <c r="OQH23" s="39"/>
      <c r="OQI23" s="39"/>
      <c r="OQJ23" s="39"/>
      <c r="OQK23" s="39"/>
      <c r="OQL23" s="39"/>
      <c r="OQM23" s="39"/>
      <c r="OQN23" s="39"/>
      <c r="OQO23" s="39"/>
      <c r="OQP23" s="39"/>
      <c r="OQQ23" s="39"/>
      <c r="OQR23" s="39"/>
      <c r="OQS23" s="39"/>
      <c r="OQT23" s="39"/>
      <c r="OQU23" s="39"/>
      <c r="OQV23" s="39"/>
      <c r="OQW23" s="39"/>
      <c r="OQX23" s="39"/>
      <c r="OQY23" s="39"/>
      <c r="OQZ23" s="39"/>
      <c r="ORA23" s="39"/>
      <c r="ORB23" s="39"/>
      <c r="ORC23" s="39"/>
      <c r="ORD23" s="39"/>
      <c r="ORE23" s="39"/>
      <c r="ORF23" s="39"/>
      <c r="ORG23" s="39"/>
      <c r="ORH23" s="39"/>
      <c r="ORI23" s="39"/>
      <c r="ORJ23" s="39"/>
      <c r="ORK23" s="39"/>
      <c r="ORL23" s="39"/>
      <c r="ORM23" s="39"/>
      <c r="ORN23" s="39"/>
      <c r="ORO23" s="39"/>
      <c r="ORP23" s="39"/>
      <c r="ORQ23" s="39"/>
      <c r="ORR23" s="39"/>
      <c r="ORS23" s="39"/>
      <c r="ORT23" s="39"/>
      <c r="ORU23" s="39"/>
      <c r="ORV23" s="39"/>
      <c r="ORW23" s="39"/>
      <c r="ORX23" s="39"/>
      <c r="ORY23" s="39"/>
      <c r="ORZ23" s="39"/>
      <c r="OSA23" s="39"/>
      <c r="OSB23" s="39"/>
      <c r="OSC23" s="39"/>
      <c r="OSD23" s="39"/>
      <c r="OSE23" s="39"/>
      <c r="OSF23" s="39"/>
      <c r="OSG23" s="39"/>
      <c r="OSH23" s="39"/>
      <c r="OSI23" s="39"/>
      <c r="OSJ23" s="39"/>
      <c r="OSK23" s="39"/>
      <c r="OSL23" s="39"/>
      <c r="OSM23" s="39"/>
      <c r="OSN23" s="39"/>
      <c r="OSO23" s="39"/>
      <c r="OSP23" s="39"/>
      <c r="OSQ23" s="39"/>
      <c r="OSR23" s="39"/>
      <c r="OSS23" s="39"/>
      <c r="OST23" s="39"/>
      <c r="OSU23" s="39"/>
      <c r="OSV23" s="39"/>
      <c r="OSW23" s="39"/>
      <c r="OSX23" s="39"/>
      <c r="OSY23" s="39"/>
      <c r="OSZ23" s="39"/>
      <c r="OTA23" s="39"/>
      <c r="OTB23" s="39"/>
      <c r="OTC23" s="39"/>
      <c r="OTD23" s="39"/>
      <c r="OTE23" s="39"/>
      <c r="OTF23" s="39"/>
      <c r="OTG23" s="39"/>
      <c r="OTH23" s="39"/>
      <c r="OTI23" s="39"/>
      <c r="OTJ23" s="39"/>
      <c r="OTK23" s="39"/>
      <c r="OTL23" s="39"/>
      <c r="OTM23" s="39"/>
      <c r="OTN23" s="39"/>
      <c r="OTO23" s="39"/>
      <c r="OTP23" s="39"/>
      <c r="OTQ23" s="39"/>
      <c r="OTR23" s="39"/>
      <c r="OTS23" s="39"/>
      <c r="OTT23" s="39"/>
      <c r="OTU23" s="39"/>
      <c r="OTV23" s="39"/>
      <c r="OTW23" s="39"/>
      <c r="OTX23" s="39"/>
      <c r="OTY23" s="39"/>
      <c r="OTZ23" s="39"/>
      <c r="OUA23" s="39"/>
      <c r="OUB23" s="39"/>
      <c r="OUC23" s="39"/>
      <c r="OUD23" s="39"/>
      <c r="OUE23" s="39"/>
      <c r="OUF23" s="39"/>
      <c r="OUG23" s="39"/>
      <c r="OUH23" s="39"/>
      <c r="OUI23" s="39"/>
      <c r="OUJ23" s="39"/>
      <c r="OUK23" s="39"/>
      <c r="OUL23" s="39"/>
      <c r="OUM23" s="39"/>
      <c r="OUN23" s="39"/>
      <c r="OUO23" s="39"/>
      <c r="OUP23" s="39"/>
      <c r="OUQ23" s="39"/>
      <c r="OUR23" s="39"/>
      <c r="OUS23" s="39"/>
      <c r="OUT23" s="39"/>
      <c r="OUU23" s="39"/>
      <c r="OUV23" s="39"/>
      <c r="OUW23" s="39"/>
      <c r="OUX23" s="39"/>
      <c r="OUY23" s="39"/>
      <c r="OUZ23" s="39"/>
      <c r="OVA23" s="39"/>
      <c r="OVB23" s="39"/>
      <c r="OVC23" s="39"/>
      <c r="OVD23" s="39"/>
      <c r="OVE23" s="39"/>
      <c r="OVF23" s="39"/>
      <c r="OVG23" s="39"/>
      <c r="OVH23" s="39"/>
      <c r="OVI23" s="39"/>
      <c r="OVJ23" s="39"/>
      <c r="OVK23" s="39"/>
      <c r="OVL23" s="39"/>
      <c r="OVM23" s="39"/>
      <c r="OVN23" s="39"/>
      <c r="OVO23" s="39"/>
      <c r="OVP23" s="39"/>
      <c r="OVQ23" s="39"/>
      <c r="OVR23" s="39"/>
      <c r="OVS23" s="39"/>
      <c r="OVT23" s="39"/>
      <c r="OVU23" s="39"/>
      <c r="OVV23" s="39"/>
      <c r="OVW23" s="39"/>
      <c r="OVX23" s="39"/>
      <c r="OVY23" s="39"/>
      <c r="OVZ23" s="39"/>
      <c r="OWA23" s="39"/>
      <c r="OWB23" s="39"/>
      <c r="OWC23" s="39"/>
      <c r="OWD23" s="39"/>
      <c r="OWE23" s="39"/>
      <c r="OWF23" s="39"/>
      <c r="OWG23" s="39"/>
      <c r="OWH23" s="39"/>
      <c r="OWI23" s="39"/>
      <c r="OWJ23" s="39"/>
      <c r="OWK23" s="39"/>
      <c r="OWL23" s="39"/>
      <c r="OWM23" s="39"/>
      <c r="OWN23" s="39"/>
      <c r="OWO23" s="39"/>
      <c r="OWP23" s="39"/>
      <c r="OWQ23" s="39"/>
      <c r="OWR23" s="39"/>
      <c r="OWS23" s="39"/>
      <c r="OWT23" s="39"/>
      <c r="OWU23" s="39"/>
      <c r="OWV23" s="39"/>
      <c r="OWW23" s="39"/>
      <c r="OWX23" s="39"/>
      <c r="OWY23" s="39"/>
      <c r="OWZ23" s="39"/>
      <c r="OXA23" s="39"/>
      <c r="OXB23" s="39"/>
      <c r="OXC23" s="39"/>
      <c r="OXD23" s="39"/>
      <c r="OXE23" s="39"/>
      <c r="OXF23" s="39"/>
      <c r="OXG23" s="39"/>
      <c r="OXH23" s="39"/>
      <c r="OXI23" s="39"/>
      <c r="OXJ23" s="39"/>
      <c r="OXK23" s="39"/>
      <c r="OXL23" s="39"/>
      <c r="OXM23" s="39"/>
      <c r="OXN23" s="39"/>
      <c r="OXO23" s="39"/>
      <c r="OXP23" s="39"/>
      <c r="OXQ23" s="39"/>
      <c r="OXR23" s="39"/>
      <c r="OXS23" s="39"/>
      <c r="OXT23" s="39"/>
      <c r="OXU23" s="39"/>
      <c r="OXV23" s="39"/>
      <c r="OXW23" s="39"/>
      <c r="OXX23" s="39"/>
      <c r="OXY23" s="39"/>
      <c r="OXZ23" s="39"/>
      <c r="OYA23" s="39"/>
      <c r="OYB23" s="39"/>
      <c r="OYC23" s="39"/>
      <c r="OYD23" s="39"/>
      <c r="OYE23" s="39"/>
      <c r="OYF23" s="39"/>
      <c r="OYG23" s="39"/>
      <c r="OYH23" s="39"/>
      <c r="OYI23" s="39"/>
      <c r="OYJ23" s="39"/>
      <c r="OYK23" s="39"/>
      <c r="OYL23" s="39"/>
      <c r="OYM23" s="39"/>
      <c r="OYN23" s="39"/>
      <c r="OYO23" s="39"/>
      <c r="OYP23" s="39"/>
      <c r="OYQ23" s="39"/>
      <c r="OYR23" s="39"/>
      <c r="OYS23" s="39"/>
      <c r="OYT23" s="39"/>
      <c r="OYU23" s="39"/>
      <c r="OYV23" s="39"/>
      <c r="OYW23" s="39"/>
      <c r="OYX23" s="39"/>
      <c r="OYY23" s="39"/>
      <c r="OYZ23" s="39"/>
      <c r="OZA23" s="39"/>
      <c r="OZB23" s="39"/>
      <c r="OZC23" s="39"/>
      <c r="OZD23" s="39"/>
      <c r="OZE23" s="39"/>
      <c r="OZF23" s="39"/>
      <c r="OZG23" s="39"/>
      <c r="OZH23" s="39"/>
      <c r="OZI23" s="39"/>
      <c r="OZJ23" s="39"/>
      <c r="OZK23" s="39"/>
      <c r="OZL23" s="39"/>
      <c r="OZM23" s="39"/>
      <c r="OZN23" s="39"/>
      <c r="OZO23" s="39"/>
      <c r="OZP23" s="39"/>
      <c r="OZQ23" s="39"/>
      <c r="OZR23" s="39"/>
      <c r="OZS23" s="39"/>
      <c r="OZT23" s="39"/>
      <c r="OZU23" s="39"/>
      <c r="OZV23" s="39"/>
      <c r="OZW23" s="39"/>
      <c r="OZX23" s="39"/>
      <c r="OZY23" s="39"/>
      <c r="OZZ23" s="39"/>
      <c r="PAA23" s="39"/>
      <c r="PAB23" s="39"/>
      <c r="PAC23" s="39"/>
      <c r="PAD23" s="39"/>
      <c r="PAE23" s="39"/>
      <c r="PAF23" s="39"/>
      <c r="PAG23" s="39"/>
      <c r="PAH23" s="39"/>
      <c r="PAI23" s="39"/>
      <c r="PAJ23" s="39"/>
      <c r="PAK23" s="39"/>
      <c r="PAL23" s="39"/>
      <c r="PAM23" s="39"/>
      <c r="PAN23" s="39"/>
      <c r="PAO23" s="39"/>
      <c r="PAP23" s="39"/>
      <c r="PAQ23" s="39"/>
      <c r="PAR23" s="39"/>
      <c r="PAS23" s="39"/>
      <c r="PAT23" s="39"/>
      <c r="PAU23" s="39"/>
      <c r="PAV23" s="39"/>
      <c r="PAW23" s="39"/>
      <c r="PAX23" s="39"/>
      <c r="PAY23" s="39"/>
      <c r="PAZ23" s="39"/>
      <c r="PBA23" s="39"/>
      <c r="PBB23" s="39"/>
      <c r="PBC23" s="39"/>
      <c r="PBD23" s="39"/>
      <c r="PBE23" s="39"/>
      <c r="PBF23" s="39"/>
      <c r="PBG23" s="39"/>
      <c r="PBH23" s="39"/>
      <c r="PBI23" s="39"/>
      <c r="PBJ23" s="39"/>
      <c r="PBK23" s="39"/>
      <c r="PBL23" s="39"/>
      <c r="PBM23" s="39"/>
      <c r="PBN23" s="39"/>
      <c r="PBO23" s="39"/>
      <c r="PBP23" s="39"/>
      <c r="PBQ23" s="39"/>
      <c r="PBR23" s="39"/>
      <c r="PBS23" s="39"/>
      <c r="PBT23" s="39"/>
      <c r="PBU23" s="39"/>
      <c r="PBV23" s="39"/>
      <c r="PBW23" s="39"/>
      <c r="PBX23" s="39"/>
      <c r="PBY23" s="39"/>
      <c r="PBZ23" s="39"/>
      <c r="PCA23" s="39"/>
      <c r="PCB23" s="39"/>
      <c r="PCC23" s="39"/>
      <c r="PCD23" s="39"/>
      <c r="PCE23" s="39"/>
      <c r="PCF23" s="39"/>
      <c r="PCG23" s="39"/>
      <c r="PCH23" s="39"/>
      <c r="PCI23" s="39"/>
      <c r="PCJ23" s="39"/>
      <c r="PCK23" s="39"/>
      <c r="PCL23" s="39"/>
      <c r="PCM23" s="39"/>
      <c r="PCN23" s="39"/>
      <c r="PCO23" s="39"/>
      <c r="PCP23" s="39"/>
      <c r="PCQ23" s="39"/>
      <c r="PCR23" s="39"/>
      <c r="PCS23" s="39"/>
      <c r="PCT23" s="39"/>
      <c r="PCU23" s="39"/>
      <c r="PCV23" s="39"/>
      <c r="PCW23" s="39"/>
      <c r="PCX23" s="39"/>
      <c r="PCY23" s="39"/>
      <c r="PCZ23" s="39"/>
      <c r="PDA23" s="39"/>
      <c r="PDB23" s="39"/>
      <c r="PDC23" s="39"/>
      <c r="PDD23" s="39"/>
      <c r="PDE23" s="39"/>
      <c r="PDF23" s="39"/>
      <c r="PDG23" s="39"/>
      <c r="PDH23" s="39"/>
      <c r="PDI23" s="39"/>
      <c r="PDJ23" s="39"/>
      <c r="PDK23" s="39"/>
      <c r="PDL23" s="39"/>
      <c r="PDM23" s="39"/>
      <c r="PDN23" s="39"/>
      <c r="PDO23" s="39"/>
      <c r="PDP23" s="39"/>
      <c r="PDQ23" s="39"/>
      <c r="PDR23" s="39"/>
      <c r="PDS23" s="39"/>
      <c r="PDT23" s="39"/>
      <c r="PDU23" s="39"/>
      <c r="PDV23" s="39"/>
      <c r="PDW23" s="39"/>
      <c r="PDX23" s="39"/>
      <c r="PDY23" s="39"/>
      <c r="PDZ23" s="39"/>
      <c r="PEA23" s="39"/>
      <c r="PEB23" s="39"/>
      <c r="PEC23" s="39"/>
      <c r="PED23" s="39"/>
      <c r="PEE23" s="39"/>
      <c r="PEF23" s="39"/>
      <c r="PEG23" s="39"/>
      <c r="PEH23" s="39"/>
      <c r="PEI23" s="39"/>
      <c r="PEJ23" s="39"/>
      <c r="PEK23" s="39"/>
      <c r="PEL23" s="39"/>
      <c r="PEM23" s="39"/>
      <c r="PEN23" s="39"/>
      <c r="PEO23" s="39"/>
      <c r="PEP23" s="39"/>
      <c r="PEQ23" s="39"/>
      <c r="PER23" s="39"/>
      <c r="PES23" s="39"/>
      <c r="PET23" s="39"/>
      <c r="PEU23" s="39"/>
      <c r="PEV23" s="39"/>
      <c r="PEW23" s="39"/>
      <c r="PEX23" s="39"/>
      <c r="PEY23" s="39"/>
      <c r="PEZ23" s="39"/>
      <c r="PFA23" s="39"/>
      <c r="PFB23" s="39"/>
      <c r="PFC23" s="39"/>
      <c r="PFD23" s="39"/>
      <c r="PFE23" s="39"/>
      <c r="PFF23" s="39"/>
      <c r="PFG23" s="39"/>
      <c r="PFH23" s="39"/>
      <c r="PFI23" s="39"/>
      <c r="PFJ23" s="39"/>
      <c r="PFK23" s="39"/>
      <c r="PFL23" s="39"/>
      <c r="PFM23" s="39"/>
      <c r="PFN23" s="39"/>
      <c r="PFO23" s="39"/>
      <c r="PFP23" s="39"/>
      <c r="PFQ23" s="39"/>
      <c r="PFR23" s="39"/>
      <c r="PFS23" s="39"/>
      <c r="PFT23" s="39"/>
      <c r="PFU23" s="39"/>
      <c r="PFV23" s="39"/>
      <c r="PFW23" s="39"/>
      <c r="PFX23" s="39"/>
      <c r="PFY23" s="39"/>
      <c r="PFZ23" s="39"/>
      <c r="PGA23" s="39"/>
      <c r="PGB23" s="39"/>
      <c r="PGC23" s="39"/>
      <c r="PGD23" s="39"/>
      <c r="PGE23" s="39"/>
      <c r="PGF23" s="39"/>
      <c r="PGG23" s="39"/>
      <c r="PGH23" s="39"/>
      <c r="PGI23" s="39"/>
      <c r="PGJ23" s="39"/>
      <c r="PGK23" s="39"/>
      <c r="PGL23" s="39"/>
      <c r="PGM23" s="39"/>
      <c r="PGN23" s="39"/>
      <c r="PGO23" s="39"/>
      <c r="PGP23" s="39"/>
      <c r="PGQ23" s="39"/>
      <c r="PGR23" s="39"/>
      <c r="PGS23" s="39"/>
      <c r="PGT23" s="39"/>
      <c r="PGU23" s="39"/>
      <c r="PGV23" s="39"/>
      <c r="PGW23" s="39"/>
      <c r="PGX23" s="39"/>
      <c r="PGY23" s="39"/>
      <c r="PGZ23" s="39"/>
      <c r="PHA23" s="39"/>
      <c r="PHB23" s="39"/>
      <c r="PHC23" s="39"/>
      <c r="PHD23" s="39"/>
      <c r="PHE23" s="39"/>
      <c r="PHF23" s="39"/>
      <c r="PHG23" s="39"/>
      <c r="PHH23" s="39"/>
      <c r="PHI23" s="39"/>
      <c r="PHJ23" s="39"/>
      <c r="PHK23" s="39"/>
      <c r="PHL23" s="39"/>
      <c r="PHM23" s="39"/>
      <c r="PHN23" s="39"/>
      <c r="PHO23" s="39"/>
      <c r="PHP23" s="39"/>
      <c r="PHQ23" s="39"/>
      <c r="PHR23" s="39"/>
      <c r="PHS23" s="39"/>
      <c r="PHT23" s="39"/>
      <c r="PHU23" s="39"/>
      <c r="PHV23" s="39"/>
      <c r="PHW23" s="39"/>
      <c r="PHX23" s="39"/>
      <c r="PHY23" s="39"/>
      <c r="PHZ23" s="39"/>
      <c r="PIA23" s="39"/>
      <c r="PIB23" s="39"/>
      <c r="PIC23" s="39"/>
      <c r="PID23" s="39"/>
      <c r="PIE23" s="39"/>
      <c r="PIF23" s="39"/>
      <c r="PIG23" s="39"/>
      <c r="PIH23" s="39"/>
      <c r="PII23" s="39"/>
      <c r="PIJ23" s="39"/>
      <c r="PIK23" s="39"/>
      <c r="PIL23" s="39"/>
      <c r="PIM23" s="39"/>
      <c r="PIN23" s="39"/>
      <c r="PIO23" s="39"/>
      <c r="PIP23" s="39"/>
      <c r="PIQ23" s="39"/>
      <c r="PIR23" s="39"/>
      <c r="PIS23" s="39"/>
      <c r="PIT23" s="39"/>
      <c r="PIU23" s="39"/>
      <c r="PIV23" s="39"/>
      <c r="PIW23" s="39"/>
      <c r="PIX23" s="39"/>
      <c r="PIY23" s="39"/>
      <c r="PIZ23" s="39"/>
      <c r="PJA23" s="39"/>
      <c r="PJB23" s="39"/>
      <c r="PJC23" s="39"/>
      <c r="PJD23" s="39"/>
      <c r="PJE23" s="39"/>
      <c r="PJF23" s="39"/>
      <c r="PJG23" s="39"/>
      <c r="PJH23" s="39"/>
      <c r="PJI23" s="39"/>
      <c r="PJJ23" s="39"/>
      <c r="PJK23" s="39"/>
      <c r="PJL23" s="39"/>
      <c r="PJM23" s="39"/>
      <c r="PJN23" s="39"/>
      <c r="PJO23" s="39"/>
      <c r="PJP23" s="39"/>
      <c r="PJQ23" s="39"/>
      <c r="PJR23" s="39"/>
      <c r="PJS23" s="39"/>
      <c r="PJT23" s="39"/>
      <c r="PJU23" s="39"/>
      <c r="PJV23" s="39"/>
      <c r="PJW23" s="39"/>
      <c r="PJX23" s="39"/>
      <c r="PJY23" s="39"/>
      <c r="PJZ23" s="39"/>
      <c r="PKA23" s="39"/>
      <c r="PKB23" s="39"/>
      <c r="PKC23" s="39"/>
      <c r="PKD23" s="39"/>
      <c r="PKE23" s="39"/>
      <c r="PKF23" s="39"/>
      <c r="PKG23" s="39"/>
      <c r="PKH23" s="39"/>
      <c r="PKI23" s="39"/>
      <c r="PKJ23" s="39"/>
      <c r="PKK23" s="39"/>
      <c r="PKL23" s="39"/>
      <c r="PKM23" s="39"/>
      <c r="PKN23" s="39"/>
      <c r="PKO23" s="39"/>
      <c r="PKP23" s="39"/>
      <c r="PKQ23" s="39"/>
      <c r="PKR23" s="39"/>
      <c r="PKS23" s="39"/>
      <c r="PKT23" s="39"/>
      <c r="PKU23" s="39"/>
      <c r="PKV23" s="39"/>
      <c r="PKW23" s="39"/>
      <c r="PKX23" s="39"/>
      <c r="PKY23" s="39"/>
      <c r="PKZ23" s="39"/>
      <c r="PLA23" s="39"/>
      <c r="PLB23" s="39"/>
      <c r="PLC23" s="39"/>
      <c r="PLD23" s="39"/>
      <c r="PLE23" s="39"/>
      <c r="PLF23" s="39"/>
      <c r="PLG23" s="39"/>
      <c r="PLH23" s="39"/>
      <c r="PLI23" s="39"/>
      <c r="PLJ23" s="39"/>
      <c r="PLK23" s="39"/>
      <c r="PLL23" s="39"/>
      <c r="PLM23" s="39"/>
      <c r="PLN23" s="39"/>
      <c r="PLO23" s="39"/>
      <c r="PLP23" s="39"/>
      <c r="PLQ23" s="39"/>
      <c r="PLR23" s="39"/>
      <c r="PLS23" s="39"/>
      <c r="PLT23" s="39"/>
      <c r="PLU23" s="39"/>
      <c r="PLV23" s="39"/>
      <c r="PLW23" s="39"/>
      <c r="PLX23" s="39"/>
      <c r="PLY23" s="39"/>
      <c r="PLZ23" s="39"/>
      <c r="PMA23" s="39"/>
      <c r="PMB23" s="39"/>
      <c r="PMC23" s="39"/>
      <c r="PMD23" s="39"/>
      <c r="PME23" s="39"/>
      <c r="PMF23" s="39"/>
      <c r="PMG23" s="39"/>
      <c r="PMH23" s="39"/>
      <c r="PMI23" s="39"/>
      <c r="PMJ23" s="39"/>
      <c r="PMK23" s="39"/>
      <c r="PML23" s="39"/>
      <c r="PMM23" s="39"/>
      <c r="PMN23" s="39"/>
      <c r="PMO23" s="39"/>
      <c r="PMP23" s="39"/>
      <c r="PMQ23" s="39"/>
      <c r="PMR23" s="39"/>
      <c r="PMS23" s="39"/>
      <c r="PMT23" s="39"/>
      <c r="PMU23" s="39"/>
      <c r="PMV23" s="39"/>
      <c r="PMW23" s="39"/>
      <c r="PMX23" s="39"/>
      <c r="PMY23" s="39"/>
      <c r="PMZ23" s="39"/>
      <c r="PNA23" s="39"/>
      <c r="PNB23" s="39"/>
      <c r="PNC23" s="39"/>
      <c r="PND23" s="39"/>
      <c r="PNE23" s="39"/>
      <c r="PNF23" s="39"/>
      <c r="PNG23" s="39"/>
      <c r="PNH23" s="39"/>
      <c r="PNI23" s="39"/>
      <c r="PNJ23" s="39"/>
      <c r="PNK23" s="39"/>
      <c r="PNL23" s="39"/>
      <c r="PNM23" s="39"/>
      <c r="PNN23" s="39"/>
      <c r="PNO23" s="39"/>
      <c r="PNP23" s="39"/>
      <c r="PNQ23" s="39"/>
      <c r="PNR23" s="39"/>
      <c r="PNS23" s="39"/>
      <c r="PNT23" s="39"/>
      <c r="PNU23" s="39"/>
      <c r="PNV23" s="39"/>
      <c r="PNW23" s="39"/>
      <c r="PNX23" s="39"/>
      <c r="PNY23" s="39"/>
      <c r="PNZ23" s="39"/>
      <c r="POA23" s="39"/>
      <c r="POB23" s="39"/>
      <c r="POC23" s="39"/>
      <c r="POD23" s="39"/>
      <c r="POE23" s="39"/>
      <c r="POF23" s="39"/>
      <c r="POG23" s="39"/>
      <c r="POH23" s="39"/>
      <c r="POI23" s="39"/>
      <c r="POJ23" s="39"/>
      <c r="POK23" s="39"/>
      <c r="POL23" s="39"/>
      <c r="POM23" s="39"/>
      <c r="PON23" s="39"/>
      <c r="POO23" s="39"/>
      <c r="POP23" s="39"/>
      <c r="POQ23" s="39"/>
      <c r="POR23" s="39"/>
      <c r="POS23" s="39"/>
      <c r="POT23" s="39"/>
      <c r="POU23" s="39"/>
      <c r="POV23" s="39"/>
      <c r="POW23" s="39"/>
      <c r="POX23" s="39"/>
      <c r="POY23" s="39"/>
      <c r="POZ23" s="39"/>
      <c r="PPA23" s="39"/>
      <c r="PPB23" s="39"/>
      <c r="PPC23" s="39"/>
      <c r="PPD23" s="39"/>
      <c r="PPE23" s="39"/>
      <c r="PPF23" s="39"/>
      <c r="PPG23" s="39"/>
      <c r="PPH23" s="39"/>
      <c r="PPI23" s="39"/>
      <c r="PPJ23" s="39"/>
      <c r="PPK23" s="39"/>
      <c r="PPL23" s="39"/>
      <c r="PPM23" s="39"/>
      <c r="PPN23" s="39"/>
      <c r="PPO23" s="39"/>
      <c r="PPP23" s="39"/>
      <c r="PPQ23" s="39"/>
      <c r="PPR23" s="39"/>
      <c r="PPS23" s="39"/>
      <c r="PPT23" s="39"/>
      <c r="PPU23" s="39"/>
      <c r="PPV23" s="39"/>
      <c r="PPW23" s="39"/>
      <c r="PPX23" s="39"/>
      <c r="PPY23" s="39"/>
      <c r="PPZ23" s="39"/>
      <c r="PQA23" s="39"/>
      <c r="PQB23" s="39"/>
      <c r="PQC23" s="39"/>
      <c r="PQD23" s="39"/>
      <c r="PQE23" s="39"/>
      <c r="PQF23" s="39"/>
      <c r="PQG23" s="39"/>
      <c r="PQH23" s="39"/>
      <c r="PQI23" s="39"/>
      <c r="PQJ23" s="39"/>
      <c r="PQK23" s="39"/>
      <c r="PQL23" s="39"/>
      <c r="PQM23" s="39"/>
      <c r="PQN23" s="39"/>
      <c r="PQO23" s="39"/>
      <c r="PQP23" s="39"/>
      <c r="PQQ23" s="39"/>
      <c r="PQR23" s="39"/>
      <c r="PQS23" s="39"/>
      <c r="PQT23" s="39"/>
      <c r="PQU23" s="39"/>
      <c r="PQV23" s="39"/>
      <c r="PQW23" s="39"/>
      <c r="PQX23" s="39"/>
      <c r="PQY23" s="39"/>
      <c r="PQZ23" s="39"/>
      <c r="PRA23" s="39"/>
      <c r="PRB23" s="39"/>
      <c r="PRC23" s="39"/>
      <c r="PRD23" s="39"/>
      <c r="PRE23" s="39"/>
      <c r="PRF23" s="39"/>
      <c r="PRG23" s="39"/>
      <c r="PRH23" s="39"/>
      <c r="PRI23" s="39"/>
      <c r="PRJ23" s="39"/>
      <c r="PRK23" s="39"/>
      <c r="PRL23" s="39"/>
      <c r="PRM23" s="39"/>
      <c r="PRN23" s="39"/>
      <c r="PRO23" s="39"/>
      <c r="PRP23" s="39"/>
      <c r="PRQ23" s="39"/>
      <c r="PRR23" s="39"/>
      <c r="PRS23" s="39"/>
      <c r="PRT23" s="39"/>
      <c r="PRU23" s="39"/>
      <c r="PRV23" s="39"/>
      <c r="PRW23" s="39"/>
      <c r="PRX23" s="39"/>
      <c r="PRY23" s="39"/>
      <c r="PRZ23" s="39"/>
      <c r="PSA23" s="39"/>
      <c r="PSB23" s="39"/>
      <c r="PSC23" s="39"/>
      <c r="PSD23" s="39"/>
      <c r="PSE23" s="39"/>
      <c r="PSF23" s="39"/>
      <c r="PSG23" s="39"/>
      <c r="PSH23" s="39"/>
      <c r="PSI23" s="39"/>
      <c r="PSJ23" s="39"/>
      <c r="PSK23" s="39"/>
      <c r="PSL23" s="39"/>
      <c r="PSM23" s="39"/>
      <c r="PSN23" s="39"/>
      <c r="PSO23" s="39"/>
      <c r="PSP23" s="39"/>
      <c r="PSQ23" s="39"/>
      <c r="PSR23" s="39"/>
      <c r="PSS23" s="39"/>
      <c r="PST23" s="39"/>
      <c r="PSU23" s="39"/>
      <c r="PSV23" s="39"/>
      <c r="PSW23" s="39"/>
      <c r="PSX23" s="39"/>
      <c r="PSY23" s="39"/>
      <c r="PSZ23" s="39"/>
      <c r="PTA23" s="39"/>
      <c r="PTB23" s="39"/>
      <c r="PTC23" s="39"/>
      <c r="PTD23" s="39"/>
      <c r="PTE23" s="39"/>
      <c r="PTF23" s="39"/>
      <c r="PTG23" s="39"/>
      <c r="PTH23" s="39"/>
      <c r="PTI23" s="39"/>
      <c r="PTJ23" s="39"/>
      <c r="PTK23" s="39"/>
      <c r="PTL23" s="39"/>
      <c r="PTM23" s="39"/>
      <c r="PTN23" s="39"/>
      <c r="PTO23" s="39"/>
      <c r="PTP23" s="39"/>
      <c r="PTQ23" s="39"/>
      <c r="PTR23" s="39"/>
      <c r="PTS23" s="39"/>
      <c r="PTT23" s="39"/>
      <c r="PTU23" s="39"/>
      <c r="PTV23" s="39"/>
      <c r="PTW23" s="39"/>
      <c r="PTX23" s="39"/>
      <c r="PTY23" s="39"/>
      <c r="PTZ23" s="39"/>
      <c r="PUA23" s="39"/>
      <c r="PUB23" s="39"/>
      <c r="PUC23" s="39"/>
      <c r="PUD23" s="39"/>
      <c r="PUE23" s="39"/>
      <c r="PUF23" s="39"/>
      <c r="PUG23" s="39"/>
      <c r="PUH23" s="39"/>
      <c r="PUI23" s="39"/>
      <c r="PUJ23" s="39"/>
      <c r="PUK23" s="39"/>
      <c r="PUL23" s="39"/>
      <c r="PUM23" s="39"/>
      <c r="PUN23" s="39"/>
      <c r="PUO23" s="39"/>
      <c r="PUP23" s="39"/>
      <c r="PUQ23" s="39"/>
      <c r="PUR23" s="39"/>
      <c r="PUS23" s="39"/>
      <c r="PUT23" s="39"/>
      <c r="PUU23" s="39"/>
      <c r="PUV23" s="39"/>
      <c r="PUW23" s="39"/>
      <c r="PUX23" s="39"/>
      <c r="PUY23" s="39"/>
      <c r="PUZ23" s="39"/>
      <c r="PVA23" s="39"/>
      <c r="PVB23" s="39"/>
      <c r="PVC23" s="39"/>
      <c r="PVD23" s="39"/>
      <c r="PVE23" s="39"/>
      <c r="PVF23" s="39"/>
      <c r="PVG23" s="39"/>
      <c r="PVH23" s="39"/>
      <c r="PVI23" s="39"/>
      <c r="PVJ23" s="39"/>
      <c r="PVK23" s="39"/>
      <c r="PVL23" s="39"/>
      <c r="PVM23" s="39"/>
      <c r="PVN23" s="39"/>
      <c r="PVO23" s="39"/>
      <c r="PVP23" s="39"/>
      <c r="PVQ23" s="39"/>
      <c r="PVR23" s="39"/>
      <c r="PVS23" s="39"/>
      <c r="PVT23" s="39"/>
      <c r="PVU23" s="39"/>
      <c r="PVV23" s="39"/>
      <c r="PVW23" s="39"/>
      <c r="PVX23" s="39"/>
      <c r="PVY23" s="39"/>
      <c r="PVZ23" s="39"/>
      <c r="PWA23" s="39"/>
      <c r="PWB23" s="39"/>
      <c r="PWC23" s="39"/>
      <c r="PWD23" s="39"/>
      <c r="PWE23" s="39"/>
      <c r="PWF23" s="39"/>
      <c r="PWG23" s="39"/>
      <c r="PWH23" s="39"/>
      <c r="PWI23" s="39"/>
      <c r="PWJ23" s="39"/>
      <c r="PWK23" s="39"/>
      <c r="PWL23" s="39"/>
      <c r="PWM23" s="39"/>
      <c r="PWN23" s="39"/>
      <c r="PWO23" s="39"/>
      <c r="PWP23" s="39"/>
      <c r="PWQ23" s="39"/>
      <c r="PWR23" s="39"/>
      <c r="PWS23" s="39"/>
      <c r="PWT23" s="39"/>
      <c r="PWU23" s="39"/>
      <c r="PWV23" s="39"/>
      <c r="PWW23" s="39"/>
      <c r="PWX23" s="39"/>
      <c r="PWY23" s="39"/>
      <c r="PWZ23" s="39"/>
      <c r="PXA23" s="39"/>
      <c r="PXB23" s="39"/>
      <c r="PXC23" s="39"/>
      <c r="PXD23" s="39"/>
      <c r="PXE23" s="39"/>
      <c r="PXF23" s="39"/>
      <c r="PXG23" s="39"/>
      <c r="PXH23" s="39"/>
      <c r="PXI23" s="39"/>
      <c r="PXJ23" s="39"/>
      <c r="PXK23" s="39"/>
      <c r="PXL23" s="39"/>
      <c r="PXM23" s="39"/>
      <c r="PXN23" s="39"/>
      <c r="PXO23" s="39"/>
      <c r="PXP23" s="39"/>
      <c r="PXQ23" s="39"/>
      <c r="PXR23" s="39"/>
      <c r="PXS23" s="39"/>
      <c r="PXT23" s="39"/>
      <c r="PXU23" s="39"/>
      <c r="PXV23" s="39"/>
      <c r="PXW23" s="39"/>
      <c r="PXX23" s="39"/>
      <c r="PXY23" s="39"/>
      <c r="PXZ23" s="39"/>
      <c r="PYA23" s="39"/>
      <c r="PYB23" s="39"/>
      <c r="PYC23" s="39"/>
      <c r="PYD23" s="39"/>
      <c r="PYE23" s="39"/>
      <c r="PYF23" s="39"/>
      <c r="PYG23" s="39"/>
      <c r="PYH23" s="39"/>
      <c r="PYI23" s="39"/>
      <c r="PYJ23" s="39"/>
      <c r="PYK23" s="39"/>
      <c r="PYL23" s="39"/>
      <c r="PYM23" s="39"/>
      <c r="PYN23" s="39"/>
      <c r="PYO23" s="39"/>
      <c r="PYP23" s="39"/>
      <c r="PYQ23" s="39"/>
      <c r="PYR23" s="39"/>
      <c r="PYS23" s="39"/>
      <c r="PYT23" s="39"/>
      <c r="PYU23" s="39"/>
      <c r="PYV23" s="39"/>
      <c r="PYW23" s="39"/>
      <c r="PYX23" s="39"/>
      <c r="PYY23" s="39"/>
      <c r="PYZ23" s="39"/>
      <c r="PZA23" s="39"/>
      <c r="PZB23" s="39"/>
      <c r="PZC23" s="39"/>
      <c r="PZD23" s="39"/>
      <c r="PZE23" s="39"/>
      <c r="PZF23" s="39"/>
      <c r="PZG23" s="39"/>
      <c r="PZH23" s="39"/>
      <c r="PZI23" s="39"/>
      <c r="PZJ23" s="39"/>
      <c r="PZK23" s="39"/>
      <c r="PZL23" s="39"/>
      <c r="PZM23" s="39"/>
      <c r="PZN23" s="39"/>
      <c r="PZO23" s="39"/>
      <c r="PZP23" s="39"/>
      <c r="PZQ23" s="39"/>
      <c r="PZR23" s="39"/>
      <c r="PZS23" s="39"/>
      <c r="PZT23" s="39"/>
      <c r="PZU23" s="39"/>
      <c r="PZV23" s="39"/>
      <c r="PZW23" s="39"/>
      <c r="PZX23" s="39"/>
      <c r="PZY23" s="39"/>
      <c r="PZZ23" s="39"/>
      <c r="QAA23" s="39"/>
      <c r="QAB23" s="39"/>
      <c r="QAC23" s="39"/>
      <c r="QAD23" s="39"/>
      <c r="QAE23" s="39"/>
      <c r="QAF23" s="39"/>
      <c r="QAG23" s="39"/>
      <c r="QAH23" s="39"/>
      <c r="QAI23" s="39"/>
      <c r="QAJ23" s="39"/>
      <c r="QAK23" s="39"/>
      <c r="QAL23" s="39"/>
      <c r="QAM23" s="39"/>
      <c r="QAN23" s="39"/>
      <c r="QAO23" s="39"/>
      <c r="QAP23" s="39"/>
      <c r="QAQ23" s="39"/>
      <c r="QAR23" s="39"/>
      <c r="QAS23" s="39"/>
      <c r="QAT23" s="39"/>
      <c r="QAU23" s="39"/>
      <c r="QAV23" s="39"/>
      <c r="QAW23" s="39"/>
      <c r="QAX23" s="39"/>
      <c r="QAY23" s="39"/>
      <c r="QAZ23" s="39"/>
      <c r="QBA23" s="39"/>
      <c r="QBB23" s="39"/>
      <c r="QBC23" s="39"/>
      <c r="QBD23" s="39"/>
      <c r="QBE23" s="39"/>
      <c r="QBF23" s="39"/>
      <c r="QBG23" s="39"/>
      <c r="QBH23" s="39"/>
      <c r="QBI23" s="39"/>
      <c r="QBJ23" s="39"/>
      <c r="QBK23" s="39"/>
      <c r="QBL23" s="39"/>
      <c r="QBM23" s="39"/>
      <c r="QBN23" s="39"/>
      <c r="QBO23" s="39"/>
      <c r="QBP23" s="39"/>
      <c r="QBQ23" s="39"/>
      <c r="QBR23" s="39"/>
      <c r="QBS23" s="39"/>
      <c r="QBT23" s="39"/>
      <c r="QBU23" s="39"/>
      <c r="QBV23" s="39"/>
      <c r="QBW23" s="39"/>
      <c r="QBX23" s="39"/>
      <c r="QBY23" s="39"/>
      <c r="QBZ23" s="39"/>
      <c r="QCA23" s="39"/>
      <c r="QCB23" s="39"/>
      <c r="QCC23" s="39"/>
      <c r="QCD23" s="39"/>
      <c r="QCE23" s="39"/>
      <c r="QCF23" s="39"/>
      <c r="QCG23" s="39"/>
      <c r="QCH23" s="39"/>
      <c r="QCI23" s="39"/>
      <c r="QCJ23" s="39"/>
      <c r="QCK23" s="39"/>
      <c r="QCL23" s="39"/>
      <c r="QCM23" s="39"/>
      <c r="QCN23" s="39"/>
      <c r="QCO23" s="39"/>
      <c r="QCP23" s="39"/>
      <c r="QCQ23" s="39"/>
      <c r="QCR23" s="39"/>
      <c r="QCS23" s="39"/>
      <c r="QCT23" s="39"/>
      <c r="QCU23" s="39"/>
      <c r="QCV23" s="39"/>
      <c r="QCW23" s="39"/>
      <c r="QCX23" s="39"/>
      <c r="QCY23" s="39"/>
      <c r="QCZ23" s="39"/>
      <c r="QDA23" s="39"/>
      <c r="QDB23" s="39"/>
      <c r="QDC23" s="39"/>
      <c r="QDD23" s="39"/>
      <c r="QDE23" s="39"/>
      <c r="QDF23" s="39"/>
      <c r="QDG23" s="39"/>
      <c r="QDH23" s="39"/>
      <c r="QDI23" s="39"/>
      <c r="QDJ23" s="39"/>
      <c r="QDK23" s="39"/>
      <c r="QDL23" s="39"/>
      <c r="QDM23" s="39"/>
      <c r="QDN23" s="39"/>
      <c r="QDO23" s="39"/>
      <c r="QDP23" s="39"/>
      <c r="QDQ23" s="39"/>
      <c r="QDR23" s="39"/>
      <c r="QDS23" s="39"/>
      <c r="QDT23" s="39"/>
      <c r="QDU23" s="39"/>
      <c r="QDV23" s="39"/>
      <c r="QDW23" s="39"/>
      <c r="QDX23" s="39"/>
      <c r="QDY23" s="39"/>
      <c r="QDZ23" s="39"/>
      <c r="QEA23" s="39"/>
      <c r="QEB23" s="39"/>
      <c r="QEC23" s="39"/>
      <c r="QED23" s="39"/>
      <c r="QEE23" s="39"/>
      <c r="QEF23" s="39"/>
      <c r="QEG23" s="39"/>
      <c r="QEH23" s="39"/>
      <c r="QEI23" s="39"/>
      <c r="QEJ23" s="39"/>
      <c r="QEK23" s="39"/>
      <c r="QEL23" s="39"/>
      <c r="QEM23" s="39"/>
      <c r="QEN23" s="39"/>
      <c r="QEO23" s="39"/>
      <c r="QEP23" s="39"/>
      <c r="QEQ23" s="39"/>
      <c r="QER23" s="39"/>
      <c r="QES23" s="39"/>
      <c r="QET23" s="39"/>
      <c r="QEU23" s="39"/>
      <c r="QEV23" s="39"/>
      <c r="QEW23" s="39"/>
      <c r="QEX23" s="39"/>
      <c r="QEY23" s="39"/>
      <c r="QEZ23" s="39"/>
      <c r="QFA23" s="39"/>
      <c r="QFB23" s="39"/>
      <c r="QFC23" s="39"/>
      <c r="QFD23" s="39"/>
      <c r="QFE23" s="39"/>
      <c r="QFF23" s="39"/>
      <c r="QFG23" s="39"/>
      <c r="QFH23" s="39"/>
      <c r="QFI23" s="39"/>
      <c r="QFJ23" s="39"/>
      <c r="QFK23" s="39"/>
      <c r="QFL23" s="39"/>
      <c r="QFM23" s="39"/>
      <c r="QFN23" s="39"/>
      <c r="QFO23" s="39"/>
      <c r="QFP23" s="39"/>
      <c r="QFQ23" s="39"/>
      <c r="QFR23" s="39"/>
      <c r="QFS23" s="39"/>
      <c r="QFT23" s="39"/>
      <c r="QFU23" s="39"/>
      <c r="QFV23" s="39"/>
      <c r="QFW23" s="39"/>
      <c r="QFX23" s="39"/>
      <c r="QFY23" s="39"/>
      <c r="QFZ23" s="39"/>
      <c r="QGA23" s="39"/>
      <c r="QGB23" s="39"/>
      <c r="QGC23" s="39"/>
      <c r="QGD23" s="39"/>
      <c r="QGE23" s="39"/>
      <c r="QGF23" s="39"/>
      <c r="QGG23" s="39"/>
      <c r="QGH23" s="39"/>
      <c r="QGI23" s="39"/>
      <c r="QGJ23" s="39"/>
      <c r="QGK23" s="39"/>
      <c r="QGL23" s="39"/>
      <c r="QGM23" s="39"/>
      <c r="QGN23" s="39"/>
      <c r="QGO23" s="39"/>
      <c r="QGP23" s="39"/>
      <c r="QGQ23" s="39"/>
      <c r="QGR23" s="39"/>
      <c r="QGS23" s="39"/>
      <c r="QGT23" s="39"/>
      <c r="QGU23" s="39"/>
      <c r="QGV23" s="39"/>
      <c r="QGW23" s="39"/>
      <c r="QGX23" s="39"/>
      <c r="QGY23" s="39"/>
      <c r="QGZ23" s="39"/>
      <c r="QHA23" s="39"/>
      <c r="QHB23" s="39"/>
      <c r="QHC23" s="39"/>
      <c r="QHD23" s="39"/>
      <c r="QHE23" s="39"/>
      <c r="QHF23" s="39"/>
      <c r="QHG23" s="39"/>
      <c r="QHH23" s="39"/>
      <c r="QHI23" s="39"/>
      <c r="QHJ23" s="39"/>
      <c r="QHK23" s="39"/>
      <c r="QHL23" s="39"/>
      <c r="QHM23" s="39"/>
      <c r="QHN23" s="39"/>
      <c r="QHO23" s="39"/>
      <c r="QHP23" s="39"/>
      <c r="QHQ23" s="39"/>
      <c r="QHR23" s="39"/>
      <c r="QHS23" s="39"/>
      <c r="QHT23" s="39"/>
      <c r="QHU23" s="39"/>
      <c r="QHV23" s="39"/>
      <c r="QHW23" s="39"/>
      <c r="QHX23" s="39"/>
      <c r="QHY23" s="39"/>
      <c r="QHZ23" s="39"/>
      <c r="QIA23" s="39"/>
      <c r="QIB23" s="39"/>
      <c r="QIC23" s="39"/>
      <c r="QID23" s="39"/>
      <c r="QIE23" s="39"/>
      <c r="QIF23" s="39"/>
      <c r="QIG23" s="39"/>
      <c r="QIH23" s="39"/>
      <c r="QII23" s="39"/>
      <c r="QIJ23" s="39"/>
      <c r="QIK23" s="39"/>
      <c r="QIL23" s="39"/>
      <c r="QIM23" s="39"/>
      <c r="QIN23" s="39"/>
      <c r="QIO23" s="39"/>
      <c r="QIP23" s="39"/>
      <c r="QIQ23" s="39"/>
      <c r="QIR23" s="39"/>
      <c r="QIS23" s="39"/>
      <c r="QIT23" s="39"/>
      <c r="QIU23" s="39"/>
      <c r="QIV23" s="39"/>
      <c r="QIW23" s="39"/>
      <c r="QIX23" s="39"/>
      <c r="QIY23" s="39"/>
      <c r="QIZ23" s="39"/>
      <c r="QJA23" s="39"/>
      <c r="QJB23" s="39"/>
      <c r="QJC23" s="39"/>
      <c r="QJD23" s="39"/>
      <c r="QJE23" s="39"/>
      <c r="QJF23" s="39"/>
      <c r="QJG23" s="39"/>
      <c r="QJH23" s="39"/>
      <c r="QJI23" s="39"/>
      <c r="QJJ23" s="39"/>
      <c r="QJK23" s="39"/>
      <c r="QJL23" s="39"/>
      <c r="QJM23" s="39"/>
      <c r="QJN23" s="39"/>
      <c r="QJO23" s="39"/>
      <c r="QJP23" s="39"/>
      <c r="QJQ23" s="39"/>
      <c r="QJR23" s="39"/>
      <c r="QJS23" s="39"/>
      <c r="QJT23" s="39"/>
      <c r="QJU23" s="39"/>
      <c r="QJV23" s="39"/>
      <c r="QJW23" s="39"/>
      <c r="QJX23" s="39"/>
      <c r="QJY23" s="39"/>
      <c r="QJZ23" s="39"/>
      <c r="QKA23" s="39"/>
      <c r="QKB23" s="39"/>
      <c r="QKC23" s="39"/>
      <c r="QKD23" s="39"/>
      <c r="QKE23" s="39"/>
      <c r="QKF23" s="39"/>
      <c r="QKG23" s="39"/>
      <c r="QKH23" s="39"/>
      <c r="QKI23" s="39"/>
      <c r="QKJ23" s="39"/>
      <c r="QKK23" s="39"/>
      <c r="QKL23" s="39"/>
      <c r="QKM23" s="39"/>
      <c r="QKN23" s="39"/>
      <c r="QKO23" s="39"/>
      <c r="QKP23" s="39"/>
      <c r="QKQ23" s="39"/>
      <c r="QKR23" s="39"/>
      <c r="QKS23" s="39"/>
      <c r="QKT23" s="39"/>
      <c r="QKU23" s="39"/>
      <c r="QKV23" s="39"/>
      <c r="QKW23" s="39"/>
      <c r="QKX23" s="39"/>
      <c r="QKY23" s="39"/>
      <c r="QKZ23" s="39"/>
      <c r="QLA23" s="39"/>
      <c r="QLB23" s="39"/>
      <c r="QLC23" s="39"/>
      <c r="QLD23" s="39"/>
      <c r="QLE23" s="39"/>
      <c r="QLF23" s="39"/>
      <c r="QLG23" s="39"/>
      <c r="QLH23" s="39"/>
      <c r="QLI23" s="39"/>
      <c r="QLJ23" s="39"/>
      <c r="QLK23" s="39"/>
      <c r="QLL23" s="39"/>
      <c r="QLM23" s="39"/>
      <c r="QLN23" s="39"/>
      <c r="QLO23" s="39"/>
      <c r="QLP23" s="39"/>
      <c r="QLQ23" s="39"/>
      <c r="QLR23" s="39"/>
      <c r="QLS23" s="39"/>
      <c r="QLT23" s="39"/>
      <c r="QLU23" s="39"/>
      <c r="QLV23" s="39"/>
      <c r="QLW23" s="39"/>
      <c r="QLX23" s="39"/>
      <c r="QLY23" s="39"/>
      <c r="QLZ23" s="39"/>
      <c r="QMA23" s="39"/>
      <c r="QMB23" s="39"/>
      <c r="QMC23" s="39"/>
      <c r="QMD23" s="39"/>
      <c r="QME23" s="39"/>
      <c r="QMF23" s="39"/>
      <c r="QMG23" s="39"/>
      <c r="QMH23" s="39"/>
      <c r="QMI23" s="39"/>
      <c r="QMJ23" s="39"/>
      <c r="QMK23" s="39"/>
      <c r="QML23" s="39"/>
      <c r="QMM23" s="39"/>
      <c r="QMN23" s="39"/>
      <c r="QMO23" s="39"/>
      <c r="QMP23" s="39"/>
      <c r="QMQ23" s="39"/>
      <c r="QMR23" s="39"/>
      <c r="QMS23" s="39"/>
      <c r="QMT23" s="39"/>
      <c r="QMU23" s="39"/>
      <c r="QMV23" s="39"/>
      <c r="QMW23" s="39"/>
      <c r="QMX23" s="39"/>
      <c r="QMY23" s="39"/>
      <c r="QMZ23" s="39"/>
      <c r="QNA23" s="39"/>
      <c r="QNB23" s="39"/>
      <c r="QNC23" s="39"/>
      <c r="QND23" s="39"/>
      <c r="QNE23" s="39"/>
      <c r="QNF23" s="39"/>
      <c r="QNG23" s="39"/>
      <c r="QNH23" s="39"/>
      <c r="QNI23" s="39"/>
      <c r="QNJ23" s="39"/>
      <c r="QNK23" s="39"/>
      <c r="QNL23" s="39"/>
      <c r="QNM23" s="39"/>
      <c r="QNN23" s="39"/>
      <c r="QNO23" s="39"/>
      <c r="QNP23" s="39"/>
      <c r="QNQ23" s="39"/>
      <c r="QNR23" s="39"/>
      <c r="QNS23" s="39"/>
      <c r="QNT23" s="39"/>
      <c r="QNU23" s="39"/>
      <c r="QNV23" s="39"/>
      <c r="QNW23" s="39"/>
      <c r="QNX23" s="39"/>
      <c r="QNY23" s="39"/>
      <c r="QNZ23" s="39"/>
      <c r="QOA23" s="39"/>
      <c r="QOB23" s="39"/>
      <c r="QOC23" s="39"/>
      <c r="QOD23" s="39"/>
      <c r="QOE23" s="39"/>
      <c r="QOF23" s="39"/>
      <c r="QOG23" s="39"/>
      <c r="QOH23" s="39"/>
      <c r="QOI23" s="39"/>
      <c r="QOJ23" s="39"/>
      <c r="QOK23" s="39"/>
      <c r="QOL23" s="39"/>
      <c r="QOM23" s="39"/>
      <c r="QON23" s="39"/>
      <c r="QOO23" s="39"/>
      <c r="QOP23" s="39"/>
      <c r="QOQ23" s="39"/>
      <c r="QOR23" s="39"/>
      <c r="QOS23" s="39"/>
      <c r="QOT23" s="39"/>
      <c r="QOU23" s="39"/>
      <c r="QOV23" s="39"/>
      <c r="QOW23" s="39"/>
      <c r="QOX23" s="39"/>
      <c r="QOY23" s="39"/>
      <c r="QOZ23" s="39"/>
      <c r="QPA23" s="39"/>
      <c r="QPB23" s="39"/>
      <c r="QPC23" s="39"/>
      <c r="QPD23" s="39"/>
      <c r="QPE23" s="39"/>
      <c r="QPF23" s="39"/>
      <c r="QPG23" s="39"/>
      <c r="QPH23" s="39"/>
      <c r="QPI23" s="39"/>
      <c r="QPJ23" s="39"/>
      <c r="QPK23" s="39"/>
      <c r="QPL23" s="39"/>
      <c r="QPM23" s="39"/>
      <c r="QPN23" s="39"/>
      <c r="QPO23" s="39"/>
      <c r="QPP23" s="39"/>
      <c r="QPQ23" s="39"/>
      <c r="QPR23" s="39"/>
      <c r="QPS23" s="39"/>
      <c r="QPT23" s="39"/>
      <c r="QPU23" s="39"/>
      <c r="QPV23" s="39"/>
      <c r="QPW23" s="39"/>
      <c r="QPX23" s="39"/>
      <c r="QPY23" s="39"/>
      <c r="QPZ23" s="39"/>
      <c r="QQA23" s="39"/>
      <c r="QQB23" s="39"/>
      <c r="QQC23" s="39"/>
      <c r="QQD23" s="39"/>
      <c r="QQE23" s="39"/>
      <c r="QQF23" s="39"/>
      <c r="QQG23" s="39"/>
      <c r="QQH23" s="39"/>
      <c r="QQI23" s="39"/>
      <c r="QQJ23" s="39"/>
      <c r="QQK23" s="39"/>
      <c r="QQL23" s="39"/>
      <c r="QQM23" s="39"/>
      <c r="QQN23" s="39"/>
      <c r="QQO23" s="39"/>
      <c r="QQP23" s="39"/>
      <c r="QQQ23" s="39"/>
      <c r="QQR23" s="39"/>
      <c r="QQS23" s="39"/>
      <c r="QQT23" s="39"/>
      <c r="QQU23" s="39"/>
      <c r="QQV23" s="39"/>
      <c r="QQW23" s="39"/>
      <c r="QQX23" s="39"/>
      <c r="QQY23" s="39"/>
      <c r="QQZ23" s="39"/>
      <c r="QRA23" s="39"/>
      <c r="QRB23" s="39"/>
      <c r="QRC23" s="39"/>
      <c r="QRD23" s="39"/>
      <c r="QRE23" s="39"/>
      <c r="QRF23" s="39"/>
      <c r="QRG23" s="39"/>
      <c r="QRH23" s="39"/>
      <c r="QRI23" s="39"/>
      <c r="QRJ23" s="39"/>
      <c r="QRK23" s="39"/>
      <c r="QRL23" s="39"/>
      <c r="QRM23" s="39"/>
      <c r="QRN23" s="39"/>
      <c r="QRO23" s="39"/>
      <c r="QRP23" s="39"/>
      <c r="QRQ23" s="39"/>
      <c r="QRR23" s="39"/>
      <c r="QRS23" s="39"/>
      <c r="QRT23" s="39"/>
      <c r="QRU23" s="39"/>
      <c r="QRV23" s="39"/>
      <c r="QRW23" s="39"/>
      <c r="QRX23" s="39"/>
      <c r="QRY23" s="39"/>
      <c r="QRZ23" s="39"/>
      <c r="QSA23" s="39"/>
      <c r="QSB23" s="39"/>
      <c r="QSC23" s="39"/>
      <c r="QSD23" s="39"/>
      <c r="QSE23" s="39"/>
      <c r="QSF23" s="39"/>
      <c r="QSG23" s="39"/>
      <c r="QSH23" s="39"/>
      <c r="QSI23" s="39"/>
      <c r="QSJ23" s="39"/>
      <c r="QSK23" s="39"/>
      <c r="QSL23" s="39"/>
      <c r="QSM23" s="39"/>
      <c r="QSN23" s="39"/>
      <c r="QSO23" s="39"/>
      <c r="QSP23" s="39"/>
      <c r="QSQ23" s="39"/>
      <c r="QSR23" s="39"/>
      <c r="QSS23" s="39"/>
      <c r="QST23" s="39"/>
      <c r="QSU23" s="39"/>
      <c r="QSV23" s="39"/>
      <c r="QSW23" s="39"/>
      <c r="QSX23" s="39"/>
      <c r="QSY23" s="39"/>
      <c r="QSZ23" s="39"/>
      <c r="QTA23" s="39"/>
      <c r="QTB23" s="39"/>
      <c r="QTC23" s="39"/>
      <c r="QTD23" s="39"/>
      <c r="QTE23" s="39"/>
      <c r="QTF23" s="39"/>
      <c r="QTG23" s="39"/>
      <c r="QTH23" s="39"/>
      <c r="QTI23" s="39"/>
      <c r="QTJ23" s="39"/>
      <c r="QTK23" s="39"/>
      <c r="QTL23" s="39"/>
      <c r="QTM23" s="39"/>
      <c r="QTN23" s="39"/>
      <c r="QTO23" s="39"/>
      <c r="QTP23" s="39"/>
      <c r="QTQ23" s="39"/>
      <c r="QTR23" s="39"/>
      <c r="QTS23" s="39"/>
      <c r="QTT23" s="39"/>
      <c r="QTU23" s="39"/>
      <c r="QTV23" s="39"/>
      <c r="QTW23" s="39"/>
      <c r="QTX23" s="39"/>
      <c r="QTY23" s="39"/>
      <c r="QTZ23" s="39"/>
      <c r="QUA23" s="39"/>
      <c r="QUB23" s="39"/>
      <c r="QUC23" s="39"/>
      <c r="QUD23" s="39"/>
      <c r="QUE23" s="39"/>
      <c r="QUF23" s="39"/>
      <c r="QUG23" s="39"/>
      <c r="QUH23" s="39"/>
      <c r="QUI23" s="39"/>
      <c r="QUJ23" s="39"/>
      <c r="QUK23" s="39"/>
      <c r="QUL23" s="39"/>
      <c r="QUM23" s="39"/>
      <c r="QUN23" s="39"/>
      <c r="QUO23" s="39"/>
      <c r="QUP23" s="39"/>
      <c r="QUQ23" s="39"/>
      <c r="QUR23" s="39"/>
      <c r="QUS23" s="39"/>
      <c r="QUT23" s="39"/>
      <c r="QUU23" s="39"/>
      <c r="QUV23" s="39"/>
      <c r="QUW23" s="39"/>
      <c r="QUX23" s="39"/>
      <c r="QUY23" s="39"/>
      <c r="QUZ23" s="39"/>
      <c r="QVA23" s="39"/>
      <c r="QVB23" s="39"/>
      <c r="QVC23" s="39"/>
      <c r="QVD23" s="39"/>
      <c r="QVE23" s="39"/>
      <c r="QVF23" s="39"/>
      <c r="QVG23" s="39"/>
      <c r="QVH23" s="39"/>
      <c r="QVI23" s="39"/>
      <c r="QVJ23" s="39"/>
      <c r="QVK23" s="39"/>
      <c r="QVL23" s="39"/>
      <c r="QVM23" s="39"/>
      <c r="QVN23" s="39"/>
      <c r="QVO23" s="39"/>
      <c r="QVP23" s="39"/>
      <c r="QVQ23" s="39"/>
      <c r="QVR23" s="39"/>
      <c r="QVS23" s="39"/>
      <c r="QVT23" s="39"/>
      <c r="QVU23" s="39"/>
      <c r="QVV23" s="39"/>
      <c r="QVW23" s="39"/>
      <c r="QVX23" s="39"/>
      <c r="QVY23" s="39"/>
      <c r="QVZ23" s="39"/>
      <c r="QWA23" s="39"/>
      <c r="QWB23" s="39"/>
      <c r="QWC23" s="39"/>
      <c r="QWD23" s="39"/>
      <c r="QWE23" s="39"/>
      <c r="QWF23" s="39"/>
      <c r="QWG23" s="39"/>
      <c r="QWH23" s="39"/>
      <c r="QWI23" s="39"/>
      <c r="QWJ23" s="39"/>
      <c r="QWK23" s="39"/>
      <c r="QWL23" s="39"/>
      <c r="QWM23" s="39"/>
      <c r="QWN23" s="39"/>
      <c r="QWO23" s="39"/>
      <c r="QWP23" s="39"/>
      <c r="QWQ23" s="39"/>
      <c r="QWR23" s="39"/>
      <c r="QWS23" s="39"/>
      <c r="QWT23" s="39"/>
      <c r="QWU23" s="39"/>
      <c r="QWV23" s="39"/>
      <c r="QWW23" s="39"/>
      <c r="QWX23" s="39"/>
      <c r="QWY23" s="39"/>
      <c r="QWZ23" s="39"/>
      <c r="QXA23" s="39"/>
      <c r="QXB23" s="39"/>
      <c r="QXC23" s="39"/>
      <c r="QXD23" s="39"/>
      <c r="QXE23" s="39"/>
      <c r="QXF23" s="39"/>
      <c r="QXG23" s="39"/>
      <c r="QXH23" s="39"/>
      <c r="QXI23" s="39"/>
      <c r="QXJ23" s="39"/>
      <c r="QXK23" s="39"/>
      <c r="QXL23" s="39"/>
      <c r="QXM23" s="39"/>
      <c r="QXN23" s="39"/>
      <c r="QXO23" s="39"/>
      <c r="QXP23" s="39"/>
      <c r="QXQ23" s="39"/>
      <c r="QXR23" s="39"/>
      <c r="QXS23" s="39"/>
      <c r="QXT23" s="39"/>
      <c r="QXU23" s="39"/>
      <c r="QXV23" s="39"/>
      <c r="QXW23" s="39"/>
      <c r="QXX23" s="39"/>
      <c r="QXY23" s="39"/>
      <c r="QXZ23" s="39"/>
      <c r="QYA23" s="39"/>
      <c r="QYB23" s="39"/>
      <c r="QYC23" s="39"/>
      <c r="QYD23" s="39"/>
      <c r="QYE23" s="39"/>
      <c r="QYF23" s="39"/>
      <c r="QYG23" s="39"/>
      <c r="QYH23" s="39"/>
      <c r="QYI23" s="39"/>
      <c r="QYJ23" s="39"/>
      <c r="QYK23" s="39"/>
      <c r="QYL23" s="39"/>
      <c r="QYM23" s="39"/>
      <c r="QYN23" s="39"/>
      <c r="QYO23" s="39"/>
      <c r="QYP23" s="39"/>
      <c r="QYQ23" s="39"/>
      <c r="QYR23" s="39"/>
      <c r="QYS23" s="39"/>
      <c r="QYT23" s="39"/>
      <c r="QYU23" s="39"/>
      <c r="QYV23" s="39"/>
      <c r="QYW23" s="39"/>
      <c r="QYX23" s="39"/>
      <c r="QYY23" s="39"/>
      <c r="QYZ23" s="39"/>
      <c r="QZA23" s="39"/>
      <c r="QZB23" s="39"/>
      <c r="QZC23" s="39"/>
      <c r="QZD23" s="39"/>
      <c r="QZE23" s="39"/>
      <c r="QZF23" s="39"/>
      <c r="QZG23" s="39"/>
      <c r="QZH23" s="39"/>
      <c r="QZI23" s="39"/>
      <c r="QZJ23" s="39"/>
      <c r="QZK23" s="39"/>
      <c r="QZL23" s="39"/>
      <c r="QZM23" s="39"/>
      <c r="QZN23" s="39"/>
      <c r="QZO23" s="39"/>
      <c r="QZP23" s="39"/>
      <c r="QZQ23" s="39"/>
      <c r="QZR23" s="39"/>
      <c r="QZS23" s="39"/>
      <c r="QZT23" s="39"/>
      <c r="QZU23" s="39"/>
      <c r="QZV23" s="39"/>
      <c r="QZW23" s="39"/>
      <c r="QZX23" s="39"/>
      <c r="QZY23" s="39"/>
      <c r="QZZ23" s="39"/>
      <c r="RAA23" s="39"/>
      <c r="RAB23" s="39"/>
      <c r="RAC23" s="39"/>
      <c r="RAD23" s="39"/>
      <c r="RAE23" s="39"/>
      <c r="RAF23" s="39"/>
      <c r="RAG23" s="39"/>
      <c r="RAH23" s="39"/>
      <c r="RAI23" s="39"/>
      <c r="RAJ23" s="39"/>
      <c r="RAK23" s="39"/>
      <c r="RAL23" s="39"/>
      <c r="RAM23" s="39"/>
      <c r="RAN23" s="39"/>
      <c r="RAO23" s="39"/>
      <c r="RAP23" s="39"/>
      <c r="RAQ23" s="39"/>
      <c r="RAR23" s="39"/>
      <c r="RAS23" s="39"/>
      <c r="RAT23" s="39"/>
      <c r="RAU23" s="39"/>
      <c r="RAV23" s="39"/>
      <c r="RAW23" s="39"/>
      <c r="RAX23" s="39"/>
      <c r="RAY23" s="39"/>
      <c r="RAZ23" s="39"/>
      <c r="RBA23" s="39"/>
      <c r="RBB23" s="39"/>
      <c r="RBC23" s="39"/>
      <c r="RBD23" s="39"/>
      <c r="RBE23" s="39"/>
      <c r="RBF23" s="39"/>
      <c r="RBG23" s="39"/>
      <c r="RBH23" s="39"/>
      <c r="RBI23" s="39"/>
      <c r="RBJ23" s="39"/>
      <c r="RBK23" s="39"/>
      <c r="RBL23" s="39"/>
      <c r="RBM23" s="39"/>
      <c r="RBN23" s="39"/>
      <c r="RBO23" s="39"/>
      <c r="RBP23" s="39"/>
      <c r="RBQ23" s="39"/>
      <c r="RBR23" s="39"/>
      <c r="RBS23" s="39"/>
      <c r="RBT23" s="39"/>
      <c r="RBU23" s="39"/>
      <c r="RBV23" s="39"/>
      <c r="RBW23" s="39"/>
      <c r="RBX23" s="39"/>
      <c r="RBY23" s="39"/>
      <c r="RBZ23" s="39"/>
      <c r="RCA23" s="39"/>
      <c r="RCB23" s="39"/>
      <c r="RCC23" s="39"/>
      <c r="RCD23" s="39"/>
      <c r="RCE23" s="39"/>
      <c r="RCF23" s="39"/>
      <c r="RCG23" s="39"/>
      <c r="RCH23" s="39"/>
      <c r="RCI23" s="39"/>
      <c r="RCJ23" s="39"/>
      <c r="RCK23" s="39"/>
      <c r="RCL23" s="39"/>
      <c r="RCM23" s="39"/>
      <c r="RCN23" s="39"/>
      <c r="RCO23" s="39"/>
      <c r="RCP23" s="39"/>
      <c r="RCQ23" s="39"/>
      <c r="RCR23" s="39"/>
      <c r="RCS23" s="39"/>
      <c r="RCT23" s="39"/>
      <c r="RCU23" s="39"/>
      <c r="RCV23" s="39"/>
      <c r="RCW23" s="39"/>
      <c r="RCX23" s="39"/>
      <c r="RCY23" s="39"/>
      <c r="RCZ23" s="39"/>
      <c r="RDA23" s="39"/>
      <c r="RDB23" s="39"/>
      <c r="RDC23" s="39"/>
      <c r="RDD23" s="39"/>
      <c r="RDE23" s="39"/>
      <c r="RDF23" s="39"/>
      <c r="RDG23" s="39"/>
      <c r="RDH23" s="39"/>
      <c r="RDI23" s="39"/>
      <c r="RDJ23" s="39"/>
      <c r="RDK23" s="39"/>
      <c r="RDL23" s="39"/>
      <c r="RDM23" s="39"/>
      <c r="RDN23" s="39"/>
      <c r="RDO23" s="39"/>
      <c r="RDP23" s="39"/>
      <c r="RDQ23" s="39"/>
      <c r="RDR23" s="39"/>
      <c r="RDS23" s="39"/>
      <c r="RDT23" s="39"/>
      <c r="RDU23" s="39"/>
      <c r="RDV23" s="39"/>
      <c r="RDW23" s="39"/>
      <c r="RDX23" s="39"/>
      <c r="RDY23" s="39"/>
      <c r="RDZ23" s="39"/>
      <c r="REA23" s="39"/>
      <c r="REB23" s="39"/>
      <c r="REC23" s="39"/>
      <c r="RED23" s="39"/>
      <c r="REE23" s="39"/>
      <c r="REF23" s="39"/>
      <c r="REG23" s="39"/>
      <c r="REH23" s="39"/>
      <c r="REI23" s="39"/>
      <c r="REJ23" s="39"/>
      <c r="REK23" s="39"/>
      <c r="REL23" s="39"/>
      <c r="REM23" s="39"/>
      <c r="REN23" s="39"/>
      <c r="REO23" s="39"/>
      <c r="REP23" s="39"/>
      <c r="REQ23" s="39"/>
      <c r="RER23" s="39"/>
      <c r="RES23" s="39"/>
      <c r="RET23" s="39"/>
      <c r="REU23" s="39"/>
      <c r="REV23" s="39"/>
      <c r="REW23" s="39"/>
      <c r="REX23" s="39"/>
      <c r="REY23" s="39"/>
      <c r="REZ23" s="39"/>
      <c r="RFA23" s="39"/>
      <c r="RFB23" s="39"/>
      <c r="RFC23" s="39"/>
      <c r="RFD23" s="39"/>
      <c r="RFE23" s="39"/>
      <c r="RFF23" s="39"/>
      <c r="RFG23" s="39"/>
      <c r="RFH23" s="39"/>
      <c r="RFI23" s="39"/>
      <c r="RFJ23" s="39"/>
      <c r="RFK23" s="39"/>
      <c r="RFL23" s="39"/>
      <c r="RFM23" s="39"/>
      <c r="RFN23" s="39"/>
      <c r="RFO23" s="39"/>
      <c r="RFP23" s="39"/>
      <c r="RFQ23" s="39"/>
      <c r="RFR23" s="39"/>
      <c r="RFS23" s="39"/>
      <c r="RFT23" s="39"/>
      <c r="RFU23" s="39"/>
      <c r="RFV23" s="39"/>
      <c r="RFW23" s="39"/>
      <c r="RFX23" s="39"/>
      <c r="RFY23" s="39"/>
      <c r="RFZ23" s="39"/>
      <c r="RGA23" s="39"/>
      <c r="RGB23" s="39"/>
      <c r="RGC23" s="39"/>
      <c r="RGD23" s="39"/>
      <c r="RGE23" s="39"/>
      <c r="RGF23" s="39"/>
      <c r="RGG23" s="39"/>
      <c r="RGH23" s="39"/>
      <c r="RGI23" s="39"/>
      <c r="RGJ23" s="39"/>
      <c r="RGK23" s="39"/>
      <c r="RGL23" s="39"/>
      <c r="RGM23" s="39"/>
      <c r="RGN23" s="39"/>
      <c r="RGO23" s="39"/>
      <c r="RGP23" s="39"/>
      <c r="RGQ23" s="39"/>
      <c r="RGR23" s="39"/>
      <c r="RGS23" s="39"/>
      <c r="RGT23" s="39"/>
      <c r="RGU23" s="39"/>
      <c r="RGV23" s="39"/>
      <c r="RGW23" s="39"/>
      <c r="RGX23" s="39"/>
      <c r="RGY23" s="39"/>
      <c r="RGZ23" s="39"/>
      <c r="RHA23" s="39"/>
      <c r="RHB23" s="39"/>
      <c r="RHC23" s="39"/>
      <c r="RHD23" s="39"/>
      <c r="RHE23" s="39"/>
      <c r="RHF23" s="39"/>
      <c r="RHG23" s="39"/>
      <c r="RHH23" s="39"/>
      <c r="RHI23" s="39"/>
      <c r="RHJ23" s="39"/>
      <c r="RHK23" s="39"/>
      <c r="RHL23" s="39"/>
      <c r="RHM23" s="39"/>
      <c r="RHN23" s="39"/>
      <c r="RHO23" s="39"/>
      <c r="RHP23" s="39"/>
      <c r="RHQ23" s="39"/>
      <c r="RHR23" s="39"/>
      <c r="RHS23" s="39"/>
      <c r="RHT23" s="39"/>
      <c r="RHU23" s="39"/>
      <c r="RHV23" s="39"/>
      <c r="RHW23" s="39"/>
      <c r="RHX23" s="39"/>
      <c r="RHY23" s="39"/>
      <c r="RHZ23" s="39"/>
      <c r="RIA23" s="39"/>
      <c r="RIB23" s="39"/>
      <c r="RIC23" s="39"/>
      <c r="RID23" s="39"/>
      <c r="RIE23" s="39"/>
      <c r="RIF23" s="39"/>
      <c r="RIG23" s="39"/>
      <c r="RIH23" s="39"/>
      <c r="RII23" s="39"/>
      <c r="RIJ23" s="39"/>
      <c r="RIK23" s="39"/>
      <c r="RIL23" s="39"/>
      <c r="RIM23" s="39"/>
      <c r="RIN23" s="39"/>
      <c r="RIO23" s="39"/>
      <c r="RIP23" s="39"/>
      <c r="RIQ23" s="39"/>
      <c r="RIR23" s="39"/>
      <c r="RIS23" s="39"/>
      <c r="RIT23" s="39"/>
      <c r="RIU23" s="39"/>
      <c r="RIV23" s="39"/>
      <c r="RIW23" s="39"/>
      <c r="RIX23" s="39"/>
      <c r="RIY23" s="39"/>
      <c r="RIZ23" s="39"/>
      <c r="RJA23" s="39"/>
      <c r="RJB23" s="39"/>
      <c r="RJC23" s="39"/>
      <c r="RJD23" s="39"/>
      <c r="RJE23" s="39"/>
      <c r="RJF23" s="39"/>
      <c r="RJG23" s="39"/>
      <c r="RJH23" s="39"/>
      <c r="RJI23" s="39"/>
      <c r="RJJ23" s="39"/>
      <c r="RJK23" s="39"/>
      <c r="RJL23" s="39"/>
      <c r="RJM23" s="39"/>
      <c r="RJN23" s="39"/>
      <c r="RJO23" s="39"/>
      <c r="RJP23" s="39"/>
      <c r="RJQ23" s="39"/>
      <c r="RJR23" s="39"/>
      <c r="RJS23" s="39"/>
      <c r="RJT23" s="39"/>
      <c r="RJU23" s="39"/>
      <c r="RJV23" s="39"/>
      <c r="RJW23" s="39"/>
      <c r="RJX23" s="39"/>
      <c r="RJY23" s="39"/>
      <c r="RJZ23" s="39"/>
      <c r="RKA23" s="39"/>
      <c r="RKB23" s="39"/>
      <c r="RKC23" s="39"/>
      <c r="RKD23" s="39"/>
      <c r="RKE23" s="39"/>
      <c r="RKF23" s="39"/>
      <c r="RKG23" s="39"/>
      <c r="RKH23" s="39"/>
      <c r="RKI23" s="39"/>
      <c r="RKJ23" s="39"/>
      <c r="RKK23" s="39"/>
      <c r="RKL23" s="39"/>
      <c r="RKM23" s="39"/>
      <c r="RKN23" s="39"/>
      <c r="RKO23" s="39"/>
      <c r="RKP23" s="39"/>
      <c r="RKQ23" s="39"/>
      <c r="RKR23" s="39"/>
      <c r="RKS23" s="39"/>
      <c r="RKT23" s="39"/>
      <c r="RKU23" s="39"/>
      <c r="RKV23" s="39"/>
      <c r="RKW23" s="39"/>
      <c r="RKX23" s="39"/>
      <c r="RKY23" s="39"/>
      <c r="RKZ23" s="39"/>
      <c r="RLA23" s="39"/>
      <c r="RLB23" s="39"/>
      <c r="RLC23" s="39"/>
      <c r="RLD23" s="39"/>
      <c r="RLE23" s="39"/>
      <c r="RLF23" s="39"/>
      <c r="RLG23" s="39"/>
      <c r="RLH23" s="39"/>
      <c r="RLI23" s="39"/>
      <c r="RLJ23" s="39"/>
      <c r="RLK23" s="39"/>
      <c r="RLL23" s="39"/>
      <c r="RLM23" s="39"/>
      <c r="RLN23" s="39"/>
      <c r="RLO23" s="39"/>
      <c r="RLP23" s="39"/>
      <c r="RLQ23" s="39"/>
      <c r="RLR23" s="39"/>
      <c r="RLS23" s="39"/>
      <c r="RLT23" s="39"/>
      <c r="RLU23" s="39"/>
      <c r="RLV23" s="39"/>
      <c r="RLW23" s="39"/>
      <c r="RLX23" s="39"/>
      <c r="RLY23" s="39"/>
      <c r="RLZ23" s="39"/>
      <c r="RMA23" s="39"/>
      <c r="RMB23" s="39"/>
      <c r="RMC23" s="39"/>
      <c r="RMD23" s="39"/>
      <c r="RME23" s="39"/>
      <c r="RMF23" s="39"/>
      <c r="RMG23" s="39"/>
      <c r="RMH23" s="39"/>
      <c r="RMI23" s="39"/>
      <c r="RMJ23" s="39"/>
      <c r="RMK23" s="39"/>
      <c r="RML23" s="39"/>
      <c r="RMM23" s="39"/>
      <c r="RMN23" s="39"/>
      <c r="RMO23" s="39"/>
      <c r="RMP23" s="39"/>
      <c r="RMQ23" s="39"/>
      <c r="RMR23" s="39"/>
      <c r="RMS23" s="39"/>
      <c r="RMT23" s="39"/>
      <c r="RMU23" s="39"/>
      <c r="RMV23" s="39"/>
      <c r="RMW23" s="39"/>
      <c r="RMX23" s="39"/>
      <c r="RMY23" s="39"/>
      <c r="RMZ23" s="39"/>
      <c r="RNA23" s="39"/>
      <c r="RNB23" s="39"/>
      <c r="RNC23" s="39"/>
      <c r="RND23" s="39"/>
      <c r="RNE23" s="39"/>
      <c r="RNF23" s="39"/>
      <c r="RNG23" s="39"/>
      <c r="RNH23" s="39"/>
      <c r="RNI23" s="39"/>
      <c r="RNJ23" s="39"/>
      <c r="RNK23" s="39"/>
      <c r="RNL23" s="39"/>
      <c r="RNM23" s="39"/>
      <c r="RNN23" s="39"/>
      <c r="RNO23" s="39"/>
      <c r="RNP23" s="39"/>
      <c r="RNQ23" s="39"/>
      <c r="RNR23" s="39"/>
      <c r="RNS23" s="39"/>
      <c r="RNT23" s="39"/>
      <c r="RNU23" s="39"/>
      <c r="RNV23" s="39"/>
      <c r="RNW23" s="39"/>
      <c r="RNX23" s="39"/>
      <c r="RNY23" s="39"/>
      <c r="RNZ23" s="39"/>
      <c r="ROA23" s="39"/>
      <c r="ROB23" s="39"/>
      <c r="ROC23" s="39"/>
      <c r="ROD23" s="39"/>
      <c r="ROE23" s="39"/>
      <c r="ROF23" s="39"/>
      <c r="ROG23" s="39"/>
      <c r="ROH23" s="39"/>
      <c r="ROI23" s="39"/>
      <c r="ROJ23" s="39"/>
      <c r="ROK23" s="39"/>
      <c r="ROL23" s="39"/>
      <c r="ROM23" s="39"/>
      <c r="RON23" s="39"/>
      <c r="ROO23" s="39"/>
      <c r="ROP23" s="39"/>
      <c r="ROQ23" s="39"/>
      <c r="ROR23" s="39"/>
      <c r="ROS23" s="39"/>
      <c r="ROT23" s="39"/>
      <c r="ROU23" s="39"/>
      <c r="ROV23" s="39"/>
      <c r="ROW23" s="39"/>
      <c r="ROX23" s="39"/>
      <c r="ROY23" s="39"/>
      <c r="ROZ23" s="39"/>
      <c r="RPA23" s="39"/>
      <c r="RPB23" s="39"/>
      <c r="RPC23" s="39"/>
      <c r="RPD23" s="39"/>
      <c r="RPE23" s="39"/>
      <c r="RPF23" s="39"/>
      <c r="RPG23" s="39"/>
      <c r="RPH23" s="39"/>
      <c r="RPI23" s="39"/>
      <c r="RPJ23" s="39"/>
      <c r="RPK23" s="39"/>
      <c r="RPL23" s="39"/>
      <c r="RPM23" s="39"/>
      <c r="RPN23" s="39"/>
      <c r="RPO23" s="39"/>
      <c r="RPP23" s="39"/>
      <c r="RPQ23" s="39"/>
      <c r="RPR23" s="39"/>
      <c r="RPS23" s="39"/>
      <c r="RPT23" s="39"/>
      <c r="RPU23" s="39"/>
      <c r="RPV23" s="39"/>
      <c r="RPW23" s="39"/>
      <c r="RPX23" s="39"/>
      <c r="RPY23" s="39"/>
      <c r="RPZ23" s="39"/>
      <c r="RQA23" s="39"/>
      <c r="RQB23" s="39"/>
      <c r="RQC23" s="39"/>
      <c r="RQD23" s="39"/>
      <c r="RQE23" s="39"/>
      <c r="RQF23" s="39"/>
      <c r="RQG23" s="39"/>
      <c r="RQH23" s="39"/>
      <c r="RQI23" s="39"/>
      <c r="RQJ23" s="39"/>
      <c r="RQK23" s="39"/>
      <c r="RQL23" s="39"/>
      <c r="RQM23" s="39"/>
      <c r="RQN23" s="39"/>
      <c r="RQO23" s="39"/>
      <c r="RQP23" s="39"/>
      <c r="RQQ23" s="39"/>
      <c r="RQR23" s="39"/>
      <c r="RQS23" s="39"/>
      <c r="RQT23" s="39"/>
      <c r="RQU23" s="39"/>
      <c r="RQV23" s="39"/>
      <c r="RQW23" s="39"/>
      <c r="RQX23" s="39"/>
      <c r="RQY23" s="39"/>
      <c r="RQZ23" s="39"/>
      <c r="RRA23" s="39"/>
      <c r="RRB23" s="39"/>
      <c r="RRC23" s="39"/>
      <c r="RRD23" s="39"/>
      <c r="RRE23" s="39"/>
      <c r="RRF23" s="39"/>
      <c r="RRG23" s="39"/>
      <c r="RRH23" s="39"/>
      <c r="RRI23" s="39"/>
      <c r="RRJ23" s="39"/>
      <c r="RRK23" s="39"/>
      <c r="RRL23" s="39"/>
      <c r="RRM23" s="39"/>
      <c r="RRN23" s="39"/>
      <c r="RRO23" s="39"/>
      <c r="RRP23" s="39"/>
      <c r="RRQ23" s="39"/>
      <c r="RRR23" s="39"/>
      <c r="RRS23" s="39"/>
      <c r="RRT23" s="39"/>
      <c r="RRU23" s="39"/>
      <c r="RRV23" s="39"/>
      <c r="RRW23" s="39"/>
      <c r="RRX23" s="39"/>
      <c r="RRY23" s="39"/>
      <c r="RRZ23" s="39"/>
      <c r="RSA23" s="39"/>
      <c r="RSB23" s="39"/>
      <c r="RSC23" s="39"/>
      <c r="RSD23" s="39"/>
      <c r="RSE23" s="39"/>
      <c r="RSF23" s="39"/>
      <c r="RSG23" s="39"/>
      <c r="RSH23" s="39"/>
      <c r="RSI23" s="39"/>
      <c r="RSJ23" s="39"/>
      <c r="RSK23" s="39"/>
      <c r="RSL23" s="39"/>
      <c r="RSM23" s="39"/>
      <c r="RSN23" s="39"/>
      <c r="RSO23" s="39"/>
      <c r="RSP23" s="39"/>
      <c r="RSQ23" s="39"/>
      <c r="RSR23" s="39"/>
      <c r="RSS23" s="39"/>
      <c r="RST23" s="39"/>
      <c r="RSU23" s="39"/>
      <c r="RSV23" s="39"/>
      <c r="RSW23" s="39"/>
      <c r="RSX23" s="39"/>
      <c r="RSY23" s="39"/>
      <c r="RSZ23" s="39"/>
      <c r="RTA23" s="39"/>
      <c r="RTB23" s="39"/>
      <c r="RTC23" s="39"/>
      <c r="RTD23" s="39"/>
      <c r="RTE23" s="39"/>
      <c r="RTF23" s="39"/>
      <c r="RTG23" s="39"/>
      <c r="RTH23" s="39"/>
      <c r="RTI23" s="39"/>
      <c r="RTJ23" s="39"/>
      <c r="RTK23" s="39"/>
      <c r="RTL23" s="39"/>
      <c r="RTM23" s="39"/>
      <c r="RTN23" s="39"/>
      <c r="RTO23" s="39"/>
      <c r="RTP23" s="39"/>
      <c r="RTQ23" s="39"/>
      <c r="RTR23" s="39"/>
      <c r="RTS23" s="39"/>
      <c r="RTT23" s="39"/>
      <c r="RTU23" s="39"/>
      <c r="RTV23" s="39"/>
      <c r="RTW23" s="39"/>
      <c r="RTX23" s="39"/>
      <c r="RTY23" s="39"/>
      <c r="RTZ23" s="39"/>
      <c r="RUA23" s="39"/>
      <c r="RUB23" s="39"/>
      <c r="RUC23" s="39"/>
      <c r="RUD23" s="39"/>
      <c r="RUE23" s="39"/>
      <c r="RUF23" s="39"/>
      <c r="RUG23" s="39"/>
      <c r="RUH23" s="39"/>
      <c r="RUI23" s="39"/>
      <c r="RUJ23" s="39"/>
      <c r="RUK23" s="39"/>
      <c r="RUL23" s="39"/>
      <c r="RUM23" s="39"/>
      <c r="RUN23" s="39"/>
      <c r="RUO23" s="39"/>
      <c r="RUP23" s="39"/>
      <c r="RUQ23" s="39"/>
      <c r="RUR23" s="39"/>
      <c r="RUS23" s="39"/>
      <c r="RUT23" s="39"/>
      <c r="RUU23" s="39"/>
      <c r="RUV23" s="39"/>
      <c r="RUW23" s="39"/>
      <c r="RUX23" s="39"/>
      <c r="RUY23" s="39"/>
      <c r="RUZ23" s="39"/>
      <c r="RVA23" s="39"/>
      <c r="RVB23" s="39"/>
      <c r="RVC23" s="39"/>
      <c r="RVD23" s="39"/>
      <c r="RVE23" s="39"/>
      <c r="RVF23" s="39"/>
      <c r="RVG23" s="39"/>
      <c r="RVH23" s="39"/>
      <c r="RVI23" s="39"/>
      <c r="RVJ23" s="39"/>
      <c r="RVK23" s="39"/>
      <c r="RVL23" s="39"/>
      <c r="RVM23" s="39"/>
      <c r="RVN23" s="39"/>
      <c r="RVO23" s="39"/>
      <c r="RVP23" s="39"/>
      <c r="RVQ23" s="39"/>
      <c r="RVR23" s="39"/>
      <c r="RVS23" s="39"/>
      <c r="RVT23" s="39"/>
      <c r="RVU23" s="39"/>
      <c r="RVV23" s="39"/>
      <c r="RVW23" s="39"/>
      <c r="RVX23" s="39"/>
      <c r="RVY23" s="39"/>
      <c r="RVZ23" s="39"/>
      <c r="RWA23" s="39"/>
      <c r="RWB23" s="39"/>
      <c r="RWC23" s="39"/>
      <c r="RWD23" s="39"/>
      <c r="RWE23" s="39"/>
      <c r="RWF23" s="39"/>
      <c r="RWG23" s="39"/>
      <c r="RWH23" s="39"/>
      <c r="RWI23" s="39"/>
      <c r="RWJ23" s="39"/>
      <c r="RWK23" s="39"/>
      <c r="RWL23" s="39"/>
      <c r="RWM23" s="39"/>
      <c r="RWN23" s="39"/>
      <c r="RWO23" s="39"/>
      <c r="RWP23" s="39"/>
      <c r="RWQ23" s="39"/>
      <c r="RWR23" s="39"/>
      <c r="RWS23" s="39"/>
      <c r="RWT23" s="39"/>
      <c r="RWU23" s="39"/>
      <c r="RWV23" s="39"/>
      <c r="RWW23" s="39"/>
      <c r="RWX23" s="39"/>
      <c r="RWY23" s="39"/>
      <c r="RWZ23" s="39"/>
      <c r="RXA23" s="39"/>
      <c r="RXB23" s="39"/>
      <c r="RXC23" s="39"/>
      <c r="RXD23" s="39"/>
      <c r="RXE23" s="39"/>
      <c r="RXF23" s="39"/>
      <c r="RXG23" s="39"/>
      <c r="RXH23" s="39"/>
      <c r="RXI23" s="39"/>
      <c r="RXJ23" s="39"/>
      <c r="RXK23" s="39"/>
      <c r="RXL23" s="39"/>
      <c r="RXM23" s="39"/>
      <c r="RXN23" s="39"/>
      <c r="RXO23" s="39"/>
      <c r="RXP23" s="39"/>
      <c r="RXQ23" s="39"/>
      <c r="RXR23" s="39"/>
      <c r="RXS23" s="39"/>
      <c r="RXT23" s="39"/>
      <c r="RXU23" s="39"/>
      <c r="RXV23" s="39"/>
      <c r="RXW23" s="39"/>
      <c r="RXX23" s="39"/>
      <c r="RXY23" s="39"/>
      <c r="RXZ23" s="39"/>
      <c r="RYA23" s="39"/>
      <c r="RYB23" s="39"/>
      <c r="RYC23" s="39"/>
      <c r="RYD23" s="39"/>
      <c r="RYE23" s="39"/>
      <c r="RYF23" s="39"/>
      <c r="RYG23" s="39"/>
      <c r="RYH23" s="39"/>
      <c r="RYI23" s="39"/>
      <c r="RYJ23" s="39"/>
      <c r="RYK23" s="39"/>
      <c r="RYL23" s="39"/>
      <c r="RYM23" s="39"/>
      <c r="RYN23" s="39"/>
      <c r="RYO23" s="39"/>
      <c r="RYP23" s="39"/>
      <c r="RYQ23" s="39"/>
      <c r="RYR23" s="39"/>
      <c r="RYS23" s="39"/>
      <c r="RYT23" s="39"/>
      <c r="RYU23" s="39"/>
      <c r="RYV23" s="39"/>
      <c r="RYW23" s="39"/>
      <c r="RYX23" s="39"/>
      <c r="RYY23" s="39"/>
      <c r="RYZ23" s="39"/>
      <c r="RZA23" s="39"/>
      <c r="RZB23" s="39"/>
      <c r="RZC23" s="39"/>
      <c r="RZD23" s="39"/>
      <c r="RZE23" s="39"/>
      <c r="RZF23" s="39"/>
      <c r="RZG23" s="39"/>
      <c r="RZH23" s="39"/>
      <c r="RZI23" s="39"/>
      <c r="RZJ23" s="39"/>
      <c r="RZK23" s="39"/>
      <c r="RZL23" s="39"/>
      <c r="RZM23" s="39"/>
      <c r="RZN23" s="39"/>
      <c r="RZO23" s="39"/>
      <c r="RZP23" s="39"/>
      <c r="RZQ23" s="39"/>
      <c r="RZR23" s="39"/>
      <c r="RZS23" s="39"/>
      <c r="RZT23" s="39"/>
      <c r="RZU23" s="39"/>
      <c r="RZV23" s="39"/>
      <c r="RZW23" s="39"/>
      <c r="RZX23" s="39"/>
      <c r="RZY23" s="39"/>
      <c r="RZZ23" s="39"/>
      <c r="SAA23" s="39"/>
      <c r="SAB23" s="39"/>
      <c r="SAC23" s="39"/>
      <c r="SAD23" s="39"/>
      <c r="SAE23" s="39"/>
      <c r="SAF23" s="39"/>
      <c r="SAG23" s="39"/>
      <c r="SAH23" s="39"/>
      <c r="SAI23" s="39"/>
      <c r="SAJ23" s="39"/>
      <c r="SAK23" s="39"/>
      <c r="SAL23" s="39"/>
      <c r="SAM23" s="39"/>
      <c r="SAN23" s="39"/>
      <c r="SAO23" s="39"/>
      <c r="SAP23" s="39"/>
      <c r="SAQ23" s="39"/>
      <c r="SAR23" s="39"/>
      <c r="SAS23" s="39"/>
      <c r="SAT23" s="39"/>
      <c r="SAU23" s="39"/>
      <c r="SAV23" s="39"/>
      <c r="SAW23" s="39"/>
      <c r="SAX23" s="39"/>
      <c r="SAY23" s="39"/>
      <c r="SAZ23" s="39"/>
      <c r="SBA23" s="39"/>
      <c r="SBB23" s="39"/>
      <c r="SBC23" s="39"/>
      <c r="SBD23" s="39"/>
      <c r="SBE23" s="39"/>
      <c r="SBF23" s="39"/>
      <c r="SBG23" s="39"/>
      <c r="SBH23" s="39"/>
      <c r="SBI23" s="39"/>
      <c r="SBJ23" s="39"/>
      <c r="SBK23" s="39"/>
      <c r="SBL23" s="39"/>
      <c r="SBM23" s="39"/>
      <c r="SBN23" s="39"/>
      <c r="SBO23" s="39"/>
      <c r="SBP23" s="39"/>
      <c r="SBQ23" s="39"/>
      <c r="SBR23" s="39"/>
      <c r="SBS23" s="39"/>
      <c r="SBT23" s="39"/>
      <c r="SBU23" s="39"/>
      <c r="SBV23" s="39"/>
      <c r="SBW23" s="39"/>
      <c r="SBX23" s="39"/>
      <c r="SBY23" s="39"/>
      <c r="SBZ23" s="39"/>
      <c r="SCA23" s="39"/>
      <c r="SCB23" s="39"/>
      <c r="SCC23" s="39"/>
      <c r="SCD23" s="39"/>
      <c r="SCE23" s="39"/>
      <c r="SCF23" s="39"/>
      <c r="SCG23" s="39"/>
      <c r="SCH23" s="39"/>
      <c r="SCI23" s="39"/>
      <c r="SCJ23" s="39"/>
      <c r="SCK23" s="39"/>
      <c r="SCL23" s="39"/>
      <c r="SCM23" s="39"/>
      <c r="SCN23" s="39"/>
      <c r="SCO23" s="39"/>
      <c r="SCP23" s="39"/>
      <c r="SCQ23" s="39"/>
      <c r="SCR23" s="39"/>
      <c r="SCS23" s="39"/>
      <c r="SCT23" s="39"/>
      <c r="SCU23" s="39"/>
      <c r="SCV23" s="39"/>
      <c r="SCW23" s="39"/>
      <c r="SCX23" s="39"/>
      <c r="SCY23" s="39"/>
      <c r="SCZ23" s="39"/>
      <c r="SDA23" s="39"/>
      <c r="SDB23" s="39"/>
      <c r="SDC23" s="39"/>
      <c r="SDD23" s="39"/>
      <c r="SDE23" s="39"/>
      <c r="SDF23" s="39"/>
      <c r="SDG23" s="39"/>
      <c r="SDH23" s="39"/>
      <c r="SDI23" s="39"/>
      <c r="SDJ23" s="39"/>
      <c r="SDK23" s="39"/>
      <c r="SDL23" s="39"/>
      <c r="SDM23" s="39"/>
      <c r="SDN23" s="39"/>
      <c r="SDO23" s="39"/>
      <c r="SDP23" s="39"/>
      <c r="SDQ23" s="39"/>
      <c r="SDR23" s="39"/>
      <c r="SDS23" s="39"/>
      <c r="SDT23" s="39"/>
      <c r="SDU23" s="39"/>
      <c r="SDV23" s="39"/>
      <c r="SDW23" s="39"/>
      <c r="SDX23" s="39"/>
      <c r="SDY23" s="39"/>
      <c r="SDZ23" s="39"/>
      <c r="SEA23" s="39"/>
      <c r="SEB23" s="39"/>
      <c r="SEC23" s="39"/>
      <c r="SED23" s="39"/>
      <c r="SEE23" s="39"/>
      <c r="SEF23" s="39"/>
      <c r="SEG23" s="39"/>
      <c r="SEH23" s="39"/>
      <c r="SEI23" s="39"/>
      <c r="SEJ23" s="39"/>
      <c r="SEK23" s="39"/>
      <c r="SEL23" s="39"/>
      <c r="SEM23" s="39"/>
      <c r="SEN23" s="39"/>
      <c r="SEO23" s="39"/>
      <c r="SEP23" s="39"/>
      <c r="SEQ23" s="39"/>
      <c r="SER23" s="39"/>
      <c r="SES23" s="39"/>
      <c r="SET23" s="39"/>
      <c r="SEU23" s="39"/>
      <c r="SEV23" s="39"/>
      <c r="SEW23" s="39"/>
      <c r="SEX23" s="39"/>
      <c r="SEY23" s="39"/>
      <c r="SEZ23" s="39"/>
      <c r="SFA23" s="39"/>
      <c r="SFB23" s="39"/>
      <c r="SFC23" s="39"/>
      <c r="SFD23" s="39"/>
      <c r="SFE23" s="39"/>
      <c r="SFF23" s="39"/>
      <c r="SFG23" s="39"/>
      <c r="SFH23" s="39"/>
      <c r="SFI23" s="39"/>
      <c r="SFJ23" s="39"/>
      <c r="SFK23" s="39"/>
      <c r="SFL23" s="39"/>
      <c r="SFM23" s="39"/>
      <c r="SFN23" s="39"/>
      <c r="SFO23" s="39"/>
      <c r="SFP23" s="39"/>
      <c r="SFQ23" s="39"/>
      <c r="SFR23" s="39"/>
      <c r="SFS23" s="39"/>
      <c r="SFT23" s="39"/>
      <c r="SFU23" s="39"/>
      <c r="SFV23" s="39"/>
      <c r="SFW23" s="39"/>
      <c r="SFX23" s="39"/>
      <c r="SFY23" s="39"/>
      <c r="SFZ23" s="39"/>
      <c r="SGA23" s="39"/>
      <c r="SGB23" s="39"/>
      <c r="SGC23" s="39"/>
      <c r="SGD23" s="39"/>
      <c r="SGE23" s="39"/>
      <c r="SGF23" s="39"/>
      <c r="SGG23" s="39"/>
      <c r="SGH23" s="39"/>
      <c r="SGI23" s="39"/>
      <c r="SGJ23" s="39"/>
      <c r="SGK23" s="39"/>
      <c r="SGL23" s="39"/>
      <c r="SGM23" s="39"/>
      <c r="SGN23" s="39"/>
      <c r="SGO23" s="39"/>
      <c r="SGP23" s="39"/>
      <c r="SGQ23" s="39"/>
      <c r="SGR23" s="39"/>
      <c r="SGS23" s="39"/>
      <c r="SGT23" s="39"/>
      <c r="SGU23" s="39"/>
      <c r="SGV23" s="39"/>
      <c r="SGW23" s="39"/>
      <c r="SGX23" s="39"/>
      <c r="SGY23" s="39"/>
      <c r="SGZ23" s="39"/>
      <c r="SHA23" s="39"/>
      <c r="SHB23" s="39"/>
      <c r="SHC23" s="39"/>
      <c r="SHD23" s="39"/>
      <c r="SHE23" s="39"/>
      <c r="SHF23" s="39"/>
      <c r="SHG23" s="39"/>
      <c r="SHH23" s="39"/>
      <c r="SHI23" s="39"/>
      <c r="SHJ23" s="39"/>
      <c r="SHK23" s="39"/>
      <c r="SHL23" s="39"/>
      <c r="SHM23" s="39"/>
      <c r="SHN23" s="39"/>
      <c r="SHO23" s="39"/>
      <c r="SHP23" s="39"/>
      <c r="SHQ23" s="39"/>
      <c r="SHR23" s="39"/>
      <c r="SHS23" s="39"/>
      <c r="SHT23" s="39"/>
      <c r="SHU23" s="39"/>
      <c r="SHV23" s="39"/>
      <c r="SHW23" s="39"/>
      <c r="SHX23" s="39"/>
      <c r="SHY23" s="39"/>
      <c r="SHZ23" s="39"/>
      <c r="SIA23" s="39"/>
      <c r="SIB23" s="39"/>
      <c r="SIC23" s="39"/>
      <c r="SID23" s="39"/>
      <c r="SIE23" s="39"/>
      <c r="SIF23" s="39"/>
      <c r="SIG23" s="39"/>
      <c r="SIH23" s="39"/>
      <c r="SII23" s="39"/>
      <c r="SIJ23" s="39"/>
      <c r="SIK23" s="39"/>
      <c r="SIL23" s="39"/>
      <c r="SIM23" s="39"/>
      <c r="SIN23" s="39"/>
      <c r="SIO23" s="39"/>
      <c r="SIP23" s="39"/>
      <c r="SIQ23" s="39"/>
      <c r="SIR23" s="39"/>
      <c r="SIS23" s="39"/>
      <c r="SIT23" s="39"/>
      <c r="SIU23" s="39"/>
      <c r="SIV23" s="39"/>
      <c r="SIW23" s="39"/>
      <c r="SIX23" s="39"/>
      <c r="SIY23" s="39"/>
      <c r="SIZ23" s="39"/>
      <c r="SJA23" s="39"/>
      <c r="SJB23" s="39"/>
      <c r="SJC23" s="39"/>
      <c r="SJD23" s="39"/>
      <c r="SJE23" s="39"/>
      <c r="SJF23" s="39"/>
      <c r="SJG23" s="39"/>
      <c r="SJH23" s="39"/>
      <c r="SJI23" s="39"/>
      <c r="SJJ23" s="39"/>
      <c r="SJK23" s="39"/>
      <c r="SJL23" s="39"/>
      <c r="SJM23" s="39"/>
      <c r="SJN23" s="39"/>
      <c r="SJO23" s="39"/>
      <c r="SJP23" s="39"/>
      <c r="SJQ23" s="39"/>
      <c r="SJR23" s="39"/>
      <c r="SJS23" s="39"/>
      <c r="SJT23" s="39"/>
      <c r="SJU23" s="39"/>
      <c r="SJV23" s="39"/>
      <c r="SJW23" s="39"/>
      <c r="SJX23" s="39"/>
      <c r="SJY23" s="39"/>
      <c r="SJZ23" s="39"/>
      <c r="SKA23" s="39"/>
      <c r="SKB23" s="39"/>
      <c r="SKC23" s="39"/>
      <c r="SKD23" s="39"/>
      <c r="SKE23" s="39"/>
      <c r="SKF23" s="39"/>
      <c r="SKG23" s="39"/>
      <c r="SKH23" s="39"/>
      <c r="SKI23" s="39"/>
      <c r="SKJ23" s="39"/>
      <c r="SKK23" s="39"/>
      <c r="SKL23" s="39"/>
      <c r="SKM23" s="39"/>
      <c r="SKN23" s="39"/>
      <c r="SKO23" s="39"/>
      <c r="SKP23" s="39"/>
      <c r="SKQ23" s="39"/>
      <c r="SKR23" s="39"/>
      <c r="SKS23" s="39"/>
      <c r="SKT23" s="39"/>
      <c r="SKU23" s="39"/>
      <c r="SKV23" s="39"/>
      <c r="SKW23" s="39"/>
      <c r="SKX23" s="39"/>
      <c r="SKY23" s="39"/>
      <c r="SKZ23" s="39"/>
      <c r="SLA23" s="39"/>
      <c r="SLB23" s="39"/>
      <c r="SLC23" s="39"/>
      <c r="SLD23" s="39"/>
      <c r="SLE23" s="39"/>
      <c r="SLF23" s="39"/>
      <c r="SLG23" s="39"/>
      <c r="SLH23" s="39"/>
      <c r="SLI23" s="39"/>
      <c r="SLJ23" s="39"/>
      <c r="SLK23" s="39"/>
      <c r="SLL23" s="39"/>
      <c r="SLM23" s="39"/>
      <c r="SLN23" s="39"/>
      <c r="SLO23" s="39"/>
      <c r="SLP23" s="39"/>
      <c r="SLQ23" s="39"/>
      <c r="SLR23" s="39"/>
      <c r="SLS23" s="39"/>
      <c r="SLT23" s="39"/>
      <c r="SLU23" s="39"/>
      <c r="SLV23" s="39"/>
      <c r="SLW23" s="39"/>
      <c r="SLX23" s="39"/>
      <c r="SLY23" s="39"/>
      <c r="SLZ23" s="39"/>
      <c r="SMA23" s="39"/>
      <c r="SMB23" s="39"/>
      <c r="SMC23" s="39"/>
      <c r="SMD23" s="39"/>
      <c r="SME23" s="39"/>
      <c r="SMF23" s="39"/>
      <c r="SMG23" s="39"/>
      <c r="SMH23" s="39"/>
      <c r="SMI23" s="39"/>
      <c r="SMJ23" s="39"/>
      <c r="SMK23" s="39"/>
      <c r="SML23" s="39"/>
      <c r="SMM23" s="39"/>
      <c r="SMN23" s="39"/>
      <c r="SMO23" s="39"/>
      <c r="SMP23" s="39"/>
      <c r="SMQ23" s="39"/>
      <c r="SMR23" s="39"/>
      <c r="SMS23" s="39"/>
      <c r="SMT23" s="39"/>
      <c r="SMU23" s="39"/>
      <c r="SMV23" s="39"/>
      <c r="SMW23" s="39"/>
      <c r="SMX23" s="39"/>
      <c r="SMY23" s="39"/>
      <c r="SMZ23" s="39"/>
      <c r="SNA23" s="39"/>
      <c r="SNB23" s="39"/>
      <c r="SNC23" s="39"/>
      <c r="SND23" s="39"/>
      <c r="SNE23" s="39"/>
      <c r="SNF23" s="39"/>
      <c r="SNG23" s="39"/>
      <c r="SNH23" s="39"/>
      <c r="SNI23" s="39"/>
      <c r="SNJ23" s="39"/>
      <c r="SNK23" s="39"/>
      <c r="SNL23" s="39"/>
      <c r="SNM23" s="39"/>
      <c r="SNN23" s="39"/>
      <c r="SNO23" s="39"/>
      <c r="SNP23" s="39"/>
      <c r="SNQ23" s="39"/>
      <c r="SNR23" s="39"/>
      <c r="SNS23" s="39"/>
      <c r="SNT23" s="39"/>
      <c r="SNU23" s="39"/>
      <c r="SNV23" s="39"/>
      <c r="SNW23" s="39"/>
      <c r="SNX23" s="39"/>
      <c r="SNY23" s="39"/>
      <c r="SNZ23" s="39"/>
      <c r="SOA23" s="39"/>
      <c r="SOB23" s="39"/>
      <c r="SOC23" s="39"/>
      <c r="SOD23" s="39"/>
      <c r="SOE23" s="39"/>
      <c r="SOF23" s="39"/>
      <c r="SOG23" s="39"/>
      <c r="SOH23" s="39"/>
      <c r="SOI23" s="39"/>
      <c r="SOJ23" s="39"/>
      <c r="SOK23" s="39"/>
      <c r="SOL23" s="39"/>
      <c r="SOM23" s="39"/>
      <c r="SON23" s="39"/>
      <c r="SOO23" s="39"/>
      <c r="SOP23" s="39"/>
      <c r="SOQ23" s="39"/>
      <c r="SOR23" s="39"/>
      <c r="SOS23" s="39"/>
      <c r="SOT23" s="39"/>
      <c r="SOU23" s="39"/>
      <c r="SOV23" s="39"/>
      <c r="SOW23" s="39"/>
      <c r="SOX23" s="39"/>
      <c r="SOY23" s="39"/>
      <c r="SOZ23" s="39"/>
      <c r="SPA23" s="39"/>
      <c r="SPB23" s="39"/>
      <c r="SPC23" s="39"/>
      <c r="SPD23" s="39"/>
      <c r="SPE23" s="39"/>
      <c r="SPF23" s="39"/>
      <c r="SPG23" s="39"/>
      <c r="SPH23" s="39"/>
      <c r="SPI23" s="39"/>
      <c r="SPJ23" s="39"/>
      <c r="SPK23" s="39"/>
      <c r="SPL23" s="39"/>
      <c r="SPM23" s="39"/>
      <c r="SPN23" s="39"/>
      <c r="SPO23" s="39"/>
      <c r="SPP23" s="39"/>
      <c r="SPQ23" s="39"/>
      <c r="SPR23" s="39"/>
      <c r="SPS23" s="39"/>
      <c r="SPT23" s="39"/>
      <c r="SPU23" s="39"/>
      <c r="SPV23" s="39"/>
      <c r="SPW23" s="39"/>
      <c r="SPX23" s="39"/>
      <c r="SPY23" s="39"/>
      <c r="SPZ23" s="39"/>
      <c r="SQA23" s="39"/>
      <c r="SQB23" s="39"/>
      <c r="SQC23" s="39"/>
      <c r="SQD23" s="39"/>
      <c r="SQE23" s="39"/>
      <c r="SQF23" s="39"/>
      <c r="SQG23" s="39"/>
      <c r="SQH23" s="39"/>
      <c r="SQI23" s="39"/>
      <c r="SQJ23" s="39"/>
      <c r="SQK23" s="39"/>
      <c r="SQL23" s="39"/>
      <c r="SQM23" s="39"/>
      <c r="SQN23" s="39"/>
      <c r="SQO23" s="39"/>
      <c r="SQP23" s="39"/>
      <c r="SQQ23" s="39"/>
      <c r="SQR23" s="39"/>
      <c r="SQS23" s="39"/>
      <c r="SQT23" s="39"/>
      <c r="SQU23" s="39"/>
      <c r="SQV23" s="39"/>
      <c r="SQW23" s="39"/>
      <c r="SQX23" s="39"/>
      <c r="SQY23" s="39"/>
      <c r="SQZ23" s="39"/>
      <c r="SRA23" s="39"/>
      <c r="SRB23" s="39"/>
      <c r="SRC23" s="39"/>
      <c r="SRD23" s="39"/>
      <c r="SRE23" s="39"/>
      <c r="SRF23" s="39"/>
      <c r="SRG23" s="39"/>
      <c r="SRH23" s="39"/>
      <c r="SRI23" s="39"/>
      <c r="SRJ23" s="39"/>
      <c r="SRK23" s="39"/>
      <c r="SRL23" s="39"/>
      <c r="SRM23" s="39"/>
      <c r="SRN23" s="39"/>
      <c r="SRO23" s="39"/>
      <c r="SRP23" s="39"/>
      <c r="SRQ23" s="39"/>
      <c r="SRR23" s="39"/>
      <c r="SRS23" s="39"/>
      <c r="SRT23" s="39"/>
      <c r="SRU23" s="39"/>
      <c r="SRV23" s="39"/>
      <c r="SRW23" s="39"/>
      <c r="SRX23" s="39"/>
      <c r="SRY23" s="39"/>
      <c r="SRZ23" s="39"/>
      <c r="SSA23" s="39"/>
      <c r="SSB23" s="39"/>
      <c r="SSC23" s="39"/>
      <c r="SSD23" s="39"/>
      <c r="SSE23" s="39"/>
      <c r="SSF23" s="39"/>
      <c r="SSG23" s="39"/>
      <c r="SSH23" s="39"/>
      <c r="SSI23" s="39"/>
      <c r="SSJ23" s="39"/>
      <c r="SSK23" s="39"/>
      <c r="SSL23" s="39"/>
      <c r="SSM23" s="39"/>
      <c r="SSN23" s="39"/>
      <c r="SSO23" s="39"/>
      <c r="SSP23" s="39"/>
      <c r="SSQ23" s="39"/>
      <c r="SSR23" s="39"/>
      <c r="SSS23" s="39"/>
      <c r="SST23" s="39"/>
      <c r="SSU23" s="39"/>
      <c r="SSV23" s="39"/>
      <c r="SSW23" s="39"/>
      <c r="SSX23" s="39"/>
      <c r="SSY23" s="39"/>
      <c r="SSZ23" s="39"/>
      <c r="STA23" s="39"/>
      <c r="STB23" s="39"/>
      <c r="STC23" s="39"/>
      <c r="STD23" s="39"/>
      <c r="STE23" s="39"/>
      <c r="STF23" s="39"/>
      <c r="STG23" s="39"/>
      <c r="STH23" s="39"/>
      <c r="STI23" s="39"/>
      <c r="STJ23" s="39"/>
      <c r="STK23" s="39"/>
      <c r="STL23" s="39"/>
      <c r="STM23" s="39"/>
      <c r="STN23" s="39"/>
      <c r="STO23" s="39"/>
      <c r="STP23" s="39"/>
      <c r="STQ23" s="39"/>
      <c r="STR23" s="39"/>
      <c r="STS23" s="39"/>
      <c r="STT23" s="39"/>
      <c r="STU23" s="39"/>
      <c r="STV23" s="39"/>
      <c r="STW23" s="39"/>
      <c r="STX23" s="39"/>
      <c r="STY23" s="39"/>
      <c r="STZ23" s="39"/>
      <c r="SUA23" s="39"/>
      <c r="SUB23" s="39"/>
      <c r="SUC23" s="39"/>
      <c r="SUD23" s="39"/>
      <c r="SUE23" s="39"/>
      <c r="SUF23" s="39"/>
      <c r="SUG23" s="39"/>
      <c r="SUH23" s="39"/>
      <c r="SUI23" s="39"/>
      <c r="SUJ23" s="39"/>
      <c r="SUK23" s="39"/>
      <c r="SUL23" s="39"/>
      <c r="SUM23" s="39"/>
      <c r="SUN23" s="39"/>
      <c r="SUO23" s="39"/>
      <c r="SUP23" s="39"/>
      <c r="SUQ23" s="39"/>
      <c r="SUR23" s="39"/>
      <c r="SUS23" s="39"/>
      <c r="SUT23" s="39"/>
      <c r="SUU23" s="39"/>
      <c r="SUV23" s="39"/>
      <c r="SUW23" s="39"/>
      <c r="SUX23" s="39"/>
      <c r="SUY23" s="39"/>
      <c r="SUZ23" s="39"/>
      <c r="SVA23" s="39"/>
      <c r="SVB23" s="39"/>
      <c r="SVC23" s="39"/>
      <c r="SVD23" s="39"/>
      <c r="SVE23" s="39"/>
      <c r="SVF23" s="39"/>
      <c r="SVG23" s="39"/>
      <c r="SVH23" s="39"/>
      <c r="SVI23" s="39"/>
      <c r="SVJ23" s="39"/>
      <c r="SVK23" s="39"/>
      <c r="SVL23" s="39"/>
      <c r="SVM23" s="39"/>
      <c r="SVN23" s="39"/>
      <c r="SVO23" s="39"/>
      <c r="SVP23" s="39"/>
      <c r="SVQ23" s="39"/>
      <c r="SVR23" s="39"/>
      <c r="SVS23" s="39"/>
      <c r="SVT23" s="39"/>
      <c r="SVU23" s="39"/>
      <c r="SVV23" s="39"/>
      <c r="SVW23" s="39"/>
      <c r="SVX23" s="39"/>
      <c r="SVY23" s="39"/>
      <c r="SVZ23" s="39"/>
      <c r="SWA23" s="39"/>
      <c r="SWB23" s="39"/>
      <c r="SWC23" s="39"/>
      <c r="SWD23" s="39"/>
      <c r="SWE23" s="39"/>
      <c r="SWF23" s="39"/>
      <c r="SWG23" s="39"/>
      <c r="SWH23" s="39"/>
      <c r="SWI23" s="39"/>
      <c r="SWJ23" s="39"/>
      <c r="SWK23" s="39"/>
      <c r="SWL23" s="39"/>
      <c r="SWM23" s="39"/>
      <c r="SWN23" s="39"/>
      <c r="SWO23" s="39"/>
      <c r="SWP23" s="39"/>
      <c r="SWQ23" s="39"/>
      <c r="SWR23" s="39"/>
      <c r="SWS23" s="39"/>
      <c r="SWT23" s="39"/>
      <c r="SWU23" s="39"/>
      <c r="SWV23" s="39"/>
      <c r="SWW23" s="39"/>
      <c r="SWX23" s="39"/>
      <c r="SWY23" s="39"/>
      <c r="SWZ23" s="39"/>
      <c r="SXA23" s="39"/>
      <c r="SXB23" s="39"/>
      <c r="SXC23" s="39"/>
      <c r="SXD23" s="39"/>
      <c r="SXE23" s="39"/>
      <c r="SXF23" s="39"/>
      <c r="SXG23" s="39"/>
      <c r="SXH23" s="39"/>
      <c r="SXI23" s="39"/>
      <c r="SXJ23" s="39"/>
      <c r="SXK23" s="39"/>
      <c r="SXL23" s="39"/>
      <c r="SXM23" s="39"/>
      <c r="SXN23" s="39"/>
      <c r="SXO23" s="39"/>
      <c r="SXP23" s="39"/>
      <c r="SXQ23" s="39"/>
      <c r="SXR23" s="39"/>
      <c r="SXS23" s="39"/>
      <c r="SXT23" s="39"/>
      <c r="SXU23" s="39"/>
      <c r="SXV23" s="39"/>
      <c r="SXW23" s="39"/>
      <c r="SXX23" s="39"/>
      <c r="SXY23" s="39"/>
      <c r="SXZ23" s="39"/>
      <c r="SYA23" s="39"/>
      <c r="SYB23" s="39"/>
      <c r="SYC23" s="39"/>
      <c r="SYD23" s="39"/>
      <c r="SYE23" s="39"/>
      <c r="SYF23" s="39"/>
      <c r="SYG23" s="39"/>
      <c r="SYH23" s="39"/>
      <c r="SYI23" s="39"/>
      <c r="SYJ23" s="39"/>
      <c r="SYK23" s="39"/>
      <c r="SYL23" s="39"/>
      <c r="SYM23" s="39"/>
      <c r="SYN23" s="39"/>
      <c r="SYO23" s="39"/>
      <c r="SYP23" s="39"/>
      <c r="SYQ23" s="39"/>
      <c r="SYR23" s="39"/>
      <c r="SYS23" s="39"/>
      <c r="SYT23" s="39"/>
      <c r="SYU23" s="39"/>
      <c r="SYV23" s="39"/>
      <c r="SYW23" s="39"/>
      <c r="SYX23" s="39"/>
      <c r="SYY23" s="39"/>
      <c r="SYZ23" s="39"/>
      <c r="SZA23" s="39"/>
      <c r="SZB23" s="39"/>
      <c r="SZC23" s="39"/>
      <c r="SZD23" s="39"/>
      <c r="SZE23" s="39"/>
      <c r="SZF23" s="39"/>
      <c r="SZG23" s="39"/>
      <c r="SZH23" s="39"/>
      <c r="SZI23" s="39"/>
      <c r="SZJ23" s="39"/>
      <c r="SZK23" s="39"/>
      <c r="SZL23" s="39"/>
      <c r="SZM23" s="39"/>
      <c r="SZN23" s="39"/>
      <c r="SZO23" s="39"/>
      <c r="SZP23" s="39"/>
      <c r="SZQ23" s="39"/>
      <c r="SZR23" s="39"/>
      <c r="SZS23" s="39"/>
      <c r="SZT23" s="39"/>
      <c r="SZU23" s="39"/>
      <c r="SZV23" s="39"/>
      <c r="SZW23" s="39"/>
      <c r="SZX23" s="39"/>
      <c r="SZY23" s="39"/>
      <c r="SZZ23" s="39"/>
      <c r="TAA23" s="39"/>
      <c r="TAB23" s="39"/>
      <c r="TAC23" s="39"/>
      <c r="TAD23" s="39"/>
      <c r="TAE23" s="39"/>
      <c r="TAF23" s="39"/>
      <c r="TAG23" s="39"/>
      <c r="TAH23" s="39"/>
      <c r="TAI23" s="39"/>
      <c r="TAJ23" s="39"/>
      <c r="TAK23" s="39"/>
      <c r="TAL23" s="39"/>
      <c r="TAM23" s="39"/>
      <c r="TAN23" s="39"/>
      <c r="TAO23" s="39"/>
      <c r="TAP23" s="39"/>
      <c r="TAQ23" s="39"/>
      <c r="TAR23" s="39"/>
      <c r="TAS23" s="39"/>
      <c r="TAT23" s="39"/>
      <c r="TAU23" s="39"/>
      <c r="TAV23" s="39"/>
      <c r="TAW23" s="39"/>
      <c r="TAX23" s="39"/>
      <c r="TAY23" s="39"/>
      <c r="TAZ23" s="39"/>
      <c r="TBA23" s="39"/>
      <c r="TBB23" s="39"/>
      <c r="TBC23" s="39"/>
      <c r="TBD23" s="39"/>
      <c r="TBE23" s="39"/>
      <c r="TBF23" s="39"/>
      <c r="TBG23" s="39"/>
      <c r="TBH23" s="39"/>
      <c r="TBI23" s="39"/>
      <c r="TBJ23" s="39"/>
      <c r="TBK23" s="39"/>
      <c r="TBL23" s="39"/>
      <c r="TBM23" s="39"/>
      <c r="TBN23" s="39"/>
      <c r="TBO23" s="39"/>
      <c r="TBP23" s="39"/>
      <c r="TBQ23" s="39"/>
      <c r="TBR23" s="39"/>
      <c r="TBS23" s="39"/>
      <c r="TBT23" s="39"/>
      <c r="TBU23" s="39"/>
      <c r="TBV23" s="39"/>
      <c r="TBW23" s="39"/>
      <c r="TBX23" s="39"/>
      <c r="TBY23" s="39"/>
      <c r="TBZ23" s="39"/>
      <c r="TCA23" s="39"/>
      <c r="TCB23" s="39"/>
      <c r="TCC23" s="39"/>
      <c r="TCD23" s="39"/>
      <c r="TCE23" s="39"/>
      <c r="TCF23" s="39"/>
      <c r="TCG23" s="39"/>
      <c r="TCH23" s="39"/>
      <c r="TCI23" s="39"/>
      <c r="TCJ23" s="39"/>
      <c r="TCK23" s="39"/>
      <c r="TCL23" s="39"/>
      <c r="TCM23" s="39"/>
      <c r="TCN23" s="39"/>
      <c r="TCO23" s="39"/>
      <c r="TCP23" s="39"/>
      <c r="TCQ23" s="39"/>
      <c r="TCR23" s="39"/>
      <c r="TCS23" s="39"/>
      <c r="TCT23" s="39"/>
      <c r="TCU23" s="39"/>
      <c r="TCV23" s="39"/>
      <c r="TCW23" s="39"/>
      <c r="TCX23" s="39"/>
      <c r="TCY23" s="39"/>
      <c r="TCZ23" s="39"/>
      <c r="TDA23" s="39"/>
      <c r="TDB23" s="39"/>
      <c r="TDC23" s="39"/>
      <c r="TDD23" s="39"/>
      <c r="TDE23" s="39"/>
      <c r="TDF23" s="39"/>
      <c r="TDG23" s="39"/>
      <c r="TDH23" s="39"/>
      <c r="TDI23" s="39"/>
      <c r="TDJ23" s="39"/>
      <c r="TDK23" s="39"/>
      <c r="TDL23" s="39"/>
      <c r="TDM23" s="39"/>
      <c r="TDN23" s="39"/>
      <c r="TDO23" s="39"/>
      <c r="TDP23" s="39"/>
      <c r="TDQ23" s="39"/>
      <c r="TDR23" s="39"/>
      <c r="TDS23" s="39"/>
      <c r="TDT23" s="39"/>
      <c r="TDU23" s="39"/>
      <c r="TDV23" s="39"/>
      <c r="TDW23" s="39"/>
      <c r="TDX23" s="39"/>
      <c r="TDY23" s="39"/>
      <c r="TDZ23" s="39"/>
      <c r="TEA23" s="39"/>
      <c r="TEB23" s="39"/>
      <c r="TEC23" s="39"/>
      <c r="TED23" s="39"/>
      <c r="TEE23" s="39"/>
      <c r="TEF23" s="39"/>
      <c r="TEG23" s="39"/>
      <c r="TEH23" s="39"/>
      <c r="TEI23" s="39"/>
      <c r="TEJ23" s="39"/>
      <c r="TEK23" s="39"/>
      <c r="TEL23" s="39"/>
      <c r="TEM23" s="39"/>
      <c r="TEN23" s="39"/>
      <c r="TEO23" s="39"/>
      <c r="TEP23" s="39"/>
      <c r="TEQ23" s="39"/>
      <c r="TER23" s="39"/>
      <c r="TES23" s="39"/>
      <c r="TET23" s="39"/>
      <c r="TEU23" s="39"/>
      <c r="TEV23" s="39"/>
      <c r="TEW23" s="39"/>
      <c r="TEX23" s="39"/>
      <c r="TEY23" s="39"/>
      <c r="TEZ23" s="39"/>
      <c r="TFA23" s="39"/>
      <c r="TFB23" s="39"/>
      <c r="TFC23" s="39"/>
      <c r="TFD23" s="39"/>
      <c r="TFE23" s="39"/>
      <c r="TFF23" s="39"/>
      <c r="TFG23" s="39"/>
      <c r="TFH23" s="39"/>
      <c r="TFI23" s="39"/>
      <c r="TFJ23" s="39"/>
      <c r="TFK23" s="39"/>
      <c r="TFL23" s="39"/>
      <c r="TFM23" s="39"/>
      <c r="TFN23" s="39"/>
      <c r="TFO23" s="39"/>
      <c r="TFP23" s="39"/>
      <c r="TFQ23" s="39"/>
      <c r="TFR23" s="39"/>
      <c r="TFS23" s="39"/>
      <c r="TFT23" s="39"/>
      <c r="TFU23" s="39"/>
      <c r="TFV23" s="39"/>
      <c r="TFW23" s="39"/>
      <c r="TFX23" s="39"/>
      <c r="TFY23" s="39"/>
      <c r="TFZ23" s="39"/>
      <c r="TGA23" s="39"/>
      <c r="TGB23" s="39"/>
      <c r="TGC23" s="39"/>
      <c r="TGD23" s="39"/>
      <c r="TGE23" s="39"/>
      <c r="TGF23" s="39"/>
      <c r="TGG23" s="39"/>
      <c r="TGH23" s="39"/>
      <c r="TGI23" s="39"/>
      <c r="TGJ23" s="39"/>
      <c r="TGK23" s="39"/>
      <c r="TGL23" s="39"/>
      <c r="TGM23" s="39"/>
      <c r="TGN23" s="39"/>
      <c r="TGO23" s="39"/>
      <c r="TGP23" s="39"/>
      <c r="TGQ23" s="39"/>
      <c r="TGR23" s="39"/>
      <c r="TGS23" s="39"/>
      <c r="TGT23" s="39"/>
      <c r="TGU23" s="39"/>
      <c r="TGV23" s="39"/>
      <c r="TGW23" s="39"/>
      <c r="TGX23" s="39"/>
      <c r="TGY23" s="39"/>
      <c r="TGZ23" s="39"/>
      <c r="THA23" s="39"/>
      <c r="THB23" s="39"/>
      <c r="THC23" s="39"/>
      <c r="THD23" s="39"/>
      <c r="THE23" s="39"/>
      <c r="THF23" s="39"/>
      <c r="THG23" s="39"/>
      <c r="THH23" s="39"/>
      <c r="THI23" s="39"/>
      <c r="THJ23" s="39"/>
      <c r="THK23" s="39"/>
      <c r="THL23" s="39"/>
      <c r="THM23" s="39"/>
      <c r="THN23" s="39"/>
      <c r="THO23" s="39"/>
      <c r="THP23" s="39"/>
      <c r="THQ23" s="39"/>
      <c r="THR23" s="39"/>
      <c r="THS23" s="39"/>
      <c r="THT23" s="39"/>
      <c r="THU23" s="39"/>
      <c r="THV23" s="39"/>
      <c r="THW23" s="39"/>
      <c r="THX23" s="39"/>
      <c r="THY23" s="39"/>
      <c r="THZ23" s="39"/>
      <c r="TIA23" s="39"/>
      <c r="TIB23" s="39"/>
      <c r="TIC23" s="39"/>
      <c r="TID23" s="39"/>
      <c r="TIE23" s="39"/>
      <c r="TIF23" s="39"/>
      <c r="TIG23" s="39"/>
      <c r="TIH23" s="39"/>
      <c r="TII23" s="39"/>
      <c r="TIJ23" s="39"/>
      <c r="TIK23" s="39"/>
      <c r="TIL23" s="39"/>
      <c r="TIM23" s="39"/>
      <c r="TIN23" s="39"/>
      <c r="TIO23" s="39"/>
      <c r="TIP23" s="39"/>
      <c r="TIQ23" s="39"/>
      <c r="TIR23" s="39"/>
      <c r="TIS23" s="39"/>
      <c r="TIT23" s="39"/>
      <c r="TIU23" s="39"/>
      <c r="TIV23" s="39"/>
      <c r="TIW23" s="39"/>
      <c r="TIX23" s="39"/>
      <c r="TIY23" s="39"/>
      <c r="TIZ23" s="39"/>
      <c r="TJA23" s="39"/>
      <c r="TJB23" s="39"/>
      <c r="TJC23" s="39"/>
      <c r="TJD23" s="39"/>
      <c r="TJE23" s="39"/>
      <c r="TJF23" s="39"/>
      <c r="TJG23" s="39"/>
      <c r="TJH23" s="39"/>
      <c r="TJI23" s="39"/>
      <c r="TJJ23" s="39"/>
      <c r="TJK23" s="39"/>
      <c r="TJL23" s="39"/>
      <c r="TJM23" s="39"/>
      <c r="TJN23" s="39"/>
      <c r="TJO23" s="39"/>
      <c r="TJP23" s="39"/>
      <c r="TJQ23" s="39"/>
      <c r="TJR23" s="39"/>
      <c r="TJS23" s="39"/>
      <c r="TJT23" s="39"/>
      <c r="TJU23" s="39"/>
      <c r="TJV23" s="39"/>
      <c r="TJW23" s="39"/>
      <c r="TJX23" s="39"/>
      <c r="TJY23" s="39"/>
      <c r="TJZ23" s="39"/>
      <c r="TKA23" s="39"/>
      <c r="TKB23" s="39"/>
      <c r="TKC23" s="39"/>
      <c r="TKD23" s="39"/>
      <c r="TKE23" s="39"/>
      <c r="TKF23" s="39"/>
      <c r="TKG23" s="39"/>
      <c r="TKH23" s="39"/>
      <c r="TKI23" s="39"/>
      <c r="TKJ23" s="39"/>
      <c r="TKK23" s="39"/>
      <c r="TKL23" s="39"/>
      <c r="TKM23" s="39"/>
      <c r="TKN23" s="39"/>
      <c r="TKO23" s="39"/>
      <c r="TKP23" s="39"/>
      <c r="TKQ23" s="39"/>
      <c r="TKR23" s="39"/>
      <c r="TKS23" s="39"/>
      <c r="TKT23" s="39"/>
      <c r="TKU23" s="39"/>
      <c r="TKV23" s="39"/>
      <c r="TKW23" s="39"/>
      <c r="TKX23" s="39"/>
      <c r="TKY23" s="39"/>
      <c r="TKZ23" s="39"/>
      <c r="TLA23" s="39"/>
      <c r="TLB23" s="39"/>
      <c r="TLC23" s="39"/>
      <c r="TLD23" s="39"/>
      <c r="TLE23" s="39"/>
      <c r="TLF23" s="39"/>
      <c r="TLG23" s="39"/>
      <c r="TLH23" s="39"/>
      <c r="TLI23" s="39"/>
      <c r="TLJ23" s="39"/>
      <c r="TLK23" s="39"/>
      <c r="TLL23" s="39"/>
      <c r="TLM23" s="39"/>
      <c r="TLN23" s="39"/>
      <c r="TLO23" s="39"/>
      <c r="TLP23" s="39"/>
      <c r="TLQ23" s="39"/>
      <c r="TLR23" s="39"/>
      <c r="TLS23" s="39"/>
      <c r="TLT23" s="39"/>
      <c r="TLU23" s="39"/>
      <c r="TLV23" s="39"/>
      <c r="TLW23" s="39"/>
      <c r="TLX23" s="39"/>
      <c r="TLY23" s="39"/>
      <c r="TLZ23" s="39"/>
      <c r="TMA23" s="39"/>
      <c r="TMB23" s="39"/>
      <c r="TMC23" s="39"/>
      <c r="TMD23" s="39"/>
      <c r="TME23" s="39"/>
      <c r="TMF23" s="39"/>
      <c r="TMG23" s="39"/>
      <c r="TMH23" s="39"/>
      <c r="TMI23" s="39"/>
      <c r="TMJ23" s="39"/>
      <c r="TMK23" s="39"/>
      <c r="TML23" s="39"/>
      <c r="TMM23" s="39"/>
      <c r="TMN23" s="39"/>
      <c r="TMO23" s="39"/>
      <c r="TMP23" s="39"/>
      <c r="TMQ23" s="39"/>
      <c r="TMR23" s="39"/>
      <c r="TMS23" s="39"/>
      <c r="TMT23" s="39"/>
      <c r="TMU23" s="39"/>
      <c r="TMV23" s="39"/>
      <c r="TMW23" s="39"/>
      <c r="TMX23" s="39"/>
      <c r="TMY23" s="39"/>
      <c r="TMZ23" s="39"/>
      <c r="TNA23" s="39"/>
      <c r="TNB23" s="39"/>
      <c r="TNC23" s="39"/>
      <c r="TND23" s="39"/>
      <c r="TNE23" s="39"/>
      <c r="TNF23" s="39"/>
      <c r="TNG23" s="39"/>
      <c r="TNH23" s="39"/>
      <c r="TNI23" s="39"/>
      <c r="TNJ23" s="39"/>
      <c r="TNK23" s="39"/>
      <c r="TNL23" s="39"/>
      <c r="TNM23" s="39"/>
      <c r="TNN23" s="39"/>
      <c r="TNO23" s="39"/>
      <c r="TNP23" s="39"/>
      <c r="TNQ23" s="39"/>
      <c r="TNR23" s="39"/>
      <c r="TNS23" s="39"/>
      <c r="TNT23" s="39"/>
      <c r="TNU23" s="39"/>
      <c r="TNV23" s="39"/>
      <c r="TNW23" s="39"/>
      <c r="TNX23" s="39"/>
      <c r="TNY23" s="39"/>
      <c r="TNZ23" s="39"/>
      <c r="TOA23" s="39"/>
      <c r="TOB23" s="39"/>
      <c r="TOC23" s="39"/>
      <c r="TOD23" s="39"/>
      <c r="TOE23" s="39"/>
      <c r="TOF23" s="39"/>
      <c r="TOG23" s="39"/>
      <c r="TOH23" s="39"/>
      <c r="TOI23" s="39"/>
      <c r="TOJ23" s="39"/>
      <c r="TOK23" s="39"/>
      <c r="TOL23" s="39"/>
      <c r="TOM23" s="39"/>
      <c r="TON23" s="39"/>
      <c r="TOO23" s="39"/>
      <c r="TOP23" s="39"/>
      <c r="TOQ23" s="39"/>
      <c r="TOR23" s="39"/>
      <c r="TOS23" s="39"/>
      <c r="TOT23" s="39"/>
      <c r="TOU23" s="39"/>
      <c r="TOV23" s="39"/>
      <c r="TOW23" s="39"/>
      <c r="TOX23" s="39"/>
      <c r="TOY23" s="39"/>
      <c r="TOZ23" s="39"/>
      <c r="TPA23" s="39"/>
      <c r="TPB23" s="39"/>
      <c r="TPC23" s="39"/>
      <c r="TPD23" s="39"/>
      <c r="TPE23" s="39"/>
      <c r="TPF23" s="39"/>
      <c r="TPG23" s="39"/>
      <c r="TPH23" s="39"/>
      <c r="TPI23" s="39"/>
      <c r="TPJ23" s="39"/>
      <c r="TPK23" s="39"/>
      <c r="TPL23" s="39"/>
      <c r="TPM23" s="39"/>
      <c r="TPN23" s="39"/>
      <c r="TPO23" s="39"/>
      <c r="TPP23" s="39"/>
      <c r="TPQ23" s="39"/>
      <c r="TPR23" s="39"/>
      <c r="TPS23" s="39"/>
      <c r="TPT23" s="39"/>
      <c r="TPU23" s="39"/>
      <c r="TPV23" s="39"/>
      <c r="TPW23" s="39"/>
      <c r="TPX23" s="39"/>
      <c r="TPY23" s="39"/>
      <c r="TPZ23" s="39"/>
      <c r="TQA23" s="39"/>
      <c r="TQB23" s="39"/>
      <c r="TQC23" s="39"/>
      <c r="TQD23" s="39"/>
      <c r="TQE23" s="39"/>
      <c r="TQF23" s="39"/>
      <c r="TQG23" s="39"/>
      <c r="TQH23" s="39"/>
      <c r="TQI23" s="39"/>
      <c r="TQJ23" s="39"/>
      <c r="TQK23" s="39"/>
      <c r="TQL23" s="39"/>
      <c r="TQM23" s="39"/>
      <c r="TQN23" s="39"/>
      <c r="TQO23" s="39"/>
      <c r="TQP23" s="39"/>
      <c r="TQQ23" s="39"/>
      <c r="TQR23" s="39"/>
      <c r="TQS23" s="39"/>
      <c r="TQT23" s="39"/>
      <c r="TQU23" s="39"/>
      <c r="TQV23" s="39"/>
      <c r="TQW23" s="39"/>
      <c r="TQX23" s="39"/>
      <c r="TQY23" s="39"/>
      <c r="TQZ23" s="39"/>
      <c r="TRA23" s="39"/>
      <c r="TRB23" s="39"/>
      <c r="TRC23" s="39"/>
      <c r="TRD23" s="39"/>
      <c r="TRE23" s="39"/>
      <c r="TRF23" s="39"/>
      <c r="TRG23" s="39"/>
      <c r="TRH23" s="39"/>
      <c r="TRI23" s="39"/>
      <c r="TRJ23" s="39"/>
      <c r="TRK23" s="39"/>
      <c r="TRL23" s="39"/>
      <c r="TRM23" s="39"/>
      <c r="TRN23" s="39"/>
      <c r="TRO23" s="39"/>
      <c r="TRP23" s="39"/>
      <c r="TRQ23" s="39"/>
      <c r="TRR23" s="39"/>
      <c r="TRS23" s="39"/>
      <c r="TRT23" s="39"/>
      <c r="TRU23" s="39"/>
      <c r="TRV23" s="39"/>
      <c r="TRW23" s="39"/>
      <c r="TRX23" s="39"/>
      <c r="TRY23" s="39"/>
      <c r="TRZ23" s="39"/>
      <c r="TSA23" s="39"/>
      <c r="TSB23" s="39"/>
      <c r="TSC23" s="39"/>
      <c r="TSD23" s="39"/>
      <c r="TSE23" s="39"/>
      <c r="TSF23" s="39"/>
      <c r="TSG23" s="39"/>
      <c r="TSH23" s="39"/>
      <c r="TSI23" s="39"/>
      <c r="TSJ23" s="39"/>
      <c r="TSK23" s="39"/>
      <c r="TSL23" s="39"/>
      <c r="TSM23" s="39"/>
      <c r="TSN23" s="39"/>
      <c r="TSO23" s="39"/>
      <c r="TSP23" s="39"/>
      <c r="TSQ23" s="39"/>
      <c r="TSR23" s="39"/>
      <c r="TSS23" s="39"/>
      <c r="TST23" s="39"/>
      <c r="TSU23" s="39"/>
      <c r="TSV23" s="39"/>
      <c r="TSW23" s="39"/>
      <c r="TSX23" s="39"/>
      <c r="TSY23" s="39"/>
      <c r="TSZ23" s="39"/>
      <c r="TTA23" s="39"/>
      <c r="TTB23" s="39"/>
      <c r="TTC23" s="39"/>
      <c r="TTD23" s="39"/>
      <c r="TTE23" s="39"/>
      <c r="TTF23" s="39"/>
      <c r="TTG23" s="39"/>
      <c r="TTH23" s="39"/>
      <c r="TTI23" s="39"/>
      <c r="TTJ23" s="39"/>
      <c r="TTK23" s="39"/>
      <c r="TTL23" s="39"/>
      <c r="TTM23" s="39"/>
      <c r="TTN23" s="39"/>
      <c r="TTO23" s="39"/>
      <c r="TTP23" s="39"/>
      <c r="TTQ23" s="39"/>
      <c r="TTR23" s="39"/>
      <c r="TTS23" s="39"/>
      <c r="TTT23" s="39"/>
      <c r="TTU23" s="39"/>
      <c r="TTV23" s="39"/>
      <c r="TTW23" s="39"/>
      <c r="TTX23" s="39"/>
      <c r="TTY23" s="39"/>
      <c r="TTZ23" s="39"/>
      <c r="TUA23" s="39"/>
      <c r="TUB23" s="39"/>
      <c r="TUC23" s="39"/>
      <c r="TUD23" s="39"/>
      <c r="TUE23" s="39"/>
      <c r="TUF23" s="39"/>
      <c r="TUG23" s="39"/>
      <c r="TUH23" s="39"/>
      <c r="TUI23" s="39"/>
      <c r="TUJ23" s="39"/>
      <c r="TUK23" s="39"/>
      <c r="TUL23" s="39"/>
      <c r="TUM23" s="39"/>
      <c r="TUN23" s="39"/>
      <c r="TUO23" s="39"/>
      <c r="TUP23" s="39"/>
      <c r="TUQ23" s="39"/>
      <c r="TUR23" s="39"/>
      <c r="TUS23" s="39"/>
      <c r="TUT23" s="39"/>
      <c r="TUU23" s="39"/>
      <c r="TUV23" s="39"/>
      <c r="TUW23" s="39"/>
      <c r="TUX23" s="39"/>
      <c r="TUY23" s="39"/>
      <c r="TUZ23" s="39"/>
      <c r="TVA23" s="39"/>
      <c r="TVB23" s="39"/>
      <c r="TVC23" s="39"/>
      <c r="TVD23" s="39"/>
      <c r="TVE23" s="39"/>
      <c r="TVF23" s="39"/>
      <c r="TVG23" s="39"/>
      <c r="TVH23" s="39"/>
      <c r="TVI23" s="39"/>
      <c r="TVJ23" s="39"/>
      <c r="TVK23" s="39"/>
      <c r="TVL23" s="39"/>
      <c r="TVM23" s="39"/>
      <c r="TVN23" s="39"/>
      <c r="TVO23" s="39"/>
      <c r="TVP23" s="39"/>
      <c r="TVQ23" s="39"/>
      <c r="TVR23" s="39"/>
      <c r="TVS23" s="39"/>
      <c r="TVT23" s="39"/>
      <c r="TVU23" s="39"/>
      <c r="TVV23" s="39"/>
      <c r="TVW23" s="39"/>
      <c r="TVX23" s="39"/>
      <c r="TVY23" s="39"/>
      <c r="TVZ23" s="39"/>
      <c r="TWA23" s="39"/>
      <c r="TWB23" s="39"/>
      <c r="TWC23" s="39"/>
      <c r="TWD23" s="39"/>
      <c r="TWE23" s="39"/>
      <c r="TWF23" s="39"/>
      <c r="TWG23" s="39"/>
      <c r="TWH23" s="39"/>
      <c r="TWI23" s="39"/>
      <c r="TWJ23" s="39"/>
      <c r="TWK23" s="39"/>
      <c r="TWL23" s="39"/>
      <c r="TWM23" s="39"/>
      <c r="TWN23" s="39"/>
      <c r="TWO23" s="39"/>
      <c r="TWP23" s="39"/>
      <c r="TWQ23" s="39"/>
      <c r="TWR23" s="39"/>
      <c r="TWS23" s="39"/>
      <c r="TWT23" s="39"/>
      <c r="TWU23" s="39"/>
      <c r="TWV23" s="39"/>
      <c r="TWW23" s="39"/>
      <c r="TWX23" s="39"/>
      <c r="TWY23" s="39"/>
      <c r="TWZ23" s="39"/>
      <c r="TXA23" s="39"/>
      <c r="TXB23" s="39"/>
      <c r="TXC23" s="39"/>
      <c r="TXD23" s="39"/>
      <c r="TXE23" s="39"/>
      <c r="TXF23" s="39"/>
      <c r="TXG23" s="39"/>
      <c r="TXH23" s="39"/>
      <c r="TXI23" s="39"/>
      <c r="TXJ23" s="39"/>
      <c r="TXK23" s="39"/>
      <c r="TXL23" s="39"/>
      <c r="TXM23" s="39"/>
      <c r="TXN23" s="39"/>
      <c r="TXO23" s="39"/>
      <c r="TXP23" s="39"/>
      <c r="TXQ23" s="39"/>
      <c r="TXR23" s="39"/>
      <c r="TXS23" s="39"/>
      <c r="TXT23" s="39"/>
      <c r="TXU23" s="39"/>
      <c r="TXV23" s="39"/>
      <c r="TXW23" s="39"/>
      <c r="TXX23" s="39"/>
      <c r="TXY23" s="39"/>
      <c r="TXZ23" s="39"/>
      <c r="TYA23" s="39"/>
      <c r="TYB23" s="39"/>
      <c r="TYC23" s="39"/>
      <c r="TYD23" s="39"/>
      <c r="TYE23" s="39"/>
      <c r="TYF23" s="39"/>
      <c r="TYG23" s="39"/>
      <c r="TYH23" s="39"/>
      <c r="TYI23" s="39"/>
      <c r="TYJ23" s="39"/>
      <c r="TYK23" s="39"/>
      <c r="TYL23" s="39"/>
      <c r="TYM23" s="39"/>
      <c r="TYN23" s="39"/>
      <c r="TYO23" s="39"/>
      <c r="TYP23" s="39"/>
      <c r="TYQ23" s="39"/>
      <c r="TYR23" s="39"/>
      <c r="TYS23" s="39"/>
      <c r="TYT23" s="39"/>
      <c r="TYU23" s="39"/>
      <c r="TYV23" s="39"/>
      <c r="TYW23" s="39"/>
      <c r="TYX23" s="39"/>
      <c r="TYY23" s="39"/>
      <c r="TYZ23" s="39"/>
      <c r="TZA23" s="39"/>
      <c r="TZB23" s="39"/>
      <c r="TZC23" s="39"/>
      <c r="TZD23" s="39"/>
      <c r="TZE23" s="39"/>
      <c r="TZF23" s="39"/>
      <c r="TZG23" s="39"/>
      <c r="TZH23" s="39"/>
      <c r="TZI23" s="39"/>
      <c r="TZJ23" s="39"/>
      <c r="TZK23" s="39"/>
      <c r="TZL23" s="39"/>
      <c r="TZM23" s="39"/>
      <c r="TZN23" s="39"/>
      <c r="TZO23" s="39"/>
      <c r="TZP23" s="39"/>
      <c r="TZQ23" s="39"/>
      <c r="TZR23" s="39"/>
      <c r="TZS23" s="39"/>
      <c r="TZT23" s="39"/>
      <c r="TZU23" s="39"/>
      <c r="TZV23" s="39"/>
      <c r="TZW23" s="39"/>
      <c r="TZX23" s="39"/>
      <c r="TZY23" s="39"/>
      <c r="TZZ23" s="39"/>
      <c r="UAA23" s="39"/>
      <c r="UAB23" s="39"/>
      <c r="UAC23" s="39"/>
      <c r="UAD23" s="39"/>
      <c r="UAE23" s="39"/>
      <c r="UAF23" s="39"/>
      <c r="UAG23" s="39"/>
      <c r="UAH23" s="39"/>
      <c r="UAI23" s="39"/>
      <c r="UAJ23" s="39"/>
      <c r="UAK23" s="39"/>
      <c r="UAL23" s="39"/>
      <c r="UAM23" s="39"/>
      <c r="UAN23" s="39"/>
      <c r="UAO23" s="39"/>
      <c r="UAP23" s="39"/>
      <c r="UAQ23" s="39"/>
      <c r="UAR23" s="39"/>
      <c r="UAS23" s="39"/>
      <c r="UAT23" s="39"/>
      <c r="UAU23" s="39"/>
      <c r="UAV23" s="39"/>
      <c r="UAW23" s="39"/>
      <c r="UAX23" s="39"/>
      <c r="UAY23" s="39"/>
      <c r="UAZ23" s="39"/>
      <c r="UBA23" s="39"/>
      <c r="UBB23" s="39"/>
      <c r="UBC23" s="39"/>
      <c r="UBD23" s="39"/>
      <c r="UBE23" s="39"/>
      <c r="UBF23" s="39"/>
      <c r="UBG23" s="39"/>
      <c r="UBH23" s="39"/>
      <c r="UBI23" s="39"/>
      <c r="UBJ23" s="39"/>
      <c r="UBK23" s="39"/>
      <c r="UBL23" s="39"/>
      <c r="UBM23" s="39"/>
      <c r="UBN23" s="39"/>
      <c r="UBO23" s="39"/>
      <c r="UBP23" s="39"/>
      <c r="UBQ23" s="39"/>
      <c r="UBR23" s="39"/>
      <c r="UBS23" s="39"/>
      <c r="UBT23" s="39"/>
      <c r="UBU23" s="39"/>
      <c r="UBV23" s="39"/>
      <c r="UBW23" s="39"/>
      <c r="UBX23" s="39"/>
      <c r="UBY23" s="39"/>
      <c r="UBZ23" s="39"/>
      <c r="UCA23" s="39"/>
      <c r="UCB23" s="39"/>
      <c r="UCC23" s="39"/>
      <c r="UCD23" s="39"/>
      <c r="UCE23" s="39"/>
      <c r="UCF23" s="39"/>
      <c r="UCG23" s="39"/>
      <c r="UCH23" s="39"/>
      <c r="UCI23" s="39"/>
      <c r="UCJ23" s="39"/>
      <c r="UCK23" s="39"/>
      <c r="UCL23" s="39"/>
      <c r="UCM23" s="39"/>
      <c r="UCN23" s="39"/>
      <c r="UCO23" s="39"/>
      <c r="UCP23" s="39"/>
      <c r="UCQ23" s="39"/>
      <c r="UCR23" s="39"/>
      <c r="UCS23" s="39"/>
      <c r="UCT23" s="39"/>
      <c r="UCU23" s="39"/>
      <c r="UCV23" s="39"/>
      <c r="UCW23" s="39"/>
      <c r="UCX23" s="39"/>
      <c r="UCY23" s="39"/>
      <c r="UCZ23" s="39"/>
      <c r="UDA23" s="39"/>
      <c r="UDB23" s="39"/>
      <c r="UDC23" s="39"/>
      <c r="UDD23" s="39"/>
      <c r="UDE23" s="39"/>
      <c r="UDF23" s="39"/>
      <c r="UDG23" s="39"/>
      <c r="UDH23" s="39"/>
      <c r="UDI23" s="39"/>
      <c r="UDJ23" s="39"/>
      <c r="UDK23" s="39"/>
      <c r="UDL23" s="39"/>
      <c r="UDM23" s="39"/>
      <c r="UDN23" s="39"/>
      <c r="UDO23" s="39"/>
      <c r="UDP23" s="39"/>
      <c r="UDQ23" s="39"/>
      <c r="UDR23" s="39"/>
      <c r="UDS23" s="39"/>
      <c r="UDT23" s="39"/>
      <c r="UDU23" s="39"/>
      <c r="UDV23" s="39"/>
      <c r="UDW23" s="39"/>
      <c r="UDX23" s="39"/>
      <c r="UDY23" s="39"/>
      <c r="UDZ23" s="39"/>
      <c r="UEA23" s="39"/>
      <c r="UEB23" s="39"/>
      <c r="UEC23" s="39"/>
      <c r="UED23" s="39"/>
      <c r="UEE23" s="39"/>
      <c r="UEF23" s="39"/>
      <c r="UEG23" s="39"/>
      <c r="UEH23" s="39"/>
      <c r="UEI23" s="39"/>
      <c r="UEJ23" s="39"/>
      <c r="UEK23" s="39"/>
      <c r="UEL23" s="39"/>
      <c r="UEM23" s="39"/>
      <c r="UEN23" s="39"/>
      <c r="UEO23" s="39"/>
      <c r="UEP23" s="39"/>
      <c r="UEQ23" s="39"/>
      <c r="UER23" s="39"/>
      <c r="UES23" s="39"/>
      <c r="UET23" s="39"/>
      <c r="UEU23" s="39"/>
      <c r="UEV23" s="39"/>
      <c r="UEW23" s="39"/>
      <c r="UEX23" s="39"/>
      <c r="UEY23" s="39"/>
      <c r="UEZ23" s="39"/>
      <c r="UFA23" s="39"/>
      <c r="UFB23" s="39"/>
      <c r="UFC23" s="39"/>
      <c r="UFD23" s="39"/>
      <c r="UFE23" s="39"/>
      <c r="UFF23" s="39"/>
      <c r="UFG23" s="39"/>
      <c r="UFH23" s="39"/>
      <c r="UFI23" s="39"/>
      <c r="UFJ23" s="39"/>
      <c r="UFK23" s="39"/>
      <c r="UFL23" s="39"/>
      <c r="UFM23" s="39"/>
      <c r="UFN23" s="39"/>
      <c r="UFO23" s="39"/>
      <c r="UFP23" s="39"/>
      <c r="UFQ23" s="39"/>
      <c r="UFR23" s="39"/>
      <c r="UFS23" s="39"/>
      <c r="UFT23" s="39"/>
      <c r="UFU23" s="39"/>
      <c r="UFV23" s="39"/>
      <c r="UFW23" s="39"/>
      <c r="UFX23" s="39"/>
      <c r="UFY23" s="39"/>
      <c r="UFZ23" s="39"/>
      <c r="UGA23" s="39"/>
      <c r="UGB23" s="39"/>
      <c r="UGC23" s="39"/>
      <c r="UGD23" s="39"/>
      <c r="UGE23" s="39"/>
      <c r="UGF23" s="39"/>
      <c r="UGG23" s="39"/>
      <c r="UGH23" s="39"/>
      <c r="UGI23" s="39"/>
      <c r="UGJ23" s="39"/>
      <c r="UGK23" s="39"/>
      <c r="UGL23" s="39"/>
      <c r="UGM23" s="39"/>
      <c r="UGN23" s="39"/>
      <c r="UGO23" s="39"/>
      <c r="UGP23" s="39"/>
      <c r="UGQ23" s="39"/>
      <c r="UGR23" s="39"/>
      <c r="UGS23" s="39"/>
      <c r="UGT23" s="39"/>
      <c r="UGU23" s="39"/>
      <c r="UGV23" s="39"/>
      <c r="UGW23" s="39"/>
      <c r="UGX23" s="39"/>
      <c r="UGY23" s="39"/>
      <c r="UGZ23" s="39"/>
      <c r="UHA23" s="39"/>
      <c r="UHB23" s="39"/>
      <c r="UHC23" s="39"/>
      <c r="UHD23" s="39"/>
      <c r="UHE23" s="39"/>
      <c r="UHF23" s="39"/>
      <c r="UHG23" s="39"/>
      <c r="UHH23" s="39"/>
      <c r="UHI23" s="39"/>
      <c r="UHJ23" s="39"/>
      <c r="UHK23" s="39"/>
      <c r="UHL23" s="39"/>
      <c r="UHM23" s="39"/>
      <c r="UHN23" s="39"/>
      <c r="UHO23" s="39"/>
      <c r="UHP23" s="39"/>
      <c r="UHQ23" s="39"/>
      <c r="UHR23" s="39"/>
      <c r="UHS23" s="39"/>
      <c r="UHT23" s="39"/>
      <c r="UHU23" s="39"/>
      <c r="UHV23" s="39"/>
      <c r="UHW23" s="39"/>
      <c r="UHX23" s="39"/>
      <c r="UHY23" s="39"/>
      <c r="UHZ23" s="39"/>
      <c r="UIA23" s="39"/>
      <c r="UIB23" s="39"/>
      <c r="UIC23" s="39"/>
      <c r="UID23" s="39"/>
      <c r="UIE23" s="39"/>
      <c r="UIF23" s="39"/>
      <c r="UIG23" s="39"/>
      <c r="UIH23" s="39"/>
      <c r="UII23" s="39"/>
      <c r="UIJ23" s="39"/>
      <c r="UIK23" s="39"/>
      <c r="UIL23" s="39"/>
      <c r="UIM23" s="39"/>
      <c r="UIN23" s="39"/>
      <c r="UIO23" s="39"/>
      <c r="UIP23" s="39"/>
      <c r="UIQ23" s="39"/>
      <c r="UIR23" s="39"/>
      <c r="UIS23" s="39"/>
      <c r="UIT23" s="39"/>
      <c r="UIU23" s="39"/>
      <c r="UIV23" s="39"/>
      <c r="UIW23" s="39"/>
      <c r="UIX23" s="39"/>
      <c r="UIY23" s="39"/>
      <c r="UIZ23" s="39"/>
      <c r="UJA23" s="39"/>
      <c r="UJB23" s="39"/>
      <c r="UJC23" s="39"/>
      <c r="UJD23" s="39"/>
      <c r="UJE23" s="39"/>
      <c r="UJF23" s="39"/>
      <c r="UJG23" s="39"/>
      <c r="UJH23" s="39"/>
      <c r="UJI23" s="39"/>
      <c r="UJJ23" s="39"/>
      <c r="UJK23" s="39"/>
      <c r="UJL23" s="39"/>
      <c r="UJM23" s="39"/>
      <c r="UJN23" s="39"/>
      <c r="UJO23" s="39"/>
      <c r="UJP23" s="39"/>
      <c r="UJQ23" s="39"/>
      <c r="UJR23" s="39"/>
      <c r="UJS23" s="39"/>
      <c r="UJT23" s="39"/>
      <c r="UJU23" s="39"/>
      <c r="UJV23" s="39"/>
      <c r="UJW23" s="39"/>
      <c r="UJX23" s="39"/>
      <c r="UJY23" s="39"/>
      <c r="UJZ23" s="39"/>
      <c r="UKA23" s="39"/>
      <c r="UKB23" s="39"/>
      <c r="UKC23" s="39"/>
      <c r="UKD23" s="39"/>
      <c r="UKE23" s="39"/>
      <c r="UKF23" s="39"/>
      <c r="UKG23" s="39"/>
      <c r="UKH23" s="39"/>
      <c r="UKI23" s="39"/>
      <c r="UKJ23" s="39"/>
      <c r="UKK23" s="39"/>
      <c r="UKL23" s="39"/>
      <c r="UKM23" s="39"/>
      <c r="UKN23" s="39"/>
      <c r="UKO23" s="39"/>
      <c r="UKP23" s="39"/>
      <c r="UKQ23" s="39"/>
      <c r="UKR23" s="39"/>
      <c r="UKS23" s="39"/>
      <c r="UKT23" s="39"/>
      <c r="UKU23" s="39"/>
      <c r="UKV23" s="39"/>
      <c r="UKW23" s="39"/>
      <c r="UKX23" s="39"/>
      <c r="UKY23" s="39"/>
      <c r="UKZ23" s="39"/>
      <c r="ULA23" s="39"/>
      <c r="ULB23" s="39"/>
      <c r="ULC23" s="39"/>
      <c r="ULD23" s="39"/>
      <c r="ULE23" s="39"/>
      <c r="ULF23" s="39"/>
      <c r="ULG23" s="39"/>
      <c r="ULH23" s="39"/>
      <c r="ULI23" s="39"/>
      <c r="ULJ23" s="39"/>
      <c r="ULK23" s="39"/>
      <c r="ULL23" s="39"/>
      <c r="ULM23" s="39"/>
      <c r="ULN23" s="39"/>
      <c r="ULO23" s="39"/>
      <c r="ULP23" s="39"/>
      <c r="ULQ23" s="39"/>
      <c r="ULR23" s="39"/>
      <c r="ULS23" s="39"/>
      <c r="ULT23" s="39"/>
      <c r="ULU23" s="39"/>
      <c r="ULV23" s="39"/>
      <c r="ULW23" s="39"/>
      <c r="ULX23" s="39"/>
      <c r="ULY23" s="39"/>
      <c r="ULZ23" s="39"/>
      <c r="UMA23" s="39"/>
      <c r="UMB23" s="39"/>
      <c r="UMC23" s="39"/>
      <c r="UMD23" s="39"/>
      <c r="UME23" s="39"/>
      <c r="UMF23" s="39"/>
      <c r="UMG23" s="39"/>
      <c r="UMH23" s="39"/>
      <c r="UMI23" s="39"/>
      <c r="UMJ23" s="39"/>
      <c r="UMK23" s="39"/>
      <c r="UML23" s="39"/>
      <c r="UMM23" s="39"/>
      <c r="UMN23" s="39"/>
      <c r="UMO23" s="39"/>
      <c r="UMP23" s="39"/>
      <c r="UMQ23" s="39"/>
      <c r="UMR23" s="39"/>
      <c r="UMS23" s="39"/>
      <c r="UMT23" s="39"/>
      <c r="UMU23" s="39"/>
      <c r="UMV23" s="39"/>
      <c r="UMW23" s="39"/>
      <c r="UMX23" s="39"/>
      <c r="UMY23" s="39"/>
      <c r="UMZ23" s="39"/>
      <c r="UNA23" s="39"/>
      <c r="UNB23" s="39"/>
      <c r="UNC23" s="39"/>
      <c r="UND23" s="39"/>
      <c r="UNE23" s="39"/>
      <c r="UNF23" s="39"/>
      <c r="UNG23" s="39"/>
      <c r="UNH23" s="39"/>
      <c r="UNI23" s="39"/>
      <c r="UNJ23" s="39"/>
      <c r="UNK23" s="39"/>
      <c r="UNL23" s="39"/>
      <c r="UNM23" s="39"/>
      <c r="UNN23" s="39"/>
      <c r="UNO23" s="39"/>
      <c r="UNP23" s="39"/>
      <c r="UNQ23" s="39"/>
      <c r="UNR23" s="39"/>
      <c r="UNS23" s="39"/>
      <c r="UNT23" s="39"/>
      <c r="UNU23" s="39"/>
      <c r="UNV23" s="39"/>
      <c r="UNW23" s="39"/>
      <c r="UNX23" s="39"/>
      <c r="UNY23" s="39"/>
      <c r="UNZ23" s="39"/>
      <c r="UOA23" s="39"/>
      <c r="UOB23" s="39"/>
      <c r="UOC23" s="39"/>
      <c r="UOD23" s="39"/>
      <c r="UOE23" s="39"/>
      <c r="UOF23" s="39"/>
      <c r="UOG23" s="39"/>
      <c r="UOH23" s="39"/>
      <c r="UOI23" s="39"/>
      <c r="UOJ23" s="39"/>
      <c r="UOK23" s="39"/>
      <c r="UOL23" s="39"/>
      <c r="UOM23" s="39"/>
      <c r="UON23" s="39"/>
      <c r="UOO23" s="39"/>
      <c r="UOP23" s="39"/>
      <c r="UOQ23" s="39"/>
      <c r="UOR23" s="39"/>
      <c r="UOS23" s="39"/>
      <c r="UOT23" s="39"/>
      <c r="UOU23" s="39"/>
      <c r="UOV23" s="39"/>
      <c r="UOW23" s="39"/>
      <c r="UOX23" s="39"/>
      <c r="UOY23" s="39"/>
      <c r="UOZ23" s="39"/>
      <c r="UPA23" s="39"/>
      <c r="UPB23" s="39"/>
      <c r="UPC23" s="39"/>
      <c r="UPD23" s="39"/>
      <c r="UPE23" s="39"/>
      <c r="UPF23" s="39"/>
      <c r="UPG23" s="39"/>
      <c r="UPH23" s="39"/>
      <c r="UPI23" s="39"/>
      <c r="UPJ23" s="39"/>
      <c r="UPK23" s="39"/>
      <c r="UPL23" s="39"/>
      <c r="UPM23" s="39"/>
      <c r="UPN23" s="39"/>
      <c r="UPO23" s="39"/>
      <c r="UPP23" s="39"/>
      <c r="UPQ23" s="39"/>
      <c r="UPR23" s="39"/>
      <c r="UPS23" s="39"/>
      <c r="UPT23" s="39"/>
      <c r="UPU23" s="39"/>
      <c r="UPV23" s="39"/>
      <c r="UPW23" s="39"/>
      <c r="UPX23" s="39"/>
      <c r="UPY23" s="39"/>
      <c r="UPZ23" s="39"/>
      <c r="UQA23" s="39"/>
      <c r="UQB23" s="39"/>
      <c r="UQC23" s="39"/>
      <c r="UQD23" s="39"/>
      <c r="UQE23" s="39"/>
      <c r="UQF23" s="39"/>
      <c r="UQG23" s="39"/>
      <c r="UQH23" s="39"/>
      <c r="UQI23" s="39"/>
      <c r="UQJ23" s="39"/>
      <c r="UQK23" s="39"/>
      <c r="UQL23" s="39"/>
      <c r="UQM23" s="39"/>
      <c r="UQN23" s="39"/>
      <c r="UQO23" s="39"/>
      <c r="UQP23" s="39"/>
      <c r="UQQ23" s="39"/>
      <c r="UQR23" s="39"/>
      <c r="UQS23" s="39"/>
      <c r="UQT23" s="39"/>
      <c r="UQU23" s="39"/>
      <c r="UQV23" s="39"/>
      <c r="UQW23" s="39"/>
      <c r="UQX23" s="39"/>
      <c r="UQY23" s="39"/>
      <c r="UQZ23" s="39"/>
      <c r="URA23" s="39"/>
      <c r="URB23" s="39"/>
      <c r="URC23" s="39"/>
      <c r="URD23" s="39"/>
      <c r="URE23" s="39"/>
      <c r="URF23" s="39"/>
      <c r="URG23" s="39"/>
      <c r="URH23" s="39"/>
      <c r="URI23" s="39"/>
      <c r="URJ23" s="39"/>
      <c r="URK23" s="39"/>
      <c r="URL23" s="39"/>
      <c r="URM23" s="39"/>
      <c r="URN23" s="39"/>
      <c r="URO23" s="39"/>
      <c r="URP23" s="39"/>
      <c r="URQ23" s="39"/>
      <c r="URR23" s="39"/>
      <c r="URS23" s="39"/>
      <c r="URT23" s="39"/>
      <c r="URU23" s="39"/>
      <c r="URV23" s="39"/>
      <c r="URW23" s="39"/>
      <c r="URX23" s="39"/>
      <c r="URY23" s="39"/>
      <c r="URZ23" s="39"/>
      <c r="USA23" s="39"/>
      <c r="USB23" s="39"/>
      <c r="USC23" s="39"/>
      <c r="USD23" s="39"/>
      <c r="USE23" s="39"/>
      <c r="USF23" s="39"/>
      <c r="USG23" s="39"/>
      <c r="USH23" s="39"/>
      <c r="USI23" s="39"/>
      <c r="USJ23" s="39"/>
      <c r="USK23" s="39"/>
      <c r="USL23" s="39"/>
      <c r="USM23" s="39"/>
      <c r="USN23" s="39"/>
      <c r="USO23" s="39"/>
      <c r="USP23" s="39"/>
      <c r="USQ23" s="39"/>
      <c r="USR23" s="39"/>
      <c r="USS23" s="39"/>
      <c r="UST23" s="39"/>
      <c r="USU23" s="39"/>
      <c r="USV23" s="39"/>
      <c r="USW23" s="39"/>
      <c r="USX23" s="39"/>
      <c r="USY23" s="39"/>
      <c r="USZ23" s="39"/>
      <c r="UTA23" s="39"/>
      <c r="UTB23" s="39"/>
      <c r="UTC23" s="39"/>
      <c r="UTD23" s="39"/>
      <c r="UTE23" s="39"/>
      <c r="UTF23" s="39"/>
      <c r="UTG23" s="39"/>
      <c r="UTH23" s="39"/>
      <c r="UTI23" s="39"/>
      <c r="UTJ23" s="39"/>
      <c r="UTK23" s="39"/>
      <c r="UTL23" s="39"/>
      <c r="UTM23" s="39"/>
      <c r="UTN23" s="39"/>
      <c r="UTO23" s="39"/>
      <c r="UTP23" s="39"/>
      <c r="UTQ23" s="39"/>
      <c r="UTR23" s="39"/>
      <c r="UTS23" s="39"/>
      <c r="UTT23" s="39"/>
      <c r="UTU23" s="39"/>
      <c r="UTV23" s="39"/>
      <c r="UTW23" s="39"/>
      <c r="UTX23" s="39"/>
      <c r="UTY23" s="39"/>
      <c r="UTZ23" s="39"/>
      <c r="UUA23" s="39"/>
      <c r="UUB23" s="39"/>
      <c r="UUC23" s="39"/>
      <c r="UUD23" s="39"/>
      <c r="UUE23" s="39"/>
      <c r="UUF23" s="39"/>
      <c r="UUG23" s="39"/>
      <c r="UUH23" s="39"/>
      <c r="UUI23" s="39"/>
      <c r="UUJ23" s="39"/>
      <c r="UUK23" s="39"/>
      <c r="UUL23" s="39"/>
      <c r="UUM23" s="39"/>
      <c r="UUN23" s="39"/>
      <c r="UUO23" s="39"/>
      <c r="UUP23" s="39"/>
      <c r="UUQ23" s="39"/>
      <c r="UUR23" s="39"/>
      <c r="UUS23" s="39"/>
      <c r="UUT23" s="39"/>
      <c r="UUU23" s="39"/>
      <c r="UUV23" s="39"/>
      <c r="UUW23" s="39"/>
      <c r="UUX23" s="39"/>
      <c r="UUY23" s="39"/>
      <c r="UUZ23" s="39"/>
      <c r="UVA23" s="39"/>
      <c r="UVB23" s="39"/>
      <c r="UVC23" s="39"/>
      <c r="UVD23" s="39"/>
      <c r="UVE23" s="39"/>
      <c r="UVF23" s="39"/>
      <c r="UVG23" s="39"/>
      <c r="UVH23" s="39"/>
      <c r="UVI23" s="39"/>
      <c r="UVJ23" s="39"/>
      <c r="UVK23" s="39"/>
      <c r="UVL23" s="39"/>
      <c r="UVM23" s="39"/>
      <c r="UVN23" s="39"/>
      <c r="UVO23" s="39"/>
      <c r="UVP23" s="39"/>
      <c r="UVQ23" s="39"/>
      <c r="UVR23" s="39"/>
      <c r="UVS23" s="39"/>
      <c r="UVT23" s="39"/>
      <c r="UVU23" s="39"/>
      <c r="UVV23" s="39"/>
      <c r="UVW23" s="39"/>
      <c r="UVX23" s="39"/>
      <c r="UVY23" s="39"/>
      <c r="UVZ23" s="39"/>
      <c r="UWA23" s="39"/>
      <c r="UWB23" s="39"/>
      <c r="UWC23" s="39"/>
      <c r="UWD23" s="39"/>
      <c r="UWE23" s="39"/>
      <c r="UWF23" s="39"/>
      <c r="UWG23" s="39"/>
      <c r="UWH23" s="39"/>
      <c r="UWI23" s="39"/>
      <c r="UWJ23" s="39"/>
      <c r="UWK23" s="39"/>
      <c r="UWL23" s="39"/>
      <c r="UWM23" s="39"/>
      <c r="UWN23" s="39"/>
      <c r="UWO23" s="39"/>
      <c r="UWP23" s="39"/>
      <c r="UWQ23" s="39"/>
      <c r="UWR23" s="39"/>
      <c r="UWS23" s="39"/>
      <c r="UWT23" s="39"/>
      <c r="UWU23" s="39"/>
      <c r="UWV23" s="39"/>
      <c r="UWW23" s="39"/>
      <c r="UWX23" s="39"/>
      <c r="UWY23" s="39"/>
      <c r="UWZ23" s="39"/>
      <c r="UXA23" s="39"/>
      <c r="UXB23" s="39"/>
      <c r="UXC23" s="39"/>
      <c r="UXD23" s="39"/>
      <c r="UXE23" s="39"/>
      <c r="UXF23" s="39"/>
      <c r="UXG23" s="39"/>
      <c r="UXH23" s="39"/>
      <c r="UXI23" s="39"/>
      <c r="UXJ23" s="39"/>
      <c r="UXK23" s="39"/>
      <c r="UXL23" s="39"/>
      <c r="UXM23" s="39"/>
      <c r="UXN23" s="39"/>
      <c r="UXO23" s="39"/>
      <c r="UXP23" s="39"/>
      <c r="UXQ23" s="39"/>
      <c r="UXR23" s="39"/>
      <c r="UXS23" s="39"/>
      <c r="UXT23" s="39"/>
      <c r="UXU23" s="39"/>
      <c r="UXV23" s="39"/>
      <c r="UXW23" s="39"/>
      <c r="UXX23" s="39"/>
      <c r="UXY23" s="39"/>
      <c r="UXZ23" s="39"/>
      <c r="UYA23" s="39"/>
      <c r="UYB23" s="39"/>
      <c r="UYC23" s="39"/>
      <c r="UYD23" s="39"/>
      <c r="UYE23" s="39"/>
      <c r="UYF23" s="39"/>
      <c r="UYG23" s="39"/>
      <c r="UYH23" s="39"/>
      <c r="UYI23" s="39"/>
      <c r="UYJ23" s="39"/>
      <c r="UYK23" s="39"/>
      <c r="UYL23" s="39"/>
      <c r="UYM23" s="39"/>
      <c r="UYN23" s="39"/>
      <c r="UYO23" s="39"/>
      <c r="UYP23" s="39"/>
      <c r="UYQ23" s="39"/>
      <c r="UYR23" s="39"/>
      <c r="UYS23" s="39"/>
      <c r="UYT23" s="39"/>
      <c r="UYU23" s="39"/>
      <c r="UYV23" s="39"/>
      <c r="UYW23" s="39"/>
      <c r="UYX23" s="39"/>
      <c r="UYY23" s="39"/>
      <c r="UYZ23" s="39"/>
      <c r="UZA23" s="39"/>
      <c r="UZB23" s="39"/>
      <c r="UZC23" s="39"/>
      <c r="UZD23" s="39"/>
      <c r="UZE23" s="39"/>
      <c r="UZF23" s="39"/>
      <c r="UZG23" s="39"/>
      <c r="UZH23" s="39"/>
      <c r="UZI23" s="39"/>
      <c r="UZJ23" s="39"/>
      <c r="UZK23" s="39"/>
      <c r="UZL23" s="39"/>
      <c r="UZM23" s="39"/>
      <c r="UZN23" s="39"/>
      <c r="UZO23" s="39"/>
      <c r="UZP23" s="39"/>
      <c r="UZQ23" s="39"/>
      <c r="UZR23" s="39"/>
      <c r="UZS23" s="39"/>
      <c r="UZT23" s="39"/>
      <c r="UZU23" s="39"/>
      <c r="UZV23" s="39"/>
      <c r="UZW23" s="39"/>
      <c r="UZX23" s="39"/>
      <c r="UZY23" s="39"/>
      <c r="UZZ23" s="39"/>
      <c r="VAA23" s="39"/>
      <c r="VAB23" s="39"/>
      <c r="VAC23" s="39"/>
      <c r="VAD23" s="39"/>
      <c r="VAE23" s="39"/>
      <c r="VAF23" s="39"/>
      <c r="VAG23" s="39"/>
      <c r="VAH23" s="39"/>
      <c r="VAI23" s="39"/>
      <c r="VAJ23" s="39"/>
      <c r="VAK23" s="39"/>
      <c r="VAL23" s="39"/>
      <c r="VAM23" s="39"/>
      <c r="VAN23" s="39"/>
      <c r="VAO23" s="39"/>
      <c r="VAP23" s="39"/>
      <c r="VAQ23" s="39"/>
      <c r="VAR23" s="39"/>
      <c r="VAS23" s="39"/>
      <c r="VAT23" s="39"/>
      <c r="VAU23" s="39"/>
      <c r="VAV23" s="39"/>
      <c r="VAW23" s="39"/>
      <c r="VAX23" s="39"/>
      <c r="VAY23" s="39"/>
      <c r="VAZ23" s="39"/>
      <c r="VBA23" s="39"/>
      <c r="VBB23" s="39"/>
      <c r="VBC23" s="39"/>
      <c r="VBD23" s="39"/>
      <c r="VBE23" s="39"/>
      <c r="VBF23" s="39"/>
      <c r="VBG23" s="39"/>
      <c r="VBH23" s="39"/>
      <c r="VBI23" s="39"/>
      <c r="VBJ23" s="39"/>
      <c r="VBK23" s="39"/>
      <c r="VBL23" s="39"/>
      <c r="VBM23" s="39"/>
      <c r="VBN23" s="39"/>
      <c r="VBO23" s="39"/>
      <c r="VBP23" s="39"/>
      <c r="VBQ23" s="39"/>
      <c r="VBR23" s="39"/>
      <c r="VBS23" s="39"/>
      <c r="VBT23" s="39"/>
      <c r="VBU23" s="39"/>
      <c r="VBV23" s="39"/>
      <c r="VBW23" s="39"/>
      <c r="VBX23" s="39"/>
      <c r="VBY23" s="39"/>
      <c r="VBZ23" s="39"/>
      <c r="VCA23" s="39"/>
      <c r="VCB23" s="39"/>
      <c r="VCC23" s="39"/>
      <c r="VCD23" s="39"/>
      <c r="VCE23" s="39"/>
      <c r="VCF23" s="39"/>
      <c r="VCG23" s="39"/>
      <c r="VCH23" s="39"/>
      <c r="VCI23" s="39"/>
      <c r="VCJ23" s="39"/>
      <c r="VCK23" s="39"/>
      <c r="VCL23" s="39"/>
      <c r="VCM23" s="39"/>
      <c r="VCN23" s="39"/>
      <c r="VCO23" s="39"/>
      <c r="VCP23" s="39"/>
      <c r="VCQ23" s="39"/>
      <c r="VCR23" s="39"/>
      <c r="VCS23" s="39"/>
      <c r="VCT23" s="39"/>
      <c r="VCU23" s="39"/>
      <c r="VCV23" s="39"/>
      <c r="VCW23" s="39"/>
      <c r="VCX23" s="39"/>
      <c r="VCY23" s="39"/>
      <c r="VCZ23" s="39"/>
      <c r="VDA23" s="39"/>
      <c r="VDB23" s="39"/>
      <c r="VDC23" s="39"/>
      <c r="VDD23" s="39"/>
      <c r="VDE23" s="39"/>
      <c r="VDF23" s="39"/>
      <c r="VDG23" s="39"/>
      <c r="VDH23" s="39"/>
      <c r="VDI23" s="39"/>
      <c r="VDJ23" s="39"/>
      <c r="VDK23" s="39"/>
      <c r="VDL23" s="39"/>
      <c r="VDM23" s="39"/>
      <c r="VDN23" s="39"/>
      <c r="VDO23" s="39"/>
      <c r="VDP23" s="39"/>
      <c r="VDQ23" s="39"/>
      <c r="VDR23" s="39"/>
      <c r="VDS23" s="39"/>
      <c r="VDT23" s="39"/>
      <c r="VDU23" s="39"/>
      <c r="VDV23" s="39"/>
      <c r="VDW23" s="39"/>
      <c r="VDX23" s="39"/>
      <c r="VDY23" s="39"/>
      <c r="VDZ23" s="39"/>
      <c r="VEA23" s="39"/>
      <c r="VEB23" s="39"/>
      <c r="VEC23" s="39"/>
      <c r="VED23" s="39"/>
      <c r="VEE23" s="39"/>
      <c r="VEF23" s="39"/>
      <c r="VEG23" s="39"/>
      <c r="VEH23" s="39"/>
      <c r="VEI23" s="39"/>
      <c r="VEJ23" s="39"/>
      <c r="VEK23" s="39"/>
      <c r="VEL23" s="39"/>
      <c r="VEM23" s="39"/>
      <c r="VEN23" s="39"/>
      <c r="VEO23" s="39"/>
      <c r="VEP23" s="39"/>
      <c r="VEQ23" s="39"/>
      <c r="VER23" s="39"/>
      <c r="VES23" s="39"/>
      <c r="VET23" s="39"/>
      <c r="VEU23" s="39"/>
      <c r="VEV23" s="39"/>
      <c r="VEW23" s="39"/>
      <c r="VEX23" s="39"/>
      <c r="VEY23" s="39"/>
      <c r="VEZ23" s="39"/>
      <c r="VFA23" s="39"/>
      <c r="VFB23" s="39"/>
      <c r="VFC23" s="39"/>
      <c r="VFD23" s="39"/>
      <c r="VFE23" s="39"/>
      <c r="VFF23" s="39"/>
      <c r="VFG23" s="39"/>
      <c r="VFH23" s="39"/>
      <c r="VFI23" s="39"/>
      <c r="VFJ23" s="39"/>
      <c r="VFK23" s="39"/>
      <c r="VFL23" s="39"/>
      <c r="VFM23" s="39"/>
      <c r="VFN23" s="39"/>
      <c r="VFO23" s="39"/>
      <c r="VFP23" s="39"/>
      <c r="VFQ23" s="39"/>
      <c r="VFR23" s="39"/>
      <c r="VFS23" s="39"/>
      <c r="VFT23" s="39"/>
      <c r="VFU23" s="39"/>
      <c r="VFV23" s="39"/>
      <c r="VFW23" s="39"/>
      <c r="VFX23" s="39"/>
      <c r="VFY23" s="39"/>
      <c r="VFZ23" s="39"/>
      <c r="VGA23" s="39"/>
      <c r="VGB23" s="39"/>
      <c r="VGC23" s="39"/>
      <c r="VGD23" s="39"/>
      <c r="VGE23" s="39"/>
      <c r="VGF23" s="39"/>
      <c r="VGG23" s="39"/>
      <c r="VGH23" s="39"/>
      <c r="VGI23" s="39"/>
      <c r="VGJ23" s="39"/>
      <c r="VGK23" s="39"/>
      <c r="VGL23" s="39"/>
      <c r="VGM23" s="39"/>
      <c r="VGN23" s="39"/>
      <c r="VGO23" s="39"/>
      <c r="VGP23" s="39"/>
      <c r="VGQ23" s="39"/>
      <c r="VGR23" s="39"/>
      <c r="VGS23" s="39"/>
      <c r="VGT23" s="39"/>
      <c r="VGU23" s="39"/>
      <c r="VGV23" s="39"/>
      <c r="VGW23" s="39"/>
      <c r="VGX23" s="39"/>
      <c r="VGY23" s="39"/>
      <c r="VGZ23" s="39"/>
      <c r="VHA23" s="39"/>
      <c r="VHB23" s="39"/>
      <c r="VHC23" s="39"/>
      <c r="VHD23" s="39"/>
      <c r="VHE23" s="39"/>
      <c r="VHF23" s="39"/>
      <c r="VHG23" s="39"/>
      <c r="VHH23" s="39"/>
      <c r="VHI23" s="39"/>
      <c r="VHJ23" s="39"/>
      <c r="VHK23" s="39"/>
      <c r="VHL23" s="39"/>
      <c r="VHM23" s="39"/>
      <c r="VHN23" s="39"/>
      <c r="VHO23" s="39"/>
      <c r="VHP23" s="39"/>
      <c r="VHQ23" s="39"/>
      <c r="VHR23" s="39"/>
      <c r="VHS23" s="39"/>
      <c r="VHT23" s="39"/>
      <c r="VHU23" s="39"/>
      <c r="VHV23" s="39"/>
      <c r="VHW23" s="39"/>
      <c r="VHX23" s="39"/>
      <c r="VHY23" s="39"/>
      <c r="VHZ23" s="39"/>
      <c r="VIA23" s="39"/>
      <c r="VIB23" s="39"/>
      <c r="VIC23" s="39"/>
      <c r="VID23" s="39"/>
      <c r="VIE23" s="39"/>
      <c r="VIF23" s="39"/>
      <c r="VIG23" s="39"/>
      <c r="VIH23" s="39"/>
      <c r="VII23" s="39"/>
      <c r="VIJ23" s="39"/>
      <c r="VIK23" s="39"/>
      <c r="VIL23" s="39"/>
      <c r="VIM23" s="39"/>
      <c r="VIN23" s="39"/>
      <c r="VIO23" s="39"/>
      <c r="VIP23" s="39"/>
      <c r="VIQ23" s="39"/>
      <c r="VIR23" s="39"/>
      <c r="VIS23" s="39"/>
      <c r="VIT23" s="39"/>
      <c r="VIU23" s="39"/>
      <c r="VIV23" s="39"/>
      <c r="VIW23" s="39"/>
      <c r="VIX23" s="39"/>
      <c r="VIY23" s="39"/>
      <c r="VIZ23" s="39"/>
      <c r="VJA23" s="39"/>
      <c r="VJB23" s="39"/>
      <c r="VJC23" s="39"/>
      <c r="VJD23" s="39"/>
      <c r="VJE23" s="39"/>
      <c r="VJF23" s="39"/>
      <c r="VJG23" s="39"/>
      <c r="VJH23" s="39"/>
      <c r="VJI23" s="39"/>
      <c r="VJJ23" s="39"/>
      <c r="VJK23" s="39"/>
      <c r="VJL23" s="39"/>
      <c r="VJM23" s="39"/>
      <c r="VJN23" s="39"/>
      <c r="VJO23" s="39"/>
      <c r="VJP23" s="39"/>
      <c r="VJQ23" s="39"/>
      <c r="VJR23" s="39"/>
      <c r="VJS23" s="39"/>
      <c r="VJT23" s="39"/>
      <c r="VJU23" s="39"/>
      <c r="VJV23" s="39"/>
      <c r="VJW23" s="39"/>
      <c r="VJX23" s="39"/>
      <c r="VJY23" s="39"/>
      <c r="VJZ23" s="39"/>
      <c r="VKA23" s="39"/>
      <c r="VKB23" s="39"/>
      <c r="VKC23" s="39"/>
      <c r="VKD23" s="39"/>
      <c r="VKE23" s="39"/>
      <c r="VKF23" s="39"/>
      <c r="VKG23" s="39"/>
      <c r="VKH23" s="39"/>
      <c r="VKI23" s="39"/>
      <c r="VKJ23" s="39"/>
      <c r="VKK23" s="39"/>
      <c r="VKL23" s="39"/>
      <c r="VKM23" s="39"/>
      <c r="VKN23" s="39"/>
      <c r="VKO23" s="39"/>
      <c r="VKP23" s="39"/>
      <c r="VKQ23" s="39"/>
      <c r="VKR23" s="39"/>
      <c r="VKS23" s="39"/>
      <c r="VKT23" s="39"/>
      <c r="VKU23" s="39"/>
      <c r="VKV23" s="39"/>
      <c r="VKW23" s="39"/>
      <c r="VKX23" s="39"/>
      <c r="VKY23" s="39"/>
      <c r="VKZ23" s="39"/>
      <c r="VLA23" s="39"/>
      <c r="VLB23" s="39"/>
      <c r="VLC23" s="39"/>
      <c r="VLD23" s="39"/>
      <c r="VLE23" s="39"/>
      <c r="VLF23" s="39"/>
      <c r="VLG23" s="39"/>
      <c r="VLH23" s="39"/>
      <c r="VLI23" s="39"/>
      <c r="VLJ23" s="39"/>
      <c r="VLK23" s="39"/>
      <c r="VLL23" s="39"/>
      <c r="VLM23" s="39"/>
      <c r="VLN23" s="39"/>
      <c r="VLO23" s="39"/>
      <c r="VLP23" s="39"/>
      <c r="VLQ23" s="39"/>
      <c r="VLR23" s="39"/>
      <c r="VLS23" s="39"/>
      <c r="VLT23" s="39"/>
      <c r="VLU23" s="39"/>
      <c r="VLV23" s="39"/>
      <c r="VLW23" s="39"/>
      <c r="VLX23" s="39"/>
      <c r="VLY23" s="39"/>
      <c r="VLZ23" s="39"/>
      <c r="VMA23" s="39"/>
      <c r="VMB23" s="39"/>
      <c r="VMC23" s="39"/>
      <c r="VMD23" s="39"/>
      <c r="VME23" s="39"/>
      <c r="VMF23" s="39"/>
      <c r="VMG23" s="39"/>
      <c r="VMH23" s="39"/>
      <c r="VMI23" s="39"/>
      <c r="VMJ23" s="39"/>
      <c r="VMK23" s="39"/>
      <c r="VML23" s="39"/>
      <c r="VMM23" s="39"/>
      <c r="VMN23" s="39"/>
      <c r="VMO23" s="39"/>
      <c r="VMP23" s="39"/>
      <c r="VMQ23" s="39"/>
      <c r="VMR23" s="39"/>
      <c r="VMS23" s="39"/>
      <c r="VMT23" s="39"/>
      <c r="VMU23" s="39"/>
      <c r="VMV23" s="39"/>
      <c r="VMW23" s="39"/>
      <c r="VMX23" s="39"/>
      <c r="VMY23" s="39"/>
      <c r="VMZ23" s="39"/>
      <c r="VNA23" s="39"/>
      <c r="VNB23" s="39"/>
      <c r="VNC23" s="39"/>
      <c r="VND23" s="39"/>
      <c r="VNE23" s="39"/>
      <c r="VNF23" s="39"/>
      <c r="VNG23" s="39"/>
      <c r="VNH23" s="39"/>
      <c r="VNI23" s="39"/>
      <c r="VNJ23" s="39"/>
      <c r="VNK23" s="39"/>
      <c r="VNL23" s="39"/>
      <c r="VNM23" s="39"/>
      <c r="VNN23" s="39"/>
      <c r="VNO23" s="39"/>
      <c r="VNP23" s="39"/>
      <c r="VNQ23" s="39"/>
      <c r="VNR23" s="39"/>
      <c r="VNS23" s="39"/>
      <c r="VNT23" s="39"/>
      <c r="VNU23" s="39"/>
      <c r="VNV23" s="39"/>
      <c r="VNW23" s="39"/>
      <c r="VNX23" s="39"/>
      <c r="VNY23" s="39"/>
      <c r="VNZ23" s="39"/>
      <c r="VOA23" s="39"/>
      <c r="VOB23" s="39"/>
      <c r="VOC23" s="39"/>
      <c r="VOD23" s="39"/>
      <c r="VOE23" s="39"/>
      <c r="VOF23" s="39"/>
      <c r="VOG23" s="39"/>
      <c r="VOH23" s="39"/>
      <c r="VOI23" s="39"/>
      <c r="VOJ23" s="39"/>
      <c r="VOK23" s="39"/>
      <c r="VOL23" s="39"/>
      <c r="VOM23" s="39"/>
      <c r="VON23" s="39"/>
      <c r="VOO23" s="39"/>
      <c r="VOP23" s="39"/>
      <c r="VOQ23" s="39"/>
      <c r="VOR23" s="39"/>
      <c r="VOS23" s="39"/>
      <c r="VOT23" s="39"/>
      <c r="VOU23" s="39"/>
      <c r="VOV23" s="39"/>
      <c r="VOW23" s="39"/>
      <c r="VOX23" s="39"/>
      <c r="VOY23" s="39"/>
      <c r="VOZ23" s="39"/>
      <c r="VPA23" s="39"/>
      <c r="VPB23" s="39"/>
      <c r="VPC23" s="39"/>
      <c r="VPD23" s="39"/>
      <c r="VPE23" s="39"/>
      <c r="VPF23" s="39"/>
      <c r="VPG23" s="39"/>
      <c r="VPH23" s="39"/>
      <c r="VPI23" s="39"/>
      <c r="VPJ23" s="39"/>
      <c r="VPK23" s="39"/>
      <c r="VPL23" s="39"/>
      <c r="VPM23" s="39"/>
      <c r="VPN23" s="39"/>
      <c r="VPO23" s="39"/>
      <c r="VPP23" s="39"/>
      <c r="VPQ23" s="39"/>
      <c r="VPR23" s="39"/>
      <c r="VPS23" s="39"/>
      <c r="VPT23" s="39"/>
      <c r="VPU23" s="39"/>
      <c r="VPV23" s="39"/>
      <c r="VPW23" s="39"/>
      <c r="VPX23" s="39"/>
      <c r="VPY23" s="39"/>
      <c r="VPZ23" s="39"/>
      <c r="VQA23" s="39"/>
      <c r="VQB23" s="39"/>
      <c r="VQC23" s="39"/>
      <c r="VQD23" s="39"/>
      <c r="VQE23" s="39"/>
      <c r="VQF23" s="39"/>
      <c r="VQG23" s="39"/>
      <c r="VQH23" s="39"/>
      <c r="VQI23" s="39"/>
      <c r="VQJ23" s="39"/>
      <c r="VQK23" s="39"/>
      <c r="VQL23" s="39"/>
      <c r="VQM23" s="39"/>
      <c r="VQN23" s="39"/>
      <c r="VQO23" s="39"/>
      <c r="VQP23" s="39"/>
      <c r="VQQ23" s="39"/>
      <c r="VQR23" s="39"/>
      <c r="VQS23" s="39"/>
      <c r="VQT23" s="39"/>
      <c r="VQU23" s="39"/>
      <c r="VQV23" s="39"/>
      <c r="VQW23" s="39"/>
      <c r="VQX23" s="39"/>
      <c r="VQY23" s="39"/>
      <c r="VQZ23" s="39"/>
      <c r="VRA23" s="39"/>
      <c r="VRB23" s="39"/>
      <c r="VRC23" s="39"/>
      <c r="VRD23" s="39"/>
      <c r="VRE23" s="39"/>
      <c r="VRF23" s="39"/>
      <c r="VRG23" s="39"/>
      <c r="VRH23" s="39"/>
      <c r="VRI23" s="39"/>
      <c r="VRJ23" s="39"/>
      <c r="VRK23" s="39"/>
      <c r="VRL23" s="39"/>
      <c r="VRM23" s="39"/>
      <c r="VRN23" s="39"/>
      <c r="VRO23" s="39"/>
      <c r="VRP23" s="39"/>
      <c r="VRQ23" s="39"/>
      <c r="VRR23" s="39"/>
      <c r="VRS23" s="39"/>
      <c r="VRT23" s="39"/>
      <c r="VRU23" s="39"/>
      <c r="VRV23" s="39"/>
      <c r="VRW23" s="39"/>
      <c r="VRX23" s="39"/>
      <c r="VRY23" s="39"/>
      <c r="VRZ23" s="39"/>
      <c r="VSA23" s="39"/>
      <c r="VSB23" s="39"/>
      <c r="VSC23" s="39"/>
      <c r="VSD23" s="39"/>
      <c r="VSE23" s="39"/>
      <c r="VSF23" s="39"/>
      <c r="VSG23" s="39"/>
      <c r="VSH23" s="39"/>
      <c r="VSI23" s="39"/>
      <c r="VSJ23" s="39"/>
      <c r="VSK23" s="39"/>
      <c r="VSL23" s="39"/>
      <c r="VSM23" s="39"/>
      <c r="VSN23" s="39"/>
      <c r="VSO23" s="39"/>
      <c r="VSP23" s="39"/>
      <c r="VSQ23" s="39"/>
      <c r="VSR23" s="39"/>
      <c r="VSS23" s="39"/>
      <c r="VST23" s="39"/>
      <c r="VSU23" s="39"/>
      <c r="VSV23" s="39"/>
      <c r="VSW23" s="39"/>
      <c r="VSX23" s="39"/>
      <c r="VSY23" s="39"/>
      <c r="VSZ23" s="39"/>
      <c r="VTA23" s="39"/>
      <c r="VTB23" s="39"/>
      <c r="VTC23" s="39"/>
      <c r="VTD23" s="39"/>
      <c r="VTE23" s="39"/>
      <c r="VTF23" s="39"/>
      <c r="VTG23" s="39"/>
      <c r="VTH23" s="39"/>
      <c r="VTI23" s="39"/>
      <c r="VTJ23" s="39"/>
      <c r="VTK23" s="39"/>
      <c r="VTL23" s="39"/>
      <c r="VTM23" s="39"/>
      <c r="VTN23" s="39"/>
      <c r="VTO23" s="39"/>
      <c r="VTP23" s="39"/>
      <c r="VTQ23" s="39"/>
      <c r="VTR23" s="39"/>
      <c r="VTS23" s="39"/>
      <c r="VTT23" s="39"/>
      <c r="VTU23" s="39"/>
      <c r="VTV23" s="39"/>
      <c r="VTW23" s="39"/>
      <c r="VTX23" s="39"/>
      <c r="VTY23" s="39"/>
      <c r="VTZ23" s="39"/>
      <c r="VUA23" s="39"/>
      <c r="VUB23" s="39"/>
      <c r="VUC23" s="39"/>
      <c r="VUD23" s="39"/>
      <c r="VUE23" s="39"/>
      <c r="VUF23" s="39"/>
      <c r="VUG23" s="39"/>
      <c r="VUH23" s="39"/>
      <c r="VUI23" s="39"/>
      <c r="VUJ23" s="39"/>
      <c r="VUK23" s="39"/>
      <c r="VUL23" s="39"/>
      <c r="VUM23" s="39"/>
      <c r="VUN23" s="39"/>
      <c r="VUO23" s="39"/>
      <c r="VUP23" s="39"/>
      <c r="VUQ23" s="39"/>
      <c r="VUR23" s="39"/>
      <c r="VUS23" s="39"/>
      <c r="VUT23" s="39"/>
      <c r="VUU23" s="39"/>
      <c r="VUV23" s="39"/>
      <c r="VUW23" s="39"/>
      <c r="VUX23" s="39"/>
      <c r="VUY23" s="39"/>
      <c r="VUZ23" s="39"/>
      <c r="VVA23" s="39"/>
      <c r="VVB23" s="39"/>
      <c r="VVC23" s="39"/>
      <c r="VVD23" s="39"/>
      <c r="VVE23" s="39"/>
      <c r="VVF23" s="39"/>
      <c r="VVG23" s="39"/>
      <c r="VVH23" s="39"/>
      <c r="VVI23" s="39"/>
      <c r="VVJ23" s="39"/>
      <c r="VVK23" s="39"/>
      <c r="VVL23" s="39"/>
      <c r="VVM23" s="39"/>
      <c r="VVN23" s="39"/>
      <c r="VVO23" s="39"/>
      <c r="VVP23" s="39"/>
      <c r="VVQ23" s="39"/>
      <c r="VVR23" s="39"/>
      <c r="VVS23" s="39"/>
      <c r="VVT23" s="39"/>
      <c r="VVU23" s="39"/>
      <c r="VVV23" s="39"/>
      <c r="VVW23" s="39"/>
      <c r="VVX23" s="39"/>
      <c r="VVY23" s="39"/>
      <c r="VVZ23" s="39"/>
      <c r="VWA23" s="39"/>
      <c r="VWB23" s="39"/>
      <c r="VWC23" s="39"/>
      <c r="VWD23" s="39"/>
      <c r="VWE23" s="39"/>
      <c r="VWF23" s="39"/>
      <c r="VWG23" s="39"/>
      <c r="VWH23" s="39"/>
      <c r="VWI23" s="39"/>
      <c r="VWJ23" s="39"/>
      <c r="VWK23" s="39"/>
      <c r="VWL23" s="39"/>
      <c r="VWM23" s="39"/>
      <c r="VWN23" s="39"/>
      <c r="VWO23" s="39"/>
      <c r="VWP23" s="39"/>
      <c r="VWQ23" s="39"/>
      <c r="VWR23" s="39"/>
      <c r="VWS23" s="39"/>
      <c r="VWT23" s="39"/>
      <c r="VWU23" s="39"/>
      <c r="VWV23" s="39"/>
      <c r="VWW23" s="39"/>
      <c r="VWX23" s="39"/>
      <c r="VWY23" s="39"/>
      <c r="VWZ23" s="39"/>
      <c r="VXA23" s="39"/>
      <c r="VXB23" s="39"/>
      <c r="VXC23" s="39"/>
      <c r="VXD23" s="39"/>
      <c r="VXE23" s="39"/>
      <c r="VXF23" s="39"/>
      <c r="VXG23" s="39"/>
      <c r="VXH23" s="39"/>
      <c r="VXI23" s="39"/>
      <c r="VXJ23" s="39"/>
      <c r="VXK23" s="39"/>
      <c r="VXL23" s="39"/>
      <c r="VXM23" s="39"/>
      <c r="VXN23" s="39"/>
      <c r="VXO23" s="39"/>
      <c r="VXP23" s="39"/>
      <c r="VXQ23" s="39"/>
      <c r="VXR23" s="39"/>
      <c r="VXS23" s="39"/>
      <c r="VXT23" s="39"/>
      <c r="VXU23" s="39"/>
      <c r="VXV23" s="39"/>
      <c r="VXW23" s="39"/>
      <c r="VXX23" s="39"/>
      <c r="VXY23" s="39"/>
      <c r="VXZ23" s="39"/>
      <c r="VYA23" s="39"/>
      <c r="VYB23" s="39"/>
      <c r="VYC23" s="39"/>
      <c r="VYD23" s="39"/>
      <c r="VYE23" s="39"/>
      <c r="VYF23" s="39"/>
      <c r="VYG23" s="39"/>
      <c r="VYH23" s="39"/>
      <c r="VYI23" s="39"/>
      <c r="VYJ23" s="39"/>
      <c r="VYK23" s="39"/>
      <c r="VYL23" s="39"/>
      <c r="VYM23" s="39"/>
      <c r="VYN23" s="39"/>
      <c r="VYO23" s="39"/>
      <c r="VYP23" s="39"/>
      <c r="VYQ23" s="39"/>
      <c r="VYR23" s="39"/>
      <c r="VYS23" s="39"/>
      <c r="VYT23" s="39"/>
      <c r="VYU23" s="39"/>
      <c r="VYV23" s="39"/>
      <c r="VYW23" s="39"/>
      <c r="VYX23" s="39"/>
      <c r="VYY23" s="39"/>
      <c r="VYZ23" s="39"/>
      <c r="VZA23" s="39"/>
      <c r="VZB23" s="39"/>
      <c r="VZC23" s="39"/>
      <c r="VZD23" s="39"/>
      <c r="VZE23" s="39"/>
      <c r="VZF23" s="39"/>
      <c r="VZG23" s="39"/>
      <c r="VZH23" s="39"/>
      <c r="VZI23" s="39"/>
      <c r="VZJ23" s="39"/>
      <c r="VZK23" s="39"/>
      <c r="VZL23" s="39"/>
      <c r="VZM23" s="39"/>
      <c r="VZN23" s="39"/>
      <c r="VZO23" s="39"/>
      <c r="VZP23" s="39"/>
      <c r="VZQ23" s="39"/>
      <c r="VZR23" s="39"/>
      <c r="VZS23" s="39"/>
      <c r="VZT23" s="39"/>
      <c r="VZU23" s="39"/>
      <c r="VZV23" s="39"/>
      <c r="VZW23" s="39"/>
      <c r="VZX23" s="39"/>
      <c r="VZY23" s="39"/>
      <c r="VZZ23" s="39"/>
      <c r="WAA23" s="39"/>
      <c r="WAB23" s="39"/>
      <c r="WAC23" s="39"/>
      <c r="WAD23" s="39"/>
      <c r="WAE23" s="39"/>
      <c r="WAF23" s="39"/>
      <c r="WAG23" s="39"/>
      <c r="WAH23" s="39"/>
      <c r="WAI23" s="39"/>
      <c r="WAJ23" s="39"/>
      <c r="WAK23" s="39"/>
      <c r="WAL23" s="39"/>
      <c r="WAM23" s="39"/>
      <c r="WAN23" s="39"/>
      <c r="WAO23" s="39"/>
      <c r="WAP23" s="39"/>
      <c r="WAQ23" s="39"/>
      <c r="WAR23" s="39"/>
      <c r="WAS23" s="39"/>
      <c r="WAT23" s="39"/>
      <c r="WAU23" s="39"/>
      <c r="WAV23" s="39"/>
      <c r="WAW23" s="39"/>
      <c r="WAX23" s="39"/>
      <c r="WAY23" s="39"/>
      <c r="WAZ23" s="39"/>
      <c r="WBA23" s="39"/>
      <c r="WBB23" s="39"/>
      <c r="WBC23" s="39"/>
      <c r="WBD23" s="39"/>
      <c r="WBE23" s="39"/>
      <c r="WBF23" s="39"/>
      <c r="WBG23" s="39"/>
      <c r="WBH23" s="39"/>
      <c r="WBI23" s="39"/>
      <c r="WBJ23" s="39"/>
      <c r="WBK23" s="39"/>
      <c r="WBL23" s="39"/>
      <c r="WBM23" s="39"/>
      <c r="WBN23" s="39"/>
      <c r="WBO23" s="39"/>
      <c r="WBP23" s="39"/>
      <c r="WBQ23" s="39"/>
      <c r="WBR23" s="39"/>
      <c r="WBS23" s="39"/>
      <c r="WBT23" s="39"/>
      <c r="WBU23" s="39"/>
      <c r="WBV23" s="39"/>
      <c r="WBW23" s="39"/>
      <c r="WBX23" s="39"/>
      <c r="WBY23" s="39"/>
      <c r="WBZ23" s="39"/>
      <c r="WCA23" s="39"/>
      <c r="WCB23" s="39"/>
      <c r="WCC23" s="39"/>
      <c r="WCD23" s="39"/>
      <c r="WCE23" s="39"/>
      <c r="WCF23" s="39"/>
      <c r="WCG23" s="39"/>
      <c r="WCH23" s="39"/>
      <c r="WCI23" s="39"/>
      <c r="WCJ23" s="39"/>
      <c r="WCK23" s="39"/>
      <c r="WCL23" s="39"/>
      <c r="WCM23" s="39"/>
      <c r="WCN23" s="39"/>
      <c r="WCO23" s="39"/>
      <c r="WCP23" s="39"/>
      <c r="WCQ23" s="39"/>
      <c r="WCR23" s="39"/>
      <c r="WCS23" s="39"/>
      <c r="WCT23" s="39"/>
      <c r="WCU23" s="39"/>
      <c r="WCV23" s="39"/>
      <c r="WCW23" s="39"/>
      <c r="WCX23" s="39"/>
      <c r="WCY23" s="39"/>
      <c r="WCZ23" s="39"/>
      <c r="WDA23" s="39"/>
      <c r="WDB23" s="39"/>
      <c r="WDC23" s="39"/>
      <c r="WDD23" s="39"/>
      <c r="WDE23" s="39"/>
      <c r="WDF23" s="39"/>
      <c r="WDG23" s="39"/>
      <c r="WDH23" s="39"/>
      <c r="WDI23" s="39"/>
      <c r="WDJ23" s="39"/>
      <c r="WDK23" s="39"/>
      <c r="WDL23" s="39"/>
      <c r="WDM23" s="39"/>
      <c r="WDN23" s="39"/>
      <c r="WDO23" s="39"/>
      <c r="WDP23" s="39"/>
      <c r="WDQ23" s="39"/>
      <c r="WDR23" s="39"/>
      <c r="WDS23" s="39"/>
      <c r="WDT23" s="39"/>
      <c r="WDU23" s="39"/>
      <c r="WDV23" s="39"/>
      <c r="WDW23" s="39"/>
      <c r="WDX23" s="39"/>
      <c r="WDY23" s="39"/>
      <c r="WDZ23" s="39"/>
      <c r="WEA23" s="39"/>
      <c r="WEB23" s="39"/>
      <c r="WEC23" s="39"/>
      <c r="WED23" s="39"/>
      <c r="WEE23" s="39"/>
      <c r="WEF23" s="39"/>
      <c r="WEG23" s="39"/>
      <c r="WEH23" s="39"/>
      <c r="WEI23" s="39"/>
      <c r="WEJ23" s="39"/>
      <c r="WEK23" s="39"/>
      <c r="WEL23" s="39"/>
      <c r="WEM23" s="39"/>
      <c r="WEN23" s="39"/>
      <c r="WEO23" s="39"/>
      <c r="WEP23" s="39"/>
      <c r="WEQ23" s="39"/>
      <c r="WER23" s="39"/>
      <c r="WES23" s="39"/>
      <c r="WET23" s="39"/>
      <c r="WEU23" s="39"/>
      <c r="WEV23" s="39"/>
      <c r="WEW23" s="39"/>
      <c r="WEX23" s="39"/>
      <c r="WEY23" s="39"/>
      <c r="WEZ23" s="39"/>
      <c r="WFA23" s="39"/>
      <c r="WFB23" s="39"/>
      <c r="WFC23" s="39"/>
      <c r="WFD23" s="39"/>
      <c r="WFE23" s="39"/>
      <c r="WFF23" s="39"/>
      <c r="WFG23" s="39"/>
      <c r="WFH23" s="39"/>
      <c r="WFI23" s="39"/>
      <c r="WFJ23" s="39"/>
      <c r="WFK23" s="39"/>
      <c r="WFL23" s="39"/>
      <c r="WFM23" s="39"/>
      <c r="WFN23" s="39"/>
      <c r="WFO23" s="39"/>
      <c r="WFP23" s="39"/>
      <c r="WFQ23" s="39"/>
      <c r="WFR23" s="39"/>
      <c r="WFS23" s="39"/>
      <c r="WFT23" s="39"/>
      <c r="WFU23" s="39"/>
      <c r="WFV23" s="39"/>
      <c r="WFW23" s="39"/>
      <c r="WFX23" s="39"/>
      <c r="WFY23" s="39"/>
      <c r="WFZ23" s="39"/>
      <c r="WGA23" s="39"/>
      <c r="WGB23" s="39"/>
      <c r="WGC23" s="39"/>
      <c r="WGD23" s="39"/>
      <c r="WGE23" s="39"/>
      <c r="WGF23" s="39"/>
      <c r="WGG23" s="39"/>
      <c r="WGH23" s="39"/>
      <c r="WGI23" s="39"/>
      <c r="WGJ23" s="39"/>
      <c r="WGK23" s="39"/>
      <c r="WGL23" s="39"/>
      <c r="WGM23" s="39"/>
      <c r="WGN23" s="39"/>
      <c r="WGO23" s="39"/>
      <c r="WGP23" s="39"/>
      <c r="WGQ23" s="39"/>
      <c r="WGR23" s="39"/>
      <c r="WGS23" s="39"/>
      <c r="WGT23" s="39"/>
      <c r="WGU23" s="39"/>
      <c r="WGV23" s="39"/>
      <c r="WGW23" s="39"/>
      <c r="WGX23" s="39"/>
      <c r="WGY23" s="39"/>
      <c r="WGZ23" s="39"/>
      <c r="WHA23" s="39"/>
      <c r="WHB23" s="39"/>
      <c r="WHC23" s="39"/>
      <c r="WHD23" s="39"/>
      <c r="WHE23" s="39"/>
      <c r="WHF23" s="39"/>
      <c r="WHG23" s="39"/>
      <c r="WHH23" s="39"/>
      <c r="WHI23" s="39"/>
      <c r="WHJ23" s="39"/>
      <c r="WHK23" s="39"/>
      <c r="WHL23" s="39"/>
      <c r="WHM23" s="39"/>
      <c r="WHN23" s="39"/>
      <c r="WHO23" s="39"/>
      <c r="WHP23" s="39"/>
      <c r="WHQ23" s="39"/>
      <c r="WHR23" s="39"/>
      <c r="WHS23" s="39"/>
      <c r="WHT23" s="39"/>
      <c r="WHU23" s="39"/>
      <c r="WHV23" s="39"/>
      <c r="WHW23" s="39"/>
      <c r="WHX23" s="39"/>
      <c r="WHY23" s="39"/>
      <c r="WHZ23" s="39"/>
      <c r="WIA23" s="39"/>
      <c r="WIB23" s="39"/>
      <c r="WIC23" s="39"/>
      <c r="WID23" s="39"/>
      <c r="WIE23" s="39"/>
      <c r="WIF23" s="39"/>
      <c r="WIG23" s="39"/>
      <c r="WIH23" s="39"/>
      <c r="WII23" s="39"/>
      <c r="WIJ23" s="39"/>
      <c r="WIK23" s="39"/>
      <c r="WIL23" s="39"/>
      <c r="WIM23" s="39"/>
      <c r="WIN23" s="39"/>
      <c r="WIO23" s="39"/>
      <c r="WIP23" s="39"/>
      <c r="WIQ23" s="39"/>
      <c r="WIR23" s="39"/>
      <c r="WIS23" s="39"/>
      <c r="WIT23" s="39"/>
      <c r="WIU23" s="39"/>
      <c r="WIV23" s="39"/>
      <c r="WIW23" s="39"/>
      <c r="WIX23" s="39"/>
      <c r="WIY23" s="39"/>
      <c r="WIZ23" s="39"/>
      <c r="WJA23" s="39"/>
      <c r="WJB23" s="39"/>
      <c r="WJC23" s="39"/>
      <c r="WJD23" s="39"/>
      <c r="WJE23" s="39"/>
      <c r="WJF23" s="39"/>
      <c r="WJG23" s="39"/>
      <c r="WJH23" s="39"/>
      <c r="WJI23" s="39"/>
      <c r="WJJ23" s="39"/>
      <c r="WJK23" s="39"/>
      <c r="WJL23" s="39"/>
      <c r="WJM23" s="39"/>
      <c r="WJN23" s="39"/>
      <c r="WJO23" s="39"/>
      <c r="WJP23" s="39"/>
      <c r="WJQ23" s="39"/>
      <c r="WJR23" s="39"/>
      <c r="WJS23" s="39"/>
      <c r="WJT23" s="39"/>
      <c r="WJU23" s="39"/>
      <c r="WJV23" s="39"/>
      <c r="WJW23" s="39"/>
      <c r="WJX23" s="39"/>
      <c r="WJY23" s="39"/>
      <c r="WJZ23" s="39"/>
      <c r="WKA23" s="39"/>
      <c r="WKB23" s="39"/>
      <c r="WKC23" s="39"/>
      <c r="WKD23" s="39"/>
      <c r="WKE23" s="39"/>
      <c r="WKF23" s="39"/>
      <c r="WKG23" s="39"/>
      <c r="WKH23" s="39"/>
      <c r="WKI23" s="39"/>
      <c r="WKJ23" s="39"/>
      <c r="WKK23" s="39"/>
      <c r="WKL23" s="39"/>
      <c r="WKM23" s="39"/>
      <c r="WKN23" s="39"/>
      <c r="WKO23" s="39"/>
      <c r="WKP23" s="39"/>
      <c r="WKQ23" s="39"/>
      <c r="WKR23" s="39"/>
      <c r="WKS23" s="39"/>
      <c r="WKT23" s="39"/>
      <c r="WKU23" s="39"/>
      <c r="WKV23" s="39"/>
      <c r="WKW23" s="39"/>
      <c r="WKX23" s="39"/>
      <c r="WKY23" s="39"/>
      <c r="WKZ23" s="39"/>
      <c r="WLA23" s="39"/>
      <c r="WLB23" s="39"/>
      <c r="WLC23" s="39"/>
      <c r="WLD23" s="39"/>
      <c r="WLE23" s="39"/>
      <c r="WLF23" s="39"/>
      <c r="WLG23" s="39"/>
      <c r="WLH23" s="39"/>
      <c r="WLI23" s="39"/>
      <c r="WLJ23" s="39"/>
      <c r="WLK23" s="39"/>
      <c r="WLL23" s="39"/>
      <c r="WLM23" s="39"/>
      <c r="WLN23" s="39"/>
      <c r="WLO23" s="39"/>
      <c r="WLP23" s="39"/>
      <c r="WLQ23" s="39"/>
      <c r="WLR23" s="39"/>
      <c r="WLS23" s="39"/>
      <c r="WLT23" s="39"/>
      <c r="WLU23" s="39"/>
      <c r="WLV23" s="39"/>
      <c r="WLW23" s="39"/>
      <c r="WLX23" s="39"/>
      <c r="WLY23" s="39"/>
      <c r="WLZ23" s="39"/>
      <c r="WMA23" s="39"/>
      <c r="WMB23" s="39"/>
      <c r="WMC23" s="39"/>
      <c r="WMD23" s="39"/>
      <c r="WME23" s="39"/>
      <c r="WMF23" s="39"/>
      <c r="WMG23" s="39"/>
      <c r="WMH23" s="39"/>
      <c r="WMI23" s="39"/>
      <c r="WMJ23" s="39"/>
      <c r="WMK23" s="39"/>
      <c r="WML23" s="39"/>
      <c r="WMM23" s="39"/>
      <c r="WMN23" s="39"/>
      <c r="WMO23" s="39"/>
      <c r="WMP23" s="39"/>
      <c r="WMQ23" s="39"/>
      <c r="WMR23" s="39"/>
      <c r="WMS23" s="39"/>
      <c r="WMT23" s="39"/>
      <c r="WMU23" s="39"/>
      <c r="WMV23" s="39"/>
      <c r="WMW23" s="39"/>
      <c r="WMX23" s="39"/>
      <c r="WMY23" s="39"/>
      <c r="WMZ23" s="39"/>
      <c r="WNA23" s="39"/>
      <c r="WNB23" s="39"/>
      <c r="WNC23" s="39"/>
      <c r="WND23" s="39"/>
      <c r="WNE23" s="39"/>
      <c r="WNF23" s="39"/>
      <c r="WNG23" s="39"/>
      <c r="WNH23" s="39"/>
      <c r="WNI23" s="39"/>
      <c r="WNJ23" s="39"/>
      <c r="WNK23" s="39"/>
      <c r="WNL23" s="39"/>
      <c r="WNM23" s="39"/>
      <c r="WNN23" s="39"/>
      <c r="WNO23" s="39"/>
      <c r="WNP23" s="39"/>
      <c r="WNQ23" s="39"/>
      <c r="WNR23" s="39"/>
      <c r="WNS23" s="39"/>
      <c r="WNT23" s="39"/>
      <c r="WNU23" s="39"/>
      <c r="WNV23" s="39"/>
      <c r="WNW23" s="39"/>
      <c r="WNX23" s="39"/>
      <c r="WNY23" s="39"/>
      <c r="WNZ23" s="39"/>
      <c r="WOA23" s="39"/>
      <c r="WOB23" s="39"/>
      <c r="WOC23" s="39"/>
      <c r="WOD23" s="39"/>
      <c r="WOE23" s="39"/>
      <c r="WOF23" s="39"/>
      <c r="WOG23" s="39"/>
      <c r="WOH23" s="39"/>
      <c r="WOI23" s="39"/>
      <c r="WOJ23" s="39"/>
      <c r="WOK23" s="39"/>
      <c r="WOL23" s="39"/>
      <c r="WOM23" s="39"/>
      <c r="WON23" s="39"/>
      <c r="WOO23" s="39"/>
      <c r="WOP23" s="39"/>
      <c r="WOQ23" s="39"/>
      <c r="WOR23" s="39"/>
      <c r="WOS23" s="39"/>
      <c r="WOT23" s="39"/>
      <c r="WOU23" s="39"/>
      <c r="WOV23" s="39"/>
      <c r="WOW23" s="39"/>
      <c r="WOX23" s="39"/>
      <c r="WOY23" s="39"/>
      <c r="WOZ23" s="39"/>
      <c r="WPA23" s="39"/>
      <c r="WPB23" s="39"/>
      <c r="WPC23" s="39"/>
      <c r="WPD23" s="39"/>
      <c r="WPE23" s="39"/>
      <c r="WPF23" s="39"/>
      <c r="WPG23" s="39"/>
      <c r="WPH23" s="39"/>
      <c r="WPI23" s="39"/>
      <c r="WPJ23" s="39"/>
      <c r="WPK23" s="39"/>
      <c r="WPL23" s="39"/>
      <c r="WPM23" s="39"/>
      <c r="WPN23" s="39"/>
      <c r="WPO23" s="39"/>
      <c r="WPP23" s="39"/>
      <c r="WPQ23" s="39"/>
      <c r="WPR23" s="39"/>
      <c r="WPS23" s="39"/>
      <c r="WPT23" s="39"/>
      <c r="WPU23" s="39"/>
      <c r="WPV23" s="39"/>
      <c r="WPW23" s="39"/>
      <c r="WPX23" s="39"/>
      <c r="WPY23" s="39"/>
      <c r="WPZ23" s="39"/>
      <c r="WQA23" s="39"/>
      <c r="WQB23" s="39"/>
      <c r="WQC23" s="39"/>
      <c r="WQD23" s="39"/>
      <c r="WQE23" s="39"/>
      <c r="WQF23" s="39"/>
      <c r="WQG23" s="39"/>
      <c r="WQH23" s="39"/>
      <c r="WQI23" s="39"/>
      <c r="WQJ23" s="39"/>
      <c r="WQK23" s="39"/>
      <c r="WQL23" s="39"/>
      <c r="WQM23" s="39"/>
      <c r="WQN23" s="39"/>
      <c r="WQO23" s="39"/>
      <c r="WQP23" s="39"/>
      <c r="WQQ23" s="39"/>
      <c r="WQR23" s="39"/>
      <c r="WQS23" s="39"/>
      <c r="WQT23" s="39"/>
      <c r="WQU23" s="39"/>
      <c r="WQV23" s="39"/>
      <c r="WQW23" s="39"/>
      <c r="WQX23" s="39"/>
      <c r="WQY23" s="39"/>
      <c r="WQZ23" s="39"/>
      <c r="WRA23" s="39"/>
      <c r="WRB23" s="39"/>
      <c r="WRC23" s="39"/>
      <c r="WRD23" s="39"/>
      <c r="WRE23" s="39"/>
      <c r="WRF23" s="39"/>
      <c r="WRG23" s="39"/>
      <c r="WRH23" s="39"/>
      <c r="WRI23" s="39"/>
      <c r="WRJ23" s="39"/>
      <c r="WRK23" s="39"/>
      <c r="WRL23" s="39"/>
      <c r="WRM23" s="39"/>
      <c r="WRN23" s="39"/>
      <c r="WRO23" s="39"/>
      <c r="WRP23" s="39"/>
      <c r="WRQ23" s="39"/>
      <c r="WRR23" s="39"/>
      <c r="WRS23" s="39"/>
      <c r="WRT23" s="39"/>
      <c r="WRU23" s="39"/>
      <c r="WRV23" s="39"/>
      <c r="WRW23" s="39"/>
      <c r="WRX23" s="39"/>
      <c r="WRY23" s="39"/>
      <c r="WRZ23" s="39"/>
      <c r="WSA23" s="39"/>
      <c r="WSB23" s="39"/>
      <c r="WSC23" s="39"/>
      <c r="WSD23" s="39"/>
      <c r="WSE23" s="39"/>
      <c r="WSF23" s="39"/>
      <c r="WSG23" s="39"/>
      <c r="WSH23" s="39"/>
      <c r="WSI23" s="39"/>
      <c r="WSJ23" s="39"/>
      <c r="WSK23" s="39"/>
      <c r="WSL23" s="39"/>
      <c r="WSM23" s="39"/>
      <c r="WSN23" s="39"/>
      <c r="WSO23" s="39"/>
      <c r="WSP23" s="39"/>
      <c r="WSQ23" s="39"/>
      <c r="WSR23" s="39"/>
      <c r="WSS23" s="39"/>
      <c r="WST23" s="39"/>
      <c r="WSU23" s="39"/>
      <c r="WSV23" s="39"/>
      <c r="WSW23" s="39"/>
      <c r="WSX23" s="39"/>
      <c r="WSY23" s="39"/>
      <c r="WSZ23" s="39"/>
      <c r="WTA23" s="39"/>
      <c r="WTB23" s="39"/>
      <c r="WTC23" s="39"/>
      <c r="WTD23" s="39"/>
      <c r="WTE23" s="39"/>
      <c r="WTF23" s="39"/>
      <c r="WTG23" s="39"/>
      <c r="WTH23" s="39"/>
      <c r="WTI23" s="39"/>
      <c r="WTJ23" s="39"/>
      <c r="WTK23" s="39"/>
      <c r="WTL23" s="39"/>
      <c r="WTM23" s="39"/>
      <c r="WTN23" s="39"/>
      <c r="WTO23" s="39"/>
      <c r="WTP23" s="39"/>
      <c r="WTQ23" s="39"/>
      <c r="WTR23" s="39"/>
      <c r="WTS23" s="39"/>
      <c r="WTT23" s="39"/>
      <c r="WTU23" s="39"/>
      <c r="WTV23" s="39"/>
      <c r="WTW23" s="39"/>
      <c r="WTX23" s="39"/>
      <c r="WTY23" s="39"/>
      <c r="WTZ23" s="39"/>
      <c r="WUA23" s="39"/>
      <c r="WUB23" s="39"/>
      <c r="WUC23" s="39"/>
      <c r="WUD23" s="39"/>
      <c r="WUE23" s="39"/>
      <c r="WUF23" s="39"/>
      <c r="WUG23" s="39"/>
      <c r="WUH23" s="39"/>
      <c r="WUI23" s="39"/>
      <c r="WUJ23" s="39"/>
      <c r="WUK23" s="39"/>
      <c r="WUL23" s="39"/>
      <c r="WUM23" s="39"/>
      <c r="WUN23" s="39"/>
      <c r="WUO23" s="39"/>
      <c r="WUP23" s="39"/>
      <c r="WUQ23" s="39"/>
      <c r="WUR23" s="39"/>
      <c r="WUS23" s="39"/>
      <c r="WUT23" s="39"/>
      <c r="WUU23" s="39"/>
      <c r="WUV23" s="39"/>
      <c r="WUW23" s="39"/>
      <c r="WUX23" s="39"/>
      <c r="WUY23" s="39"/>
      <c r="WUZ23" s="39"/>
      <c r="WVA23" s="39"/>
      <c r="WVB23" s="39"/>
      <c r="WVC23" s="39"/>
      <c r="WVD23" s="39"/>
      <c r="WVE23" s="39"/>
      <c r="WVF23" s="39"/>
      <c r="WVG23" s="39"/>
      <c r="WVH23" s="39"/>
      <c r="WVI23" s="39"/>
      <c r="WVJ23" s="39"/>
      <c r="WVK23" s="39"/>
      <c r="WVL23" s="39"/>
      <c r="WVM23" s="39"/>
      <c r="WVN23" s="39"/>
      <c r="WVO23" s="39"/>
      <c r="WVP23" s="39"/>
      <c r="WVQ23" s="39"/>
      <c r="WVR23" s="39"/>
      <c r="WVS23" s="39"/>
      <c r="WVT23" s="39"/>
      <c r="WVU23" s="39"/>
      <c r="WVV23" s="39"/>
      <c r="WVW23" s="39"/>
      <c r="WVX23" s="39"/>
      <c r="WVY23" s="39"/>
      <c r="WVZ23" s="39"/>
      <c r="WWA23" s="39"/>
      <c r="WWB23" s="39"/>
      <c r="WWC23" s="39"/>
      <c r="WWD23" s="39"/>
      <c r="WWE23" s="39"/>
      <c r="WWF23" s="39"/>
      <c r="WWG23" s="39"/>
      <c r="WWH23" s="39"/>
      <c r="WWI23" s="39"/>
      <c r="WWJ23" s="39"/>
      <c r="WWK23" s="39"/>
      <c r="WWL23" s="39"/>
      <c r="WWM23" s="39"/>
      <c r="WWN23" s="39"/>
      <c r="WWO23" s="39"/>
      <c r="WWP23" s="39"/>
      <c r="WWQ23" s="39"/>
      <c r="WWR23" s="39"/>
      <c r="WWS23" s="39"/>
      <c r="WWT23" s="39"/>
      <c r="WWU23" s="39"/>
      <c r="WWV23" s="39"/>
      <c r="WWW23" s="39"/>
      <c r="WWX23" s="39"/>
      <c r="WWY23" s="39"/>
      <c r="WWZ23" s="39"/>
      <c r="WXA23" s="39"/>
      <c r="WXB23" s="39"/>
      <c r="WXC23" s="39"/>
      <c r="WXD23" s="39"/>
      <c r="WXE23" s="39"/>
      <c r="WXF23" s="39"/>
      <c r="WXG23" s="39"/>
      <c r="WXH23" s="39"/>
      <c r="WXI23" s="39"/>
      <c r="WXJ23" s="39"/>
      <c r="WXK23" s="39"/>
      <c r="WXL23" s="39"/>
      <c r="WXM23" s="39"/>
      <c r="WXN23" s="39"/>
      <c r="WXO23" s="39"/>
      <c r="WXP23" s="39"/>
      <c r="WXQ23" s="39"/>
      <c r="WXR23" s="39"/>
      <c r="WXS23" s="39"/>
      <c r="WXT23" s="39"/>
      <c r="WXU23" s="39"/>
      <c r="WXV23" s="39"/>
      <c r="WXW23" s="39"/>
      <c r="WXX23" s="39"/>
      <c r="WXY23" s="39"/>
      <c r="WXZ23" s="39"/>
      <c r="WYA23" s="39"/>
      <c r="WYB23" s="39"/>
      <c r="WYC23" s="39"/>
      <c r="WYD23" s="39"/>
      <c r="WYE23" s="39"/>
      <c r="WYF23" s="39"/>
      <c r="WYG23" s="39"/>
      <c r="WYH23" s="39"/>
      <c r="WYI23" s="39"/>
      <c r="WYJ23" s="39"/>
      <c r="WYK23" s="39"/>
      <c r="WYL23" s="39"/>
      <c r="WYM23" s="39"/>
      <c r="WYN23" s="39"/>
      <c r="WYO23" s="39"/>
      <c r="WYP23" s="39"/>
      <c r="WYQ23" s="39"/>
      <c r="WYR23" s="39"/>
      <c r="WYS23" s="39"/>
      <c r="WYT23" s="39"/>
      <c r="WYU23" s="39"/>
      <c r="WYV23" s="39"/>
      <c r="WYW23" s="39"/>
      <c r="WYX23" s="39"/>
      <c r="WYY23" s="39"/>
      <c r="WYZ23" s="39"/>
      <c r="WZA23" s="39"/>
      <c r="WZB23" s="39"/>
      <c r="WZC23" s="39"/>
      <c r="WZD23" s="39"/>
      <c r="WZE23" s="39"/>
      <c r="WZF23" s="39"/>
      <c r="WZG23" s="39"/>
      <c r="WZH23" s="39"/>
      <c r="WZI23" s="39"/>
      <c r="WZJ23" s="39"/>
      <c r="WZK23" s="39"/>
      <c r="WZL23" s="39"/>
      <c r="WZM23" s="39"/>
      <c r="WZN23" s="39"/>
      <c r="WZO23" s="39"/>
      <c r="WZP23" s="39"/>
      <c r="WZQ23" s="39"/>
      <c r="WZR23" s="39"/>
      <c r="WZS23" s="39"/>
      <c r="WZT23" s="39"/>
      <c r="WZU23" s="39"/>
      <c r="WZV23" s="39"/>
      <c r="WZW23" s="39"/>
      <c r="WZX23" s="39"/>
      <c r="WZY23" s="39"/>
      <c r="WZZ23" s="39"/>
      <c r="XAA23" s="39"/>
      <c r="XAB23" s="39"/>
      <c r="XAC23" s="39"/>
      <c r="XAD23" s="39"/>
      <c r="XAE23" s="39"/>
      <c r="XAF23" s="39"/>
      <c r="XAG23" s="39"/>
      <c r="XAH23" s="39"/>
      <c r="XAI23" s="39"/>
      <c r="XAJ23" s="39"/>
      <c r="XAK23" s="39"/>
      <c r="XAL23" s="39"/>
      <c r="XAM23" s="39"/>
      <c r="XAN23" s="39"/>
      <c r="XAO23" s="39"/>
      <c r="XAP23" s="39"/>
      <c r="XAQ23" s="39"/>
      <c r="XAR23" s="39"/>
      <c r="XAS23" s="39"/>
      <c r="XAT23" s="39"/>
      <c r="XAU23" s="39"/>
      <c r="XAV23" s="39"/>
      <c r="XAW23" s="39"/>
      <c r="XAX23" s="39"/>
      <c r="XAY23" s="39"/>
      <c r="XAZ23" s="39"/>
      <c r="XBA23" s="39"/>
      <c r="XBB23" s="39"/>
      <c r="XBC23" s="39"/>
      <c r="XBD23" s="39"/>
      <c r="XBE23" s="39"/>
      <c r="XBF23" s="39"/>
      <c r="XBG23" s="39"/>
      <c r="XBH23" s="39"/>
      <c r="XBI23" s="39"/>
      <c r="XBJ23" s="39"/>
      <c r="XBK23" s="39"/>
      <c r="XBL23" s="39"/>
      <c r="XBM23" s="39"/>
      <c r="XBN23" s="39"/>
      <c r="XBO23" s="39"/>
      <c r="XBP23" s="39"/>
      <c r="XBQ23" s="39"/>
      <c r="XBR23" s="39"/>
      <c r="XBS23" s="39"/>
      <c r="XBT23" s="39"/>
      <c r="XBU23" s="39"/>
      <c r="XBV23" s="39"/>
      <c r="XBW23" s="39"/>
      <c r="XBX23" s="39"/>
      <c r="XBY23" s="39"/>
      <c r="XBZ23" s="39"/>
      <c r="XCA23" s="39"/>
      <c r="XCB23" s="39"/>
      <c r="XCC23" s="39"/>
      <c r="XCD23" s="39"/>
      <c r="XCE23" s="39"/>
      <c r="XCF23" s="39"/>
      <c r="XCG23" s="39"/>
      <c r="XCH23" s="39"/>
      <c r="XCI23" s="39"/>
      <c r="XCJ23" s="39"/>
      <c r="XCK23" s="39"/>
      <c r="XCL23" s="39"/>
      <c r="XCM23" s="39"/>
      <c r="XCN23" s="39"/>
      <c r="XCO23" s="39"/>
      <c r="XCP23" s="39"/>
      <c r="XCQ23" s="39"/>
      <c r="XCR23" s="39"/>
      <c r="XCS23" s="39"/>
      <c r="XCT23" s="39"/>
      <c r="XCU23" s="39"/>
      <c r="XCV23" s="39"/>
      <c r="XCW23" s="39"/>
      <c r="XCX23" s="39"/>
      <c r="XCY23" s="39"/>
      <c r="XCZ23" s="39"/>
      <c r="XDA23" s="39"/>
      <c r="XDB23" s="39"/>
      <c r="XDC23" s="39"/>
      <c r="XDD23" s="39"/>
      <c r="XDE23" s="39"/>
      <c r="XDF23" s="39"/>
      <c r="XDG23" s="39"/>
      <c r="XDH23" s="39"/>
      <c r="XDI23" s="39"/>
      <c r="XDJ23" s="39"/>
      <c r="XDK23" s="39"/>
      <c r="XDL23" s="39"/>
      <c r="XDM23" s="39"/>
      <c r="XDN23" s="39"/>
      <c r="XDO23" s="39"/>
      <c r="XDP23" s="39"/>
      <c r="XDQ23" s="39"/>
      <c r="XDR23" s="39"/>
      <c r="XDS23" s="39"/>
      <c r="XDT23" s="39"/>
      <c r="XDU23" s="39"/>
      <c r="XDV23" s="39"/>
      <c r="XDW23" s="39"/>
      <c r="XDX23" s="39"/>
      <c r="XDY23" s="39"/>
      <c r="XDZ23" s="39"/>
      <c r="XEA23" s="39"/>
      <c r="XEB23" s="39"/>
      <c r="XEC23" s="39"/>
      <c r="XED23" s="39"/>
      <c r="XEE23" s="39"/>
      <c r="XEF23" s="39"/>
      <c r="XEG23" s="39"/>
      <c r="XEH23" s="39"/>
      <c r="XEI23" s="39"/>
      <c r="XEJ23" s="39"/>
      <c r="XEK23" s="39"/>
      <c r="XEL23" s="39"/>
      <c r="XEM23" s="39"/>
      <c r="XEN23" s="39"/>
      <c r="XEO23" s="39"/>
      <c r="XEP23" s="39"/>
      <c r="XEQ23" s="39"/>
      <c r="XER23" s="39"/>
      <c r="XES23" s="39"/>
      <c r="XET23" s="39"/>
      <c r="XEU23" s="39"/>
      <c r="XEV23" s="39"/>
      <c r="XEW23" s="39"/>
      <c r="XEX23" s="39"/>
      <c r="XEY23" s="39"/>
      <c r="XEZ23" s="39"/>
      <c r="XFA23" s="39"/>
      <c r="XFB23" s="39"/>
      <c r="XFC23" s="39"/>
      <c r="XFD23" s="39"/>
    </row>
    <row r="24" spans="1:16384" s="98" customFormat="1" ht="16.5" customHeight="1" x14ac:dyDescent="0.2">
      <c r="A24" s="156" t="s">
        <v>492</v>
      </c>
      <c r="B24" s="426" t="s">
        <v>498</v>
      </c>
      <c r="C24" s="426"/>
      <c r="D24" s="426"/>
      <c r="E24" s="156" t="s">
        <v>499</v>
      </c>
      <c r="F24" s="156" t="s">
        <v>500</v>
      </c>
      <c r="G24" s="178">
        <v>43719</v>
      </c>
      <c r="H24" s="158">
        <v>660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  <c r="KQ24" s="39"/>
      <c r="KR24" s="39"/>
      <c r="KS24" s="39"/>
      <c r="KT24" s="39"/>
      <c r="KU24" s="39"/>
      <c r="KV24" s="39"/>
      <c r="KW24" s="39"/>
      <c r="KX24" s="39"/>
      <c r="KY24" s="39"/>
      <c r="KZ24" s="39"/>
      <c r="LA24" s="39"/>
      <c r="LB24" s="39"/>
      <c r="LC24" s="39"/>
      <c r="LD24" s="39"/>
      <c r="LE24" s="39"/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39"/>
      <c r="LW24" s="39"/>
      <c r="LX24" s="39"/>
      <c r="LY24" s="39"/>
      <c r="LZ24" s="39"/>
      <c r="MA24" s="39"/>
      <c r="MB24" s="39"/>
      <c r="MC24" s="39"/>
      <c r="MD24" s="39"/>
      <c r="ME24" s="39"/>
      <c r="MF24" s="39"/>
      <c r="MG24" s="39"/>
      <c r="MH24" s="39"/>
      <c r="MI24" s="39"/>
      <c r="MJ24" s="39"/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39"/>
      <c r="NB24" s="39"/>
      <c r="NC24" s="39"/>
      <c r="ND24" s="39"/>
      <c r="NE24" s="39"/>
      <c r="NF24" s="39"/>
      <c r="NG24" s="39"/>
      <c r="NH24" s="39"/>
      <c r="NI24" s="39"/>
      <c r="NJ24" s="39"/>
      <c r="NK24" s="39"/>
      <c r="NL24" s="39"/>
      <c r="NM24" s="39"/>
      <c r="NN24" s="39"/>
      <c r="NO24" s="39"/>
      <c r="NP24" s="39"/>
      <c r="NQ24" s="39"/>
      <c r="NR24" s="39"/>
      <c r="NS24" s="39"/>
      <c r="NT24" s="39"/>
      <c r="NU24" s="39"/>
      <c r="NV24" s="39"/>
      <c r="NW24" s="39"/>
      <c r="NX24" s="39"/>
      <c r="NY24" s="39"/>
      <c r="NZ24" s="39"/>
      <c r="OA24" s="39"/>
      <c r="OB24" s="39"/>
      <c r="OC24" s="39"/>
      <c r="OD24" s="39"/>
      <c r="OE24" s="39"/>
      <c r="OF24" s="39"/>
      <c r="OG24" s="39"/>
      <c r="OH24" s="39"/>
      <c r="OI24" s="39"/>
      <c r="OJ24" s="39"/>
      <c r="OK24" s="39"/>
      <c r="OL24" s="39"/>
      <c r="OM24" s="39"/>
      <c r="ON24" s="39"/>
      <c r="OO24" s="39"/>
      <c r="OP24" s="39"/>
      <c r="OQ24" s="39"/>
      <c r="OR24" s="39"/>
      <c r="OS24" s="39"/>
      <c r="OT24" s="39"/>
      <c r="OU24" s="39"/>
      <c r="OV24" s="39"/>
      <c r="OW24" s="39"/>
      <c r="OX24" s="39"/>
      <c r="OY24" s="39"/>
      <c r="OZ24" s="39"/>
      <c r="PA24" s="39"/>
      <c r="PB24" s="39"/>
      <c r="PC24" s="39"/>
      <c r="PD24" s="39"/>
      <c r="PE24" s="39"/>
      <c r="PF24" s="39"/>
      <c r="PG24" s="39"/>
      <c r="PH24" s="39"/>
      <c r="PI24" s="39"/>
      <c r="PJ24" s="39"/>
      <c r="PK24" s="39"/>
      <c r="PL24" s="39"/>
      <c r="PM24" s="39"/>
      <c r="PN24" s="39"/>
      <c r="PO24" s="39"/>
      <c r="PP24" s="39"/>
      <c r="PQ24" s="39"/>
      <c r="PR24" s="39"/>
      <c r="PS24" s="39"/>
      <c r="PT24" s="39"/>
      <c r="PU24" s="39"/>
      <c r="PV24" s="39"/>
      <c r="PW24" s="39"/>
      <c r="PX24" s="39"/>
      <c r="PY24" s="39"/>
      <c r="PZ24" s="39"/>
      <c r="QA24" s="39"/>
      <c r="QB24" s="39"/>
      <c r="QC24" s="39"/>
      <c r="QD24" s="39"/>
      <c r="QE24" s="39"/>
      <c r="QF24" s="39"/>
      <c r="QG24" s="39"/>
      <c r="QH24" s="39"/>
      <c r="QI24" s="39"/>
      <c r="QJ24" s="39"/>
      <c r="QK24" s="39"/>
      <c r="QL24" s="39"/>
      <c r="QM24" s="39"/>
      <c r="QN24" s="39"/>
      <c r="QO24" s="39"/>
      <c r="QP24" s="39"/>
      <c r="QQ24" s="39"/>
      <c r="QR24" s="39"/>
      <c r="QS24" s="39"/>
      <c r="QT24" s="39"/>
      <c r="QU24" s="39"/>
      <c r="QV24" s="39"/>
      <c r="QW24" s="39"/>
      <c r="QX24" s="39"/>
      <c r="QY24" s="39"/>
      <c r="QZ24" s="39"/>
      <c r="RA24" s="39"/>
      <c r="RB24" s="39"/>
      <c r="RC24" s="39"/>
      <c r="RD24" s="39"/>
      <c r="RE24" s="39"/>
      <c r="RF24" s="39"/>
      <c r="RG24" s="39"/>
      <c r="RH24" s="39"/>
      <c r="RI24" s="39"/>
      <c r="RJ24" s="39"/>
      <c r="RK24" s="39"/>
      <c r="RL24" s="39"/>
      <c r="RM24" s="39"/>
      <c r="RN24" s="39"/>
      <c r="RO24" s="39"/>
      <c r="RP24" s="39"/>
      <c r="RQ24" s="39"/>
      <c r="RR24" s="39"/>
      <c r="RS24" s="39"/>
      <c r="RT24" s="39"/>
      <c r="RU24" s="39"/>
      <c r="RV24" s="39"/>
      <c r="RW24" s="39"/>
      <c r="RX24" s="39"/>
      <c r="RY24" s="39"/>
      <c r="RZ24" s="39"/>
      <c r="SA24" s="39"/>
      <c r="SB24" s="39"/>
      <c r="SC24" s="39"/>
      <c r="SD24" s="39"/>
      <c r="SE24" s="39"/>
      <c r="SF24" s="39"/>
      <c r="SG24" s="39"/>
      <c r="SH24" s="39"/>
      <c r="SI24" s="39"/>
      <c r="SJ24" s="39"/>
      <c r="SK24" s="39"/>
      <c r="SL24" s="39"/>
      <c r="SM24" s="39"/>
      <c r="SN24" s="39"/>
      <c r="SO24" s="39"/>
      <c r="SP24" s="39"/>
      <c r="SQ24" s="39"/>
      <c r="SR24" s="39"/>
      <c r="SS24" s="39"/>
      <c r="ST24" s="39"/>
      <c r="SU24" s="39"/>
      <c r="SV24" s="39"/>
      <c r="SW24" s="39"/>
      <c r="SX24" s="39"/>
      <c r="SY24" s="39"/>
      <c r="SZ24" s="39"/>
      <c r="TA24" s="39"/>
      <c r="TB24" s="39"/>
      <c r="TC24" s="39"/>
      <c r="TD24" s="39"/>
      <c r="TE24" s="39"/>
      <c r="TF24" s="39"/>
      <c r="TG24" s="39"/>
      <c r="TH24" s="39"/>
      <c r="TI24" s="39"/>
      <c r="TJ24" s="39"/>
      <c r="TK24" s="39"/>
      <c r="TL24" s="39"/>
      <c r="TM24" s="39"/>
      <c r="TN24" s="39"/>
      <c r="TO24" s="39"/>
      <c r="TP24" s="39"/>
      <c r="TQ24" s="39"/>
      <c r="TR24" s="39"/>
      <c r="TS24" s="39"/>
      <c r="TT24" s="39"/>
      <c r="TU24" s="39"/>
      <c r="TV24" s="39"/>
      <c r="TW24" s="39"/>
      <c r="TX24" s="39"/>
      <c r="TY24" s="39"/>
      <c r="TZ24" s="39"/>
      <c r="UA24" s="39"/>
      <c r="UB24" s="39"/>
      <c r="UC24" s="39"/>
      <c r="UD24" s="39"/>
      <c r="UE24" s="39"/>
      <c r="UF24" s="39"/>
      <c r="UG24" s="39"/>
      <c r="UH24" s="39"/>
      <c r="UI24" s="39"/>
      <c r="UJ24" s="39"/>
      <c r="UK24" s="39"/>
      <c r="UL24" s="39"/>
      <c r="UM24" s="39"/>
      <c r="UN24" s="39"/>
      <c r="UO24" s="39"/>
      <c r="UP24" s="39"/>
      <c r="UQ24" s="39"/>
      <c r="UR24" s="39"/>
      <c r="US24" s="39"/>
      <c r="UT24" s="39"/>
      <c r="UU24" s="39"/>
      <c r="UV24" s="39"/>
      <c r="UW24" s="39"/>
      <c r="UX24" s="39"/>
      <c r="UY24" s="39"/>
      <c r="UZ24" s="39"/>
      <c r="VA24" s="39"/>
      <c r="VB24" s="39"/>
      <c r="VC24" s="39"/>
      <c r="VD24" s="39"/>
      <c r="VE24" s="39"/>
      <c r="VF24" s="39"/>
      <c r="VG24" s="39"/>
      <c r="VH24" s="39"/>
      <c r="VI24" s="39"/>
      <c r="VJ24" s="39"/>
      <c r="VK24" s="39"/>
      <c r="VL24" s="39"/>
      <c r="VM24" s="39"/>
      <c r="VN24" s="39"/>
      <c r="VO24" s="39"/>
      <c r="VP24" s="39"/>
      <c r="VQ24" s="39"/>
      <c r="VR24" s="39"/>
      <c r="VS24" s="39"/>
      <c r="VT24" s="39"/>
      <c r="VU24" s="39"/>
      <c r="VV24" s="39"/>
      <c r="VW24" s="39"/>
      <c r="VX24" s="39"/>
      <c r="VY24" s="39"/>
      <c r="VZ24" s="39"/>
      <c r="WA24" s="39"/>
      <c r="WB24" s="39"/>
      <c r="WC24" s="39"/>
      <c r="WD24" s="39"/>
      <c r="WE24" s="39"/>
      <c r="WF24" s="39"/>
      <c r="WG24" s="39"/>
      <c r="WH24" s="39"/>
      <c r="WI24" s="39"/>
      <c r="WJ24" s="39"/>
      <c r="WK24" s="39"/>
      <c r="WL24" s="39"/>
      <c r="WM24" s="39"/>
      <c r="WN24" s="39"/>
      <c r="WO24" s="39"/>
      <c r="WP24" s="39"/>
      <c r="WQ24" s="39"/>
      <c r="WR24" s="39"/>
      <c r="WS24" s="39"/>
      <c r="WT24" s="39"/>
      <c r="WU24" s="39"/>
      <c r="WV24" s="39"/>
      <c r="WW24" s="39"/>
      <c r="WX24" s="39"/>
      <c r="WY24" s="39"/>
      <c r="WZ24" s="39"/>
      <c r="XA24" s="39"/>
      <c r="XB24" s="39"/>
      <c r="XC24" s="39"/>
      <c r="XD24" s="39"/>
      <c r="XE24" s="39"/>
      <c r="XF24" s="39"/>
      <c r="XG24" s="39"/>
      <c r="XH24" s="39"/>
      <c r="XI24" s="39"/>
      <c r="XJ24" s="39"/>
      <c r="XK24" s="39"/>
      <c r="XL24" s="39"/>
      <c r="XM24" s="39"/>
      <c r="XN24" s="39"/>
      <c r="XO24" s="39"/>
      <c r="XP24" s="39"/>
      <c r="XQ24" s="39"/>
      <c r="XR24" s="39"/>
      <c r="XS24" s="39"/>
      <c r="XT24" s="39"/>
      <c r="XU24" s="39"/>
      <c r="XV24" s="39"/>
      <c r="XW24" s="39"/>
      <c r="XX24" s="39"/>
      <c r="XY24" s="39"/>
      <c r="XZ24" s="39"/>
      <c r="YA24" s="39"/>
      <c r="YB24" s="39"/>
      <c r="YC24" s="39"/>
      <c r="YD24" s="39"/>
      <c r="YE24" s="39"/>
      <c r="YF24" s="39"/>
      <c r="YG24" s="39"/>
      <c r="YH24" s="39"/>
      <c r="YI24" s="39"/>
      <c r="YJ24" s="39"/>
      <c r="YK24" s="39"/>
      <c r="YL24" s="39"/>
      <c r="YM24" s="39"/>
      <c r="YN24" s="39"/>
      <c r="YO24" s="39"/>
      <c r="YP24" s="39"/>
      <c r="YQ24" s="39"/>
      <c r="YR24" s="39"/>
      <c r="YS24" s="39"/>
      <c r="YT24" s="39"/>
      <c r="YU24" s="39"/>
      <c r="YV24" s="39"/>
      <c r="YW24" s="39"/>
      <c r="YX24" s="39"/>
      <c r="YY24" s="39"/>
      <c r="YZ24" s="39"/>
      <c r="ZA24" s="39"/>
      <c r="ZB24" s="39"/>
      <c r="ZC24" s="39"/>
      <c r="ZD24" s="39"/>
      <c r="ZE24" s="39"/>
      <c r="ZF24" s="39"/>
      <c r="ZG24" s="39"/>
      <c r="ZH24" s="39"/>
      <c r="ZI24" s="39"/>
      <c r="ZJ24" s="39"/>
      <c r="ZK24" s="39"/>
      <c r="ZL24" s="39"/>
      <c r="ZM24" s="39"/>
      <c r="ZN24" s="39"/>
      <c r="ZO24" s="39"/>
      <c r="ZP24" s="39"/>
      <c r="ZQ24" s="39"/>
      <c r="ZR24" s="39"/>
      <c r="ZS24" s="39"/>
      <c r="ZT24" s="39"/>
      <c r="ZU24" s="39"/>
      <c r="ZV24" s="39"/>
      <c r="ZW24" s="39"/>
      <c r="ZX24" s="39"/>
      <c r="ZY24" s="39"/>
      <c r="ZZ24" s="39"/>
      <c r="AAA24" s="39"/>
      <c r="AAB24" s="39"/>
      <c r="AAC24" s="39"/>
      <c r="AAD24" s="39"/>
      <c r="AAE24" s="39"/>
      <c r="AAF24" s="39"/>
      <c r="AAG24" s="39"/>
      <c r="AAH24" s="39"/>
      <c r="AAI24" s="39"/>
      <c r="AAJ24" s="39"/>
      <c r="AAK24" s="39"/>
      <c r="AAL24" s="39"/>
      <c r="AAM24" s="39"/>
      <c r="AAN24" s="39"/>
      <c r="AAO24" s="39"/>
      <c r="AAP24" s="39"/>
      <c r="AAQ24" s="39"/>
      <c r="AAR24" s="39"/>
      <c r="AAS24" s="39"/>
      <c r="AAT24" s="39"/>
      <c r="AAU24" s="39"/>
      <c r="AAV24" s="39"/>
      <c r="AAW24" s="39"/>
      <c r="AAX24" s="39"/>
      <c r="AAY24" s="39"/>
      <c r="AAZ24" s="39"/>
      <c r="ABA24" s="39"/>
      <c r="ABB24" s="39"/>
      <c r="ABC24" s="39"/>
      <c r="ABD24" s="39"/>
      <c r="ABE24" s="39"/>
      <c r="ABF24" s="39"/>
      <c r="ABG24" s="39"/>
      <c r="ABH24" s="39"/>
      <c r="ABI24" s="39"/>
      <c r="ABJ24" s="39"/>
      <c r="ABK24" s="39"/>
      <c r="ABL24" s="39"/>
      <c r="ABM24" s="39"/>
      <c r="ABN24" s="39"/>
      <c r="ABO24" s="39"/>
      <c r="ABP24" s="39"/>
      <c r="ABQ24" s="39"/>
      <c r="ABR24" s="39"/>
      <c r="ABS24" s="39"/>
      <c r="ABT24" s="39"/>
      <c r="ABU24" s="39"/>
      <c r="ABV24" s="39"/>
      <c r="ABW24" s="39"/>
      <c r="ABX24" s="39"/>
      <c r="ABY24" s="39"/>
      <c r="ABZ24" s="39"/>
      <c r="ACA24" s="39"/>
      <c r="ACB24" s="39"/>
      <c r="ACC24" s="39"/>
      <c r="ACD24" s="39"/>
      <c r="ACE24" s="39"/>
      <c r="ACF24" s="39"/>
      <c r="ACG24" s="39"/>
      <c r="ACH24" s="39"/>
      <c r="ACI24" s="39"/>
      <c r="ACJ24" s="39"/>
      <c r="ACK24" s="39"/>
      <c r="ACL24" s="39"/>
      <c r="ACM24" s="39"/>
      <c r="ACN24" s="39"/>
      <c r="ACO24" s="39"/>
      <c r="ACP24" s="39"/>
      <c r="ACQ24" s="39"/>
      <c r="ACR24" s="39"/>
      <c r="ACS24" s="39"/>
      <c r="ACT24" s="39"/>
      <c r="ACU24" s="39"/>
      <c r="ACV24" s="39"/>
      <c r="ACW24" s="39"/>
      <c r="ACX24" s="39"/>
      <c r="ACY24" s="39"/>
      <c r="ACZ24" s="39"/>
      <c r="ADA24" s="39"/>
      <c r="ADB24" s="39"/>
      <c r="ADC24" s="39"/>
      <c r="ADD24" s="39"/>
      <c r="ADE24" s="39"/>
      <c r="ADF24" s="39"/>
      <c r="ADG24" s="39"/>
      <c r="ADH24" s="39"/>
      <c r="ADI24" s="39"/>
      <c r="ADJ24" s="39"/>
      <c r="ADK24" s="39"/>
      <c r="ADL24" s="39"/>
      <c r="ADM24" s="39"/>
      <c r="ADN24" s="39"/>
      <c r="ADO24" s="39"/>
      <c r="ADP24" s="39"/>
      <c r="ADQ24" s="39"/>
      <c r="ADR24" s="39"/>
      <c r="ADS24" s="39"/>
      <c r="ADT24" s="39"/>
      <c r="ADU24" s="39"/>
      <c r="ADV24" s="39"/>
      <c r="ADW24" s="39"/>
      <c r="ADX24" s="39"/>
      <c r="ADY24" s="39"/>
      <c r="ADZ24" s="39"/>
      <c r="AEA24" s="39"/>
      <c r="AEB24" s="39"/>
      <c r="AEC24" s="39"/>
      <c r="AED24" s="39"/>
      <c r="AEE24" s="39"/>
      <c r="AEF24" s="39"/>
      <c r="AEG24" s="39"/>
      <c r="AEH24" s="39"/>
      <c r="AEI24" s="39"/>
      <c r="AEJ24" s="39"/>
      <c r="AEK24" s="39"/>
      <c r="AEL24" s="39"/>
      <c r="AEM24" s="39"/>
      <c r="AEN24" s="39"/>
      <c r="AEO24" s="39"/>
      <c r="AEP24" s="39"/>
      <c r="AEQ24" s="39"/>
      <c r="AER24" s="39"/>
      <c r="AES24" s="39"/>
      <c r="AET24" s="39"/>
      <c r="AEU24" s="39"/>
      <c r="AEV24" s="39"/>
      <c r="AEW24" s="39"/>
      <c r="AEX24" s="39"/>
      <c r="AEY24" s="39"/>
      <c r="AEZ24" s="39"/>
      <c r="AFA24" s="39"/>
      <c r="AFB24" s="39"/>
      <c r="AFC24" s="39"/>
      <c r="AFD24" s="39"/>
      <c r="AFE24" s="39"/>
      <c r="AFF24" s="39"/>
      <c r="AFG24" s="39"/>
      <c r="AFH24" s="39"/>
      <c r="AFI24" s="39"/>
      <c r="AFJ24" s="39"/>
      <c r="AFK24" s="39"/>
      <c r="AFL24" s="39"/>
      <c r="AFM24" s="39"/>
      <c r="AFN24" s="39"/>
      <c r="AFO24" s="39"/>
      <c r="AFP24" s="39"/>
      <c r="AFQ24" s="39"/>
      <c r="AFR24" s="39"/>
      <c r="AFS24" s="39"/>
      <c r="AFT24" s="39"/>
      <c r="AFU24" s="39"/>
      <c r="AFV24" s="39"/>
      <c r="AFW24" s="39"/>
      <c r="AFX24" s="39"/>
      <c r="AFY24" s="39"/>
      <c r="AFZ24" s="39"/>
      <c r="AGA24" s="39"/>
      <c r="AGB24" s="39"/>
      <c r="AGC24" s="39"/>
      <c r="AGD24" s="39"/>
      <c r="AGE24" s="39"/>
      <c r="AGF24" s="39"/>
      <c r="AGG24" s="39"/>
      <c r="AGH24" s="39"/>
      <c r="AGI24" s="39"/>
      <c r="AGJ24" s="39"/>
      <c r="AGK24" s="39"/>
      <c r="AGL24" s="39"/>
      <c r="AGM24" s="39"/>
      <c r="AGN24" s="39"/>
      <c r="AGO24" s="39"/>
      <c r="AGP24" s="39"/>
      <c r="AGQ24" s="39"/>
      <c r="AGR24" s="39"/>
      <c r="AGS24" s="39"/>
      <c r="AGT24" s="39"/>
      <c r="AGU24" s="39"/>
      <c r="AGV24" s="39"/>
      <c r="AGW24" s="39"/>
      <c r="AGX24" s="39"/>
      <c r="AGY24" s="39"/>
      <c r="AGZ24" s="39"/>
      <c r="AHA24" s="39"/>
      <c r="AHB24" s="39"/>
      <c r="AHC24" s="39"/>
      <c r="AHD24" s="39"/>
      <c r="AHE24" s="39"/>
      <c r="AHF24" s="39"/>
      <c r="AHG24" s="39"/>
      <c r="AHH24" s="39"/>
      <c r="AHI24" s="39"/>
      <c r="AHJ24" s="39"/>
      <c r="AHK24" s="39"/>
      <c r="AHL24" s="39"/>
      <c r="AHM24" s="39"/>
      <c r="AHN24" s="39"/>
      <c r="AHO24" s="39"/>
      <c r="AHP24" s="39"/>
      <c r="AHQ24" s="39"/>
      <c r="AHR24" s="39"/>
      <c r="AHS24" s="39"/>
      <c r="AHT24" s="39"/>
      <c r="AHU24" s="39"/>
      <c r="AHV24" s="39"/>
      <c r="AHW24" s="39"/>
      <c r="AHX24" s="39"/>
      <c r="AHY24" s="39"/>
      <c r="AHZ24" s="39"/>
      <c r="AIA24" s="39"/>
      <c r="AIB24" s="39"/>
      <c r="AIC24" s="39"/>
      <c r="AID24" s="39"/>
      <c r="AIE24" s="39"/>
      <c r="AIF24" s="39"/>
      <c r="AIG24" s="39"/>
      <c r="AIH24" s="39"/>
      <c r="AII24" s="39"/>
      <c r="AIJ24" s="39"/>
      <c r="AIK24" s="39"/>
      <c r="AIL24" s="39"/>
      <c r="AIM24" s="39"/>
      <c r="AIN24" s="39"/>
      <c r="AIO24" s="39"/>
      <c r="AIP24" s="39"/>
      <c r="AIQ24" s="39"/>
      <c r="AIR24" s="39"/>
      <c r="AIS24" s="39"/>
      <c r="AIT24" s="39"/>
      <c r="AIU24" s="39"/>
      <c r="AIV24" s="39"/>
      <c r="AIW24" s="39"/>
      <c r="AIX24" s="39"/>
      <c r="AIY24" s="39"/>
      <c r="AIZ24" s="39"/>
      <c r="AJA24" s="39"/>
      <c r="AJB24" s="39"/>
      <c r="AJC24" s="39"/>
      <c r="AJD24" s="39"/>
      <c r="AJE24" s="39"/>
      <c r="AJF24" s="39"/>
      <c r="AJG24" s="39"/>
      <c r="AJH24" s="39"/>
      <c r="AJI24" s="39"/>
      <c r="AJJ24" s="39"/>
      <c r="AJK24" s="39"/>
      <c r="AJL24" s="39"/>
      <c r="AJM24" s="39"/>
      <c r="AJN24" s="39"/>
      <c r="AJO24" s="39"/>
      <c r="AJP24" s="39"/>
      <c r="AJQ24" s="39"/>
      <c r="AJR24" s="39"/>
      <c r="AJS24" s="39"/>
      <c r="AJT24" s="39"/>
      <c r="AJU24" s="39"/>
      <c r="AJV24" s="39"/>
      <c r="AJW24" s="39"/>
      <c r="AJX24" s="39"/>
      <c r="AJY24" s="39"/>
      <c r="AJZ24" s="39"/>
      <c r="AKA24" s="39"/>
      <c r="AKB24" s="39"/>
      <c r="AKC24" s="39"/>
      <c r="AKD24" s="39"/>
      <c r="AKE24" s="39"/>
      <c r="AKF24" s="39"/>
      <c r="AKG24" s="39"/>
      <c r="AKH24" s="39"/>
      <c r="AKI24" s="39"/>
      <c r="AKJ24" s="39"/>
      <c r="AKK24" s="39"/>
      <c r="AKL24" s="39"/>
      <c r="AKM24" s="39"/>
      <c r="AKN24" s="39"/>
      <c r="AKO24" s="39"/>
      <c r="AKP24" s="39"/>
      <c r="AKQ24" s="39"/>
      <c r="AKR24" s="39"/>
      <c r="AKS24" s="39"/>
      <c r="AKT24" s="39"/>
      <c r="AKU24" s="39"/>
      <c r="AKV24" s="39"/>
      <c r="AKW24" s="39"/>
      <c r="AKX24" s="39"/>
      <c r="AKY24" s="39"/>
      <c r="AKZ24" s="39"/>
      <c r="ALA24" s="39"/>
      <c r="ALB24" s="39"/>
      <c r="ALC24" s="39"/>
      <c r="ALD24" s="39"/>
      <c r="ALE24" s="39"/>
      <c r="ALF24" s="39"/>
      <c r="ALG24" s="39"/>
      <c r="ALH24" s="39"/>
      <c r="ALI24" s="39"/>
      <c r="ALJ24" s="39"/>
      <c r="ALK24" s="39"/>
      <c r="ALL24" s="39"/>
      <c r="ALM24" s="39"/>
      <c r="ALN24" s="39"/>
      <c r="ALO24" s="39"/>
      <c r="ALP24" s="39"/>
      <c r="ALQ24" s="39"/>
      <c r="ALR24" s="39"/>
      <c r="ALS24" s="39"/>
      <c r="ALT24" s="39"/>
      <c r="ALU24" s="39"/>
      <c r="ALV24" s="39"/>
      <c r="ALW24" s="39"/>
      <c r="ALX24" s="39"/>
      <c r="ALY24" s="39"/>
      <c r="ALZ24" s="39"/>
      <c r="AMA24" s="39"/>
      <c r="AMB24" s="39"/>
      <c r="AMC24" s="39"/>
      <c r="AMD24" s="39"/>
      <c r="AME24" s="39"/>
      <c r="AMF24" s="39"/>
      <c r="AMG24" s="39"/>
      <c r="AMH24" s="39"/>
      <c r="AMI24" s="39"/>
      <c r="AMJ24" s="39"/>
      <c r="AMK24" s="39"/>
      <c r="AML24" s="39"/>
      <c r="AMM24" s="39"/>
      <c r="AMN24" s="39"/>
      <c r="AMO24" s="39"/>
      <c r="AMP24" s="39"/>
      <c r="AMQ24" s="39"/>
      <c r="AMR24" s="39"/>
      <c r="AMS24" s="39"/>
      <c r="AMT24" s="39"/>
      <c r="AMU24" s="39"/>
      <c r="AMV24" s="39"/>
      <c r="AMW24" s="39"/>
      <c r="AMX24" s="39"/>
      <c r="AMY24" s="39"/>
      <c r="AMZ24" s="39"/>
      <c r="ANA24" s="39"/>
      <c r="ANB24" s="39"/>
      <c r="ANC24" s="39"/>
      <c r="AND24" s="39"/>
      <c r="ANE24" s="39"/>
      <c r="ANF24" s="39"/>
      <c r="ANG24" s="39"/>
      <c r="ANH24" s="39"/>
      <c r="ANI24" s="39"/>
      <c r="ANJ24" s="39"/>
      <c r="ANK24" s="39"/>
      <c r="ANL24" s="39"/>
      <c r="ANM24" s="39"/>
      <c r="ANN24" s="39"/>
      <c r="ANO24" s="39"/>
      <c r="ANP24" s="39"/>
      <c r="ANQ24" s="39"/>
      <c r="ANR24" s="39"/>
      <c r="ANS24" s="39"/>
      <c r="ANT24" s="39"/>
      <c r="ANU24" s="39"/>
      <c r="ANV24" s="39"/>
      <c r="ANW24" s="39"/>
      <c r="ANX24" s="39"/>
      <c r="ANY24" s="39"/>
      <c r="ANZ24" s="39"/>
      <c r="AOA24" s="39"/>
      <c r="AOB24" s="39"/>
      <c r="AOC24" s="39"/>
      <c r="AOD24" s="39"/>
      <c r="AOE24" s="39"/>
      <c r="AOF24" s="39"/>
      <c r="AOG24" s="39"/>
      <c r="AOH24" s="39"/>
      <c r="AOI24" s="39"/>
      <c r="AOJ24" s="39"/>
      <c r="AOK24" s="39"/>
      <c r="AOL24" s="39"/>
      <c r="AOM24" s="39"/>
      <c r="AON24" s="39"/>
      <c r="AOO24" s="39"/>
      <c r="AOP24" s="39"/>
      <c r="AOQ24" s="39"/>
      <c r="AOR24" s="39"/>
      <c r="AOS24" s="39"/>
      <c r="AOT24" s="39"/>
      <c r="AOU24" s="39"/>
      <c r="AOV24" s="39"/>
      <c r="AOW24" s="39"/>
      <c r="AOX24" s="39"/>
      <c r="AOY24" s="39"/>
      <c r="AOZ24" s="39"/>
      <c r="APA24" s="39"/>
      <c r="APB24" s="39"/>
      <c r="APC24" s="39"/>
      <c r="APD24" s="39"/>
      <c r="APE24" s="39"/>
      <c r="APF24" s="39"/>
      <c r="APG24" s="39"/>
      <c r="APH24" s="39"/>
      <c r="API24" s="39"/>
      <c r="APJ24" s="39"/>
      <c r="APK24" s="39"/>
      <c r="APL24" s="39"/>
      <c r="APM24" s="39"/>
      <c r="APN24" s="39"/>
      <c r="APO24" s="39"/>
      <c r="APP24" s="39"/>
      <c r="APQ24" s="39"/>
      <c r="APR24" s="39"/>
      <c r="APS24" s="39"/>
      <c r="APT24" s="39"/>
      <c r="APU24" s="39"/>
      <c r="APV24" s="39"/>
      <c r="APW24" s="39"/>
      <c r="APX24" s="39"/>
      <c r="APY24" s="39"/>
      <c r="APZ24" s="39"/>
      <c r="AQA24" s="39"/>
      <c r="AQB24" s="39"/>
      <c r="AQC24" s="39"/>
      <c r="AQD24" s="39"/>
      <c r="AQE24" s="39"/>
      <c r="AQF24" s="39"/>
      <c r="AQG24" s="39"/>
      <c r="AQH24" s="39"/>
      <c r="AQI24" s="39"/>
      <c r="AQJ24" s="39"/>
      <c r="AQK24" s="39"/>
      <c r="AQL24" s="39"/>
      <c r="AQM24" s="39"/>
      <c r="AQN24" s="39"/>
      <c r="AQO24" s="39"/>
      <c r="AQP24" s="39"/>
      <c r="AQQ24" s="39"/>
      <c r="AQR24" s="39"/>
      <c r="AQS24" s="39"/>
      <c r="AQT24" s="39"/>
      <c r="AQU24" s="39"/>
      <c r="AQV24" s="39"/>
      <c r="AQW24" s="39"/>
      <c r="AQX24" s="39"/>
      <c r="AQY24" s="39"/>
      <c r="AQZ24" s="39"/>
      <c r="ARA24" s="39"/>
      <c r="ARB24" s="39"/>
      <c r="ARC24" s="39"/>
      <c r="ARD24" s="39"/>
      <c r="ARE24" s="39"/>
      <c r="ARF24" s="39"/>
      <c r="ARG24" s="39"/>
      <c r="ARH24" s="39"/>
      <c r="ARI24" s="39"/>
      <c r="ARJ24" s="39"/>
      <c r="ARK24" s="39"/>
      <c r="ARL24" s="39"/>
      <c r="ARM24" s="39"/>
      <c r="ARN24" s="39"/>
      <c r="ARO24" s="39"/>
      <c r="ARP24" s="39"/>
      <c r="ARQ24" s="39"/>
      <c r="ARR24" s="39"/>
      <c r="ARS24" s="39"/>
      <c r="ART24" s="39"/>
      <c r="ARU24" s="39"/>
      <c r="ARV24" s="39"/>
      <c r="ARW24" s="39"/>
      <c r="ARX24" s="39"/>
      <c r="ARY24" s="39"/>
      <c r="ARZ24" s="39"/>
      <c r="ASA24" s="39"/>
      <c r="ASB24" s="39"/>
      <c r="ASC24" s="39"/>
      <c r="ASD24" s="39"/>
      <c r="ASE24" s="39"/>
      <c r="ASF24" s="39"/>
      <c r="ASG24" s="39"/>
      <c r="ASH24" s="39"/>
      <c r="ASI24" s="39"/>
      <c r="ASJ24" s="39"/>
      <c r="ASK24" s="39"/>
      <c r="ASL24" s="39"/>
      <c r="ASM24" s="39"/>
      <c r="ASN24" s="39"/>
      <c r="ASO24" s="39"/>
      <c r="ASP24" s="39"/>
      <c r="ASQ24" s="39"/>
      <c r="ASR24" s="39"/>
      <c r="ASS24" s="39"/>
      <c r="AST24" s="39"/>
      <c r="ASU24" s="39"/>
      <c r="ASV24" s="39"/>
      <c r="ASW24" s="39"/>
      <c r="ASX24" s="39"/>
      <c r="ASY24" s="39"/>
      <c r="ASZ24" s="39"/>
      <c r="ATA24" s="39"/>
      <c r="ATB24" s="39"/>
      <c r="ATC24" s="39"/>
      <c r="ATD24" s="39"/>
      <c r="ATE24" s="39"/>
      <c r="ATF24" s="39"/>
      <c r="ATG24" s="39"/>
      <c r="ATH24" s="39"/>
      <c r="ATI24" s="39"/>
      <c r="ATJ24" s="39"/>
      <c r="ATK24" s="39"/>
      <c r="ATL24" s="39"/>
      <c r="ATM24" s="39"/>
      <c r="ATN24" s="39"/>
      <c r="ATO24" s="39"/>
      <c r="ATP24" s="39"/>
      <c r="ATQ24" s="39"/>
      <c r="ATR24" s="39"/>
      <c r="ATS24" s="39"/>
      <c r="ATT24" s="39"/>
      <c r="ATU24" s="39"/>
      <c r="ATV24" s="39"/>
      <c r="ATW24" s="39"/>
      <c r="ATX24" s="39"/>
      <c r="ATY24" s="39"/>
      <c r="ATZ24" s="39"/>
      <c r="AUA24" s="39"/>
      <c r="AUB24" s="39"/>
      <c r="AUC24" s="39"/>
      <c r="AUD24" s="39"/>
      <c r="AUE24" s="39"/>
      <c r="AUF24" s="39"/>
      <c r="AUG24" s="39"/>
      <c r="AUH24" s="39"/>
      <c r="AUI24" s="39"/>
      <c r="AUJ24" s="39"/>
      <c r="AUK24" s="39"/>
      <c r="AUL24" s="39"/>
      <c r="AUM24" s="39"/>
      <c r="AUN24" s="39"/>
      <c r="AUO24" s="39"/>
      <c r="AUP24" s="39"/>
      <c r="AUQ24" s="39"/>
      <c r="AUR24" s="39"/>
      <c r="AUS24" s="39"/>
      <c r="AUT24" s="39"/>
      <c r="AUU24" s="39"/>
      <c r="AUV24" s="39"/>
      <c r="AUW24" s="39"/>
      <c r="AUX24" s="39"/>
      <c r="AUY24" s="39"/>
      <c r="AUZ24" s="39"/>
      <c r="AVA24" s="39"/>
      <c r="AVB24" s="39"/>
      <c r="AVC24" s="39"/>
      <c r="AVD24" s="39"/>
      <c r="AVE24" s="39"/>
      <c r="AVF24" s="39"/>
      <c r="AVG24" s="39"/>
      <c r="AVH24" s="39"/>
      <c r="AVI24" s="39"/>
      <c r="AVJ24" s="39"/>
      <c r="AVK24" s="39"/>
      <c r="AVL24" s="39"/>
      <c r="AVM24" s="39"/>
      <c r="AVN24" s="39"/>
      <c r="AVO24" s="39"/>
      <c r="AVP24" s="39"/>
      <c r="AVQ24" s="39"/>
      <c r="AVR24" s="39"/>
      <c r="AVS24" s="39"/>
      <c r="AVT24" s="39"/>
      <c r="AVU24" s="39"/>
      <c r="AVV24" s="39"/>
      <c r="AVW24" s="39"/>
      <c r="AVX24" s="39"/>
      <c r="AVY24" s="39"/>
      <c r="AVZ24" s="39"/>
      <c r="AWA24" s="39"/>
      <c r="AWB24" s="39"/>
      <c r="AWC24" s="39"/>
      <c r="AWD24" s="39"/>
      <c r="AWE24" s="39"/>
      <c r="AWF24" s="39"/>
      <c r="AWG24" s="39"/>
      <c r="AWH24" s="39"/>
      <c r="AWI24" s="39"/>
      <c r="AWJ24" s="39"/>
      <c r="AWK24" s="39"/>
      <c r="AWL24" s="39"/>
      <c r="AWM24" s="39"/>
      <c r="AWN24" s="39"/>
      <c r="AWO24" s="39"/>
      <c r="AWP24" s="39"/>
      <c r="AWQ24" s="39"/>
      <c r="AWR24" s="39"/>
      <c r="AWS24" s="39"/>
      <c r="AWT24" s="39"/>
      <c r="AWU24" s="39"/>
      <c r="AWV24" s="39"/>
      <c r="AWW24" s="39"/>
      <c r="AWX24" s="39"/>
      <c r="AWY24" s="39"/>
      <c r="AWZ24" s="39"/>
      <c r="AXA24" s="39"/>
      <c r="AXB24" s="39"/>
      <c r="AXC24" s="39"/>
      <c r="AXD24" s="39"/>
      <c r="AXE24" s="39"/>
      <c r="AXF24" s="39"/>
      <c r="AXG24" s="39"/>
      <c r="AXH24" s="39"/>
      <c r="AXI24" s="39"/>
      <c r="AXJ24" s="39"/>
      <c r="AXK24" s="39"/>
      <c r="AXL24" s="39"/>
      <c r="AXM24" s="39"/>
      <c r="AXN24" s="39"/>
      <c r="AXO24" s="39"/>
      <c r="AXP24" s="39"/>
      <c r="AXQ24" s="39"/>
      <c r="AXR24" s="39"/>
      <c r="AXS24" s="39"/>
      <c r="AXT24" s="39"/>
      <c r="AXU24" s="39"/>
      <c r="AXV24" s="39"/>
      <c r="AXW24" s="39"/>
      <c r="AXX24" s="39"/>
      <c r="AXY24" s="39"/>
      <c r="AXZ24" s="39"/>
      <c r="AYA24" s="39"/>
      <c r="AYB24" s="39"/>
      <c r="AYC24" s="39"/>
      <c r="AYD24" s="39"/>
      <c r="AYE24" s="39"/>
      <c r="AYF24" s="39"/>
      <c r="AYG24" s="39"/>
      <c r="AYH24" s="39"/>
      <c r="AYI24" s="39"/>
      <c r="AYJ24" s="39"/>
      <c r="AYK24" s="39"/>
      <c r="AYL24" s="39"/>
      <c r="AYM24" s="39"/>
      <c r="AYN24" s="39"/>
      <c r="AYO24" s="39"/>
      <c r="AYP24" s="39"/>
      <c r="AYQ24" s="39"/>
      <c r="AYR24" s="39"/>
      <c r="AYS24" s="39"/>
      <c r="AYT24" s="39"/>
      <c r="AYU24" s="39"/>
      <c r="AYV24" s="39"/>
      <c r="AYW24" s="39"/>
      <c r="AYX24" s="39"/>
      <c r="AYY24" s="39"/>
      <c r="AYZ24" s="39"/>
      <c r="AZA24" s="39"/>
      <c r="AZB24" s="39"/>
      <c r="AZC24" s="39"/>
      <c r="AZD24" s="39"/>
      <c r="AZE24" s="39"/>
      <c r="AZF24" s="39"/>
      <c r="AZG24" s="39"/>
      <c r="AZH24" s="39"/>
      <c r="AZI24" s="39"/>
      <c r="AZJ24" s="39"/>
      <c r="AZK24" s="39"/>
      <c r="AZL24" s="39"/>
      <c r="AZM24" s="39"/>
      <c r="AZN24" s="39"/>
      <c r="AZO24" s="39"/>
      <c r="AZP24" s="39"/>
      <c r="AZQ24" s="39"/>
      <c r="AZR24" s="39"/>
      <c r="AZS24" s="39"/>
      <c r="AZT24" s="39"/>
      <c r="AZU24" s="39"/>
      <c r="AZV24" s="39"/>
      <c r="AZW24" s="39"/>
      <c r="AZX24" s="39"/>
      <c r="AZY24" s="39"/>
      <c r="AZZ24" s="39"/>
      <c r="BAA24" s="39"/>
      <c r="BAB24" s="39"/>
      <c r="BAC24" s="39"/>
      <c r="BAD24" s="39"/>
      <c r="BAE24" s="39"/>
      <c r="BAF24" s="39"/>
      <c r="BAG24" s="39"/>
      <c r="BAH24" s="39"/>
      <c r="BAI24" s="39"/>
      <c r="BAJ24" s="39"/>
      <c r="BAK24" s="39"/>
      <c r="BAL24" s="39"/>
      <c r="BAM24" s="39"/>
      <c r="BAN24" s="39"/>
      <c r="BAO24" s="39"/>
      <c r="BAP24" s="39"/>
      <c r="BAQ24" s="39"/>
      <c r="BAR24" s="39"/>
      <c r="BAS24" s="39"/>
      <c r="BAT24" s="39"/>
      <c r="BAU24" s="39"/>
      <c r="BAV24" s="39"/>
      <c r="BAW24" s="39"/>
      <c r="BAX24" s="39"/>
      <c r="BAY24" s="39"/>
      <c r="BAZ24" s="39"/>
      <c r="BBA24" s="39"/>
      <c r="BBB24" s="39"/>
      <c r="BBC24" s="39"/>
      <c r="BBD24" s="39"/>
      <c r="BBE24" s="39"/>
      <c r="BBF24" s="39"/>
      <c r="BBG24" s="39"/>
      <c r="BBH24" s="39"/>
      <c r="BBI24" s="39"/>
      <c r="BBJ24" s="39"/>
      <c r="BBK24" s="39"/>
      <c r="BBL24" s="39"/>
      <c r="BBM24" s="39"/>
      <c r="BBN24" s="39"/>
      <c r="BBO24" s="39"/>
      <c r="BBP24" s="39"/>
      <c r="BBQ24" s="39"/>
      <c r="BBR24" s="39"/>
      <c r="BBS24" s="39"/>
      <c r="BBT24" s="39"/>
      <c r="BBU24" s="39"/>
      <c r="BBV24" s="39"/>
      <c r="BBW24" s="39"/>
      <c r="BBX24" s="39"/>
      <c r="BBY24" s="39"/>
      <c r="BBZ24" s="39"/>
      <c r="BCA24" s="39"/>
      <c r="BCB24" s="39"/>
      <c r="BCC24" s="39"/>
      <c r="BCD24" s="39"/>
      <c r="BCE24" s="39"/>
      <c r="BCF24" s="39"/>
      <c r="BCG24" s="39"/>
      <c r="BCH24" s="39"/>
      <c r="BCI24" s="39"/>
      <c r="BCJ24" s="39"/>
      <c r="BCK24" s="39"/>
      <c r="BCL24" s="39"/>
      <c r="BCM24" s="39"/>
      <c r="BCN24" s="39"/>
      <c r="BCO24" s="39"/>
      <c r="BCP24" s="39"/>
      <c r="BCQ24" s="39"/>
      <c r="BCR24" s="39"/>
      <c r="BCS24" s="39"/>
      <c r="BCT24" s="39"/>
      <c r="BCU24" s="39"/>
      <c r="BCV24" s="39"/>
      <c r="BCW24" s="39"/>
      <c r="BCX24" s="39"/>
      <c r="BCY24" s="39"/>
      <c r="BCZ24" s="39"/>
      <c r="BDA24" s="39"/>
      <c r="BDB24" s="39"/>
      <c r="BDC24" s="39"/>
      <c r="BDD24" s="39"/>
      <c r="BDE24" s="39"/>
      <c r="BDF24" s="39"/>
      <c r="BDG24" s="39"/>
      <c r="BDH24" s="39"/>
      <c r="BDI24" s="39"/>
      <c r="BDJ24" s="39"/>
      <c r="BDK24" s="39"/>
      <c r="BDL24" s="39"/>
      <c r="BDM24" s="39"/>
      <c r="BDN24" s="39"/>
      <c r="BDO24" s="39"/>
      <c r="BDP24" s="39"/>
      <c r="BDQ24" s="39"/>
      <c r="BDR24" s="39"/>
      <c r="BDS24" s="39"/>
      <c r="BDT24" s="39"/>
      <c r="BDU24" s="39"/>
      <c r="BDV24" s="39"/>
      <c r="BDW24" s="39"/>
      <c r="BDX24" s="39"/>
      <c r="BDY24" s="39"/>
      <c r="BDZ24" s="39"/>
      <c r="BEA24" s="39"/>
      <c r="BEB24" s="39"/>
      <c r="BEC24" s="39"/>
      <c r="BED24" s="39"/>
      <c r="BEE24" s="39"/>
      <c r="BEF24" s="39"/>
      <c r="BEG24" s="39"/>
      <c r="BEH24" s="39"/>
      <c r="BEI24" s="39"/>
      <c r="BEJ24" s="39"/>
      <c r="BEK24" s="39"/>
      <c r="BEL24" s="39"/>
      <c r="BEM24" s="39"/>
      <c r="BEN24" s="39"/>
      <c r="BEO24" s="39"/>
      <c r="BEP24" s="39"/>
      <c r="BEQ24" s="39"/>
      <c r="BER24" s="39"/>
      <c r="BES24" s="39"/>
      <c r="BET24" s="39"/>
      <c r="BEU24" s="39"/>
      <c r="BEV24" s="39"/>
      <c r="BEW24" s="39"/>
      <c r="BEX24" s="39"/>
      <c r="BEY24" s="39"/>
      <c r="BEZ24" s="39"/>
      <c r="BFA24" s="39"/>
      <c r="BFB24" s="39"/>
      <c r="BFC24" s="39"/>
      <c r="BFD24" s="39"/>
      <c r="BFE24" s="39"/>
      <c r="BFF24" s="39"/>
      <c r="BFG24" s="39"/>
      <c r="BFH24" s="39"/>
      <c r="BFI24" s="39"/>
      <c r="BFJ24" s="39"/>
      <c r="BFK24" s="39"/>
      <c r="BFL24" s="39"/>
      <c r="BFM24" s="39"/>
      <c r="BFN24" s="39"/>
      <c r="BFO24" s="39"/>
      <c r="BFP24" s="39"/>
      <c r="BFQ24" s="39"/>
      <c r="BFR24" s="39"/>
      <c r="BFS24" s="39"/>
      <c r="BFT24" s="39"/>
      <c r="BFU24" s="39"/>
      <c r="BFV24" s="39"/>
      <c r="BFW24" s="39"/>
      <c r="BFX24" s="39"/>
      <c r="BFY24" s="39"/>
      <c r="BFZ24" s="39"/>
      <c r="BGA24" s="39"/>
      <c r="BGB24" s="39"/>
      <c r="BGC24" s="39"/>
      <c r="BGD24" s="39"/>
      <c r="BGE24" s="39"/>
      <c r="BGF24" s="39"/>
      <c r="BGG24" s="39"/>
      <c r="BGH24" s="39"/>
      <c r="BGI24" s="39"/>
      <c r="BGJ24" s="39"/>
      <c r="BGK24" s="39"/>
      <c r="BGL24" s="39"/>
      <c r="BGM24" s="39"/>
      <c r="BGN24" s="39"/>
      <c r="BGO24" s="39"/>
      <c r="BGP24" s="39"/>
      <c r="BGQ24" s="39"/>
      <c r="BGR24" s="39"/>
      <c r="BGS24" s="39"/>
      <c r="BGT24" s="39"/>
      <c r="BGU24" s="39"/>
      <c r="BGV24" s="39"/>
      <c r="BGW24" s="39"/>
      <c r="BGX24" s="39"/>
      <c r="BGY24" s="39"/>
      <c r="BGZ24" s="39"/>
      <c r="BHA24" s="39"/>
      <c r="BHB24" s="39"/>
      <c r="BHC24" s="39"/>
      <c r="BHD24" s="39"/>
      <c r="BHE24" s="39"/>
      <c r="BHF24" s="39"/>
      <c r="BHG24" s="39"/>
      <c r="BHH24" s="39"/>
      <c r="BHI24" s="39"/>
      <c r="BHJ24" s="39"/>
      <c r="BHK24" s="39"/>
      <c r="BHL24" s="39"/>
      <c r="BHM24" s="39"/>
      <c r="BHN24" s="39"/>
      <c r="BHO24" s="39"/>
      <c r="BHP24" s="39"/>
      <c r="BHQ24" s="39"/>
      <c r="BHR24" s="39"/>
      <c r="BHS24" s="39"/>
      <c r="BHT24" s="39"/>
      <c r="BHU24" s="39"/>
      <c r="BHV24" s="39"/>
      <c r="BHW24" s="39"/>
      <c r="BHX24" s="39"/>
      <c r="BHY24" s="39"/>
      <c r="BHZ24" s="39"/>
      <c r="BIA24" s="39"/>
      <c r="BIB24" s="39"/>
      <c r="BIC24" s="39"/>
      <c r="BID24" s="39"/>
      <c r="BIE24" s="39"/>
      <c r="BIF24" s="39"/>
      <c r="BIG24" s="39"/>
      <c r="BIH24" s="39"/>
      <c r="BII24" s="39"/>
      <c r="BIJ24" s="39"/>
      <c r="BIK24" s="39"/>
      <c r="BIL24" s="39"/>
      <c r="BIM24" s="39"/>
      <c r="BIN24" s="39"/>
      <c r="BIO24" s="39"/>
      <c r="BIP24" s="39"/>
      <c r="BIQ24" s="39"/>
      <c r="BIR24" s="39"/>
      <c r="BIS24" s="39"/>
      <c r="BIT24" s="39"/>
      <c r="BIU24" s="39"/>
      <c r="BIV24" s="39"/>
      <c r="BIW24" s="39"/>
      <c r="BIX24" s="39"/>
      <c r="BIY24" s="39"/>
      <c r="BIZ24" s="39"/>
      <c r="BJA24" s="39"/>
      <c r="BJB24" s="39"/>
      <c r="BJC24" s="39"/>
      <c r="BJD24" s="39"/>
      <c r="BJE24" s="39"/>
      <c r="BJF24" s="39"/>
      <c r="BJG24" s="39"/>
      <c r="BJH24" s="39"/>
      <c r="BJI24" s="39"/>
      <c r="BJJ24" s="39"/>
      <c r="BJK24" s="39"/>
      <c r="BJL24" s="39"/>
      <c r="BJM24" s="39"/>
      <c r="BJN24" s="39"/>
      <c r="BJO24" s="39"/>
      <c r="BJP24" s="39"/>
      <c r="BJQ24" s="39"/>
      <c r="BJR24" s="39"/>
      <c r="BJS24" s="39"/>
      <c r="BJT24" s="39"/>
      <c r="BJU24" s="39"/>
      <c r="BJV24" s="39"/>
      <c r="BJW24" s="39"/>
      <c r="BJX24" s="39"/>
      <c r="BJY24" s="39"/>
      <c r="BJZ24" s="39"/>
      <c r="BKA24" s="39"/>
      <c r="BKB24" s="39"/>
      <c r="BKC24" s="39"/>
      <c r="BKD24" s="39"/>
      <c r="BKE24" s="39"/>
      <c r="BKF24" s="39"/>
      <c r="BKG24" s="39"/>
      <c r="BKH24" s="39"/>
      <c r="BKI24" s="39"/>
      <c r="BKJ24" s="39"/>
      <c r="BKK24" s="39"/>
      <c r="BKL24" s="39"/>
      <c r="BKM24" s="39"/>
      <c r="BKN24" s="39"/>
      <c r="BKO24" s="39"/>
      <c r="BKP24" s="39"/>
      <c r="BKQ24" s="39"/>
      <c r="BKR24" s="39"/>
      <c r="BKS24" s="39"/>
      <c r="BKT24" s="39"/>
      <c r="BKU24" s="39"/>
      <c r="BKV24" s="39"/>
      <c r="BKW24" s="39"/>
      <c r="BKX24" s="39"/>
      <c r="BKY24" s="39"/>
      <c r="BKZ24" s="39"/>
      <c r="BLA24" s="39"/>
      <c r="BLB24" s="39"/>
      <c r="BLC24" s="39"/>
      <c r="BLD24" s="39"/>
      <c r="BLE24" s="39"/>
      <c r="BLF24" s="39"/>
      <c r="BLG24" s="39"/>
      <c r="BLH24" s="39"/>
      <c r="BLI24" s="39"/>
      <c r="BLJ24" s="39"/>
      <c r="BLK24" s="39"/>
      <c r="BLL24" s="39"/>
      <c r="BLM24" s="39"/>
      <c r="BLN24" s="39"/>
      <c r="BLO24" s="39"/>
      <c r="BLP24" s="39"/>
      <c r="BLQ24" s="39"/>
      <c r="BLR24" s="39"/>
      <c r="BLS24" s="39"/>
      <c r="BLT24" s="39"/>
      <c r="BLU24" s="39"/>
      <c r="BLV24" s="39"/>
      <c r="BLW24" s="39"/>
      <c r="BLX24" s="39"/>
      <c r="BLY24" s="39"/>
      <c r="BLZ24" s="39"/>
      <c r="BMA24" s="39"/>
      <c r="BMB24" s="39"/>
      <c r="BMC24" s="39"/>
      <c r="BMD24" s="39"/>
      <c r="BME24" s="39"/>
      <c r="BMF24" s="39"/>
      <c r="BMG24" s="39"/>
      <c r="BMH24" s="39"/>
      <c r="BMI24" s="39"/>
      <c r="BMJ24" s="39"/>
      <c r="BMK24" s="39"/>
      <c r="BML24" s="39"/>
      <c r="BMM24" s="39"/>
      <c r="BMN24" s="39"/>
      <c r="BMO24" s="39"/>
      <c r="BMP24" s="39"/>
      <c r="BMQ24" s="39"/>
      <c r="BMR24" s="39"/>
      <c r="BMS24" s="39"/>
      <c r="BMT24" s="39"/>
      <c r="BMU24" s="39"/>
      <c r="BMV24" s="39"/>
      <c r="BMW24" s="39"/>
      <c r="BMX24" s="39"/>
      <c r="BMY24" s="39"/>
      <c r="BMZ24" s="39"/>
      <c r="BNA24" s="39"/>
      <c r="BNB24" s="39"/>
      <c r="BNC24" s="39"/>
      <c r="BND24" s="39"/>
      <c r="BNE24" s="39"/>
      <c r="BNF24" s="39"/>
      <c r="BNG24" s="39"/>
      <c r="BNH24" s="39"/>
      <c r="BNI24" s="39"/>
      <c r="BNJ24" s="39"/>
      <c r="BNK24" s="39"/>
      <c r="BNL24" s="39"/>
      <c r="BNM24" s="39"/>
      <c r="BNN24" s="39"/>
      <c r="BNO24" s="39"/>
      <c r="BNP24" s="39"/>
      <c r="BNQ24" s="39"/>
      <c r="BNR24" s="39"/>
      <c r="BNS24" s="39"/>
      <c r="BNT24" s="39"/>
      <c r="BNU24" s="39"/>
      <c r="BNV24" s="39"/>
      <c r="BNW24" s="39"/>
      <c r="BNX24" s="39"/>
      <c r="BNY24" s="39"/>
      <c r="BNZ24" s="39"/>
      <c r="BOA24" s="39"/>
      <c r="BOB24" s="39"/>
      <c r="BOC24" s="39"/>
      <c r="BOD24" s="39"/>
      <c r="BOE24" s="39"/>
      <c r="BOF24" s="39"/>
      <c r="BOG24" s="39"/>
      <c r="BOH24" s="39"/>
      <c r="BOI24" s="39"/>
      <c r="BOJ24" s="39"/>
      <c r="BOK24" s="39"/>
      <c r="BOL24" s="39"/>
      <c r="BOM24" s="39"/>
      <c r="BON24" s="39"/>
      <c r="BOO24" s="39"/>
      <c r="BOP24" s="39"/>
      <c r="BOQ24" s="39"/>
      <c r="BOR24" s="39"/>
      <c r="BOS24" s="39"/>
      <c r="BOT24" s="39"/>
      <c r="BOU24" s="39"/>
      <c r="BOV24" s="39"/>
      <c r="BOW24" s="39"/>
      <c r="BOX24" s="39"/>
      <c r="BOY24" s="39"/>
      <c r="BOZ24" s="39"/>
      <c r="BPA24" s="39"/>
      <c r="BPB24" s="39"/>
      <c r="BPC24" s="39"/>
      <c r="BPD24" s="39"/>
      <c r="BPE24" s="39"/>
      <c r="BPF24" s="39"/>
      <c r="BPG24" s="39"/>
      <c r="BPH24" s="39"/>
      <c r="BPI24" s="39"/>
      <c r="BPJ24" s="39"/>
      <c r="BPK24" s="39"/>
      <c r="BPL24" s="39"/>
      <c r="BPM24" s="39"/>
      <c r="BPN24" s="39"/>
      <c r="BPO24" s="39"/>
      <c r="BPP24" s="39"/>
      <c r="BPQ24" s="39"/>
      <c r="BPR24" s="39"/>
      <c r="BPS24" s="39"/>
      <c r="BPT24" s="39"/>
      <c r="BPU24" s="39"/>
      <c r="BPV24" s="39"/>
      <c r="BPW24" s="39"/>
      <c r="BPX24" s="39"/>
      <c r="BPY24" s="39"/>
      <c r="BPZ24" s="39"/>
      <c r="BQA24" s="39"/>
      <c r="BQB24" s="39"/>
      <c r="BQC24" s="39"/>
      <c r="BQD24" s="39"/>
      <c r="BQE24" s="39"/>
      <c r="BQF24" s="39"/>
      <c r="BQG24" s="39"/>
      <c r="BQH24" s="39"/>
      <c r="BQI24" s="39"/>
      <c r="BQJ24" s="39"/>
      <c r="BQK24" s="39"/>
      <c r="BQL24" s="39"/>
      <c r="BQM24" s="39"/>
      <c r="BQN24" s="39"/>
      <c r="BQO24" s="39"/>
      <c r="BQP24" s="39"/>
      <c r="BQQ24" s="39"/>
      <c r="BQR24" s="39"/>
      <c r="BQS24" s="39"/>
      <c r="BQT24" s="39"/>
      <c r="BQU24" s="39"/>
      <c r="BQV24" s="39"/>
      <c r="BQW24" s="39"/>
      <c r="BQX24" s="39"/>
      <c r="BQY24" s="39"/>
      <c r="BQZ24" s="39"/>
      <c r="BRA24" s="39"/>
      <c r="BRB24" s="39"/>
      <c r="BRC24" s="39"/>
      <c r="BRD24" s="39"/>
      <c r="BRE24" s="39"/>
      <c r="BRF24" s="39"/>
      <c r="BRG24" s="39"/>
      <c r="BRH24" s="39"/>
      <c r="BRI24" s="39"/>
      <c r="BRJ24" s="39"/>
      <c r="BRK24" s="39"/>
      <c r="BRL24" s="39"/>
      <c r="BRM24" s="39"/>
      <c r="BRN24" s="39"/>
      <c r="BRO24" s="39"/>
      <c r="BRP24" s="39"/>
      <c r="BRQ24" s="39"/>
      <c r="BRR24" s="39"/>
      <c r="BRS24" s="39"/>
      <c r="BRT24" s="39"/>
      <c r="BRU24" s="39"/>
      <c r="BRV24" s="39"/>
      <c r="BRW24" s="39"/>
      <c r="BRX24" s="39"/>
      <c r="BRY24" s="39"/>
      <c r="BRZ24" s="39"/>
      <c r="BSA24" s="39"/>
      <c r="BSB24" s="39"/>
      <c r="BSC24" s="39"/>
      <c r="BSD24" s="39"/>
      <c r="BSE24" s="39"/>
      <c r="BSF24" s="39"/>
      <c r="BSG24" s="39"/>
      <c r="BSH24" s="39"/>
      <c r="BSI24" s="39"/>
      <c r="BSJ24" s="39"/>
      <c r="BSK24" s="39"/>
      <c r="BSL24" s="39"/>
      <c r="BSM24" s="39"/>
      <c r="BSN24" s="39"/>
      <c r="BSO24" s="39"/>
      <c r="BSP24" s="39"/>
      <c r="BSQ24" s="39"/>
      <c r="BSR24" s="39"/>
      <c r="BSS24" s="39"/>
      <c r="BST24" s="39"/>
      <c r="BSU24" s="39"/>
      <c r="BSV24" s="39"/>
      <c r="BSW24" s="39"/>
      <c r="BSX24" s="39"/>
      <c r="BSY24" s="39"/>
      <c r="BSZ24" s="39"/>
      <c r="BTA24" s="39"/>
      <c r="BTB24" s="39"/>
      <c r="BTC24" s="39"/>
      <c r="BTD24" s="39"/>
      <c r="BTE24" s="39"/>
      <c r="BTF24" s="39"/>
      <c r="BTG24" s="39"/>
      <c r="BTH24" s="39"/>
      <c r="BTI24" s="39"/>
      <c r="BTJ24" s="39"/>
      <c r="BTK24" s="39"/>
      <c r="BTL24" s="39"/>
      <c r="BTM24" s="39"/>
      <c r="BTN24" s="39"/>
      <c r="BTO24" s="39"/>
      <c r="BTP24" s="39"/>
      <c r="BTQ24" s="39"/>
      <c r="BTR24" s="39"/>
      <c r="BTS24" s="39"/>
      <c r="BTT24" s="39"/>
      <c r="BTU24" s="39"/>
      <c r="BTV24" s="39"/>
      <c r="BTW24" s="39"/>
      <c r="BTX24" s="39"/>
      <c r="BTY24" s="39"/>
      <c r="BTZ24" s="39"/>
      <c r="BUA24" s="39"/>
      <c r="BUB24" s="39"/>
      <c r="BUC24" s="39"/>
      <c r="BUD24" s="39"/>
      <c r="BUE24" s="39"/>
      <c r="BUF24" s="39"/>
      <c r="BUG24" s="39"/>
      <c r="BUH24" s="39"/>
      <c r="BUI24" s="39"/>
      <c r="BUJ24" s="39"/>
      <c r="BUK24" s="39"/>
      <c r="BUL24" s="39"/>
      <c r="BUM24" s="39"/>
      <c r="BUN24" s="39"/>
      <c r="BUO24" s="39"/>
      <c r="BUP24" s="39"/>
      <c r="BUQ24" s="39"/>
      <c r="BUR24" s="39"/>
      <c r="BUS24" s="39"/>
      <c r="BUT24" s="39"/>
      <c r="BUU24" s="39"/>
      <c r="BUV24" s="39"/>
      <c r="BUW24" s="39"/>
      <c r="BUX24" s="39"/>
      <c r="BUY24" s="39"/>
      <c r="BUZ24" s="39"/>
      <c r="BVA24" s="39"/>
      <c r="BVB24" s="39"/>
      <c r="BVC24" s="39"/>
      <c r="BVD24" s="39"/>
      <c r="BVE24" s="39"/>
      <c r="BVF24" s="39"/>
      <c r="BVG24" s="39"/>
      <c r="BVH24" s="39"/>
      <c r="BVI24" s="39"/>
      <c r="BVJ24" s="39"/>
      <c r="BVK24" s="39"/>
      <c r="BVL24" s="39"/>
      <c r="BVM24" s="39"/>
      <c r="BVN24" s="39"/>
      <c r="BVO24" s="39"/>
      <c r="BVP24" s="39"/>
      <c r="BVQ24" s="39"/>
      <c r="BVR24" s="39"/>
      <c r="BVS24" s="39"/>
      <c r="BVT24" s="39"/>
      <c r="BVU24" s="39"/>
      <c r="BVV24" s="39"/>
      <c r="BVW24" s="39"/>
      <c r="BVX24" s="39"/>
      <c r="BVY24" s="39"/>
      <c r="BVZ24" s="39"/>
      <c r="BWA24" s="39"/>
      <c r="BWB24" s="39"/>
      <c r="BWC24" s="39"/>
      <c r="BWD24" s="39"/>
      <c r="BWE24" s="39"/>
      <c r="BWF24" s="39"/>
      <c r="BWG24" s="39"/>
      <c r="BWH24" s="39"/>
      <c r="BWI24" s="39"/>
      <c r="BWJ24" s="39"/>
      <c r="BWK24" s="39"/>
      <c r="BWL24" s="39"/>
      <c r="BWM24" s="39"/>
      <c r="BWN24" s="39"/>
      <c r="BWO24" s="39"/>
      <c r="BWP24" s="39"/>
      <c r="BWQ24" s="39"/>
      <c r="BWR24" s="39"/>
      <c r="BWS24" s="39"/>
      <c r="BWT24" s="39"/>
      <c r="BWU24" s="39"/>
      <c r="BWV24" s="39"/>
      <c r="BWW24" s="39"/>
      <c r="BWX24" s="39"/>
      <c r="BWY24" s="39"/>
      <c r="BWZ24" s="39"/>
      <c r="BXA24" s="39"/>
      <c r="BXB24" s="39"/>
      <c r="BXC24" s="39"/>
      <c r="BXD24" s="39"/>
      <c r="BXE24" s="39"/>
      <c r="BXF24" s="39"/>
      <c r="BXG24" s="39"/>
      <c r="BXH24" s="39"/>
      <c r="BXI24" s="39"/>
      <c r="BXJ24" s="39"/>
      <c r="BXK24" s="39"/>
      <c r="BXL24" s="39"/>
      <c r="BXM24" s="39"/>
      <c r="BXN24" s="39"/>
      <c r="BXO24" s="39"/>
      <c r="BXP24" s="39"/>
      <c r="BXQ24" s="39"/>
      <c r="BXR24" s="39"/>
      <c r="BXS24" s="39"/>
      <c r="BXT24" s="39"/>
      <c r="BXU24" s="39"/>
      <c r="BXV24" s="39"/>
      <c r="BXW24" s="39"/>
      <c r="BXX24" s="39"/>
      <c r="BXY24" s="39"/>
      <c r="BXZ24" s="39"/>
      <c r="BYA24" s="39"/>
      <c r="BYB24" s="39"/>
      <c r="BYC24" s="39"/>
      <c r="BYD24" s="39"/>
      <c r="BYE24" s="39"/>
      <c r="BYF24" s="39"/>
      <c r="BYG24" s="39"/>
      <c r="BYH24" s="39"/>
      <c r="BYI24" s="39"/>
      <c r="BYJ24" s="39"/>
      <c r="BYK24" s="39"/>
      <c r="BYL24" s="39"/>
      <c r="BYM24" s="39"/>
      <c r="BYN24" s="39"/>
      <c r="BYO24" s="39"/>
      <c r="BYP24" s="39"/>
      <c r="BYQ24" s="39"/>
      <c r="BYR24" s="39"/>
      <c r="BYS24" s="39"/>
      <c r="BYT24" s="39"/>
      <c r="BYU24" s="39"/>
      <c r="BYV24" s="39"/>
      <c r="BYW24" s="39"/>
      <c r="BYX24" s="39"/>
      <c r="BYY24" s="39"/>
      <c r="BYZ24" s="39"/>
      <c r="BZA24" s="39"/>
      <c r="BZB24" s="39"/>
      <c r="BZC24" s="39"/>
      <c r="BZD24" s="39"/>
      <c r="BZE24" s="39"/>
      <c r="BZF24" s="39"/>
      <c r="BZG24" s="39"/>
      <c r="BZH24" s="39"/>
      <c r="BZI24" s="39"/>
      <c r="BZJ24" s="39"/>
      <c r="BZK24" s="39"/>
      <c r="BZL24" s="39"/>
      <c r="BZM24" s="39"/>
      <c r="BZN24" s="39"/>
      <c r="BZO24" s="39"/>
      <c r="BZP24" s="39"/>
      <c r="BZQ24" s="39"/>
      <c r="BZR24" s="39"/>
      <c r="BZS24" s="39"/>
      <c r="BZT24" s="39"/>
      <c r="BZU24" s="39"/>
      <c r="BZV24" s="39"/>
      <c r="BZW24" s="39"/>
      <c r="BZX24" s="39"/>
      <c r="BZY24" s="39"/>
      <c r="BZZ24" s="39"/>
      <c r="CAA24" s="39"/>
      <c r="CAB24" s="39"/>
      <c r="CAC24" s="39"/>
      <c r="CAD24" s="39"/>
      <c r="CAE24" s="39"/>
      <c r="CAF24" s="39"/>
      <c r="CAG24" s="39"/>
      <c r="CAH24" s="39"/>
      <c r="CAI24" s="39"/>
      <c r="CAJ24" s="39"/>
      <c r="CAK24" s="39"/>
      <c r="CAL24" s="39"/>
      <c r="CAM24" s="39"/>
      <c r="CAN24" s="39"/>
      <c r="CAO24" s="39"/>
      <c r="CAP24" s="39"/>
      <c r="CAQ24" s="39"/>
      <c r="CAR24" s="39"/>
      <c r="CAS24" s="39"/>
      <c r="CAT24" s="39"/>
      <c r="CAU24" s="39"/>
      <c r="CAV24" s="39"/>
      <c r="CAW24" s="39"/>
      <c r="CAX24" s="39"/>
      <c r="CAY24" s="39"/>
      <c r="CAZ24" s="39"/>
      <c r="CBA24" s="39"/>
      <c r="CBB24" s="39"/>
      <c r="CBC24" s="39"/>
      <c r="CBD24" s="39"/>
      <c r="CBE24" s="39"/>
      <c r="CBF24" s="39"/>
      <c r="CBG24" s="39"/>
      <c r="CBH24" s="39"/>
      <c r="CBI24" s="39"/>
      <c r="CBJ24" s="39"/>
      <c r="CBK24" s="39"/>
      <c r="CBL24" s="39"/>
      <c r="CBM24" s="39"/>
      <c r="CBN24" s="39"/>
      <c r="CBO24" s="39"/>
      <c r="CBP24" s="39"/>
      <c r="CBQ24" s="39"/>
      <c r="CBR24" s="39"/>
      <c r="CBS24" s="39"/>
      <c r="CBT24" s="39"/>
      <c r="CBU24" s="39"/>
      <c r="CBV24" s="39"/>
      <c r="CBW24" s="39"/>
      <c r="CBX24" s="39"/>
      <c r="CBY24" s="39"/>
      <c r="CBZ24" s="39"/>
      <c r="CCA24" s="39"/>
      <c r="CCB24" s="39"/>
      <c r="CCC24" s="39"/>
      <c r="CCD24" s="39"/>
      <c r="CCE24" s="39"/>
      <c r="CCF24" s="39"/>
      <c r="CCG24" s="39"/>
      <c r="CCH24" s="39"/>
      <c r="CCI24" s="39"/>
      <c r="CCJ24" s="39"/>
      <c r="CCK24" s="39"/>
      <c r="CCL24" s="39"/>
      <c r="CCM24" s="39"/>
      <c r="CCN24" s="39"/>
      <c r="CCO24" s="39"/>
      <c r="CCP24" s="39"/>
      <c r="CCQ24" s="39"/>
      <c r="CCR24" s="39"/>
      <c r="CCS24" s="39"/>
      <c r="CCT24" s="39"/>
      <c r="CCU24" s="39"/>
      <c r="CCV24" s="39"/>
      <c r="CCW24" s="39"/>
      <c r="CCX24" s="39"/>
      <c r="CCY24" s="39"/>
      <c r="CCZ24" s="39"/>
      <c r="CDA24" s="39"/>
      <c r="CDB24" s="39"/>
      <c r="CDC24" s="39"/>
      <c r="CDD24" s="39"/>
      <c r="CDE24" s="39"/>
      <c r="CDF24" s="39"/>
      <c r="CDG24" s="39"/>
      <c r="CDH24" s="39"/>
      <c r="CDI24" s="39"/>
      <c r="CDJ24" s="39"/>
      <c r="CDK24" s="39"/>
      <c r="CDL24" s="39"/>
      <c r="CDM24" s="39"/>
      <c r="CDN24" s="39"/>
      <c r="CDO24" s="39"/>
      <c r="CDP24" s="39"/>
      <c r="CDQ24" s="39"/>
      <c r="CDR24" s="39"/>
      <c r="CDS24" s="39"/>
      <c r="CDT24" s="39"/>
      <c r="CDU24" s="39"/>
      <c r="CDV24" s="39"/>
      <c r="CDW24" s="39"/>
      <c r="CDX24" s="39"/>
      <c r="CDY24" s="39"/>
      <c r="CDZ24" s="39"/>
      <c r="CEA24" s="39"/>
      <c r="CEB24" s="39"/>
      <c r="CEC24" s="39"/>
      <c r="CED24" s="39"/>
      <c r="CEE24" s="39"/>
      <c r="CEF24" s="39"/>
      <c r="CEG24" s="39"/>
      <c r="CEH24" s="39"/>
      <c r="CEI24" s="39"/>
      <c r="CEJ24" s="39"/>
      <c r="CEK24" s="39"/>
      <c r="CEL24" s="39"/>
      <c r="CEM24" s="39"/>
      <c r="CEN24" s="39"/>
      <c r="CEO24" s="39"/>
      <c r="CEP24" s="39"/>
      <c r="CEQ24" s="39"/>
      <c r="CER24" s="39"/>
      <c r="CES24" s="39"/>
      <c r="CET24" s="39"/>
      <c r="CEU24" s="39"/>
      <c r="CEV24" s="39"/>
      <c r="CEW24" s="39"/>
      <c r="CEX24" s="39"/>
      <c r="CEY24" s="39"/>
      <c r="CEZ24" s="39"/>
      <c r="CFA24" s="39"/>
      <c r="CFB24" s="39"/>
      <c r="CFC24" s="39"/>
      <c r="CFD24" s="39"/>
      <c r="CFE24" s="39"/>
      <c r="CFF24" s="39"/>
      <c r="CFG24" s="39"/>
      <c r="CFH24" s="39"/>
      <c r="CFI24" s="39"/>
      <c r="CFJ24" s="39"/>
      <c r="CFK24" s="39"/>
      <c r="CFL24" s="39"/>
      <c r="CFM24" s="39"/>
      <c r="CFN24" s="39"/>
      <c r="CFO24" s="39"/>
      <c r="CFP24" s="39"/>
      <c r="CFQ24" s="39"/>
      <c r="CFR24" s="39"/>
      <c r="CFS24" s="39"/>
      <c r="CFT24" s="39"/>
      <c r="CFU24" s="39"/>
      <c r="CFV24" s="39"/>
      <c r="CFW24" s="39"/>
      <c r="CFX24" s="39"/>
      <c r="CFY24" s="39"/>
      <c r="CFZ24" s="39"/>
      <c r="CGA24" s="39"/>
      <c r="CGB24" s="39"/>
      <c r="CGC24" s="39"/>
      <c r="CGD24" s="39"/>
      <c r="CGE24" s="39"/>
      <c r="CGF24" s="39"/>
      <c r="CGG24" s="39"/>
      <c r="CGH24" s="39"/>
      <c r="CGI24" s="39"/>
      <c r="CGJ24" s="39"/>
      <c r="CGK24" s="39"/>
      <c r="CGL24" s="39"/>
      <c r="CGM24" s="39"/>
      <c r="CGN24" s="39"/>
      <c r="CGO24" s="39"/>
      <c r="CGP24" s="39"/>
      <c r="CGQ24" s="39"/>
      <c r="CGR24" s="39"/>
      <c r="CGS24" s="39"/>
      <c r="CGT24" s="39"/>
      <c r="CGU24" s="39"/>
      <c r="CGV24" s="39"/>
      <c r="CGW24" s="39"/>
      <c r="CGX24" s="39"/>
      <c r="CGY24" s="39"/>
      <c r="CGZ24" s="39"/>
      <c r="CHA24" s="39"/>
      <c r="CHB24" s="39"/>
      <c r="CHC24" s="39"/>
      <c r="CHD24" s="39"/>
      <c r="CHE24" s="39"/>
      <c r="CHF24" s="39"/>
      <c r="CHG24" s="39"/>
      <c r="CHH24" s="39"/>
      <c r="CHI24" s="39"/>
      <c r="CHJ24" s="39"/>
      <c r="CHK24" s="39"/>
      <c r="CHL24" s="39"/>
      <c r="CHM24" s="39"/>
      <c r="CHN24" s="39"/>
      <c r="CHO24" s="39"/>
      <c r="CHP24" s="39"/>
      <c r="CHQ24" s="39"/>
      <c r="CHR24" s="39"/>
      <c r="CHS24" s="39"/>
      <c r="CHT24" s="39"/>
      <c r="CHU24" s="39"/>
      <c r="CHV24" s="39"/>
      <c r="CHW24" s="39"/>
      <c r="CHX24" s="39"/>
      <c r="CHY24" s="39"/>
      <c r="CHZ24" s="39"/>
      <c r="CIA24" s="39"/>
      <c r="CIB24" s="39"/>
      <c r="CIC24" s="39"/>
      <c r="CID24" s="39"/>
      <c r="CIE24" s="39"/>
      <c r="CIF24" s="39"/>
      <c r="CIG24" s="39"/>
      <c r="CIH24" s="39"/>
      <c r="CII24" s="39"/>
      <c r="CIJ24" s="39"/>
      <c r="CIK24" s="39"/>
      <c r="CIL24" s="39"/>
      <c r="CIM24" s="39"/>
      <c r="CIN24" s="39"/>
      <c r="CIO24" s="39"/>
      <c r="CIP24" s="39"/>
      <c r="CIQ24" s="39"/>
      <c r="CIR24" s="39"/>
      <c r="CIS24" s="39"/>
      <c r="CIT24" s="39"/>
      <c r="CIU24" s="39"/>
      <c r="CIV24" s="39"/>
      <c r="CIW24" s="39"/>
      <c r="CIX24" s="39"/>
      <c r="CIY24" s="39"/>
      <c r="CIZ24" s="39"/>
      <c r="CJA24" s="39"/>
      <c r="CJB24" s="39"/>
      <c r="CJC24" s="39"/>
      <c r="CJD24" s="39"/>
      <c r="CJE24" s="39"/>
      <c r="CJF24" s="39"/>
      <c r="CJG24" s="39"/>
      <c r="CJH24" s="39"/>
      <c r="CJI24" s="39"/>
      <c r="CJJ24" s="39"/>
      <c r="CJK24" s="39"/>
      <c r="CJL24" s="39"/>
      <c r="CJM24" s="39"/>
      <c r="CJN24" s="39"/>
      <c r="CJO24" s="39"/>
      <c r="CJP24" s="39"/>
      <c r="CJQ24" s="39"/>
      <c r="CJR24" s="39"/>
      <c r="CJS24" s="39"/>
      <c r="CJT24" s="39"/>
      <c r="CJU24" s="39"/>
      <c r="CJV24" s="39"/>
      <c r="CJW24" s="39"/>
      <c r="CJX24" s="39"/>
      <c r="CJY24" s="39"/>
      <c r="CJZ24" s="39"/>
      <c r="CKA24" s="39"/>
      <c r="CKB24" s="39"/>
      <c r="CKC24" s="39"/>
      <c r="CKD24" s="39"/>
      <c r="CKE24" s="39"/>
      <c r="CKF24" s="39"/>
      <c r="CKG24" s="39"/>
      <c r="CKH24" s="39"/>
      <c r="CKI24" s="39"/>
      <c r="CKJ24" s="39"/>
      <c r="CKK24" s="39"/>
      <c r="CKL24" s="39"/>
      <c r="CKM24" s="39"/>
      <c r="CKN24" s="39"/>
      <c r="CKO24" s="39"/>
      <c r="CKP24" s="39"/>
      <c r="CKQ24" s="39"/>
      <c r="CKR24" s="39"/>
      <c r="CKS24" s="39"/>
      <c r="CKT24" s="39"/>
      <c r="CKU24" s="39"/>
      <c r="CKV24" s="39"/>
      <c r="CKW24" s="39"/>
      <c r="CKX24" s="39"/>
      <c r="CKY24" s="39"/>
      <c r="CKZ24" s="39"/>
      <c r="CLA24" s="39"/>
      <c r="CLB24" s="39"/>
      <c r="CLC24" s="39"/>
      <c r="CLD24" s="39"/>
      <c r="CLE24" s="39"/>
      <c r="CLF24" s="39"/>
      <c r="CLG24" s="39"/>
      <c r="CLH24" s="39"/>
      <c r="CLI24" s="39"/>
      <c r="CLJ24" s="39"/>
      <c r="CLK24" s="39"/>
      <c r="CLL24" s="39"/>
      <c r="CLM24" s="39"/>
      <c r="CLN24" s="39"/>
      <c r="CLO24" s="39"/>
      <c r="CLP24" s="39"/>
      <c r="CLQ24" s="39"/>
      <c r="CLR24" s="39"/>
      <c r="CLS24" s="39"/>
      <c r="CLT24" s="39"/>
      <c r="CLU24" s="39"/>
      <c r="CLV24" s="39"/>
      <c r="CLW24" s="39"/>
      <c r="CLX24" s="39"/>
      <c r="CLY24" s="39"/>
      <c r="CLZ24" s="39"/>
      <c r="CMA24" s="39"/>
      <c r="CMB24" s="39"/>
      <c r="CMC24" s="39"/>
      <c r="CMD24" s="39"/>
      <c r="CME24" s="39"/>
      <c r="CMF24" s="39"/>
      <c r="CMG24" s="39"/>
      <c r="CMH24" s="39"/>
      <c r="CMI24" s="39"/>
      <c r="CMJ24" s="39"/>
      <c r="CMK24" s="39"/>
      <c r="CML24" s="39"/>
      <c r="CMM24" s="39"/>
      <c r="CMN24" s="39"/>
      <c r="CMO24" s="39"/>
      <c r="CMP24" s="39"/>
      <c r="CMQ24" s="39"/>
      <c r="CMR24" s="39"/>
      <c r="CMS24" s="39"/>
      <c r="CMT24" s="39"/>
      <c r="CMU24" s="39"/>
      <c r="CMV24" s="39"/>
      <c r="CMW24" s="39"/>
      <c r="CMX24" s="39"/>
      <c r="CMY24" s="39"/>
      <c r="CMZ24" s="39"/>
      <c r="CNA24" s="39"/>
      <c r="CNB24" s="39"/>
      <c r="CNC24" s="39"/>
      <c r="CND24" s="39"/>
      <c r="CNE24" s="39"/>
      <c r="CNF24" s="39"/>
      <c r="CNG24" s="39"/>
      <c r="CNH24" s="39"/>
      <c r="CNI24" s="39"/>
      <c r="CNJ24" s="39"/>
      <c r="CNK24" s="39"/>
      <c r="CNL24" s="39"/>
      <c r="CNM24" s="39"/>
      <c r="CNN24" s="39"/>
      <c r="CNO24" s="39"/>
      <c r="CNP24" s="39"/>
      <c r="CNQ24" s="39"/>
      <c r="CNR24" s="39"/>
      <c r="CNS24" s="39"/>
      <c r="CNT24" s="39"/>
      <c r="CNU24" s="39"/>
      <c r="CNV24" s="39"/>
      <c r="CNW24" s="39"/>
      <c r="CNX24" s="39"/>
      <c r="CNY24" s="39"/>
      <c r="CNZ24" s="39"/>
      <c r="COA24" s="39"/>
      <c r="COB24" s="39"/>
      <c r="COC24" s="39"/>
      <c r="COD24" s="39"/>
      <c r="COE24" s="39"/>
      <c r="COF24" s="39"/>
      <c r="COG24" s="39"/>
      <c r="COH24" s="39"/>
      <c r="COI24" s="39"/>
      <c r="COJ24" s="39"/>
      <c r="COK24" s="39"/>
      <c r="COL24" s="39"/>
      <c r="COM24" s="39"/>
      <c r="CON24" s="39"/>
      <c r="COO24" s="39"/>
      <c r="COP24" s="39"/>
      <c r="COQ24" s="39"/>
      <c r="COR24" s="39"/>
      <c r="COS24" s="39"/>
      <c r="COT24" s="39"/>
      <c r="COU24" s="39"/>
      <c r="COV24" s="39"/>
      <c r="COW24" s="39"/>
      <c r="COX24" s="39"/>
      <c r="COY24" s="39"/>
      <c r="COZ24" s="39"/>
      <c r="CPA24" s="39"/>
      <c r="CPB24" s="39"/>
      <c r="CPC24" s="39"/>
      <c r="CPD24" s="39"/>
      <c r="CPE24" s="39"/>
      <c r="CPF24" s="39"/>
      <c r="CPG24" s="39"/>
      <c r="CPH24" s="39"/>
      <c r="CPI24" s="39"/>
      <c r="CPJ24" s="39"/>
      <c r="CPK24" s="39"/>
      <c r="CPL24" s="39"/>
      <c r="CPM24" s="39"/>
      <c r="CPN24" s="39"/>
      <c r="CPO24" s="39"/>
      <c r="CPP24" s="39"/>
      <c r="CPQ24" s="39"/>
      <c r="CPR24" s="39"/>
      <c r="CPS24" s="39"/>
      <c r="CPT24" s="39"/>
      <c r="CPU24" s="39"/>
      <c r="CPV24" s="39"/>
      <c r="CPW24" s="39"/>
      <c r="CPX24" s="39"/>
      <c r="CPY24" s="39"/>
      <c r="CPZ24" s="39"/>
      <c r="CQA24" s="39"/>
      <c r="CQB24" s="39"/>
      <c r="CQC24" s="39"/>
      <c r="CQD24" s="39"/>
      <c r="CQE24" s="39"/>
      <c r="CQF24" s="39"/>
      <c r="CQG24" s="39"/>
      <c r="CQH24" s="39"/>
      <c r="CQI24" s="39"/>
      <c r="CQJ24" s="39"/>
      <c r="CQK24" s="39"/>
      <c r="CQL24" s="39"/>
      <c r="CQM24" s="39"/>
      <c r="CQN24" s="39"/>
      <c r="CQO24" s="39"/>
      <c r="CQP24" s="39"/>
      <c r="CQQ24" s="39"/>
      <c r="CQR24" s="39"/>
      <c r="CQS24" s="39"/>
      <c r="CQT24" s="39"/>
      <c r="CQU24" s="39"/>
      <c r="CQV24" s="39"/>
      <c r="CQW24" s="39"/>
      <c r="CQX24" s="39"/>
      <c r="CQY24" s="39"/>
      <c r="CQZ24" s="39"/>
      <c r="CRA24" s="39"/>
      <c r="CRB24" s="39"/>
      <c r="CRC24" s="39"/>
      <c r="CRD24" s="39"/>
      <c r="CRE24" s="39"/>
      <c r="CRF24" s="39"/>
      <c r="CRG24" s="39"/>
      <c r="CRH24" s="39"/>
      <c r="CRI24" s="39"/>
      <c r="CRJ24" s="39"/>
      <c r="CRK24" s="39"/>
      <c r="CRL24" s="39"/>
      <c r="CRM24" s="39"/>
      <c r="CRN24" s="39"/>
      <c r="CRO24" s="39"/>
      <c r="CRP24" s="39"/>
      <c r="CRQ24" s="39"/>
      <c r="CRR24" s="39"/>
      <c r="CRS24" s="39"/>
      <c r="CRT24" s="39"/>
      <c r="CRU24" s="39"/>
      <c r="CRV24" s="39"/>
      <c r="CRW24" s="39"/>
      <c r="CRX24" s="39"/>
      <c r="CRY24" s="39"/>
      <c r="CRZ24" s="39"/>
      <c r="CSA24" s="39"/>
      <c r="CSB24" s="39"/>
      <c r="CSC24" s="39"/>
      <c r="CSD24" s="39"/>
      <c r="CSE24" s="39"/>
      <c r="CSF24" s="39"/>
      <c r="CSG24" s="39"/>
      <c r="CSH24" s="39"/>
      <c r="CSI24" s="39"/>
      <c r="CSJ24" s="39"/>
      <c r="CSK24" s="39"/>
      <c r="CSL24" s="39"/>
      <c r="CSM24" s="39"/>
      <c r="CSN24" s="39"/>
      <c r="CSO24" s="39"/>
      <c r="CSP24" s="39"/>
      <c r="CSQ24" s="39"/>
      <c r="CSR24" s="39"/>
      <c r="CSS24" s="39"/>
      <c r="CST24" s="39"/>
      <c r="CSU24" s="39"/>
      <c r="CSV24" s="39"/>
      <c r="CSW24" s="39"/>
      <c r="CSX24" s="39"/>
      <c r="CSY24" s="39"/>
      <c r="CSZ24" s="39"/>
      <c r="CTA24" s="39"/>
      <c r="CTB24" s="39"/>
      <c r="CTC24" s="39"/>
      <c r="CTD24" s="39"/>
      <c r="CTE24" s="39"/>
      <c r="CTF24" s="39"/>
      <c r="CTG24" s="39"/>
      <c r="CTH24" s="39"/>
      <c r="CTI24" s="39"/>
      <c r="CTJ24" s="39"/>
      <c r="CTK24" s="39"/>
      <c r="CTL24" s="39"/>
      <c r="CTM24" s="39"/>
      <c r="CTN24" s="39"/>
      <c r="CTO24" s="39"/>
      <c r="CTP24" s="39"/>
      <c r="CTQ24" s="39"/>
      <c r="CTR24" s="39"/>
      <c r="CTS24" s="39"/>
      <c r="CTT24" s="39"/>
      <c r="CTU24" s="39"/>
      <c r="CTV24" s="39"/>
      <c r="CTW24" s="39"/>
      <c r="CTX24" s="39"/>
      <c r="CTY24" s="39"/>
      <c r="CTZ24" s="39"/>
      <c r="CUA24" s="39"/>
      <c r="CUB24" s="39"/>
      <c r="CUC24" s="39"/>
      <c r="CUD24" s="39"/>
      <c r="CUE24" s="39"/>
      <c r="CUF24" s="39"/>
      <c r="CUG24" s="39"/>
      <c r="CUH24" s="39"/>
      <c r="CUI24" s="39"/>
      <c r="CUJ24" s="39"/>
      <c r="CUK24" s="39"/>
      <c r="CUL24" s="39"/>
      <c r="CUM24" s="39"/>
      <c r="CUN24" s="39"/>
      <c r="CUO24" s="39"/>
      <c r="CUP24" s="39"/>
      <c r="CUQ24" s="39"/>
      <c r="CUR24" s="39"/>
      <c r="CUS24" s="39"/>
      <c r="CUT24" s="39"/>
      <c r="CUU24" s="39"/>
      <c r="CUV24" s="39"/>
      <c r="CUW24" s="39"/>
      <c r="CUX24" s="39"/>
      <c r="CUY24" s="39"/>
      <c r="CUZ24" s="39"/>
      <c r="CVA24" s="39"/>
      <c r="CVB24" s="39"/>
      <c r="CVC24" s="39"/>
      <c r="CVD24" s="39"/>
      <c r="CVE24" s="39"/>
      <c r="CVF24" s="39"/>
      <c r="CVG24" s="39"/>
      <c r="CVH24" s="39"/>
      <c r="CVI24" s="39"/>
      <c r="CVJ24" s="39"/>
      <c r="CVK24" s="39"/>
      <c r="CVL24" s="39"/>
      <c r="CVM24" s="39"/>
      <c r="CVN24" s="39"/>
      <c r="CVO24" s="39"/>
      <c r="CVP24" s="39"/>
      <c r="CVQ24" s="39"/>
      <c r="CVR24" s="39"/>
      <c r="CVS24" s="39"/>
      <c r="CVT24" s="39"/>
      <c r="CVU24" s="39"/>
      <c r="CVV24" s="39"/>
      <c r="CVW24" s="39"/>
      <c r="CVX24" s="39"/>
      <c r="CVY24" s="39"/>
      <c r="CVZ24" s="39"/>
      <c r="CWA24" s="39"/>
      <c r="CWB24" s="39"/>
      <c r="CWC24" s="39"/>
      <c r="CWD24" s="39"/>
      <c r="CWE24" s="39"/>
      <c r="CWF24" s="39"/>
      <c r="CWG24" s="39"/>
      <c r="CWH24" s="39"/>
      <c r="CWI24" s="39"/>
      <c r="CWJ24" s="39"/>
      <c r="CWK24" s="39"/>
      <c r="CWL24" s="39"/>
      <c r="CWM24" s="39"/>
      <c r="CWN24" s="39"/>
      <c r="CWO24" s="39"/>
      <c r="CWP24" s="39"/>
      <c r="CWQ24" s="39"/>
      <c r="CWR24" s="39"/>
      <c r="CWS24" s="39"/>
      <c r="CWT24" s="39"/>
      <c r="CWU24" s="39"/>
      <c r="CWV24" s="39"/>
      <c r="CWW24" s="39"/>
      <c r="CWX24" s="39"/>
      <c r="CWY24" s="39"/>
      <c r="CWZ24" s="39"/>
      <c r="CXA24" s="39"/>
      <c r="CXB24" s="39"/>
      <c r="CXC24" s="39"/>
      <c r="CXD24" s="39"/>
      <c r="CXE24" s="39"/>
      <c r="CXF24" s="39"/>
      <c r="CXG24" s="39"/>
      <c r="CXH24" s="39"/>
      <c r="CXI24" s="39"/>
      <c r="CXJ24" s="39"/>
      <c r="CXK24" s="39"/>
      <c r="CXL24" s="39"/>
      <c r="CXM24" s="39"/>
      <c r="CXN24" s="39"/>
      <c r="CXO24" s="39"/>
      <c r="CXP24" s="39"/>
      <c r="CXQ24" s="39"/>
      <c r="CXR24" s="39"/>
      <c r="CXS24" s="39"/>
      <c r="CXT24" s="39"/>
      <c r="CXU24" s="39"/>
      <c r="CXV24" s="39"/>
      <c r="CXW24" s="39"/>
      <c r="CXX24" s="39"/>
      <c r="CXY24" s="39"/>
      <c r="CXZ24" s="39"/>
      <c r="CYA24" s="39"/>
      <c r="CYB24" s="39"/>
      <c r="CYC24" s="39"/>
      <c r="CYD24" s="39"/>
      <c r="CYE24" s="39"/>
      <c r="CYF24" s="39"/>
      <c r="CYG24" s="39"/>
      <c r="CYH24" s="39"/>
      <c r="CYI24" s="39"/>
      <c r="CYJ24" s="39"/>
      <c r="CYK24" s="39"/>
      <c r="CYL24" s="39"/>
      <c r="CYM24" s="39"/>
      <c r="CYN24" s="39"/>
      <c r="CYO24" s="39"/>
      <c r="CYP24" s="39"/>
      <c r="CYQ24" s="39"/>
      <c r="CYR24" s="39"/>
      <c r="CYS24" s="39"/>
      <c r="CYT24" s="39"/>
      <c r="CYU24" s="39"/>
      <c r="CYV24" s="39"/>
      <c r="CYW24" s="39"/>
      <c r="CYX24" s="39"/>
      <c r="CYY24" s="39"/>
      <c r="CYZ24" s="39"/>
      <c r="CZA24" s="39"/>
      <c r="CZB24" s="39"/>
      <c r="CZC24" s="39"/>
      <c r="CZD24" s="39"/>
      <c r="CZE24" s="39"/>
      <c r="CZF24" s="39"/>
      <c r="CZG24" s="39"/>
      <c r="CZH24" s="39"/>
      <c r="CZI24" s="39"/>
      <c r="CZJ24" s="39"/>
      <c r="CZK24" s="39"/>
      <c r="CZL24" s="39"/>
      <c r="CZM24" s="39"/>
      <c r="CZN24" s="39"/>
      <c r="CZO24" s="39"/>
      <c r="CZP24" s="39"/>
      <c r="CZQ24" s="39"/>
      <c r="CZR24" s="39"/>
      <c r="CZS24" s="39"/>
      <c r="CZT24" s="39"/>
      <c r="CZU24" s="39"/>
      <c r="CZV24" s="39"/>
      <c r="CZW24" s="39"/>
      <c r="CZX24" s="39"/>
      <c r="CZY24" s="39"/>
      <c r="CZZ24" s="39"/>
      <c r="DAA24" s="39"/>
      <c r="DAB24" s="39"/>
      <c r="DAC24" s="39"/>
      <c r="DAD24" s="39"/>
      <c r="DAE24" s="39"/>
      <c r="DAF24" s="39"/>
      <c r="DAG24" s="39"/>
      <c r="DAH24" s="39"/>
      <c r="DAI24" s="39"/>
      <c r="DAJ24" s="39"/>
      <c r="DAK24" s="39"/>
      <c r="DAL24" s="39"/>
      <c r="DAM24" s="39"/>
      <c r="DAN24" s="39"/>
      <c r="DAO24" s="39"/>
      <c r="DAP24" s="39"/>
      <c r="DAQ24" s="39"/>
      <c r="DAR24" s="39"/>
      <c r="DAS24" s="39"/>
      <c r="DAT24" s="39"/>
      <c r="DAU24" s="39"/>
      <c r="DAV24" s="39"/>
      <c r="DAW24" s="39"/>
      <c r="DAX24" s="39"/>
      <c r="DAY24" s="39"/>
      <c r="DAZ24" s="39"/>
      <c r="DBA24" s="39"/>
      <c r="DBB24" s="39"/>
      <c r="DBC24" s="39"/>
      <c r="DBD24" s="39"/>
      <c r="DBE24" s="39"/>
      <c r="DBF24" s="39"/>
      <c r="DBG24" s="39"/>
      <c r="DBH24" s="39"/>
      <c r="DBI24" s="39"/>
      <c r="DBJ24" s="39"/>
      <c r="DBK24" s="39"/>
      <c r="DBL24" s="39"/>
      <c r="DBM24" s="39"/>
      <c r="DBN24" s="39"/>
      <c r="DBO24" s="39"/>
      <c r="DBP24" s="39"/>
      <c r="DBQ24" s="39"/>
      <c r="DBR24" s="39"/>
      <c r="DBS24" s="39"/>
      <c r="DBT24" s="39"/>
      <c r="DBU24" s="39"/>
      <c r="DBV24" s="39"/>
      <c r="DBW24" s="39"/>
      <c r="DBX24" s="39"/>
      <c r="DBY24" s="39"/>
      <c r="DBZ24" s="39"/>
      <c r="DCA24" s="39"/>
      <c r="DCB24" s="39"/>
      <c r="DCC24" s="39"/>
      <c r="DCD24" s="39"/>
      <c r="DCE24" s="39"/>
      <c r="DCF24" s="39"/>
      <c r="DCG24" s="39"/>
      <c r="DCH24" s="39"/>
      <c r="DCI24" s="39"/>
      <c r="DCJ24" s="39"/>
      <c r="DCK24" s="39"/>
      <c r="DCL24" s="39"/>
      <c r="DCM24" s="39"/>
      <c r="DCN24" s="39"/>
      <c r="DCO24" s="39"/>
      <c r="DCP24" s="39"/>
      <c r="DCQ24" s="39"/>
      <c r="DCR24" s="39"/>
      <c r="DCS24" s="39"/>
      <c r="DCT24" s="39"/>
      <c r="DCU24" s="39"/>
      <c r="DCV24" s="39"/>
      <c r="DCW24" s="39"/>
      <c r="DCX24" s="39"/>
      <c r="DCY24" s="39"/>
      <c r="DCZ24" s="39"/>
      <c r="DDA24" s="39"/>
      <c r="DDB24" s="39"/>
      <c r="DDC24" s="39"/>
      <c r="DDD24" s="39"/>
      <c r="DDE24" s="39"/>
      <c r="DDF24" s="39"/>
      <c r="DDG24" s="39"/>
      <c r="DDH24" s="39"/>
      <c r="DDI24" s="39"/>
      <c r="DDJ24" s="39"/>
      <c r="DDK24" s="39"/>
      <c r="DDL24" s="39"/>
      <c r="DDM24" s="39"/>
      <c r="DDN24" s="39"/>
      <c r="DDO24" s="39"/>
      <c r="DDP24" s="39"/>
      <c r="DDQ24" s="39"/>
      <c r="DDR24" s="39"/>
      <c r="DDS24" s="39"/>
      <c r="DDT24" s="39"/>
      <c r="DDU24" s="39"/>
      <c r="DDV24" s="39"/>
      <c r="DDW24" s="39"/>
      <c r="DDX24" s="39"/>
      <c r="DDY24" s="39"/>
      <c r="DDZ24" s="39"/>
      <c r="DEA24" s="39"/>
      <c r="DEB24" s="39"/>
      <c r="DEC24" s="39"/>
      <c r="DED24" s="39"/>
      <c r="DEE24" s="39"/>
      <c r="DEF24" s="39"/>
      <c r="DEG24" s="39"/>
      <c r="DEH24" s="39"/>
      <c r="DEI24" s="39"/>
      <c r="DEJ24" s="39"/>
      <c r="DEK24" s="39"/>
      <c r="DEL24" s="39"/>
      <c r="DEM24" s="39"/>
      <c r="DEN24" s="39"/>
      <c r="DEO24" s="39"/>
      <c r="DEP24" s="39"/>
      <c r="DEQ24" s="39"/>
      <c r="DER24" s="39"/>
      <c r="DES24" s="39"/>
      <c r="DET24" s="39"/>
      <c r="DEU24" s="39"/>
      <c r="DEV24" s="39"/>
      <c r="DEW24" s="39"/>
      <c r="DEX24" s="39"/>
      <c r="DEY24" s="39"/>
      <c r="DEZ24" s="39"/>
      <c r="DFA24" s="39"/>
      <c r="DFB24" s="39"/>
      <c r="DFC24" s="39"/>
      <c r="DFD24" s="39"/>
      <c r="DFE24" s="39"/>
      <c r="DFF24" s="39"/>
      <c r="DFG24" s="39"/>
      <c r="DFH24" s="39"/>
      <c r="DFI24" s="39"/>
      <c r="DFJ24" s="39"/>
      <c r="DFK24" s="39"/>
      <c r="DFL24" s="39"/>
      <c r="DFM24" s="39"/>
      <c r="DFN24" s="39"/>
      <c r="DFO24" s="39"/>
      <c r="DFP24" s="39"/>
      <c r="DFQ24" s="39"/>
      <c r="DFR24" s="39"/>
      <c r="DFS24" s="39"/>
      <c r="DFT24" s="39"/>
      <c r="DFU24" s="39"/>
      <c r="DFV24" s="39"/>
      <c r="DFW24" s="39"/>
      <c r="DFX24" s="39"/>
      <c r="DFY24" s="39"/>
      <c r="DFZ24" s="39"/>
      <c r="DGA24" s="39"/>
      <c r="DGB24" s="39"/>
      <c r="DGC24" s="39"/>
      <c r="DGD24" s="39"/>
      <c r="DGE24" s="39"/>
      <c r="DGF24" s="39"/>
      <c r="DGG24" s="39"/>
      <c r="DGH24" s="39"/>
      <c r="DGI24" s="39"/>
      <c r="DGJ24" s="39"/>
      <c r="DGK24" s="39"/>
      <c r="DGL24" s="39"/>
      <c r="DGM24" s="39"/>
      <c r="DGN24" s="39"/>
      <c r="DGO24" s="39"/>
      <c r="DGP24" s="39"/>
      <c r="DGQ24" s="39"/>
      <c r="DGR24" s="39"/>
      <c r="DGS24" s="39"/>
      <c r="DGT24" s="39"/>
      <c r="DGU24" s="39"/>
      <c r="DGV24" s="39"/>
      <c r="DGW24" s="39"/>
      <c r="DGX24" s="39"/>
      <c r="DGY24" s="39"/>
      <c r="DGZ24" s="39"/>
      <c r="DHA24" s="39"/>
      <c r="DHB24" s="39"/>
      <c r="DHC24" s="39"/>
      <c r="DHD24" s="39"/>
      <c r="DHE24" s="39"/>
      <c r="DHF24" s="39"/>
      <c r="DHG24" s="39"/>
      <c r="DHH24" s="39"/>
      <c r="DHI24" s="39"/>
      <c r="DHJ24" s="39"/>
      <c r="DHK24" s="39"/>
      <c r="DHL24" s="39"/>
      <c r="DHM24" s="39"/>
      <c r="DHN24" s="39"/>
      <c r="DHO24" s="39"/>
      <c r="DHP24" s="39"/>
      <c r="DHQ24" s="39"/>
      <c r="DHR24" s="39"/>
      <c r="DHS24" s="39"/>
      <c r="DHT24" s="39"/>
      <c r="DHU24" s="39"/>
      <c r="DHV24" s="39"/>
      <c r="DHW24" s="39"/>
      <c r="DHX24" s="39"/>
      <c r="DHY24" s="39"/>
      <c r="DHZ24" s="39"/>
      <c r="DIA24" s="39"/>
      <c r="DIB24" s="39"/>
      <c r="DIC24" s="39"/>
      <c r="DID24" s="39"/>
      <c r="DIE24" s="39"/>
      <c r="DIF24" s="39"/>
      <c r="DIG24" s="39"/>
      <c r="DIH24" s="39"/>
      <c r="DII24" s="39"/>
      <c r="DIJ24" s="39"/>
      <c r="DIK24" s="39"/>
      <c r="DIL24" s="39"/>
      <c r="DIM24" s="39"/>
      <c r="DIN24" s="39"/>
      <c r="DIO24" s="39"/>
      <c r="DIP24" s="39"/>
      <c r="DIQ24" s="39"/>
      <c r="DIR24" s="39"/>
      <c r="DIS24" s="39"/>
      <c r="DIT24" s="39"/>
      <c r="DIU24" s="39"/>
      <c r="DIV24" s="39"/>
      <c r="DIW24" s="39"/>
      <c r="DIX24" s="39"/>
      <c r="DIY24" s="39"/>
      <c r="DIZ24" s="39"/>
      <c r="DJA24" s="39"/>
      <c r="DJB24" s="39"/>
      <c r="DJC24" s="39"/>
      <c r="DJD24" s="39"/>
      <c r="DJE24" s="39"/>
      <c r="DJF24" s="39"/>
      <c r="DJG24" s="39"/>
      <c r="DJH24" s="39"/>
      <c r="DJI24" s="39"/>
      <c r="DJJ24" s="39"/>
      <c r="DJK24" s="39"/>
      <c r="DJL24" s="39"/>
      <c r="DJM24" s="39"/>
      <c r="DJN24" s="39"/>
      <c r="DJO24" s="39"/>
      <c r="DJP24" s="39"/>
      <c r="DJQ24" s="39"/>
      <c r="DJR24" s="39"/>
      <c r="DJS24" s="39"/>
      <c r="DJT24" s="39"/>
      <c r="DJU24" s="39"/>
      <c r="DJV24" s="39"/>
      <c r="DJW24" s="39"/>
      <c r="DJX24" s="39"/>
      <c r="DJY24" s="39"/>
      <c r="DJZ24" s="39"/>
      <c r="DKA24" s="39"/>
      <c r="DKB24" s="39"/>
      <c r="DKC24" s="39"/>
      <c r="DKD24" s="39"/>
      <c r="DKE24" s="39"/>
      <c r="DKF24" s="39"/>
      <c r="DKG24" s="39"/>
      <c r="DKH24" s="39"/>
      <c r="DKI24" s="39"/>
      <c r="DKJ24" s="39"/>
      <c r="DKK24" s="39"/>
      <c r="DKL24" s="39"/>
      <c r="DKM24" s="39"/>
      <c r="DKN24" s="39"/>
      <c r="DKO24" s="39"/>
      <c r="DKP24" s="39"/>
      <c r="DKQ24" s="39"/>
      <c r="DKR24" s="39"/>
      <c r="DKS24" s="39"/>
      <c r="DKT24" s="39"/>
      <c r="DKU24" s="39"/>
      <c r="DKV24" s="39"/>
      <c r="DKW24" s="39"/>
      <c r="DKX24" s="39"/>
      <c r="DKY24" s="39"/>
      <c r="DKZ24" s="39"/>
      <c r="DLA24" s="39"/>
      <c r="DLB24" s="39"/>
      <c r="DLC24" s="39"/>
      <c r="DLD24" s="39"/>
      <c r="DLE24" s="39"/>
      <c r="DLF24" s="39"/>
      <c r="DLG24" s="39"/>
      <c r="DLH24" s="39"/>
      <c r="DLI24" s="39"/>
      <c r="DLJ24" s="39"/>
      <c r="DLK24" s="39"/>
      <c r="DLL24" s="39"/>
      <c r="DLM24" s="39"/>
      <c r="DLN24" s="39"/>
      <c r="DLO24" s="39"/>
      <c r="DLP24" s="39"/>
      <c r="DLQ24" s="39"/>
      <c r="DLR24" s="39"/>
      <c r="DLS24" s="39"/>
      <c r="DLT24" s="39"/>
      <c r="DLU24" s="39"/>
      <c r="DLV24" s="39"/>
      <c r="DLW24" s="39"/>
      <c r="DLX24" s="39"/>
      <c r="DLY24" s="39"/>
      <c r="DLZ24" s="39"/>
      <c r="DMA24" s="39"/>
      <c r="DMB24" s="39"/>
      <c r="DMC24" s="39"/>
      <c r="DMD24" s="39"/>
      <c r="DME24" s="39"/>
      <c r="DMF24" s="39"/>
      <c r="DMG24" s="39"/>
      <c r="DMH24" s="39"/>
      <c r="DMI24" s="39"/>
      <c r="DMJ24" s="39"/>
      <c r="DMK24" s="39"/>
      <c r="DML24" s="39"/>
      <c r="DMM24" s="39"/>
      <c r="DMN24" s="39"/>
      <c r="DMO24" s="39"/>
      <c r="DMP24" s="39"/>
      <c r="DMQ24" s="39"/>
      <c r="DMR24" s="39"/>
      <c r="DMS24" s="39"/>
      <c r="DMT24" s="39"/>
      <c r="DMU24" s="39"/>
      <c r="DMV24" s="39"/>
      <c r="DMW24" s="39"/>
      <c r="DMX24" s="39"/>
      <c r="DMY24" s="39"/>
      <c r="DMZ24" s="39"/>
      <c r="DNA24" s="39"/>
      <c r="DNB24" s="39"/>
      <c r="DNC24" s="39"/>
      <c r="DND24" s="39"/>
      <c r="DNE24" s="39"/>
      <c r="DNF24" s="39"/>
      <c r="DNG24" s="39"/>
      <c r="DNH24" s="39"/>
      <c r="DNI24" s="39"/>
      <c r="DNJ24" s="39"/>
      <c r="DNK24" s="39"/>
      <c r="DNL24" s="39"/>
      <c r="DNM24" s="39"/>
      <c r="DNN24" s="39"/>
      <c r="DNO24" s="39"/>
      <c r="DNP24" s="39"/>
      <c r="DNQ24" s="39"/>
      <c r="DNR24" s="39"/>
      <c r="DNS24" s="39"/>
      <c r="DNT24" s="39"/>
      <c r="DNU24" s="39"/>
      <c r="DNV24" s="39"/>
      <c r="DNW24" s="39"/>
      <c r="DNX24" s="39"/>
      <c r="DNY24" s="39"/>
      <c r="DNZ24" s="39"/>
      <c r="DOA24" s="39"/>
      <c r="DOB24" s="39"/>
      <c r="DOC24" s="39"/>
      <c r="DOD24" s="39"/>
      <c r="DOE24" s="39"/>
      <c r="DOF24" s="39"/>
      <c r="DOG24" s="39"/>
      <c r="DOH24" s="39"/>
      <c r="DOI24" s="39"/>
      <c r="DOJ24" s="39"/>
      <c r="DOK24" s="39"/>
      <c r="DOL24" s="39"/>
      <c r="DOM24" s="39"/>
      <c r="DON24" s="39"/>
      <c r="DOO24" s="39"/>
      <c r="DOP24" s="39"/>
      <c r="DOQ24" s="39"/>
      <c r="DOR24" s="39"/>
      <c r="DOS24" s="39"/>
      <c r="DOT24" s="39"/>
      <c r="DOU24" s="39"/>
      <c r="DOV24" s="39"/>
      <c r="DOW24" s="39"/>
      <c r="DOX24" s="39"/>
      <c r="DOY24" s="39"/>
      <c r="DOZ24" s="39"/>
      <c r="DPA24" s="39"/>
      <c r="DPB24" s="39"/>
      <c r="DPC24" s="39"/>
      <c r="DPD24" s="39"/>
      <c r="DPE24" s="39"/>
      <c r="DPF24" s="39"/>
      <c r="DPG24" s="39"/>
      <c r="DPH24" s="39"/>
      <c r="DPI24" s="39"/>
      <c r="DPJ24" s="39"/>
      <c r="DPK24" s="39"/>
      <c r="DPL24" s="39"/>
      <c r="DPM24" s="39"/>
      <c r="DPN24" s="39"/>
      <c r="DPO24" s="39"/>
      <c r="DPP24" s="39"/>
      <c r="DPQ24" s="39"/>
      <c r="DPR24" s="39"/>
      <c r="DPS24" s="39"/>
      <c r="DPT24" s="39"/>
      <c r="DPU24" s="39"/>
      <c r="DPV24" s="39"/>
      <c r="DPW24" s="39"/>
      <c r="DPX24" s="39"/>
      <c r="DPY24" s="39"/>
      <c r="DPZ24" s="39"/>
      <c r="DQA24" s="39"/>
      <c r="DQB24" s="39"/>
      <c r="DQC24" s="39"/>
      <c r="DQD24" s="39"/>
      <c r="DQE24" s="39"/>
      <c r="DQF24" s="39"/>
      <c r="DQG24" s="39"/>
      <c r="DQH24" s="39"/>
      <c r="DQI24" s="39"/>
      <c r="DQJ24" s="39"/>
      <c r="DQK24" s="39"/>
      <c r="DQL24" s="39"/>
      <c r="DQM24" s="39"/>
      <c r="DQN24" s="39"/>
      <c r="DQO24" s="39"/>
      <c r="DQP24" s="39"/>
      <c r="DQQ24" s="39"/>
      <c r="DQR24" s="39"/>
      <c r="DQS24" s="39"/>
      <c r="DQT24" s="39"/>
      <c r="DQU24" s="39"/>
      <c r="DQV24" s="39"/>
      <c r="DQW24" s="39"/>
      <c r="DQX24" s="39"/>
      <c r="DQY24" s="39"/>
      <c r="DQZ24" s="39"/>
      <c r="DRA24" s="39"/>
      <c r="DRB24" s="39"/>
      <c r="DRC24" s="39"/>
      <c r="DRD24" s="39"/>
      <c r="DRE24" s="39"/>
      <c r="DRF24" s="39"/>
      <c r="DRG24" s="39"/>
      <c r="DRH24" s="39"/>
      <c r="DRI24" s="39"/>
      <c r="DRJ24" s="39"/>
      <c r="DRK24" s="39"/>
      <c r="DRL24" s="39"/>
      <c r="DRM24" s="39"/>
      <c r="DRN24" s="39"/>
      <c r="DRO24" s="39"/>
      <c r="DRP24" s="39"/>
      <c r="DRQ24" s="39"/>
      <c r="DRR24" s="39"/>
      <c r="DRS24" s="39"/>
      <c r="DRT24" s="39"/>
      <c r="DRU24" s="39"/>
      <c r="DRV24" s="39"/>
      <c r="DRW24" s="39"/>
      <c r="DRX24" s="39"/>
      <c r="DRY24" s="39"/>
      <c r="DRZ24" s="39"/>
      <c r="DSA24" s="39"/>
      <c r="DSB24" s="39"/>
      <c r="DSC24" s="39"/>
      <c r="DSD24" s="39"/>
      <c r="DSE24" s="39"/>
      <c r="DSF24" s="39"/>
      <c r="DSG24" s="39"/>
      <c r="DSH24" s="39"/>
      <c r="DSI24" s="39"/>
      <c r="DSJ24" s="39"/>
      <c r="DSK24" s="39"/>
      <c r="DSL24" s="39"/>
      <c r="DSM24" s="39"/>
      <c r="DSN24" s="39"/>
      <c r="DSO24" s="39"/>
      <c r="DSP24" s="39"/>
      <c r="DSQ24" s="39"/>
      <c r="DSR24" s="39"/>
      <c r="DSS24" s="39"/>
      <c r="DST24" s="39"/>
      <c r="DSU24" s="39"/>
      <c r="DSV24" s="39"/>
      <c r="DSW24" s="39"/>
      <c r="DSX24" s="39"/>
      <c r="DSY24" s="39"/>
      <c r="DSZ24" s="39"/>
      <c r="DTA24" s="39"/>
      <c r="DTB24" s="39"/>
      <c r="DTC24" s="39"/>
      <c r="DTD24" s="39"/>
      <c r="DTE24" s="39"/>
      <c r="DTF24" s="39"/>
      <c r="DTG24" s="39"/>
      <c r="DTH24" s="39"/>
      <c r="DTI24" s="39"/>
      <c r="DTJ24" s="39"/>
      <c r="DTK24" s="39"/>
      <c r="DTL24" s="39"/>
      <c r="DTM24" s="39"/>
      <c r="DTN24" s="39"/>
      <c r="DTO24" s="39"/>
      <c r="DTP24" s="39"/>
      <c r="DTQ24" s="39"/>
      <c r="DTR24" s="39"/>
      <c r="DTS24" s="39"/>
      <c r="DTT24" s="39"/>
      <c r="DTU24" s="39"/>
      <c r="DTV24" s="39"/>
      <c r="DTW24" s="39"/>
      <c r="DTX24" s="39"/>
      <c r="DTY24" s="39"/>
      <c r="DTZ24" s="39"/>
      <c r="DUA24" s="39"/>
      <c r="DUB24" s="39"/>
      <c r="DUC24" s="39"/>
      <c r="DUD24" s="39"/>
      <c r="DUE24" s="39"/>
      <c r="DUF24" s="39"/>
      <c r="DUG24" s="39"/>
      <c r="DUH24" s="39"/>
      <c r="DUI24" s="39"/>
      <c r="DUJ24" s="39"/>
      <c r="DUK24" s="39"/>
      <c r="DUL24" s="39"/>
      <c r="DUM24" s="39"/>
      <c r="DUN24" s="39"/>
      <c r="DUO24" s="39"/>
      <c r="DUP24" s="39"/>
      <c r="DUQ24" s="39"/>
      <c r="DUR24" s="39"/>
      <c r="DUS24" s="39"/>
      <c r="DUT24" s="39"/>
      <c r="DUU24" s="39"/>
      <c r="DUV24" s="39"/>
      <c r="DUW24" s="39"/>
      <c r="DUX24" s="39"/>
      <c r="DUY24" s="39"/>
      <c r="DUZ24" s="39"/>
      <c r="DVA24" s="39"/>
      <c r="DVB24" s="39"/>
      <c r="DVC24" s="39"/>
      <c r="DVD24" s="39"/>
      <c r="DVE24" s="39"/>
      <c r="DVF24" s="39"/>
      <c r="DVG24" s="39"/>
      <c r="DVH24" s="39"/>
      <c r="DVI24" s="39"/>
      <c r="DVJ24" s="39"/>
      <c r="DVK24" s="39"/>
      <c r="DVL24" s="39"/>
      <c r="DVM24" s="39"/>
      <c r="DVN24" s="39"/>
      <c r="DVO24" s="39"/>
      <c r="DVP24" s="39"/>
      <c r="DVQ24" s="39"/>
      <c r="DVR24" s="39"/>
      <c r="DVS24" s="39"/>
      <c r="DVT24" s="39"/>
      <c r="DVU24" s="39"/>
      <c r="DVV24" s="39"/>
      <c r="DVW24" s="39"/>
      <c r="DVX24" s="39"/>
      <c r="DVY24" s="39"/>
      <c r="DVZ24" s="39"/>
      <c r="DWA24" s="39"/>
      <c r="DWB24" s="39"/>
      <c r="DWC24" s="39"/>
      <c r="DWD24" s="39"/>
      <c r="DWE24" s="39"/>
      <c r="DWF24" s="39"/>
      <c r="DWG24" s="39"/>
      <c r="DWH24" s="39"/>
      <c r="DWI24" s="39"/>
      <c r="DWJ24" s="39"/>
      <c r="DWK24" s="39"/>
      <c r="DWL24" s="39"/>
      <c r="DWM24" s="39"/>
      <c r="DWN24" s="39"/>
      <c r="DWO24" s="39"/>
      <c r="DWP24" s="39"/>
      <c r="DWQ24" s="39"/>
      <c r="DWR24" s="39"/>
      <c r="DWS24" s="39"/>
      <c r="DWT24" s="39"/>
      <c r="DWU24" s="39"/>
      <c r="DWV24" s="39"/>
      <c r="DWW24" s="39"/>
      <c r="DWX24" s="39"/>
      <c r="DWY24" s="39"/>
      <c r="DWZ24" s="39"/>
      <c r="DXA24" s="39"/>
      <c r="DXB24" s="39"/>
      <c r="DXC24" s="39"/>
      <c r="DXD24" s="39"/>
      <c r="DXE24" s="39"/>
      <c r="DXF24" s="39"/>
      <c r="DXG24" s="39"/>
      <c r="DXH24" s="39"/>
      <c r="DXI24" s="39"/>
      <c r="DXJ24" s="39"/>
      <c r="DXK24" s="39"/>
      <c r="DXL24" s="39"/>
      <c r="DXM24" s="39"/>
      <c r="DXN24" s="39"/>
      <c r="DXO24" s="39"/>
      <c r="DXP24" s="39"/>
      <c r="DXQ24" s="39"/>
      <c r="DXR24" s="39"/>
      <c r="DXS24" s="39"/>
      <c r="DXT24" s="39"/>
      <c r="DXU24" s="39"/>
      <c r="DXV24" s="39"/>
      <c r="DXW24" s="39"/>
      <c r="DXX24" s="39"/>
      <c r="DXY24" s="39"/>
      <c r="DXZ24" s="39"/>
      <c r="DYA24" s="39"/>
      <c r="DYB24" s="39"/>
      <c r="DYC24" s="39"/>
      <c r="DYD24" s="39"/>
      <c r="DYE24" s="39"/>
      <c r="DYF24" s="39"/>
      <c r="DYG24" s="39"/>
      <c r="DYH24" s="39"/>
      <c r="DYI24" s="39"/>
      <c r="DYJ24" s="39"/>
      <c r="DYK24" s="39"/>
      <c r="DYL24" s="39"/>
      <c r="DYM24" s="39"/>
      <c r="DYN24" s="39"/>
      <c r="DYO24" s="39"/>
      <c r="DYP24" s="39"/>
      <c r="DYQ24" s="39"/>
      <c r="DYR24" s="39"/>
      <c r="DYS24" s="39"/>
      <c r="DYT24" s="39"/>
      <c r="DYU24" s="39"/>
      <c r="DYV24" s="39"/>
      <c r="DYW24" s="39"/>
      <c r="DYX24" s="39"/>
      <c r="DYY24" s="39"/>
      <c r="DYZ24" s="39"/>
      <c r="DZA24" s="39"/>
      <c r="DZB24" s="39"/>
      <c r="DZC24" s="39"/>
      <c r="DZD24" s="39"/>
      <c r="DZE24" s="39"/>
      <c r="DZF24" s="39"/>
      <c r="DZG24" s="39"/>
      <c r="DZH24" s="39"/>
      <c r="DZI24" s="39"/>
      <c r="DZJ24" s="39"/>
      <c r="DZK24" s="39"/>
      <c r="DZL24" s="39"/>
      <c r="DZM24" s="39"/>
      <c r="DZN24" s="39"/>
      <c r="DZO24" s="39"/>
      <c r="DZP24" s="39"/>
      <c r="DZQ24" s="39"/>
      <c r="DZR24" s="39"/>
      <c r="DZS24" s="39"/>
      <c r="DZT24" s="39"/>
      <c r="DZU24" s="39"/>
      <c r="DZV24" s="39"/>
      <c r="DZW24" s="39"/>
      <c r="DZX24" s="39"/>
      <c r="DZY24" s="39"/>
      <c r="DZZ24" s="39"/>
      <c r="EAA24" s="39"/>
      <c r="EAB24" s="39"/>
      <c r="EAC24" s="39"/>
      <c r="EAD24" s="39"/>
      <c r="EAE24" s="39"/>
      <c r="EAF24" s="39"/>
      <c r="EAG24" s="39"/>
      <c r="EAH24" s="39"/>
      <c r="EAI24" s="39"/>
      <c r="EAJ24" s="39"/>
      <c r="EAK24" s="39"/>
      <c r="EAL24" s="39"/>
      <c r="EAM24" s="39"/>
      <c r="EAN24" s="39"/>
      <c r="EAO24" s="39"/>
      <c r="EAP24" s="39"/>
      <c r="EAQ24" s="39"/>
      <c r="EAR24" s="39"/>
      <c r="EAS24" s="39"/>
      <c r="EAT24" s="39"/>
      <c r="EAU24" s="39"/>
      <c r="EAV24" s="39"/>
      <c r="EAW24" s="39"/>
      <c r="EAX24" s="39"/>
      <c r="EAY24" s="39"/>
      <c r="EAZ24" s="39"/>
      <c r="EBA24" s="39"/>
      <c r="EBB24" s="39"/>
      <c r="EBC24" s="39"/>
      <c r="EBD24" s="39"/>
      <c r="EBE24" s="39"/>
      <c r="EBF24" s="39"/>
      <c r="EBG24" s="39"/>
      <c r="EBH24" s="39"/>
      <c r="EBI24" s="39"/>
      <c r="EBJ24" s="39"/>
      <c r="EBK24" s="39"/>
      <c r="EBL24" s="39"/>
      <c r="EBM24" s="39"/>
      <c r="EBN24" s="39"/>
      <c r="EBO24" s="39"/>
      <c r="EBP24" s="39"/>
      <c r="EBQ24" s="39"/>
      <c r="EBR24" s="39"/>
      <c r="EBS24" s="39"/>
      <c r="EBT24" s="39"/>
      <c r="EBU24" s="39"/>
      <c r="EBV24" s="39"/>
      <c r="EBW24" s="39"/>
      <c r="EBX24" s="39"/>
      <c r="EBY24" s="39"/>
      <c r="EBZ24" s="39"/>
      <c r="ECA24" s="39"/>
      <c r="ECB24" s="39"/>
      <c r="ECC24" s="39"/>
      <c r="ECD24" s="39"/>
      <c r="ECE24" s="39"/>
      <c r="ECF24" s="39"/>
      <c r="ECG24" s="39"/>
      <c r="ECH24" s="39"/>
      <c r="ECI24" s="39"/>
      <c r="ECJ24" s="39"/>
      <c r="ECK24" s="39"/>
      <c r="ECL24" s="39"/>
      <c r="ECM24" s="39"/>
      <c r="ECN24" s="39"/>
      <c r="ECO24" s="39"/>
      <c r="ECP24" s="39"/>
      <c r="ECQ24" s="39"/>
      <c r="ECR24" s="39"/>
      <c r="ECS24" s="39"/>
      <c r="ECT24" s="39"/>
      <c r="ECU24" s="39"/>
      <c r="ECV24" s="39"/>
      <c r="ECW24" s="39"/>
      <c r="ECX24" s="39"/>
      <c r="ECY24" s="39"/>
      <c r="ECZ24" s="39"/>
      <c r="EDA24" s="39"/>
      <c r="EDB24" s="39"/>
      <c r="EDC24" s="39"/>
      <c r="EDD24" s="39"/>
      <c r="EDE24" s="39"/>
      <c r="EDF24" s="39"/>
      <c r="EDG24" s="39"/>
      <c r="EDH24" s="39"/>
      <c r="EDI24" s="39"/>
      <c r="EDJ24" s="39"/>
      <c r="EDK24" s="39"/>
      <c r="EDL24" s="39"/>
      <c r="EDM24" s="39"/>
      <c r="EDN24" s="39"/>
      <c r="EDO24" s="39"/>
      <c r="EDP24" s="39"/>
      <c r="EDQ24" s="39"/>
      <c r="EDR24" s="39"/>
      <c r="EDS24" s="39"/>
      <c r="EDT24" s="39"/>
      <c r="EDU24" s="39"/>
      <c r="EDV24" s="39"/>
      <c r="EDW24" s="39"/>
      <c r="EDX24" s="39"/>
      <c r="EDY24" s="39"/>
      <c r="EDZ24" s="39"/>
      <c r="EEA24" s="39"/>
      <c r="EEB24" s="39"/>
      <c r="EEC24" s="39"/>
      <c r="EED24" s="39"/>
      <c r="EEE24" s="39"/>
      <c r="EEF24" s="39"/>
      <c r="EEG24" s="39"/>
      <c r="EEH24" s="39"/>
      <c r="EEI24" s="39"/>
      <c r="EEJ24" s="39"/>
      <c r="EEK24" s="39"/>
      <c r="EEL24" s="39"/>
      <c r="EEM24" s="39"/>
      <c r="EEN24" s="39"/>
      <c r="EEO24" s="39"/>
      <c r="EEP24" s="39"/>
      <c r="EEQ24" s="39"/>
      <c r="EER24" s="39"/>
      <c r="EES24" s="39"/>
      <c r="EET24" s="39"/>
      <c r="EEU24" s="39"/>
      <c r="EEV24" s="39"/>
      <c r="EEW24" s="39"/>
      <c r="EEX24" s="39"/>
      <c r="EEY24" s="39"/>
      <c r="EEZ24" s="39"/>
      <c r="EFA24" s="39"/>
      <c r="EFB24" s="39"/>
      <c r="EFC24" s="39"/>
      <c r="EFD24" s="39"/>
      <c r="EFE24" s="39"/>
      <c r="EFF24" s="39"/>
      <c r="EFG24" s="39"/>
      <c r="EFH24" s="39"/>
      <c r="EFI24" s="39"/>
      <c r="EFJ24" s="39"/>
      <c r="EFK24" s="39"/>
      <c r="EFL24" s="39"/>
      <c r="EFM24" s="39"/>
      <c r="EFN24" s="39"/>
      <c r="EFO24" s="39"/>
      <c r="EFP24" s="39"/>
      <c r="EFQ24" s="39"/>
      <c r="EFR24" s="39"/>
      <c r="EFS24" s="39"/>
      <c r="EFT24" s="39"/>
      <c r="EFU24" s="39"/>
      <c r="EFV24" s="39"/>
      <c r="EFW24" s="39"/>
      <c r="EFX24" s="39"/>
      <c r="EFY24" s="39"/>
      <c r="EFZ24" s="39"/>
      <c r="EGA24" s="39"/>
      <c r="EGB24" s="39"/>
      <c r="EGC24" s="39"/>
      <c r="EGD24" s="39"/>
      <c r="EGE24" s="39"/>
      <c r="EGF24" s="39"/>
      <c r="EGG24" s="39"/>
      <c r="EGH24" s="39"/>
      <c r="EGI24" s="39"/>
      <c r="EGJ24" s="39"/>
      <c r="EGK24" s="39"/>
      <c r="EGL24" s="39"/>
      <c r="EGM24" s="39"/>
      <c r="EGN24" s="39"/>
      <c r="EGO24" s="39"/>
      <c r="EGP24" s="39"/>
      <c r="EGQ24" s="39"/>
      <c r="EGR24" s="39"/>
      <c r="EGS24" s="39"/>
      <c r="EGT24" s="39"/>
      <c r="EGU24" s="39"/>
      <c r="EGV24" s="39"/>
      <c r="EGW24" s="39"/>
      <c r="EGX24" s="39"/>
      <c r="EGY24" s="39"/>
      <c r="EGZ24" s="39"/>
      <c r="EHA24" s="39"/>
      <c r="EHB24" s="39"/>
      <c r="EHC24" s="39"/>
      <c r="EHD24" s="39"/>
      <c r="EHE24" s="39"/>
      <c r="EHF24" s="39"/>
      <c r="EHG24" s="39"/>
      <c r="EHH24" s="39"/>
      <c r="EHI24" s="39"/>
      <c r="EHJ24" s="39"/>
      <c r="EHK24" s="39"/>
      <c r="EHL24" s="39"/>
      <c r="EHM24" s="39"/>
      <c r="EHN24" s="39"/>
      <c r="EHO24" s="39"/>
      <c r="EHP24" s="39"/>
      <c r="EHQ24" s="39"/>
      <c r="EHR24" s="39"/>
      <c r="EHS24" s="39"/>
      <c r="EHT24" s="39"/>
      <c r="EHU24" s="39"/>
      <c r="EHV24" s="39"/>
      <c r="EHW24" s="39"/>
      <c r="EHX24" s="39"/>
      <c r="EHY24" s="39"/>
      <c r="EHZ24" s="39"/>
      <c r="EIA24" s="39"/>
      <c r="EIB24" s="39"/>
      <c r="EIC24" s="39"/>
      <c r="EID24" s="39"/>
      <c r="EIE24" s="39"/>
      <c r="EIF24" s="39"/>
      <c r="EIG24" s="39"/>
      <c r="EIH24" s="39"/>
      <c r="EII24" s="39"/>
      <c r="EIJ24" s="39"/>
      <c r="EIK24" s="39"/>
      <c r="EIL24" s="39"/>
      <c r="EIM24" s="39"/>
      <c r="EIN24" s="39"/>
      <c r="EIO24" s="39"/>
      <c r="EIP24" s="39"/>
      <c r="EIQ24" s="39"/>
      <c r="EIR24" s="39"/>
      <c r="EIS24" s="39"/>
      <c r="EIT24" s="39"/>
      <c r="EIU24" s="39"/>
      <c r="EIV24" s="39"/>
      <c r="EIW24" s="39"/>
      <c r="EIX24" s="39"/>
      <c r="EIY24" s="39"/>
      <c r="EIZ24" s="39"/>
      <c r="EJA24" s="39"/>
      <c r="EJB24" s="39"/>
      <c r="EJC24" s="39"/>
      <c r="EJD24" s="39"/>
      <c r="EJE24" s="39"/>
      <c r="EJF24" s="39"/>
      <c r="EJG24" s="39"/>
      <c r="EJH24" s="39"/>
      <c r="EJI24" s="39"/>
      <c r="EJJ24" s="39"/>
      <c r="EJK24" s="39"/>
      <c r="EJL24" s="39"/>
      <c r="EJM24" s="39"/>
      <c r="EJN24" s="39"/>
      <c r="EJO24" s="39"/>
      <c r="EJP24" s="39"/>
      <c r="EJQ24" s="39"/>
      <c r="EJR24" s="39"/>
      <c r="EJS24" s="39"/>
      <c r="EJT24" s="39"/>
      <c r="EJU24" s="39"/>
      <c r="EJV24" s="39"/>
      <c r="EJW24" s="39"/>
      <c r="EJX24" s="39"/>
      <c r="EJY24" s="39"/>
      <c r="EJZ24" s="39"/>
      <c r="EKA24" s="39"/>
      <c r="EKB24" s="39"/>
      <c r="EKC24" s="39"/>
      <c r="EKD24" s="39"/>
      <c r="EKE24" s="39"/>
      <c r="EKF24" s="39"/>
      <c r="EKG24" s="39"/>
      <c r="EKH24" s="39"/>
      <c r="EKI24" s="39"/>
      <c r="EKJ24" s="39"/>
      <c r="EKK24" s="39"/>
      <c r="EKL24" s="39"/>
      <c r="EKM24" s="39"/>
      <c r="EKN24" s="39"/>
      <c r="EKO24" s="39"/>
      <c r="EKP24" s="39"/>
      <c r="EKQ24" s="39"/>
      <c r="EKR24" s="39"/>
      <c r="EKS24" s="39"/>
      <c r="EKT24" s="39"/>
      <c r="EKU24" s="39"/>
      <c r="EKV24" s="39"/>
      <c r="EKW24" s="39"/>
      <c r="EKX24" s="39"/>
      <c r="EKY24" s="39"/>
      <c r="EKZ24" s="39"/>
      <c r="ELA24" s="39"/>
      <c r="ELB24" s="39"/>
      <c r="ELC24" s="39"/>
      <c r="ELD24" s="39"/>
      <c r="ELE24" s="39"/>
      <c r="ELF24" s="39"/>
      <c r="ELG24" s="39"/>
      <c r="ELH24" s="39"/>
      <c r="ELI24" s="39"/>
      <c r="ELJ24" s="39"/>
      <c r="ELK24" s="39"/>
      <c r="ELL24" s="39"/>
      <c r="ELM24" s="39"/>
      <c r="ELN24" s="39"/>
      <c r="ELO24" s="39"/>
      <c r="ELP24" s="39"/>
      <c r="ELQ24" s="39"/>
      <c r="ELR24" s="39"/>
      <c r="ELS24" s="39"/>
      <c r="ELT24" s="39"/>
      <c r="ELU24" s="39"/>
      <c r="ELV24" s="39"/>
      <c r="ELW24" s="39"/>
      <c r="ELX24" s="39"/>
      <c r="ELY24" s="39"/>
      <c r="ELZ24" s="39"/>
      <c r="EMA24" s="39"/>
      <c r="EMB24" s="39"/>
      <c r="EMC24" s="39"/>
      <c r="EMD24" s="39"/>
      <c r="EME24" s="39"/>
      <c r="EMF24" s="39"/>
      <c r="EMG24" s="39"/>
      <c r="EMH24" s="39"/>
      <c r="EMI24" s="39"/>
      <c r="EMJ24" s="39"/>
      <c r="EMK24" s="39"/>
      <c r="EML24" s="39"/>
      <c r="EMM24" s="39"/>
      <c r="EMN24" s="39"/>
      <c r="EMO24" s="39"/>
      <c r="EMP24" s="39"/>
      <c r="EMQ24" s="39"/>
      <c r="EMR24" s="39"/>
      <c r="EMS24" s="39"/>
      <c r="EMT24" s="39"/>
      <c r="EMU24" s="39"/>
      <c r="EMV24" s="39"/>
      <c r="EMW24" s="39"/>
      <c r="EMX24" s="39"/>
      <c r="EMY24" s="39"/>
      <c r="EMZ24" s="39"/>
      <c r="ENA24" s="39"/>
      <c r="ENB24" s="39"/>
      <c r="ENC24" s="39"/>
      <c r="END24" s="39"/>
      <c r="ENE24" s="39"/>
      <c r="ENF24" s="39"/>
      <c r="ENG24" s="39"/>
      <c r="ENH24" s="39"/>
      <c r="ENI24" s="39"/>
      <c r="ENJ24" s="39"/>
      <c r="ENK24" s="39"/>
      <c r="ENL24" s="39"/>
      <c r="ENM24" s="39"/>
      <c r="ENN24" s="39"/>
      <c r="ENO24" s="39"/>
      <c r="ENP24" s="39"/>
      <c r="ENQ24" s="39"/>
      <c r="ENR24" s="39"/>
      <c r="ENS24" s="39"/>
      <c r="ENT24" s="39"/>
      <c r="ENU24" s="39"/>
      <c r="ENV24" s="39"/>
      <c r="ENW24" s="39"/>
      <c r="ENX24" s="39"/>
      <c r="ENY24" s="39"/>
      <c r="ENZ24" s="39"/>
      <c r="EOA24" s="39"/>
      <c r="EOB24" s="39"/>
      <c r="EOC24" s="39"/>
      <c r="EOD24" s="39"/>
      <c r="EOE24" s="39"/>
      <c r="EOF24" s="39"/>
      <c r="EOG24" s="39"/>
      <c r="EOH24" s="39"/>
      <c r="EOI24" s="39"/>
      <c r="EOJ24" s="39"/>
      <c r="EOK24" s="39"/>
      <c r="EOL24" s="39"/>
      <c r="EOM24" s="39"/>
      <c r="EON24" s="39"/>
      <c r="EOO24" s="39"/>
      <c r="EOP24" s="39"/>
      <c r="EOQ24" s="39"/>
      <c r="EOR24" s="39"/>
      <c r="EOS24" s="39"/>
      <c r="EOT24" s="39"/>
      <c r="EOU24" s="39"/>
      <c r="EOV24" s="39"/>
      <c r="EOW24" s="39"/>
      <c r="EOX24" s="39"/>
      <c r="EOY24" s="39"/>
      <c r="EOZ24" s="39"/>
      <c r="EPA24" s="39"/>
      <c r="EPB24" s="39"/>
      <c r="EPC24" s="39"/>
      <c r="EPD24" s="39"/>
      <c r="EPE24" s="39"/>
      <c r="EPF24" s="39"/>
      <c r="EPG24" s="39"/>
      <c r="EPH24" s="39"/>
      <c r="EPI24" s="39"/>
      <c r="EPJ24" s="39"/>
      <c r="EPK24" s="39"/>
      <c r="EPL24" s="39"/>
      <c r="EPM24" s="39"/>
      <c r="EPN24" s="39"/>
      <c r="EPO24" s="39"/>
      <c r="EPP24" s="39"/>
      <c r="EPQ24" s="39"/>
      <c r="EPR24" s="39"/>
      <c r="EPS24" s="39"/>
      <c r="EPT24" s="39"/>
      <c r="EPU24" s="39"/>
      <c r="EPV24" s="39"/>
      <c r="EPW24" s="39"/>
      <c r="EPX24" s="39"/>
      <c r="EPY24" s="39"/>
      <c r="EPZ24" s="39"/>
      <c r="EQA24" s="39"/>
      <c r="EQB24" s="39"/>
      <c r="EQC24" s="39"/>
      <c r="EQD24" s="39"/>
      <c r="EQE24" s="39"/>
      <c r="EQF24" s="39"/>
      <c r="EQG24" s="39"/>
      <c r="EQH24" s="39"/>
      <c r="EQI24" s="39"/>
      <c r="EQJ24" s="39"/>
      <c r="EQK24" s="39"/>
      <c r="EQL24" s="39"/>
      <c r="EQM24" s="39"/>
      <c r="EQN24" s="39"/>
      <c r="EQO24" s="39"/>
      <c r="EQP24" s="39"/>
      <c r="EQQ24" s="39"/>
      <c r="EQR24" s="39"/>
      <c r="EQS24" s="39"/>
      <c r="EQT24" s="39"/>
      <c r="EQU24" s="39"/>
      <c r="EQV24" s="39"/>
      <c r="EQW24" s="39"/>
      <c r="EQX24" s="39"/>
      <c r="EQY24" s="39"/>
      <c r="EQZ24" s="39"/>
      <c r="ERA24" s="39"/>
      <c r="ERB24" s="39"/>
      <c r="ERC24" s="39"/>
      <c r="ERD24" s="39"/>
      <c r="ERE24" s="39"/>
      <c r="ERF24" s="39"/>
      <c r="ERG24" s="39"/>
      <c r="ERH24" s="39"/>
      <c r="ERI24" s="39"/>
      <c r="ERJ24" s="39"/>
      <c r="ERK24" s="39"/>
      <c r="ERL24" s="39"/>
      <c r="ERM24" s="39"/>
      <c r="ERN24" s="39"/>
      <c r="ERO24" s="39"/>
      <c r="ERP24" s="39"/>
      <c r="ERQ24" s="39"/>
      <c r="ERR24" s="39"/>
      <c r="ERS24" s="39"/>
      <c r="ERT24" s="39"/>
      <c r="ERU24" s="39"/>
      <c r="ERV24" s="39"/>
      <c r="ERW24" s="39"/>
      <c r="ERX24" s="39"/>
      <c r="ERY24" s="39"/>
      <c r="ERZ24" s="39"/>
      <c r="ESA24" s="39"/>
      <c r="ESB24" s="39"/>
      <c r="ESC24" s="39"/>
      <c r="ESD24" s="39"/>
      <c r="ESE24" s="39"/>
      <c r="ESF24" s="39"/>
      <c r="ESG24" s="39"/>
      <c r="ESH24" s="39"/>
      <c r="ESI24" s="39"/>
      <c r="ESJ24" s="39"/>
      <c r="ESK24" s="39"/>
      <c r="ESL24" s="39"/>
      <c r="ESM24" s="39"/>
      <c r="ESN24" s="39"/>
      <c r="ESO24" s="39"/>
      <c r="ESP24" s="39"/>
      <c r="ESQ24" s="39"/>
      <c r="ESR24" s="39"/>
      <c r="ESS24" s="39"/>
      <c r="EST24" s="39"/>
      <c r="ESU24" s="39"/>
      <c r="ESV24" s="39"/>
      <c r="ESW24" s="39"/>
      <c r="ESX24" s="39"/>
      <c r="ESY24" s="39"/>
      <c r="ESZ24" s="39"/>
      <c r="ETA24" s="39"/>
      <c r="ETB24" s="39"/>
      <c r="ETC24" s="39"/>
      <c r="ETD24" s="39"/>
      <c r="ETE24" s="39"/>
      <c r="ETF24" s="39"/>
      <c r="ETG24" s="39"/>
      <c r="ETH24" s="39"/>
      <c r="ETI24" s="39"/>
      <c r="ETJ24" s="39"/>
      <c r="ETK24" s="39"/>
      <c r="ETL24" s="39"/>
      <c r="ETM24" s="39"/>
      <c r="ETN24" s="39"/>
      <c r="ETO24" s="39"/>
      <c r="ETP24" s="39"/>
      <c r="ETQ24" s="39"/>
      <c r="ETR24" s="39"/>
      <c r="ETS24" s="39"/>
      <c r="ETT24" s="39"/>
      <c r="ETU24" s="39"/>
      <c r="ETV24" s="39"/>
      <c r="ETW24" s="39"/>
      <c r="ETX24" s="39"/>
      <c r="ETY24" s="39"/>
      <c r="ETZ24" s="39"/>
      <c r="EUA24" s="39"/>
      <c r="EUB24" s="39"/>
      <c r="EUC24" s="39"/>
      <c r="EUD24" s="39"/>
      <c r="EUE24" s="39"/>
      <c r="EUF24" s="39"/>
      <c r="EUG24" s="39"/>
      <c r="EUH24" s="39"/>
      <c r="EUI24" s="39"/>
      <c r="EUJ24" s="39"/>
      <c r="EUK24" s="39"/>
      <c r="EUL24" s="39"/>
      <c r="EUM24" s="39"/>
      <c r="EUN24" s="39"/>
      <c r="EUO24" s="39"/>
      <c r="EUP24" s="39"/>
      <c r="EUQ24" s="39"/>
      <c r="EUR24" s="39"/>
      <c r="EUS24" s="39"/>
      <c r="EUT24" s="39"/>
      <c r="EUU24" s="39"/>
      <c r="EUV24" s="39"/>
      <c r="EUW24" s="39"/>
      <c r="EUX24" s="39"/>
      <c r="EUY24" s="39"/>
      <c r="EUZ24" s="39"/>
      <c r="EVA24" s="39"/>
      <c r="EVB24" s="39"/>
      <c r="EVC24" s="39"/>
      <c r="EVD24" s="39"/>
      <c r="EVE24" s="39"/>
      <c r="EVF24" s="39"/>
      <c r="EVG24" s="39"/>
      <c r="EVH24" s="39"/>
      <c r="EVI24" s="39"/>
      <c r="EVJ24" s="39"/>
      <c r="EVK24" s="39"/>
      <c r="EVL24" s="39"/>
      <c r="EVM24" s="39"/>
      <c r="EVN24" s="39"/>
      <c r="EVO24" s="39"/>
      <c r="EVP24" s="39"/>
      <c r="EVQ24" s="39"/>
      <c r="EVR24" s="39"/>
      <c r="EVS24" s="39"/>
      <c r="EVT24" s="39"/>
      <c r="EVU24" s="39"/>
      <c r="EVV24" s="39"/>
      <c r="EVW24" s="39"/>
      <c r="EVX24" s="39"/>
      <c r="EVY24" s="39"/>
      <c r="EVZ24" s="39"/>
      <c r="EWA24" s="39"/>
      <c r="EWB24" s="39"/>
      <c r="EWC24" s="39"/>
      <c r="EWD24" s="39"/>
      <c r="EWE24" s="39"/>
      <c r="EWF24" s="39"/>
      <c r="EWG24" s="39"/>
      <c r="EWH24" s="39"/>
      <c r="EWI24" s="39"/>
      <c r="EWJ24" s="39"/>
      <c r="EWK24" s="39"/>
      <c r="EWL24" s="39"/>
      <c r="EWM24" s="39"/>
      <c r="EWN24" s="39"/>
      <c r="EWO24" s="39"/>
      <c r="EWP24" s="39"/>
      <c r="EWQ24" s="39"/>
      <c r="EWR24" s="39"/>
      <c r="EWS24" s="39"/>
      <c r="EWT24" s="39"/>
      <c r="EWU24" s="39"/>
      <c r="EWV24" s="39"/>
      <c r="EWW24" s="39"/>
      <c r="EWX24" s="39"/>
      <c r="EWY24" s="39"/>
      <c r="EWZ24" s="39"/>
      <c r="EXA24" s="39"/>
      <c r="EXB24" s="39"/>
      <c r="EXC24" s="39"/>
      <c r="EXD24" s="39"/>
      <c r="EXE24" s="39"/>
      <c r="EXF24" s="39"/>
      <c r="EXG24" s="39"/>
      <c r="EXH24" s="39"/>
      <c r="EXI24" s="39"/>
      <c r="EXJ24" s="39"/>
      <c r="EXK24" s="39"/>
      <c r="EXL24" s="39"/>
      <c r="EXM24" s="39"/>
      <c r="EXN24" s="39"/>
      <c r="EXO24" s="39"/>
      <c r="EXP24" s="39"/>
      <c r="EXQ24" s="39"/>
      <c r="EXR24" s="39"/>
      <c r="EXS24" s="39"/>
      <c r="EXT24" s="39"/>
      <c r="EXU24" s="39"/>
      <c r="EXV24" s="39"/>
      <c r="EXW24" s="39"/>
      <c r="EXX24" s="39"/>
      <c r="EXY24" s="39"/>
      <c r="EXZ24" s="39"/>
      <c r="EYA24" s="39"/>
      <c r="EYB24" s="39"/>
      <c r="EYC24" s="39"/>
      <c r="EYD24" s="39"/>
      <c r="EYE24" s="39"/>
      <c r="EYF24" s="39"/>
      <c r="EYG24" s="39"/>
      <c r="EYH24" s="39"/>
      <c r="EYI24" s="39"/>
      <c r="EYJ24" s="39"/>
      <c r="EYK24" s="39"/>
      <c r="EYL24" s="39"/>
      <c r="EYM24" s="39"/>
      <c r="EYN24" s="39"/>
      <c r="EYO24" s="39"/>
      <c r="EYP24" s="39"/>
      <c r="EYQ24" s="39"/>
      <c r="EYR24" s="39"/>
      <c r="EYS24" s="39"/>
      <c r="EYT24" s="39"/>
      <c r="EYU24" s="39"/>
      <c r="EYV24" s="39"/>
      <c r="EYW24" s="39"/>
      <c r="EYX24" s="39"/>
      <c r="EYY24" s="39"/>
      <c r="EYZ24" s="39"/>
      <c r="EZA24" s="39"/>
      <c r="EZB24" s="39"/>
      <c r="EZC24" s="39"/>
      <c r="EZD24" s="39"/>
      <c r="EZE24" s="39"/>
      <c r="EZF24" s="39"/>
      <c r="EZG24" s="39"/>
      <c r="EZH24" s="39"/>
      <c r="EZI24" s="39"/>
      <c r="EZJ24" s="39"/>
      <c r="EZK24" s="39"/>
      <c r="EZL24" s="39"/>
      <c r="EZM24" s="39"/>
      <c r="EZN24" s="39"/>
      <c r="EZO24" s="39"/>
      <c r="EZP24" s="39"/>
      <c r="EZQ24" s="39"/>
      <c r="EZR24" s="39"/>
      <c r="EZS24" s="39"/>
      <c r="EZT24" s="39"/>
      <c r="EZU24" s="39"/>
      <c r="EZV24" s="39"/>
      <c r="EZW24" s="39"/>
      <c r="EZX24" s="39"/>
      <c r="EZY24" s="39"/>
      <c r="EZZ24" s="39"/>
      <c r="FAA24" s="39"/>
      <c r="FAB24" s="39"/>
      <c r="FAC24" s="39"/>
      <c r="FAD24" s="39"/>
      <c r="FAE24" s="39"/>
      <c r="FAF24" s="39"/>
      <c r="FAG24" s="39"/>
      <c r="FAH24" s="39"/>
      <c r="FAI24" s="39"/>
      <c r="FAJ24" s="39"/>
      <c r="FAK24" s="39"/>
      <c r="FAL24" s="39"/>
      <c r="FAM24" s="39"/>
      <c r="FAN24" s="39"/>
      <c r="FAO24" s="39"/>
      <c r="FAP24" s="39"/>
      <c r="FAQ24" s="39"/>
      <c r="FAR24" s="39"/>
      <c r="FAS24" s="39"/>
      <c r="FAT24" s="39"/>
      <c r="FAU24" s="39"/>
      <c r="FAV24" s="39"/>
      <c r="FAW24" s="39"/>
      <c r="FAX24" s="39"/>
      <c r="FAY24" s="39"/>
      <c r="FAZ24" s="39"/>
      <c r="FBA24" s="39"/>
      <c r="FBB24" s="39"/>
      <c r="FBC24" s="39"/>
      <c r="FBD24" s="39"/>
      <c r="FBE24" s="39"/>
      <c r="FBF24" s="39"/>
      <c r="FBG24" s="39"/>
      <c r="FBH24" s="39"/>
      <c r="FBI24" s="39"/>
      <c r="FBJ24" s="39"/>
      <c r="FBK24" s="39"/>
      <c r="FBL24" s="39"/>
      <c r="FBM24" s="39"/>
      <c r="FBN24" s="39"/>
      <c r="FBO24" s="39"/>
      <c r="FBP24" s="39"/>
      <c r="FBQ24" s="39"/>
      <c r="FBR24" s="39"/>
      <c r="FBS24" s="39"/>
      <c r="FBT24" s="39"/>
      <c r="FBU24" s="39"/>
      <c r="FBV24" s="39"/>
      <c r="FBW24" s="39"/>
      <c r="FBX24" s="39"/>
      <c r="FBY24" s="39"/>
      <c r="FBZ24" s="39"/>
      <c r="FCA24" s="39"/>
      <c r="FCB24" s="39"/>
      <c r="FCC24" s="39"/>
      <c r="FCD24" s="39"/>
      <c r="FCE24" s="39"/>
      <c r="FCF24" s="39"/>
      <c r="FCG24" s="39"/>
      <c r="FCH24" s="39"/>
      <c r="FCI24" s="39"/>
      <c r="FCJ24" s="39"/>
      <c r="FCK24" s="39"/>
      <c r="FCL24" s="39"/>
      <c r="FCM24" s="39"/>
      <c r="FCN24" s="39"/>
      <c r="FCO24" s="39"/>
      <c r="FCP24" s="39"/>
      <c r="FCQ24" s="39"/>
      <c r="FCR24" s="39"/>
      <c r="FCS24" s="39"/>
      <c r="FCT24" s="39"/>
      <c r="FCU24" s="39"/>
      <c r="FCV24" s="39"/>
      <c r="FCW24" s="39"/>
      <c r="FCX24" s="39"/>
      <c r="FCY24" s="39"/>
      <c r="FCZ24" s="39"/>
      <c r="FDA24" s="39"/>
      <c r="FDB24" s="39"/>
      <c r="FDC24" s="39"/>
      <c r="FDD24" s="39"/>
      <c r="FDE24" s="39"/>
      <c r="FDF24" s="39"/>
      <c r="FDG24" s="39"/>
      <c r="FDH24" s="39"/>
      <c r="FDI24" s="39"/>
      <c r="FDJ24" s="39"/>
      <c r="FDK24" s="39"/>
      <c r="FDL24" s="39"/>
      <c r="FDM24" s="39"/>
      <c r="FDN24" s="39"/>
      <c r="FDO24" s="39"/>
      <c r="FDP24" s="39"/>
      <c r="FDQ24" s="39"/>
      <c r="FDR24" s="39"/>
      <c r="FDS24" s="39"/>
      <c r="FDT24" s="39"/>
      <c r="FDU24" s="39"/>
      <c r="FDV24" s="39"/>
      <c r="FDW24" s="39"/>
      <c r="FDX24" s="39"/>
      <c r="FDY24" s="39"/>
      <c r="FDZ24" s="39"/>
      <c r="FEA24" s="39"/>
      <c r="FEB24" s="39"/>
      <c r="FEC24" s="39"/>
      <c r="FED24" s="39"/>
      <c r="FEE24" s="39"/>
      <c r="FEF24" s="39"/>
      <c r="FEG24" s="39"/>
      <c r="FEH24" s="39"/>
      <c r="FEI24" s="39"/>
      <c r="FEJ24" s="39"/>
      <c r="FEK24" s="39"/>
      <c r="FEL24" s="39"/>
      <c r="FEM24" s="39"/>
      <c r="FEN24" s="39"/>
      <c r="FEO24" s="39"/>
      <c r="FEP24" s="39"/>
      <c r="FEQ24" s="39"/>
      <c r="FER24" s="39"/>
      <c r="FES24" s="39"/>
      <c r="FET24" s="39"/>
      <c r="FEU24" s="39"/>
      <c r="FEV24" s="39"/>
      <c r="FEW24" s="39"/>
      <c r="FEX24" s="39"/>
      <c r="FEY24" s="39"/>
      <c r="FEZ24" s="39"/>
      <c r="FFA24" s="39"/>
      <c r="FFB24" s="39"/>
      <c r="FFC24" s="39"/>
      <c r="FFD24" s="39"/>
      <c r="FFE24" s="39"/>
      <c r="FFF24" s="39"/>
      <c r="FFG24" s="39"/>
      <c r="FFH24" s="39"/>
      <c r="FFI24" s="39"/>
      <c r="FFJ24" s="39"/>
      <c r="FFK24" s="39"/>
      <c r="FFL24" s="39"/>
      <c r="FFM24" s="39"/>
      <c r="FFN24" s="39"/>
      <c r="FFO24" s="39"/>
      <c r="FFP24" s="39"/>
      <c r="FFQ24" s="39"/>
      <c r="FFR24" s="39"/>
      <c r="FFS24" s="39"/>
      <c r="FFT24" s="39"/>
      <c r="FFU24" s="39"/>
      <c r="FFV24" s="39"/>
      <c r="FFW24" s="39"/>
      <c r="FFX24" s="39"/>
      <c r="FFY24" s="39"/>
      <c r="FFZ24" s="39"/>
      <c r="FGA24" s="39"/>
      <c r="FGB24" s="39"/>
      <c r="FGC24" s="39"/>
      <c r="FGD24" s="39"/>
      <c r="FGE24" s="39"/>
      <c r="FGF24" s="39"/>
      <c r="FGG24" s="39"/>
      <c r="FGH24" s="39"/>
      <c r="FGI24" s="39"/>
      <c r="FGJ24" s="39"/>
      <c r="FGK24" s="39"/>
      <c r="FGL24" s="39"/>
      <c r="FGM24" s="39"/>
      <c r="FGN24" s="39"/>
      <c r="FGO24" s="39"/>
      <c r="FGP24" s="39"/>
      <c r="FGQ24" s="39"/>
      <c r="FGR24" s="39"/>
      <c r="FGS24" s="39"/>
      <c r="FGT24" s="39"/>
      <c r="FGU24" s="39"/>
      <c r="FGV24" s="39"/>
      <c r="FGW24" s="39"/>
      <c r="FGX24" s="39"/>
      <c r="FGY24" s="39"/>
      <c r="FGZ24" s="39"/>
      <c r="FHA24" s="39"/>
      <c r="FHB24" s="39"/>
      <c r="FHC24" s="39"/>
      <c r="FHD24" s="39"/>
      <c r="FHE24" s="39"/>
      <c r="FHF24" s="39"/>
      <c r="FHG24" s="39"/>
      <c r="FHH24" s="39"/>
      <c r="FHI24" s="39"/>
      <c r="FHJ24" s="39"/>
      <c r="FHK24" s="39"/>
      <c r="FHL24" s="39"/>
      <c r="FHM24" s="39"/>
      <c r="FHN24" s="39"/>
      <c r="FHO24" s="39"/>
      <c r="FHP24" s="39"/>
      <c r="FHQ24" s="39"/>
      <c r="FHR24" s="39"/>
      <c r="FHS24" s="39"/>
      <c r="FHT24" s="39"/>
      <c r="FHU24" s="39"/>
      <c r="FHV24" s="39"/>
      <c r="FHW24" s="39"/>
      <c r="FHX24" s="39"/>
      <c r="FHY24" s="39"/>
      <c r="FHZ24" s="39"/>
      <c r="FIA24" s="39"/>
      <c r="FIB24" s="39"/>
      <c r="FIC24" s="39"/>
      <c r="FID24" s="39"/>
      <c r="FIE24" s="39"/>
      <c r="FIF24" s="39"/>
      <c r="FIG24" s="39"/>
      <c r="FIH24" s="39"/>
      <c r="FII24" s="39"/>
      <c r="FIJ24" s="39"/>
      <c r="FIK24" s="39"/>
      <c r="FIL24" s="39"/>
      <c r="FIM24" s="39"/>
      <c r="FIN24" s="39"/>
      <c r="FIO24" s="39"/>
      <c r="FIP24" s="39"/>
      <c r="FIQ24" s="39"/>
      <c r="FIR24" s="39"/>
      <c r="FIS24" s="39"/>
      <c r="FIT24" s="39"/>
      <c r="FIU24" s="39"/>
      <c r="FIV24" s="39"/>
      <c r="FIW24" s="39"/>
      <c r="FIX24" s="39"/>
      <c r="FIY24" s="39"/>
      <c r="FIZ24" s="39"/>
      <c r="FJA24" s="39"/>
      <c r="FJB24" s="39"/>
      <c r="FJC24" s="39"/>
      <c r="FJD24" s="39"/>
      <c r="FJE24" s="39"/>
      <c r="FJF24" s="39"/>
      <c r="FJG24" s="39"/>
      <c r="FJH24" s="39"/>
      <c r="FJI24" s="39"/>
      <c r="FJJ24" s="39"/>
      <c r="FJK24" s="39"/>
      <c r="FJL24" s="39"/>
      <c r="FJM24" s="39"/>
      <c r="FJN24" s="39"/>
      <c r="FJO24" s="39"/>
      <c r="FJP24" s="39"/>
      <c r="FJQ24" s="39"/>
      <c r="FJR24" s="39"/>
      <c r="FJS24" s="39"/>
      <c r="FJT24" s="39"/>
      <c r="FJU24" s="39"/>
      <c r="FJV24" s="39"/>
      <c r="FJW24" s="39"/>
      <c r="FJX24" s="39"/>
      <c r="FJY24" s="39"/>
      <c r="FJZ24" s="39"/>
      <c r="FKA24" s="39"/>
      <c r="FKB24" s="39"/>
      <c r="FKC24" s="39"/>
      <c r="FKD24" s="39"/>
      <c r="FKE24" s="39"/>
      <c r="FKF24" s="39"/>
      <c r="FKG24" s="39"/>
      <c r="FKH24" s="39"/>
      <c r="FKI24" s="39"/>
      <c r="FKJ24" s="39"/>
      <c r="FKK24" s="39"/>
      <c r="FKL24" s="39"/>
      <c r="FKM24" s="39"/>
      <c r="FKN24" s="39"/>
      <c r="FKO24" s="39"/>
      <c r="FKP24" s="39"/>
      <c r="FKQ24" s="39"/>
      <c r="FKR24" s="39"/>
      <c r="FKS24" s="39"/>
      <c r="FKT24" s="39"/>
      <c r="FKU24" s="39"/>
      <c r="FKV24" s="39"/>
      <c r="FKW24" s="39"/>
      <c r="FKX24" s="39"/>
      <c r="FKY24" s="39"/>
      <c r="FKZ24" s="39"/>
      <c r="FLA24" s="39"/>
      <c r="FLB24" s="39"/>
      <c r="FLC24" s="39"/>
      <c r="FLD24" s="39"/>
      <c r="FLE24" s="39"/>
      <c r="FLF24" s="39"/>
      <c r="FLG24" s="39"/>
      <c r="FLH24" s="39"/>
      <c r="FLI24" s="39"/>
      <c r="FLJ24" s="39"/>
      <c r="FLK24" s="39"/>
      <c r="FLL24" s="39"/>
      <c r="FLM24" s="39"/>
      <c r="FLN24" s="39"/>
      <c r="FLO24" s="39"/>
      <c r="FLP24" s="39"/>
      <c r="FLQ24" s="39"/>
      <c r="FLR24" s="39"/>
      <c r="FLS24" s="39"/>
      <c r="FLT24" s="39"/>
      <c r="FLU24" s="39"/>
      <c r="FLV24" s="39"/>
      <c r="FLW24" s="39"/>
      <c r="FLX24" s="39"/>
      <c r="FLY24" s="39"/>
      <c r="FLZ24" s="39"/>
      <c r="FMA24" s="39"/>
      <c r="FMB24" s="39"/>
      <c r="FMC24" s="39"/>
      <c r="FMD24" s="39"/>
      <c r="FME24" s="39"/>
      <c r="FMF24" s="39"/>
      <c r="FMG24" s="39"/>
      <c r="FMH24" s="39"/>
      <c r="FMI24" s="39"/>
      <c r="FMJ24" s="39"/>
      <c r="FMK24" s="39"/>
      <c r="FML24" s="39"/>
      <c r="FMM24" s="39"/>
      <c r="FMN24" s="39"/>
      <c r="FMO24" s="39"/>
      <c r="FMP24" s="39"/>
      <c r="FMQ24" s="39"/>
      <c r="FMR24" s="39"/>
      <c r="FMS24" s="39"/>
      <c r="FMT24" s="39"/>
      <c r="FMU24" s="39"/>
      <c r="FMV24" s="39"/>
      <c r="FMW24" s="39"/>
      <c r="FMX24" s="39"/>
      <c r="FMY24" s="39"/>
      <c r="FMZ24" s="39"/>
      <c r="FNA24" s="39"/>
      <c r="FNB24" s="39"/>
      <c r="FNC24" s="39"/>
      <c r="FND24" s="39"/>
      <c r="FNE24" s="39"/>
      <c r="FNF24" s="39"/>
      <c r="FNG24" s="39"/>
      <c r="FNH24" s="39"/>
      <c r="FNI24" s="39"/>
      <c r="FNJ24" s="39"/>
      <c r="FNK24" s="39"/>
      <c r="FNL24" s="39"/>
      <c r="FNM24" s="39"/>
      <c r="FNN24" s="39"/>
      <c r="FNO24" s="39"/>
      <c r="FNP24" s="39"/>
      <c r="FNQ24" s="39"/>
      <c r="FNR24" s="39"/>
      <c r="FNS24" s="39"/>
      <c r="FNT24" s="39"/>
      <c r="FNU24" s="39"/>
      <c r="FNV24" s="39"/>
      <c r="FNW24" s="39"/>
      <c r="FNX24" s="39"/>
      <c r="FNY24" s="39"/>
      <c r="FNZ24" s="39"/>
      <c r="FOA24" s="39"/>
      <c r="FOB24" s="39"/>
      <c r="FOC24" s="39"/>
      <c r="FOD24" s="39"/>
      <c r="FOE24" s="39"/>
      <c r="FOF24" s="39"/>
      <c r="FOG24" s="39"/>
      <c r="FOH24" s="39"/>
      <c r="FOI24" s="39"/>
      <c r="FOJ24" s="39"/>
      <c r="FOK24" s="39"/>
      <c r="FOL24" s="39"/>
      <c r="FOM24" s="39"/>
      <c r="FON24" s="39"/>
      <c r="FOO24" s="39"/>
      <c r="FOP24" s="39"/>
      <c r="FOQ24" s="39"/>
      <c r="FOR24" s="39"/>
      <c r="FOS24" s="39"/>
      <c r="FOT24" s="39"/>
      <c r="FOU24" s="39"/>
      <c r="FOV24" s="39"/>
      <c r="FOW24" s="39"/>
      <c r="FOX24" s="39"/>
      <c r="FOY24" s="39"/>
      <c r="FOZ24" s="39"/>
      <c r="FPA24" s="39"/>
      <c r="FPB24" s="39"/>
      <c r="FPC24" s="39"/>
      <c r="FPD24" s="39"/>
      <c r="FPE24" s="39"/>
      <c r="FPF24" s="39"/>
      <c r="FPG24" s="39"/>
      <c r="FPH24" s="39"/>
      <c r="FPI24" s="39"/>
      <c r="FPJ24" s="39"/>
      <c r="FPK24" s="39"/>
      <c r="FPL24" s="39"/>
      <c r="FPM24" s="39"/>
      <c r="FPN24" s="39"/>
      <c r="FPO24" s="39"/>
      <c r="FPP24" s="39"/>
      <c r="FPQ24" s="39"/>
      <c r="FPR24" s="39"/>
      <c r="FPS24" s="39"/>
      <c r="FPT24" s="39"/>
      <c r="FPU24" s="39"/>
      <c r="FPV24" s="39"/>
      <c r="FPW24" s="39"/>
      <c r="FPX24" s="39"/>
      <c r="FPY24" s="39"/>
      <c r="FPZ24" s="39"/>
      <c r="FQA24" s="39"/>
      <c r="FQB24" s="39"/>
      <c r="FQC24" s="39"/>
      <c r="FQD24" s="39"/>
      <c r="FQE24" s="39"/>
      <c r="FQF24" s="39"/>
      <c r="FQG24" s="39"/>
      <c r="FQH24" s="39"/>
      <c r="FQI24" s="39"/>
      <c r="FQJ24" s="39"/>
      <c r="FQK24" s="39"/>
      <c r="FQL24" s="39"/>
      <c r="FQM24" s="39"/>
      <c r="FQN24" s="39"/>
      <c r="FQO24" s="39"/>
      <c r="FQP24" s="39"/>
      <c r="FQQ24" s="39"/>
      <c r="FQR24" s="39"/>
      <c r="FQS24" s="39"/>
      <c r="FQT24" s="39"/>
      <c r="FQU24" s="39"/>
      <c r="FQV24" s="39"/>
      <c r="FQW24" s="39"/>
      <c r="FQX24" s="39"/>
      <c r="FQY24" s="39"/>
      <c r="FQZ24" s="39"/>
      <c r="FRA24" s="39"/>
      <c r="FRB24" s="39"/>
      <c r="FRC24" s="39"/>
      <c r="FRD24" s="39"/>
      <c r="FRE24" s="39"/>
      <c r="FRF24" s="39"/>
      <c r="FRG24" s="39"/>
      <c r="FRH24" s="39"/>
      <c r="FRI24" s="39"/>
      <c r="FRJ24" s="39"/>
      <c r="FRK24" s="39"/>
      <c r="FRL24" s="39"/>
      <c r="FRM24" s="39"/>
      <c r="FRN24" s="39"/>
      <c r="FRO24" s="39"/>
      <c r="FRP24" s="39"/>
      <c r="FRQ24" s="39"/>
      <c r="FRR24" s="39"/>
      <c r="FRS24" s="39"/>
      <c r="FRT24" s="39"/>
      <c r="FRU24" s="39"/>
      <c r="FRV24" s="39"/>
      <c r="FRW24" s="39"/>
      <c r="FRX24" s="39"/>
      <c r="FRY24" s="39"/>
      <c r="FRZ24" s="39"/>
      <c r="FSA24" s="39"/>
      <c r="FSB24" s="39"/>
      <c r="FSC24" s="39"/>
      <c r="FSD24" s="39"/>
      <c r="FSE24" s="39"/>
      <c r="FSF24" s="39"/>
      <c r="FSG24" s="39"/>
      <c r="FSH24" s="39"/>
      <c r="FSI24" s="39"/>
      <c r="FSJ24" s="39"/>
      <c r="FSK24" s="39"/>
      <c r="FSL24" s="39"/>
      <c r="FSM24" s="39"/>
      <c r="FSN24" s="39"/>
      <c r="FSO24" s="39"/>
      <c r="FSP24" s="39"/>
      <c r="FSQ24" s="39"/>
      <c r="FSR24" s="39"/>
      <c r="FSS24" s="39"/>
      <c r="FST24" s="39"/>
      <c r="FSU24" s="39"/>
      <c r="FSV24" s="39"/>
      <c r="FSW24" s="39"/>
      <c r="FSX24" s="39"/>
      <c r="FSY24" s="39"/>
      <c r="FSZ24" s="39"/>
      <c r="FTA24" s="39"/>
      <c r="FTB24" s="39"/>
      <c r="FTC24" s="39"/>
      <c r="FTD24" s="39"/>
      <c r="FTE24" s="39"/>
      <c r="FTF24" s="39"/>
      <c r="FTG24" s="39"/>
      <c r="FTH24" s="39"/>
      <c r="FTI24" s="39"/>
      <c r="FTJ24" s="39"/>
      <c r="FTK24" s="39"/>
      <c r="FTL24" s="39"/>
      <c r="FTM24" s="39"/>
      <c r="FTN24" s="39"/>
      <c r="FTO24" s="39"/>
      <c r="FTP24" s="39"/>
      <c r="FTQ24" s="39"/>
      <c r="FTR24" s="39"/>
      <c r="FTS24" s="39"/>
      <c r="FTT24" s="39"/>
      <c r="FTU24" s="39"/>
      <c r="FTV24" s="39"/>
      <c r="FTW24" s="39"/>
      <c r="FTX24" s="39"/>
      <c r="FTY24" s="39"/>
      <c r="FTZ24" s="39"/>
      <c r="FUA24" s="39"/>
      <c r="FUB24" s="39"/>
      <c r="FUC24" s="39"/>
      <c r="FUD24" s="39"/>
      <c r="FUE24" s="39"/>
      <c r="FUF24" s="39"/>
      <c r="FUG24" s="39"/>
      <c r="FUH24" s="39"/>
      <c r="FUI24" s="39"/>
      <c r="FUJ24" s="39"/>
      <c r="FUK24" s="39"/>
      <c r="FUL24" s="39"/>
      <c r="FUM24" s="39"/>
      <c r="FUN24" s="39"/>
      <c r="FUO24" s="39"/>
      <c r="FUP24" s="39"/>
      <c r="FUQ24" s="39"/>
      <c r="FUR24" s="39"/>
      <c r="FUS24" s="39"/>
      <c r="FUT24" s="39"/>
      <c r="FUU24" s="39"/>
      <c r="FUV24" s="39"/>
      <c r="FUW24" s="39"/>
      <c r="FUX24" s="39"/>
      <c r="FUY24" s="39"/>
      <c r="FUZ24" s="39"/>
      <c r="FVA24" s="39"/>
      <c r="FVB24" s="39"/>
      <c r="FVC24" s="39"/>
      <c r="FVD24" s="39"/>
      <c r="FVE24" s="39"/>
      <c r="FVF24" s="39"/>
      <c r="FVG24" s="39"/>
      <c r="FVH24" s="39"/>
      <c r="FVI24" s="39"/>
      <c r="FVJ24" s="39"/>
      <c r="FVK24" s="39"/>
      <c r="FVL24" s="39"/>
      <c r="FVM24" s="39"/>
      <c r="FVN24" s="39"/>
      <c r="FVO24" s="39"/>
      <c r="FVP24" s="39"/>
      <c r="FVQ24" s="39"/>
      <c r="FVR24" s="39"/>
      <c r="FVS24" s="39"/>
      <c r="FVT24" s="39"/>
      <c r="FVU24" s="39"/>
      <c r="FVV24" s="39"/>
      <c r="FVW24" s="39"/>
      <c r="FVX24" s="39"/>
      <c r="FVY24" s="39"/>
      <c r="FVZ24" s="39"/>
      <c r="FWA24" s="39"/>
      <c r="FWB24" s="39"/>
      <c r="FWC24" s="39"/>
      <c r="FWD24" s="39"/>
      <c r="FWE24" s="39"/>
      <c r="FWF24" s="39"/>
      <c r="FWG24" s="39"/>
      <c r="FWH24" s="39"/>
      <c r="FWI24" s="39"/>
      <c r="FWJ24" s="39"/>
      <c r="FWK24" s="39"/>
      <c r="FWL24" s="39"/>
      <c r="FWM24" s="39"/>
      <c r="FWN24" s="39"/>
      <c r="FWO24" s="39"/>
      <c r="FWP24" s="39"/>
      <c r="FWQ24" s="39"/>
      <c r="FWR24" s="39"/>
      <c r="FWS24" s="39"/>
      <c r="FWT24" s="39"/>
      <c r="FWU24" s="39"/>
      <c r="FWV24" s="39"/>
      <c r="FWW24" s="39"/>
      <c r="FWX24" s="39"/>
      <c r="FWY24" s="39"/>
      <c r="FWZ24" s="39"/>
      <c r="FXA24" s="39"/>
      <c r="FXB24" s="39"/>
      <c r="FXC24" s="39"/>
      <c r="FXD24" s="39"/>
      <c r="FXE24" s="39"/>
      <c r="FXF24" s="39"/>
      <c r="FXG24" s="39"/>
      <c r="FXH24" s="39"/>
      <c r="FXI24" s="39"/>
      <c r="FXJ24" s="39"/>
      <c r="FXK24" s="39"/>
      <c r="FXL24" s="39"/>
      <c r="FXM24" s="39"/>
      <c r="FXN24" s="39"/>
      <c r="FXO24" s="39"/>
      <c r="FXP24" s="39"/>
      <c r="FXQ24" s="39"/>
      <c r="FXR24" s="39"/>
      <c r="FXS24" s="39"/>
      <c r="FXT24" s="39"/>
      <c r="FXU24" s="39"/>
      <c r="FXV24" s="39"/>
      <c r="FXW24" s="39"/>
      <c r="FXX24" s="39"/>
      <c r="FXY24" s="39"/>
      <c r="FXZ24" s="39"/>
      <c r="FYA24" s="39"/>
      <c r="FYB24" s="39"/>
      <c r="FYC24" s="39"/>
      <c r="FYD24" s="39"/>
      <c r="FYE24" s="39"/>
      <c r="FYF24" s="39"/>
      <c r="FYG24" s="39"/>
      <c r="FYH24" s="39"/>
      <c r="FYI24" s="39"/>
      <c r="FYJ24" s="39"/>
      <c r="FYK24" s="39"/>
      <c r="FYL24" s="39"/>
      <c r="FYM24" s="39"/>
      <c r="FYN24" s="39"/>
      <c r="FYO24" s="39"/>
      <c r="FYP24" s="39"/>
      <c r="FYQ24" s="39"/>
      <c r="FYR24" s="39"/>
      <c r="FYS24" s="39"/>
      <c r="FYT24" s="39"/>
      <c r="FYU24" s="39"/>
      <c r="FYV24" s="39"/>
      <c r="FYW24" s="39"/>
      <c r="FYX24" s="39"/>
      <c r="FYY24" s="39"/>
      <c r="FYZ24" s="39"/>
      <c r="FZA24" s="39"/>
      <c r="FZB24" s="39"/>
      <c r="FZC24" s="39"/>
      <c r="FZD24" s="39"/>
      <c r="FZE24" s="39"/>
      <c r="FZF24" s="39"/>
      <c r="FZG24" s="39"/>
      <c r="FZH24" s="39"/>
      <c r="FZI24" s="39"/>
      <c r="FZJ24" s="39"/>
      <c r="FZK24" s="39"/>
      <c r="FZL24" s="39"/>
      <c r="FZM24" s="39"/>
      <c r="FZN24" s="39"/>
      <c r="FZO24" s="39"/>
      <c r="FZP24" s="39"/>
      <c r="FZQ24" s="39"/>
      <c r="FZR24" s="39"/>
      <c r="FZS24" s="39"/>
      <c r="FZT24" s="39"/>
      <c r="FZU24" s="39"/>
      <c r="FZV24" s="39"/>
      <c r="FZW24" s="39"/>
      <c r="FZX24" s="39"/>
      <c r="FZY24" s="39"/>
      <c r="FZZ24" s="39"/>
      <c r="GAA24" s="39"/>
      <c r="GAB24" s="39"/>
      <c r="GAC24" s="39"/>
      <c r="GAD24" s="39"/>
      <c r="GAE24" s="39"/>
      <c r="GAF24" s="39"/>
      <c r="GAG24" s="39"/>
      <c r="GAH24" s="39"/>
      <c r="GAI24" s="39"/>
      <c r="GAJ24" s="39"/>
      <c r="GAK24" s="39"/>
      <c r="GAL24" s="39"/>
      <c r="GAM24" s="39"/>
      <c r="GAN24" s="39"/>
      <c r="GAO24" s="39"/>
      <c r="GAP24" s="39"/>
      <c r="GAQ24" s="39"/>
      <c r="GAR24" s="39"/>
      <c r="GAS24" s="39"/>
      <c r="GAT24" s="39"/>
      <c r="GAU24" s="39"/>
      <c r="GAV24" s="39"/>
      <c r="GAW24" s="39"/>
      <c r="GAX24" s="39"/>
      <c r="GAY24" s="39"/>
      <c r="GAZ24" s="39"/>
      <c r="GBA24" s="39"/>
      <c r="GBB24" s="39"/>
      <c r="GBC24" s="39"/>
      <c r="GBD24" s="39"/>
      <c r="GBE24" s="39"/>
      <c r="GBF24" s="39"/>
      <c r="GBG24" s="39"/>
      <c r="GBH24" s="39"/>
      <c r="GBI24" s="39"/>
      <c r="GBJ24" s="39"/>
      <c r="GBK24" s="39"/>
      <c r="GBL24" s="39"/>
      <c r="GBM24" s="39"/>
      <c r="GBN24" s="39"/>
      <c r="GBO24" s="39"/>
      <c r="GBP24" s="39"/>
      <c r="GBQ24" s="39"/>
      <c r="GBR24" s="39"/>
      <c r="GBS24" s="39"/>
      <c r="GBT24" s="39"/>
      <c r="GBU24" s="39"/>
      <c r="GBV24" s="39"/>
      <c r="GBW24" s="39"/>
      <c r="GBX24" s="39"/>
      <c r="GBY24" s="39"/>
      <c r="GBZ24" s="39"/>
      <c r="GCA24" s="39"/>
      <c r="GCB24" s="39"/>
      <c r="GCC24" s="39"/>
      <c r="GCD24" s="39"/>
      <c r="GCE24" s="39"/>
      <c r="GCF24" s="39"/>
      <c r="GCG24" s="39"/>
      <c r="GCH24" s="39"/>
      <c r="GCI24" s="39"/>
      <c r="GCJ24" s="39"/>
      <c r="GCK24" s="39"/>
      <c r="GCL24" s="39"/>
      <c r="GCM24" s="39"/>
      <c r="GCN24" s="39"/>
      <c r="GCO24" s="39"/>
      <c r="GCP24" s="39"/>
      <c r="GCQ24" s="39"/>
      <c r="GCR24" s="39"/>
      <c r="GCS24" s="39"/>
      <c r="GCT24" s="39"/>
      <c r="GCU24" s="39"/>
      <c r="GCV24" s="39"/>
      <c r="GCW24" s="39"/>
      <c r="GCX24" s="39"/>
      <c r="GCY24" s="39"/>
      <c r="GCZ24" s="39"/>
      <c r="GDA24" s="39"/>
      <c r="GDB24" s="39"/>
      <c r="GDC24" s="39"/>
      <c r="GDD24" s="39"/>
      <c r="GDE24" s="39"/>
      <c r="GDF24" s="39"/>
      <c r="GDG24" s="39"/>
      <c r="GDH24" s="39"/>
      <c r="GDI24" s="39"/>
      <c r="GDJ24" s="39"/>
      <c r="GDK24" s="39"/>
      <c r="GDL24" s="39"/>
      <c r="GDM24" s="39"/>
      <c r="GDN24" s="39"/>
      <c r="GDO24" s="39"/>
      <c r="GDP24" s="39"/>
      <c r="GDQ24" s="39"/>
      <c r="GDR24" s="39"/>
      <c r="GDS24" s="39"/>
      <c r="GDT24" s="39"/>
      <c r="GDU24" s="39"/>
      <c r="GDV24" s="39"/>
      <c r="GDW24" s="39"/>
      <c r="GDX24" s="39"/>
      <c r="GDY24" s="39"/>
      <c r="GDZ24" s="39"/>
      <c r="GEA24" s="39"/>
      <c r="GEB24" s="39"/>
      <c r="GEC24" s="39"/>
      <c r="GED24" s="39"/>
      <c r="GEE24" s="39"/>
      <c r="GEF24" s="39"/>
      <c r="GEG24" s="39"/>
      <c r="GEH24" s="39"/>
      <c r="GEI24" s="39"/>
      <c r="GEJ24" s="39"/>
      <c r="GEK24" s="39"/>
      <c r="GEL24" s="39"/>
      <c r="GEM24" s="39"/>
      <c r="GEN24" s="39"/>
      <c r="GEO24" s="39"/>
      <c r="GEP24" s="39"/>
      <c r="GEQ24" s="39"/>
      <c r="GER24" s="39"/>
      <c r="GES24" s="39"/>
      <c r="GET24" s="39"/>
      <c r="GEU24" s="39"/>
      <c r="GEV24" s="39"/>
      <c r="GEW24" s="39"/>
      <c r="GEX24" s="39"/>
      <c r="GEY24" s="39"/>
      <c r="GEZ24" s="39"/>
      <c r="GFA24" s="39"/>
      <c r="GFB24" s="39"/>
      <c r="GFC24" s="39"/>
      <c r="GFD24" s="39"/>
      <c r="GFE24" s="39"/>
      <c r="GFF24" s="39"/>
      <c r="GFG24" s="39"/>
      <c r="GFH24" s="39"/>
      <c r="GFI24" s="39"/>
      <c r="GFJ24" s="39"/>
      <c r="GFK24" s="39"/>
      <c r="GFL24" s="39"/>
      <c r="GFM24" s="39"/>
      <c r="GFN24" s="39"/>
      <c r="GFO24" s="39"/>
      <c r="GFP24" s="39"/>
      <c r="GFQ24" s="39"/>
      <c r="GFR24" s="39"/>
      <c r="GFS24" s="39"/>
      <c r="GFT24" s="39"/>
      <c r="GFU24" s="39"/>
      <c r="GFV24" s="39"/>
      <c r="GFW24" s="39"/>
      <c r="GFX24" s="39"/>
      <c r="GFY24" s="39"/>
      <c r="GFZ24" s="39"/>
      <c r="GGA24" s="39"/>
      <c r="GGB24" s="39"/>
      <c r="GGC24" s="39"/>
      <c r="GGD24" s="39"/>
      <c r="GGE24" s="39"/>
      <c r="GGF24" s="39"/>
      <c r="GGG24" s="39"/>
      <c r="GGH24" s="39"/>
      <c r="GGI24" s="39"/>
      <c r="GGJ24" s="39"/>
      <c r="GGK24" s="39"/>
      <c r="GGL24" s="39"/>
      <c r="GGM24" s="39"/>
      <c r="GGN24" s="39"/>
      <c r="GGO24" s="39"/>
      <c r="GGP24" s="39"/>
      <c r="GGQ24" s="39"/>
      <c r="GGR24" s="39"/>
      <c r="GGS24" s="39"/>
      <c r="GGT24" s="39"/>
      <c r="GGU24" s="39"/>
      <c r="GGV24" s="39"/>
      <c r="GGW24" s="39"/>
      <c r="GGX24" s="39"/>
      <c r="GGY24" s="39"/>
      <c r="GGZ24" s="39"/>
      <c r="GHA24" s="39"/>
      <c r="GHB24" s="39"/>
      <c r="GHC24" s="39"/>
      <c r="GHD24" s="39"/>
      <c r="GHE24" s="39"/>
      <c r="GHF24" s="39"/>
      <c r="GHG24" s="39"/>
      <c r="GHH24" s="39"/>
      <c r="GHI24" s="39"/>
      <c r="GHJ24" s="39"/>
      <c r="GHK24" s="39"/>
      <c r="GHL24" s="39"/>
      <c r="GHM24" s="39"/>
      <c r="GHN24" s="39"/>
      <c r="GHO24" s="39"/>
      <c r="GHP24" s="39"/>
      <c r="GHQ24" s="39"/>
      <c r="GHR24" s="39"/>
      <c r="GHS24" s="39"/>
      <c r="GHT24" s="39"/>
      <c r="GHU24" s="39"/>
      <c r="GHV24" s="39"/>
      <c r="GHW24" s="39"/>
      <c r="GHX24" s="39"/>
      <c r="GHY24" s="39"/>
      <c r="GHZ24" s="39"/>
      <c r="GIA24" s="39"/>
      <c r="GIB24" s="39"/>
      <c r="GIC24" s="39"/>
      <c r="GID24" s="39"/>
      <c r="GIE24" s="39"/>
      <c r="GIF24" s="39"/>
      <c r="GIG24" s="39"/>
      <c r="GIH24" s="39"/>
      <c r="GII24" s="39"/>
      <c r="GIJ24" s="39"/>
      <c r="GIK24" s="39"/>
      <c r="GIL24" s="39"/>
      <c r="GIM24" s="39"/>
      <c r="GIN24" s="39"/>
      <c r="GIO24" s="39"/>
      <c r="GIP24" s="39"/>
      <c r="GIQ24" s="39"/>
      <c r="GIR24" s="39"/>
      <c r="GIS24" s="39"/>
      <c r="GIT24" s="39"/>
      <c r="GIU24" s="39"/>
      <c r="GIV24" s="39"/>
      <c r="GIW24" s="39"/>
      <c r="GIX24" s="39"/>
      <c r="GIY24" s="39"/>
      <c r="GIZ24" s="39"/>
      <c r="GJA24" s="39"/>
      <c r="GJB24" s="39"/>
      <c r="GJC24" s="39"/>
      <c r="GJD24" s="39"/>
      <c r="GJE24" s="39"/>
      <c r="GJF24" s="39"/>
      <c r="GJG24" s="39"/>
      <c r="GJH24" s="39"/>
      <c r="GJI24" s="39"/>
      <c r="GJJ24" s="39"/>
      <c r="GJK24" s="39"/>
      <c r="GJL24" s="39"/>
      <c r="GJM24" s="39"/>
      <c r="GJN24" s="39"/>
      <c r="GJO24" s="39"/>
      <c r="GJP24" s="39"/>
      <c r="GJQ24" s="39"/>
      <c r="GJR24" s="39"/>
      <c r="GJS24" s="39"/>
      <c r="GJT24" s="39"/>
      <c r="GJU24" s="39"/>
      <c r="GJV24" s="39"/>
      <c r="GJW24" s="39"/>
      <c r="GJX24" s="39"/>
      <c r="GJY24" s="39"/>
      <c r="GJZ24" s="39"/>
      <c r="GKA24" s="39"/>
      <c r="GKB24" s="39"/>
      <c r="GKC24" s="39"/>
      <c r="GKD24" s="39"/>
      <c r="GKE24" s="39"/>
      <c r="GKF24" s="39"/>
      <c r="GKG24" s="39"/>
      <c r="GKH24" s="39"/>
      <c r="GKI24" s="39"/>
      <c r="GKJ24" s="39"/>
      <c r="GKK24" s="39"/>
      <c r="GKL24" s="39"/>
      <c r="GKM24" s="39"/>
      <c r="GKN24" s="39"/>
      <c r="GKO24" s="39"/>
      <c r="GKP24" s="39"/>
      <c r="GKQ24" s="39"/>
      <c r="GKR24" s="39"/>
      <c r="GKS24" s="39"/>
      <c r="GKT24" s="39"/>
      <c r="GKU24" s="39"/>
      <c r="GKV24" s="39"/>
      <c r="GKW24" s="39"/>
      <c r="GKX24" s="39"/>
      <c r="GKY24" s="39"/>
      <c r="GKZ24" s="39"/>
      <c r="GLA24" s="39"/>
      <c r="GLB24" s="39"/>
      <c r="GLC24" s="39"/>
      <c r="GLD24" s="39"/>
      <c r="GLE24" s="39"/>
      <c r="GLF24" s="39"/>
      <c r="GLG24" s="39"/>
      <c r="GLH24" s="39"/>
      <c r="GLI24" s="39"/>
      <c r="GLJ24" s="39"/>
      <c r="GLK24" s="39"/>
      <c r="GLL24" s="39"/>
      <c r="GLM24" s="39"/>
      <c r="GLN24" s="39"/>
      <c r="GLO24" s="39"/>
      <c r="GLP24" s="39"/>
      <c r="GLQ24" s="39"/>
      <c r="GLR24" s="39"/>
      <c r="GLS24" s="39"/>
      <c r="GLT24" s="39"/>
      <c r="GLU24" s="39"/>
      <c r="GLV24" s="39"/>
      <c r="GLW24" s="39"/>
      <c r="GLX24" s="39"/>
      <c r="GLY24" s="39"/>
      <c r="GLZ24" s="39"/>
      <c r="GMA24" s="39"/>
      <c r="GMB24" s="39"/>
      <c r="GMC24" s="39"/>
      <c r="GMD24" s="39"/>
      <c r="GME24" s="39"/>
      <c r="GMF24" s="39"/>
      <c r="GMG24" s="39"/>
      <c r="GMH24" s="39"/>
      <c r="GMI24" s="39"/>
      <c r="GMJ24" s="39"/>
      <c r="GMK24" s="39"/>
      <c r="GML24" s="39"/>
      <c r="GMM24" s="39"/>
      <c r="GMN24" s="39"/>
      <c r="GMO24" s="39"/>
      <c r="GMP24" s="39"/>
      <c r="GMQ24" s="39"/>
      <c r="GMR24" s="39"/>
      <c r="GMS24" s="39"/>
      <c r="GMT24" s="39"/>
      <c r="GMU24" s="39"/>
      <c r="GMV24" s="39"/>
      <c r="GMW24" s="39"/>
      <c r="GMX24" s="39"/>
      <c r="GMY24" s="39"/>
      <c r="GMZ24" s="39"/>
      <c r="GNA24" s="39"/>
      <c r="GNB24" s="39"/>
      <c r="GNC24" s="39"/>
      <c r="GND24" s="39"/>
      <c r="GNE24" s="39"/>
      <c r="GNF24" s="39"/>
      <c r="GNG24" s="39"/>
      <c r="GNH24" s="39"/>
      <c r="GNI24" s="39"/>
      <c r="GNJ24" s="39"/>
      <c r="GNK24" s="39"/>
      <c r="GNL24" s="39"/>
      <c r="GNM24" s="39"/>
      <c r="GNN24" s="39"/>
      <c r="GNO24" s="39"/>
      <c r="GNP24" s="39"/>
      <c r="GNQ24" s="39"/>
      <c r="GNR24" s="39"/>
      <c r="GNS24" s="39"/>
      <c r="GNT24" s="39"/>
      <c r="GNU24" s="39"/>
      <c r="GNV24" s="39"/>
      <c r="GNW24" s="39"/>
      <c r="GNX24" s="39"/>
      <c r="GNY24" s="39"/>
      <c r="GNZ24" s="39"/>
      <c r="GOA24" s="39"/>
      <c r="GOB24" s="39"/>
      <c r="GOC24" s="39"/>
      <c r="GOD24" s="39"/>
      <c r="GOE24" s="39"/>
      <c r="GOF24" s="39"/>
      <c r="GOG24" s="39"/>
      <c r="GOH24" s="39"/>
      <c r="GOI24" s="39"/>
      <c r="GOJ24" s="39"/>
      <c r="GOK24" s="39"/>
      <c r="GOL24" s="39"/>
      <c r="GOM24" s="39"/>
      <c r="GON24" s="39"/>
      <c r="GOO24" s="39"/>
      <c r="GOP24" s="39"/>
      <c r="GOQ24" s="39"/>
      <c r="GOR24" s="39"/>
      <c r="GOS24" s="39"/>
      <c r="GOT24" s="39"/>
      <c r="GOU24" s="39"/>
      <c r="GOV24" s="39"/>
      <c r="GOW24" s="39"/>
      <c r="GOX24" s="39"/>
      <c r="GOY24" s="39"/>
      <c r="GOZ24" s="39"/>
      <c r="GPA24" s="39"/>
      <c r="GPB24" s="39"/>
      <c r="GPC24" s="39"/>
      <c r="GPD24" s="39"/>
      <c r="GPE24" s="39"/>
      <c r="GPF24" s="39"/>
      <c r="GPG24" s="39"/>
      <c r="GPH24" s="39"/>
      <c r="GPI24" s="39"/>
      <c r="GPJ24" s="39"/>
      <c r="GPK24" s="39"/>
      <c r="GPL24" s="39"/>
      <c r="GPM24" s="39"/>
      <c r="GPN24" s="39"/>
      <c r="GPO24" s="39"/>
      <c r="GPP24" s="39"/>
      <c r="GPQ24" s="39"/>
      <c r="GPR24" s="39"/>
      <c r="GPS24" s="39"/>
      <c r="GPT24" s="39"/>
      <c r="GPU24" s="39"/>
      <c r="GPV24" s="39"/>
      <c r="GPW24" s="39"/>
      <c r="GPX24" s="39"/>
      <c r="GPY24" s="39"/>
      <c r="GPZ24" s="39"/>
      <c r="GQA24" s="39"/>
      <c r="GQB24" s="39"/>
      <c r="GQC24" s="39"/>
      <c r="GQD24" s="39"/>
      <c r="GQE24" s="39"/>
      <c r="GQF24" s="39"/>
      <c r="GQG24" s="39"/>
      <c r="GQH24" s="39"/>
      <c r="GQI24" s="39"/>
      <c r="GQJ24" s="39"/>
      <c r="GQK24" s="39"/>
      <c r="GQL24" s="39"/>
      <c r="GQM24" s="39"/>
      <c r="GQN24" s="39"/>
      <c r="GQO24" s="39"/>
      <c r="GQP24" s="39"/>
      <c r="GQQ24" s="39"/>
      <c r="GQR24" s="39"/>
      <c r="GQS24" s="39"/>
      <c r="GQT24" s="39"/>
      <c r="GQU24" s="39"/>
      <c r="GQV24" s="39"/>
      <c r="GQW24" s="39"/>
      <c r="GQX24" s="39"/>
      <c r="GQY24" s="39"/>
      <c r="GQZ24" s="39"/>
      <c r="GRA24" s="39"/>
      <c r="GRB24" s="39"/>
      <c r="GRC24" s="39"/>
      <c r="GRD24" s="39"/>
      <c r="GRE24" s="39"/>
      <c r="GRF24" s="39"/>
      <c r="GRG24" s="39"/>
      <c r="GRH24" s="39"/>
      <c r="GRI24" s="39"/>
      <c r="GRJ24" s="39"/>
      <c r="GRK24" s="39"/>
      <c r="GRL24" s="39"/>
      <c r="GRM24" s="39"/>
      <c r="GRN24" s="39"/>
      <c r="GRO24" s="39"/>
      <c r="GRP24" s="39"/>
      <c r="GRQ24" s="39"/>
      <c r="GRR24" s="39"/>
      <c r="GRS24" s="39"/>
      <c r="GRT24" s="39"/>
      <c r="GRU24" s="39"/>
      <c r="GRV24" s="39"/>
      <c r="GRW24" s="39"/>
      <c r="GRX24" s="39"/>
      <c r="GRY24" s="39"/>
      <c r="GRZ24" s="39"/>
      <c r="GSA24" s="39"/>
      <c r="GSB24" s="39"/>
      <c r="GSC24" s="39"/>
      <c r="GSD24" s="39"/>
      <c r="GSE24" s="39"/>
      <c r="GSF24" s="39"/>
      <c r="GSG24" s="39"/>
      <c r="GSH24" s="39"/>
      <c r="GSI24" s="39"/>
      <c r="GSJ24" s="39"/>
      <c r="GSK24" s="39"/>
      <c r="GSL24" s="39"/>
      <c r="GSM24" s="39"/>
      <c r="GSN24" s="39"/>
      <c r="GSO24" s="39"/>
      <c r="GSP24" s="39"/>
      <c r="GSQ24" s="39"/>
      <c r="GSR24" s="39"/>
      <c r="GSS24" s="39"/>
      <c r="GST24" s="39"/>
      <c r="GSU24" s="39"/>
      <c r="GSV24" s="39"/>
      <c r="GSW24" s="39"/>
      <c r="GSX24" s="39"/>
      <c r="GSY24" s="39"/>
      <c r="GSZ24" s="39"/>
      <c r="GTA24" s="39"/>
      <c r="GTB24" s="39"/>
      <c r="GTC24" s="39"/>
      <c r="GTD24" s="39"/>
      <c r="GTE24" s="39"/>
      <c r="GTF24" s="39"/>
      <c r="GTG24" s="39"/>
      <c r="GTH24" s="39"/>
      <c r="GTI24" s="39"/>
      <c r="GTJ24" s="39"/>
      <c r="GTK24" s="39"/>
      <c r="GTL24" s="39"/>
      <c r="GTM24" s="39"/>
      <c r="GTN24" s="39"/>
      <c r="GTO24" s="39"/>
      <c r="GTP24" s="39"/>
      <c r="GTQ24" s="39"/>
      <c r="GTR24" s="39"/>
      <c r="GTS24" s="39"/>
      <c r="GTT24" s="39"/>
      <c r="GTU24" s="39"/>
      <c r="GTV24" s="39"/>
      <c r="GTW24" s="39"/>
      <c r="GTX24" s="39"/>
      <c r="GTY24" s="39"/>
      <c r="GTZ24" s="39"/>
      <c r="GUA24" s="39"/>
      <c r="GUB24" s="39"/>
      <c r="GUC24" s="39"/>
      <c r="GUD24" s="39"/>
      <c r="GUE24" s="39"/>
      <c r="GUF24" s="39"/>
      <c r="GUG24" s="39"/>
      <c r="GUH24" s="39"/>
      <c r="GUI24" s="39"/>
      <c r="GUJ24" s="39"/>
      <c r="GUK24" s="39"/>
      <c r="GUL24" s="39"/>
      <c r="GUM24" s="39"/>
      <c r="GUN24" s="39"/>
      <c r="GUO24" s="39"/>
      <c r="GUP24" s="39"/>
      <c r="GUQ24" s="39"/>
      <c r="GUR24" s="39"/>
      <c r="GUS24" s="39"/>
      <c r="GUT24" s="39"/>
      <c r="GUU24" s="39"/>
      <c r="GUV24" s="39"/>
      <c r="GUW24" s="39"/>
      <c r="GUX24" s="39"/>
      <c r="GUY24" s="39"/>
      <c r="GUZ24" s="39"/>
      <c r="GVA24" s="39"/>
      <c r="GVB24" s="39"/>
      <c r="GVC24" s="39"/>
      <c r="GVD24" s="39"/>
      <c r="GVE24" s="39"/>
      <c r="GVF24" s="39"/>
      <c r="GVG24" s="39"/>
      <c r="GVH24" s="39"/>
      <c r="GVI24" s="39"/>
      <c r="GVJ24" s="39"/>
      <c r="GVK24" s="39"/>
      <c r="GVL24" s="39"/>
      <c r="GVM24" s="39"/>
      <c r="GVN24" s="39"/>
      <c r="GVO24" s="39"/>
      <c r="GVP24" s="39"/>
      <c r="GVQ24" s="39"/>
      <c r="GVR24" s="39"/>
      <c r="GVS24" s="39"/>
      <c r="GVT24" s="39"/>
      <c r="GVU24" s="39"/>
      <c r="GVV24" s="39"/>
      <c r="GVW24" s="39"/>
      <c r="GVX24" s="39"/>
      <c r="GVY24" s="39"/>
      <c r="GVZ24" s="39"/>
      <c r="GWA24" s="39"/>
      <c r="GWB24" s="39"/>
      <c r="GWC24" s="39"/>
      <c r="GWD24" s="39"/>
      <c r="GWE24" s="39"/>
      <c r="GWF24" s="39"/>
      <c r="GWG24" s="39"/>
      <c r="GWH24" s="39"/>
      <c r="GWI24" s="39"/>
      <c r="GWJ24" s="39"/>
      <c r="GWK24" s="39"/>
      <c r="GWL24" s="39"/>
      <c r="GWM24" s="39"/>
      <c r="GWN24" s="39"/>
      <c r="GWO24" s="39"/>
      <c r="GWP24" s="39"/>
      <c r="GWQ24" s="39"/>
      <c r="GWR24" s="39"/>
      <c r="GWS24" s="39"/>
      <c r="GWT24" s="39"/>
      <c r="GWU24" s="39"/>
      <c r="GWV24" s="39"/>
      <c r="GWW24" s="39"/>
      <c r="GWX24" s="39"/>
      <c r="GWY24" s="39"/>
      <c r="GWZ24" s="39"/>
      <c r="GXA24" s="39"/>
      <c r="GXB24" s="39"/>
      <c r="GXC24" s="39"/>
      <c r="GXD24" s="39"/>
      <c r="GXE24" s="39"/>
      <c r="GXF24" s="39"/>
      <c r="GXG24" s="39"/>
      <c r="GXH24" s="39"/>
      <c r="GXI24" s="39"/>
      <c r="GXJ24" s="39"/>
      <c r="GXK24" s="39"/>
      <c r="GXL24" s="39"/>
      <c r="GXM24" s="39"/>
      <c r="GXN24" s="39"/>
      <c r="GXO24" s="39"/>
      <c r="GXP24" s="39"/>
      <c r="GXQ24" s="39"/>
      <c r="GXR24" s="39"/>
      <c r="GXS24" s="39"/>
      <c r="GXT24" s="39"/>
      <c r="GXU24" s="39"/>
      <c r="GXV24" s="39"/>
      <c r="GXW24" s="39"/>
      <c r="GXX24" s="39"/>
      <c r="GXY24" s="39"/>
      <c r="GXZ24" s="39"/>
      <c r="GYA24" s="39"/>
      <c r="GYB24" s="39"/>
      <c r="GYC24" s="39"/>
      <c r="GYD24" s="39"/>
      <c r="GYE24" s="39"/>
      <c r="GYF24" s="39"/>
      <c r="GYG24" s="39"/>
      <c r="GYH24" s="39"/>
      <c r="GYI24" s="39"/>
      <c r="GYJ24" s="39"/>
      <c r="GYK24" s="39"/>
      <c r="GYL24" s="39"/>
      <c r="GYM24" s="39"/>
      <c r="GYN24" s="39"/>
      <c r="GYO24" s="39"/>
      <c r="GYP24" s="39"/>
      <c r="GYQ24" s="39"/>
      <c r="GYR24" s="39"/>
      <c r="GYS24" s="39"/>
      <c r="GYT24" s="39"/>
      <c r="GYU24" s="39"/>
      <c r="GYV24" s="39"/>
      <c r="GYW24" s="39"/>
      <c r="GYX24" s="39"/>
      <c r="GYY24" s="39"/>
      <c r="GYZ24" s="39"/>
      <c r="GZA24" s="39"/>
      <c r="GZB24" s="39"/>
      <c r="GZC24" s="39"/>
      <c r="GZD24" s="39"/>
      <c r="GZE24" s="39"/>
      <c r="GZF24" s="39"/>
      <c r="GZG24" s="39"/>
      <c r="GZH24" s="39"/>
      <c r="GZI24" s="39"/>
      <c r="GZJ24" s="39"/>
      <c r="GZK24" s="39"/>
      <c r="GZL24" s="39"/>
      <c r="GZM24" s="39"/>
      <c r="GZN24" s="39"/>
      <c r="GZO24" s="39"/>
      <c r="GZP24" s="39"/>
      <c r="GZQ24" s="39"/>
      <c r="GZR24" s="39"/>
      <c r="GZS24" s="39"/>
      <c r="GZT24" s="39"/>
      <c r="GZU24" s="39"/>
      <c r="GZV24" s="39"/>
      <c r="GZW24" s="39"/>
      <c r="GZX24" s="39"/>
      <c r="GZY24" s="39"/>
      <c r="GZZ24" s="39"/>
      <c r="HAA24" s="39"/>
      <c r="HAB24" s="39"/>
      <c r="HAC24" s="39"/>
      <c r="HAD24" s="39"/>
      <c r="HAE24" s="39"/>
      <c r="HAF24" s="39"/>
      <c r="HAG24" s="39"/>
      <c r="HAH24" s="39"/>
      <c r="HAI24" s="39"/>
      <c r="HAJ24" s="39"/>
      <c r="HAK24" s="39"/>
      <c r="HAL24" s="39"/>
      <c r="HAM24" s="39"/>
      <c r="HAN24" s="39"/>
      <c r="HAO24" s="39"/>
      <c r="HAP24" s="39"/>
      <c r="HAQ24" s="39"/>
      <c r="HAR24" s="39"/>
      <c r="HAS24" s="39"/>
      <c r="HAT24" s="39"/>
      <c r="HAU24" s="39"/>
      <c r="HAV24" s="39"/>
      <c r="HAW24" s="39"/>
      <c r="HAX24" s="39"/>
      <c r="HAY24" s="39"/>
      <c r="HAZ24" s="39"/>
      <c r="HBA24" s="39"/>
      <c r="HBB24" s="39"/>
      <c r="HBC24" s="39"/>
      <c r="HBD24" s="39"/>
      <c r="HBE24" s="39"/>
      <c r="HBF24" s="39"/>
      <c r="HBG24" s="39"/>
      <c r="HBH24" s="39"/>
      <c r="HBI24" s="39"/>
      <c r="HBJ24" s="39"/>
      <c r="HBK24" s="39"/>
      <c r="HBL24" s="39"/>
      <c r="HBM24" s="39"/>
      <c r="HBN24" s="39"/>
      <c r="HBO24" s="39"/>
      <c r="HBP24" s="39"/>
      <c r="HBQ24" s="39"/>
      <c r="HBR24" s="39"/>
      <c r="HBS24" s="39"/>
      <c r="HBT24" s="39"/>
      <c r="HBU24" s="39"/>
      <c r="HBV24" s="39"/>
      <c r="HBW24" s="39"/>
      <c r="HBX24" s="39"/>
      <c r="HBY24" s="39"/>
      <c r="HBZ24" s="39"/>
      <c r="HCA24" s="39"/>
      <c r="HCB24" s="39"/>
      <c r="HCC24" s="39"/>
      <c r="HCD24" s="39"/>
      <c r="HCE24" s="39"/>
      <c r="HCF24" s="39"/>
      <c r="HCG24" s="39"/>
      <c r="HCH24" s="39"/>
      <c r="HCI24" s="39"/>
      <c r="HCJ24" s="39"/>
      <c r="HCK24" s="39"/>
      <c r="HCL24" s="39"/>
      <c r="HCM24" s="39"/>
      <c r="HCN24" s="39"/>
      <c r="HCO24" s="39"/>
      <c r="HCP24" s="39"/>
      <c r="HCQ24" s="39"/>
      <c r="HCR24" s="39"/>
      <c r="HCS24" s="39"/>
      <c r="HCT24" s="39"/>
      <c r="HCU24" s="39"/>
      <c r="HCV24" s="39"/>
      <c r="HCW24" s="39"/>
      <c r="HCX24" s="39"/>
      <c r="HCY24" s="39"/>
      <c r="HCZ24" s="39"/>
      <c r="HDA24" s="39"/>
      <c r="HDB24" s="39"/>
      <c r="HDC24" s="39"/>
      <c r="HDD24" s="39"/>
      <c r="HDE24" s="39"/>
      <c r="HDF24" s="39"/>
      <c r="HDG24" s="39"/>
      <c r="HDH24" s="39"/>
      <c r="HDI24" s="39"/>
      <c r="HDJ24" s="39"/>
      <c r="HDK24" s="39"/>
      <c r="HDL24" s="39"/>
      <c r="HDM24" s="39"/>
      <c r="HDN24" s="39"/>
      <c r="HDO24" s="39"/>
      <c r="HDP24" s="39"/>
      <c r="HDQ24" s="39"/>
      <c r="HDR24" s="39"/>
      <c r="HDS24" s="39"/>
      <c r="HDT24" s="39"/>
      <c r="HDU24" s="39"/>
      <c r="HDV24" s="39"/>
      <c r="HDW24" s="39"/>
      <c r="HDX24" s="39"/>
      <c r="HDY24" s="39"/>
      <c r="HDZ24" s="39"/>
      <c r="HEA24" s="39"/>
      <c r="HEB24" s="39"/>
      <c r="HEC24" s="39"/>
      <c r="HED24" s="39"/>
      <c r="HEE24" s="39"/>
      <c r="HEF24" s="39"/>
      <c r="HEG24" s="39"/>
      <c r="HEH24" s="39"/>
      <c r="HEI24" s="39"/>
      <c r="HEJ24" s="39"/>
      <c r="HEK24" s="39"/>
      <c r="HEL24" s="39"/>
      <c r="HEM24" s="39"/>
      <c r="HEN24" s="39"/>
      <c r="HEO24" s="39"/>
      <c r="HEP24" s="39"/>
      <c r="HEQ24" s="39"/>
      <c r="HER24" s="39"/>
      <c r="HES24" s="39"/>
      <c r="HET24" s="39"/>
      <c r="HEU24" s="39"/>
      <c r="HEV24" s="39"/>
      <c r="HEW24" s="39"/>
      <c r="HEX24" s="39"/>
      <c r="HEY24" s="39"/>
      <c r="HEZ24" s="39"/>
      <c r="HFA24" s="39"/>
      <c r="HFB24" s="39"/>
      <c r="HFC24" s="39"/>
      <c r="HFD24" s="39"/>
      <c r="HFE24" s="39"/>
      <c r="HFF24" s="39"/>
      <c r="HFG24" s="39"/>
      <c r="HFH24" s="39"/>
      <c r="HFI24" s="39"/>
      <c r="HFJ24" s="39"/>
      <c r="HFK24" s="39"/>
      <c r="HFL24" s="39"/>
      <c r="HFM24" s="39"/>
      <c r="HFN24" s="39"/>
      <c r="HFO24" s="39"/>
      <c r="HFP24" s="39"/>
      <c r="HFQ24" s="39"/>
      <c r="HFR24" s="39"/>
      <c r="HFS24" s="39"/>
      <c r="HFT24" s="39"/>
      <c r="HFU24" s="39"/>
      <c r="HFV24" s="39"/>
      <c r="HFW24" s="39"/>
      <c r="HFX24" s="39"/>
      <c r="HFY24" s="39"/>
      <c r="HFZ24" s="39"/>
      <c r="HGA24" s="39"/>
      <c r="HGB24" s="39"/>
      <c r="HGC24" s="39"/>
      <c r="HGD24" s="39"/>
      <c r="HGE24" s="39"/>
      <c r="HGF24" s="39"/>
      <c r="HGG24" s="39"/>
      <c r="HGH24" s="39"/>
      <c r="HGI24" s="39"/>
      <c r="HGJ24" s="39"/>
      <c r="HGK24" s="39"/>
      <c r="HGL24" s="39"/>
      <c r="HGM24" s="39"/>
      <c r="HGN24" s="39"/>
      <c r="HGO24" s="39"/>
      <c r="HGP24" s="39"/>
      <c r="HGQ24" s="39"/>
      <c r="HGR24" s="39"/>
      <c r="HGS24" s="39"/>
      <c r="HGT24" s="39"/>
      <c r="HGU24" s="39"/>
      <c r="HGV24" s="39"/>
      <c r="HGW24" s="39"/>
      <c r="HGX24" s="39"/>
      <c r="HGY24" s="39"/>
      <c r="HGZ24" s="39"/>
      <c r="HHA24" s="39"/>
      <c r="HHB24" s="39"/>
      <c r="HHC24" s="39"/>
      <c r="HHD24" s="39"/>
      <c r="HHE24" s="39"/>
      <c r="HHF24" s="39"/>
      <c r="HHG24" s="39"/>
      <c r="HHH24" s="39"/>
      <c r="HHI24" s="39"/>
      <c r="HHJ24" s="39"/>
      <c r="HHK24" s="39"/>
      <c r="HHL24" s="39"/>
      <c r="HHM24" s="39"/>
      <c r="HHN24" s="39"/>
      <c r="HHO24" s="39"/>
      <c r="HHP24" s="39"/>
      <c r="HHQ24" s="39"/>
      <c r="HHR24" s="39"/>
      <c r="HHS24" s="39"/>
      <c r="HHT24" s="39"/>
      <c r="HHU24" s="39"/>
      <c r="HHV24" s="39"/>
      <c r="HHW24" s="39"/>
      <c r="HHX24" s="39"/>
      <c r="HHY24" s="39"/>
      <c r="HHZ24" s="39"/>
      <c r="HIA24" s="39"/>
      <c r="HIB24" s="39"/>
      <c r="HIC24" s="39"/>
      <c r="HID24" s="39"/>
      <c r="HIE24" s="39"/>
      <c r="HIF24" s="39"/>
      <c r="HIG24" s="39"/>
      <c r="HIH24" s="39"/>
      <c r="HII24" s="39"/>
      <c r="HIJ24" s="39"/>
      <c r="HIK24" s="39"/>
      <c r="HIL24" s="39"/>
      <c r="HIM24" s="39"/>
      <c r="HIN24" s="39"/>
      <c r="HIO24" s="39"/>
      <c r="HIP24" s="39"/>
      <c r="HIQ24" s="39"/>
      <c r="HIR24" s="39"/>
      <c r="HIS24" s="39"/>
      <c r="HIT24" s="39"/>
      <c r="HIU24" s="39"/>
      <c r="HIV24" s="39"/>
      <c r="HIW24" s="39"/>
      <c r="HIX24" s="39"/>
      <c r="HIY24" s="39"/>
      <c r="HIZ24" s="39"/>
      <c r="HJA24" s="39"/>
      <c r="HJB24" s="39"/>
      <c r="HJC24" s="39"/>
      <c r="HJD24" s="39"/>
      <c r="HJE24" s="39"/>
      <c r="HJF24" s="39"/>
      <c r="HJG24" s="39"/>
      <c r="HJH24" s="39"/>
      <c r="HJI24" s="39"/>
      <c r="HJJ24" s="39"/>
      <c r="HJK24" s="39"/>
      <c r="HJL24" s="39"/>
      <c r="HJM24" s="39"/>
      <c r="HJN24" s="39"/>
      <c r="HJO24" s="39"/>
      <c r="HJP24" s="39"/>
      <c r="HJQ24" s="39"/>
      <c r="HJR24" s="39"/>
      <c r="HJS24" s="39"/>
      <c r="HJT24" s="39"/>
      <c r="HJU24" s="39"/>
      <c r="HJV24" s="39"/>
      <c r="HJW24" s="39"/>
      <c r="HJX24" s="39"/>
      <c r="HJY24" s="39"/>
      <c r="HJZ24" s="39"/>
      <c r="HKA24" s="39"/>
      <c r="HKB24" s="39"/>
      <c r="HKC24" s="39"/>
      <c r="HKD24" s="39"/>
      <c r="HKE24" s="39"/>
      <c r="HKF24" s="39"/>
      <c r="HKG24" s="39"/>
      <c r="HKH24" s="39"/>
      <c r="HKI24" s="39"/>
      <c r="HKJ24" s="39"/>
      <c r="HKK24" s="39"/>
      <c r="HKL24" s="39"/>
      <c r="HKM24" s="39"/>
      <c r="HKN24" s="39"/>
      <c r="HKO24" s="39"/>
      <c r="HKP24" s="39"/>
      <c r="HKQ24" s="39"/>
      <c r="HKR24" s="39"/>
      <c r="HKS24" s="39"/>
      <c r="HKT24" s="39"/>
      <c r="HKU24" s="39"/>
      <c r="HKV24" s="39"/>
      <c r="HKW24" s="39"/>
      <c r="HKX24" s="39"/>
      <c r="HKY24" s="39"/>
      <c r="HKZ24" s="39"/>
      <c r="HLA24" s="39"/>
      <c r="HLB24" s="39"/>
      <c r="HLC24" s="39"/>
      <c r="HLD24" s="39"/>
      <c r="HLE24" s="39"/>
      <c r="HLF24" s="39"/>
      <c r="HLG24" s="39"/>
      <c r="HLH24" s="39"/>
      <c r="HLI24" s="39"/>
      <c r="HLJ24" s="39"/>
      <c r="HLK24" s="39"/>
      <c r="HLL24" s="39"/>
      <c r="HLM24" s="39"/>
      <c r="HLN24" s="39"/>
      <c r="HLO24" s="39"/>
      <c r="HLP24" s="39"/>
      <c r="HLQ24" s="39"/>
      <c r="HLR24" s="39"/>
      <c r="HLS24" s="39"/>
      <c r="HLT24" s="39"/>
      <c r="HLU24" s="39"/>
      <c r="HLV24" s="39"/>
      <c r="HLW24" s="39"/>
      <c r="HLX24" s="39"/>
      <c r="HLY24" s="39"/>
      <c r="HLZ24" s="39"/>
      <c r="HMA24" s="39"/>
      <c r="HMB24" s="39"/>
      <c r="HMC24" s="39"/>
      <c r="HMD24" s="39"/>
      <c r="HME24" s="39"/>
      <c r="HMF24" s="39"/>
      <c r="HMG24" s="39"/>
      <c r="HMH24" s="39"/>
      <c r="HMI24" s="39"/>
      <c r="HMJ24" s="39"/>
      <c r="HMK24" s="39"/>
      <c r="HML24" s="39"/>
      <c r="HMM24" s="39"/>
      <c r="HMN24" s="39"/>
      <c r="HMO24" s="39"/>
      <c r="HMP24" s="39"/>
      <c r="HMQ24" s="39"/>
      <c r="HMR24" s="39"/>
      <c r="HMS24" s="39"/>
      <c r="HMT24" s="39"/>
      <c r="HMU24" s="39"/>
      <c r="HMV24" s="39"/>
      <c r="HMW24" s="39"/>
      <c r="HMX24" s="39"/>
      <c r="HMY24" s="39"/>
      <c r="HMZ24" s="39"/>
      <c r="HNA24" s="39"/>
      <c r="HNB24" s="39"/>
      <c r="HNC24" s="39"/>
      <c r="HND24" s="39"/>
      <c r="HNE24" s="39"/>
      <c r="HNF24" s="39"/>
      <c r="HNG24" s="39"/>
      <c r="HNH24" s="39"/>
      <c r="HNI24" s="39"/>
      <c r="HNJ24" s="39"/>
      <c r="HNK24" s="39"/>
      <c r="HNL24" s="39"/>
      <c r="HNM24" s="39"/>
      <c r="HNN24" s="39"/>
      <c r="HNO24" s="39"/>
      <c r="HNP24" s="39"/>
      <c r="HNQ24" s="39"/>
      <c r="HNR24" s="39"/>
      <c r="HNS24" s="39"/>
      <c r="HNT24" s="39"/>
      <c r="HNU24" s="39"/>
      <c r="HNV24" s="39"/>
      <c r="HNW24" s="39"/>
      <c r="HNX24" s="39"/>
      <c r="HNY24" s="39"/>
      <c r="HNZ24" s="39"/>
      <c r="HOA24" s="39"/>
      <c r="HOB24" s="39"/>
      <c r="HOC24" s="39"/>
      <c r="HOD24" s="39"/>
      <c r="HOE24" s="39"/>
      <c r="HOF24" s="39"/>
      <c r="HOG24" s="39"/>
      <c r="HOH24" s="39"/>
      <c r="HOI24" s="39"/>
      <c r="HOJ24" s="39"/>
      <c r="HOK24" s="39"/>
      <c r="HOL24" s="39"/>
      <c r="HOM24" s="39"/>
      <c r="HON24" s="39"/>
      <c r="HOO24" s="39"/>
      <c r="HOP24" s="39"/>
      <c r="HOQ24" s="39"/>
      <c r="HOR24" s="39"/>
      <c r="HOS24" s="39"/>
      <c r="HOT24" s="39"/>
      <c r="HOU24" s="39"/>
      <c r="HOV24" s="39"/>
      <c r="HOW24" s="39"/>
      <c r="HOX24" s="39"/>
      <c r="HOY24" s="39"/>
      <c r="HOZ24" s="39"/>
      <c r="HPA24" s="39"/>
      <c r="HPB24" s="39"/>
      <c r="HPC24" s="39"/>
      <c r="HPD24" s="39"/>
      <c r="HPE24" s="39"/>
      <c r="HPF24" s="39"/>
      <c r="HPG24" s="39"/>
      <c r="HPH24" s="39"/>
      <c r="HPI24" s="39"/>
      <c r="HPJ24" s="39"/>
      <c r="HPK24" s="39"/>
      <c r="HPL24" s="39"/>
      <c r="HPM24" s="39"/>
      <c r="HPN24" s="39"/>
      <c r="HPO24" s="39"/>
      <c r="HPP24" s="39"/>
      <c r="HPQ24" s="39"/>
      <c r="HPR24" s="39"/>
      <c r="HPS24" s="39"/>
      <c r="HPT24" s="39"/>
      <c r="HPU24" s="39"/>
      <c r="HPV24" s="39"/>
      <c r="HPW24" s="39"/>
      <c r="HPX24" s="39"/>
      <c r="HPY24" s="39"/>
      <c r="HPZ24" s="39"/>
      <c r="HQA24" s="39"/>
      <c r="HQB24" s="39"/>
      <c r="HQC24" s="39"/>
      <c r="HQD24" s="39"/>
      <c r="HQE24" s="39"/>
      <c r="HQF24" s="39"/>
      <c r="HQG24" s="39"/>
      <c r="HQH24" s="39"/>
      <c r="HQI24" s="39"/>
      <c r="HQJ24" s="39"/>
      <c r="HQK24" s="39"/>
      <c r="HQL24" s="39"/>
      <c r="HQM24" s="39"/>
      <c r="HQN24" s="39"/>
      <c r="HQO24" s="39"/>
      <c r="HQP24" s="39"/>
      <c r="HQQ24" s="39"/>
      <c r="HQR24" s="39"/>
      <c r="HQS24" s="39"/>
      <c r="HQT24" s="39"/>
      <c r="HQU24" s="39"/>
      <c r="HQV24" s="39"/>
      <c r="HQW24" s="39"/>
      <c r="HQX24" s="39"/>
      <c r="HQY24" s="39"/>
      <c r="HQZ24" s="39"/>
      <c r="HRA24" s="39"/>
      <c r="HRB24" s="39"/>
      <c r="HRC24" s="39"/>
      <c r="HRD24" s="39"/>
      <c r="HRE24" s="39"/>
      <c r="HRF24" s="39"/>
      <c r="HRG24" s="39"/>
      <c r="HRH24" s="39"/>
      <c r="HRI24" s="39"/>
      <c r="HRJ24" s="39"/>
      <c r="HRK24" s="39"/>
      <c r="HRL24" s="39"/>
      <c r="HRM24" s="39"/>
      <c r="HRN24" s="39"/>
      <c r="HRO24" s="39"/>
      <c r="HRP24" s="39"/>
      <c r="HRQ24" s="39"/>
      <c r="HRR24" s="39"/>
      <c r="HRS24" s="39"/>
      <c r="HRT24" s="39"/>
      <c r="HRU24" s="39"/>
      <c r="HRV24" s="39"/>
      <c r="HRW24" s="39"/>
      <c r="HRX24" s="39"/>
      <c r="HRY24" s="39"/>
      <c r="HRZ24" s="39"/>
      <c r="HSA24" s="39"/>
      <c r="HSB24" s="39"/>
      <c r="HSC24" s="39"/>
      <c r="HSD24" s="39"/>
      <c r="HSE24" s="39"/>
      <c r="HSF24" s="39"/>
      <c r="HSG24" s="39"/>
      <c r="HSH24" s="39"/>
      <c r="HSI24" s="39"/>
      <c r="HSJ24" s="39"/>
      <c r="HSK24" s="39"/>
      <c r="HSL24" s="39"/>
      <c r="HSM24" s="39"/>
      <c r="HSN24" s="39"/>
      <c r="HSO24" s="39"/>
      <c r="HSP24" s="39"/>
      <c r="HSQ24" s="39"/>
      <c r="HSR24" s="39"/>
      <c r="HSS24" s="39"/>
      <c r="HST24" s="39"/>
      <c r="HSU24" s="39"/>
      <c r="HSV24" s="39"/>
      <c r="HSW24" s="39"/>
      <c r="HSX24" s="39"/>
      <c r="HSY24" s="39"/>
      <c r="HSZ24" s="39"/>
      <c r="HTA24" s="39"/>
      <c r="HTB24" s="39"/>
      <c r="HTC24" s="39"/>
      <c r="HTD24" s="39"/>
      <c r="HTE24" s="39"/>
      <c r="HTF24" s="39"/>
      <c r="HTG24" s="39"/>
      <c r="HTH24" s="39"/>
      <c r="HTI24" s="39"/>
      <c r="HTJ24" s="39"/>
      <c r="HTK24" s="39"/>
      <c r="HTL24" s="39"/>
      <c r="HTM24" s="39"/>
      <c r="HTN24" s="39"/>
      <c r="HTO24" s="39"/>
      <c r="HTP24" s="39"/>
      <c r="HTQ24" s="39"/>
      <c r="HTR24" s="39"/>
      <c r="HTS24" s="39"/>
      <c r="HTT24" s="39"/>
      <c r="HTU24" s="39"/>
      <c r="HTV24" s="39"/>
      <c r="HTW24" s="39"/>
      <c r="HTX24" s="39"/>
      <c r="HTY24" s="39"/>
      <c r="HTZ24" s="39"/>
      <c r="HUA24" s="39"/>
      <c r="HUB24" s="39"/>
      <c r="HUC24" s="39"/>
      <c r="HUD24" s="39"/>
      <c r="HUE24" s="39"/>
      <c r="HUF24" s="39"/>
      <c r="HUG24" s="39"/>
      <c r="HUH24" s="39"/>
      <c r="HUI24" s="39"/>
      <c r="HUJ24" s="39"/>
      <c r="HUK24" s="39"/>
      <c r="HUL24" s="39"/>
      <c r="HUM24" s="39"/>
      <c r="HUN24" s="39"/>
      <c r="HUO24" s="39"/>
      <c r="HUP24" s="39"/>
      <c r="HUQ24" s="39"/>
      <c r="HUR24" s="39"/>
      <c r="HUS24" s="39"/>
      <c r="HUT24" s="39"/>
      <c r="HUU24" s="39"/>
      <c r="HUV24" s="39"/>
      <c r="HUW24" s="39"/>
      <c r="HUX24" s="39"/>
      <c r="HUY24" s="39"/>
      <c r="HUZ24" s="39"/>
      <c r="HVA24" s="39"/>
      <c r="HVB24" s="39"/>
      <c r="HVC24" s="39"/>
      <c r="HVD24" s="39"/>
      <c r="HVE24" s="39"/>
      <c r="HVF24" s="39"/>
      <c r="HVG24" s="39"/>
      <c r="HVH24" s="39"/>
      <c r="HVI24" s="39"/>
      <c r="HVJ24" s="39"/>
      <c r="HVK24" s="39"/>
      <c r="HVL24" s="39"/>
      <c r="HVM24" s="39"/>
      <c r="HVN24" s="39"/>
      <c r="HVO24" s="39"/>
      <c r="HVP24" s="39"/>
      <c r="HVQ24" s="39"/>
      <c r="HVR24" s="39"/>
      <c r="HVS24" s="39"/>
      <c r="HVT24" s="39"/>
      <c r="HVU24" s="39"/>
      <c r="HVV24" s="39"/>
      <c r="HVW24" s="39"/>
      <c r="HVX24" s="39"/>
      <c r="HVY24" s="39"/>
      <c r="HVZ24" s="39"/>
      <c r="HWA24" s="39"/>
      <c r="HWB24" s="39"/>
      <c r="HWC24" s="39"/>
      <c r="HWD24" s="39"/>
      <c r="HWE24" s="39"/>
      <c r="HWF24" s="39"/>
      <c r="HWG24" s="39"/>
      <c r="HWH24" s="39"/>
      <c r="HWI24" s="39"/>
      <c r="HWJ24" s="39"/>
      <c r="HWK24" s="39"/>
      <c r="HWL24" s="39"/>
      <c r="HWM24" s="39"/>
      <c r="HWN24" s="39"/>
      <c r="HWO24" s="39"/>
      <c r="HWP24" s="39"/>
      <c r="HWQ24" s="39"/>
      <c r="HWR24" s="39"/>
      <c r="HWS24" s="39"/>
      <c r="HWT24" s="39"/>
      <c r="HWU24" s="39"/>
      <c r="HWV24" s="39"/>
      <c r="HWW24" s="39"/>
      <c r="HWX24" s="39"/>
      <c r="HWY24" s="39"/>
      <c r="HWZ24" s="39"/>
      <c r="HXA24" s="39"/>
      <c r="HXB24" s="39"/>
      <c r="HXC24" s="39"/>
      <c r="HXD24" s="39"/>
      <c r="HXE24" s="39"/>
      <c r="HXF24" s="39"/>
      <c r="HXG24" s="39"/>
      <c r="HXH24" s="39"/>
      <c r="HXI24" s="39"/>
      <c r="HXJ24" s="39"/>
      <c r="HXK24" s="39"/>
      <c r="HXL24" s="39"/>
      <c r="HXM24" s="39"/>
      <c r="HXN24" s="39"/>
      <c r="HXO24" s="39"/>
      <c r="HXP24" s="39"/>
      <c r="HXQ24" s="39"/>
      <c r="HXR24" s="39"/>
      <c r="HXS24" s="39"/>
      <c r="HXT24" s="39"/>
      <c r="HXU24" s="39"/>
      <c r="HXV24" s="39"/>
      <c r="HXW24" s="39"/>
      <c r="HXX24" s="39"/>
      <c r="HXY24" s="39"/>
      <c r="HXZ24" s="39"/>
      <c r="HYA24" s="39"/>
      <c r="HYB24" s="39"/>
      <c r="HYC24" s="39"/>
      <c r="HYD24" s="39"/>
      <c r="HYE24" s="39"/>
      <c r="HYF24" s="39"/>
      <c r="HYG24" s="39"/>
      <c r="HYH24" s="39"/>
      <c r="HYI24" s="39"/>
      <c r="HYJ24" s="39"/>
      <c r="HYK24" s="39"/>
      <c r="HYL24" s="39"/>
      <c r="HYM24" s="39"/>
      <c r="HYN24" s="39"/>
      <c r="HYO24" s="39"/>
      <c r="HYP24" s="39"/>
      <c r="HYQ24" s="39"/>
      <c r="HYR24" s="39"/>
      <c r="HYS24" s="39"/>
      <c r="HYT24" s="39"/>
      <c r="HYU24" s="39"/>
      <c r="HYV24" s="39"/>
      <c r="HYW24" s="39"/>
      <c r="HYX24" s="39"/>
      <c r="HYY24" s="39"/>
      <c r="HYZ24" s="39"/>
      <c r="HZA24" s="39"/>
      <c r="HZB24" s="39"/>
      <c r="HZC24" s="39"/>
      <c r="HZD24" s="39"/>
      <c r="HZE24" s="39"/>
      <c r="HZF24" s="39"/>
      <c r="HZG24" s="39"/>
      <c r="HZH24" s="39"/>
      <c r="HZI24" s="39"/>
      <c r="HZJ24" s="39"/>
      <c r="HZK24" s="39"/>
      <c r="HZL24" s="39"/>
      <c r="HZM24" s="39"/>
      <c r="HZN24" s="39"/>
      <c r="HZO24" s="39"/>
      <c r="HZP24" s="39"/>
      <c r="HZQ24" s="39"/>
      <c r="HZR24" s="39"/>
      <c r="HZS24" s="39"/>
      <c r="HZT24" s="39"/>
      <c r="HZU24" s="39"/>
      <c r="HZV24" s="39"/>
      <c r="HZW24" s="39"/>
      <c r="HZX24" s="39"/>
      <c r="HZY24" s="39"/>
      <c r="HZZ24" s="39"/>
      <c r="IAA24" s="39"/>
      <c r="IAB24" s="39"/>
      <c r="IAC24" s="39"/>
      <c r="IAD24" s="39"/>
      <c r="IAE24" s="39"/>
      <c r="IAF24" s="39"/>
      <c r="IAG24" s="39"/>
      <c r="IAH24" s="39"/>
      <c r="IAI24" s="39"/>
      <c r="IAJ24" s="39"/>
      <c r="IAK24" s="39"/>
      <c r="IAL24" s="39"/>
      <c r="IAM24" s="39"/>
      <c r="IAN24" s="39"/>
      <c r="IAO24" s="39"/>
      <c r="IAP24" s="39"/>
      <c r="IAQ24" s="39"/>
      <c r="IAR24" s="39"/>
      <c r="IAS24" s="39"/>
      <c r="IAT24" s="39"/>
      <c r="IAU24" s="39"/>
      <c r="IAV24" s="39"/>
      <c r="IAW24" s="39"/>
      <c r="IAX24" s="39"/>
      <c r="IAY24" s="39"/>
      <c r="IAZ24" s="39"/>
      <c r="IBA24" s="39"/>
      <c r="IBB24" s="39"/>
      <c r="IBC24" s="39"/>
      <c r="IBD24" s="39"/>
      <c r="IBE24" s="39"/>
      <c r="IBF24" s="39"/>
      <c r="IBG24" s="39"/>
      <c r="IBH24" s="39"/>
      <c r="IBI24" s="39"/>
      <c r="IBJ24" s="39"/>
      <c r="IBK24" s="39"/>
      <c r="IBL24" s="39"/>
      <c r="IBM24" s="39"/>
      <c r="IBN24" s="39"/>
      <c r="IBO24" s="39"/>
      <c r="IBP24" s="39"/>
      <c r="IBQ24" s="39"/>
      <c r="IBR24" s="39"/>
      <c r="IBS24" s="39"/>
      <c r="IBT24" s="39"/>
      <c r="IBU24" s="39"/>
      <c r="IBV24" s="39"/>
      <c r="IBW24" s="39"/>
      <c r="IBX24" s="39"/>
      <c r="IBY24" s="39"/>
      <c r="IBZ24" s="39"/>
      <c r="ICA24" s="39"/>
      <c r="ICB24" s="39"/>
      <c r="ICC24" s="39"/>
      <c r="ICD24" s="39"/>
      <c r="ICE24" s="39"/>
      <c r="ICF24" s="39"/>
      <c r="ICG24" s="39"/>
      <c r="ICH24" s="39"/>
      <c r="ICI24" s="39"/>
      <c r="ICJ24" s="39"/>
      <c r="ICK24" s="39"/>
      <c r="ICL24" s="39"/>
      <c r="ICM24" s="39"/>
      <c r="ICN24" s="39"/>
      <c r="ICO24" s="39"/>
      <c r="ICP24" s="39"/>
      <c r="ICQ24" s="39"/>
      <c r="ICR24" s="39"/>
      <c r="ICS24" s="39"/>
      <c r="ICT24" s="39"/>
      <c r="ICU24" s="39"/>
      <c r="ICV24" s="39"/>
      <c r="ICW24" s="39"/>
      <c r="ICX24" s="39"/>
      <c r="ICY24" s="39"/>
      <c r="ICZ24" s="39"/>
      <c r="IDA24" s="39"/>
      <c r="IDB24" s="39"/>
      <c r="IDC24" s="39"/>
      <c r="IDD24" s="39"/>
      <c r="IDE24" s="39"/>
      <c r="IDF24" s="39"/>
      <c r="IDG24" s="39"/>
      <c r="IDH24" s="39"/>
      <c r="IDI24" s="39"/>
      <c r="IDJ24" s="39"/>
      <c r="IDK24" s="39"/>
      <c r="IDL24" s="39"/>
      <c r="IDM24" s="39"/>
      <c r="IDN24" s="39"/>
      <c r="IDO24" s="39"/>
      <c r="IDP24" s="39"/>
      <c r="IDQ24" s="39"/>
      <c r="IDR24" s="39"/>
      <c r="IDS24" s="39"/>
      <c r="IDT24" s="39"/>
      <c r="IDU24" s="39"/>
      <c r="IDV24" s="39"/>
      <c r="IDW24" s="39"/>
      <c r="IDX24" s="39"/>
      <c r="IDY24" s="39"/>
      <c r="IDZ24" s="39"/>
      <c r="IEA24" s="39"/>
      <c r="IEB24" s="39"/>
      <c r="IEC24" s="39"/>
      <c r="IED24" s="39"/>
      <c r="IEE24" s="39"/>
      <c r="IEF24" s="39"/>
      <c r="IEG24" s="39"/>
      <c r="IEH24" s="39"/>
      <c r="IEI24" s="39"/>
      <c r="IEJ24" s="39"/>
      <c r="IEK24" s="39"/>
      <c r="IEL24" s="39"/>
      <c r="IEM24" s="39"/>
      <c r="IEN24" s="39"/>
      <c r="IEO24" s="39"/>
      <c r="IEP24" s="39"/>
      <c r="IEQ24" s="39"/>
      <c r="IER24" s="39"/>
      <c r="IES24" s="39"/>
      <c r="IET24" s="39"/>
      <c r="IEU24" s="39"/>
      <c r="IEV24" s="39"/>
      <c r="IEW24" s="39"/>
      <c r="IEX24" s="39"/>
      <c r="IEY24" s="39"/>
      <c r="IEZ24" s="39"/>
      <c r="IFA24" s="39"/>
      <c r="IFB24" s="39"/>
      <c r="IFC24" s="39"/>
      <c r="IFD24" s="39"/>
      <c r="IFE24" s="39"/>
      <c r="IFF24" s="39"/>
      <c r="IFG24" s="39"/>
      <c r="IFH24" s="39"/>
      <c r="IFI24" s="39"/>
      <c r="IFJ24" s="39"/>
      <c r="IFK24" s="39"/>
      <c r="IFL24" s="39"/>
      <c r="IFM24" s="39"/>
      <c r="IFN24" s="39"/>
      <c r="IFO24" s="39"/>
      <c r="IFP24" s="39"/>
      <c r="IFQ24" s="39"/>
      <c r="IFR24" s="39"/>
      <c r="IFS24" s="39"/>
      <c r="IFT24" s="39"/>
      <c r="IFU24" s="39"/>
      <c r="IFV24" s="39"/>
      <c r="IFW24" s="39"/>
      <c r="IFX24" s="39"/>
      <c r="IFY24" s="39"/>
      <c r="IFZ24" s="39"/>
      <c r="IGA24" s="39"/>
      <c r="IGB24" s="39"/>
      <c r="IGC24" s="39"/>
      <c r="IGD24" s="39"/>
      <c r="IGE24" s="39"/>
      <c r="IGF24" s="39"/>
      <c r="IGG24" s="39"/>
      <c r="IGH24" s="39"/>
      <c r="IGI24" s="39"/>
      <c r="IGJ24" s="39"/>
      <c r="IGK24" s="39"/>
      <c r="IGL24" s="39"/>
      <c r="IGM24" s="39"/>
      <c r="IGN24" s="39"/>
      <c r="IGO24" s="39"/>
      <c r="IGP24" s="39"/>
      <c r="IGQ24" s="39"/>
      <c r="IGR24" s="39"/>
      <c r="IGS24" s="39"/>
      <c r="IGT24" s="39"/>
      <c r="IGU24" s="39"/>
      <c r="IGV24" s="39"/>
      <c r="IGW24" s="39"/>
      <c r="IGX24" s="39"/>
      <c r="IGY24" s="39"/>
      <c r="IGZ24" s="39"/>
      <c r="IHA24" s="39"/>
      <c r="IHB24" s="39"/>
      <c r="IHC24" s="39"/>
      <c r="IHD24" s="39"/>
      <c r="IHE24" s="39"/>
      <c r="IHF24" s="39"/>
      <c r="IHG24" s="39"/>
      <c r="IHH24" s="39"/>
      <c r="IHI24" s="39"/>
      <c r="IHJ24" s="39"/>
      <c r="IHK24" s="39"/>
      <c r="IHL24" s="39"/>
      <c r="IHM24" s="39"/>
      <c r="IHN24" s="39"/>
      <c r="IHO24" s="39"/>
      <c r="IHP24" s="39"/>
      <c r="IHQ24" s="39"/>
      <c r="IHR24" s="39"/>
      <c r="IHS24" s="39"/>
      <c r="IHT24" s="39"/>
      <c r="IHU24" s="39"/>
      <c r="IHV24" s="39"/>
      <c r="IHW24" s="39"/>
      <c r="IHX24" s="39"/>
      <c r="IHY24" s="39"/>
      <c r="IHZ24" s="39"/>
      <c r="IIA24" s="39"/>
      <c r="IIB24" s="39"/>
      <c r="IIC24" s="39"/>
      <c r="IID24" s="39"/>
      <c r="IIE24" s="39"/>
      <c r="IIF24" s="39"/>
      <c r="IIG24" s="39"/>
      <c r="IIH24" s="39"/>
      <c r="III24" s="39"/>
      <c r="IIJ24" s="39"/>
      <c r="IIK24" s="39"/>
      <c r="IIL24" s="39"/>
      <c r="IIM24" s="39"/>
      <c r="IIN24" s="39"/>
      <c r="IIO24" s="39"/>
      <c r="IIP24" s="39"/>
      <c r="IIQ24" s="39"/>
      <c r="IIR24" s="39"/>
      <c r="IIS24" s="39"/>
      <c r="IIT24" s="39"/>
      <c r="IIU24" s="39"/>
      <c r="IIV24" s="39"/>
      <c r="IIW24" s="39"/>
      <c r="IIX24" s="39"/>
      <c r="IIY24" s="39"/>
      <c r="IIZ24" s="39"/>
      <c r="IJA24" s="39"/>
      <c r="IJB24" s="39"/>
      <c r="IJC24" s="39"/>
      <c r="IJD24" s="39"/>
      <c r="IJE24" s="39"/>
      <c r="IJF24" s="39"/>
      <c r="IJG24" s="39"/>
      <c r="IJH24" s="39"/>
      <c r="IJI24" s="39"/>
      <c r="IJJ24" s="39"/>
      <c r="IJK24" s="39"/>
      <c r="IJL24" s="39"/>
      <c r="IJM24" s="39"/>
      <c r="IJN24" s="39"/>
      <c r="IJO24" s="39"/>
      <c r="IJP24" s="39"/>
      <c r="IJQ24" s="39"/>
      <c r="IJR24" s="39"/>
      <c r="IJS24" s="39"/>
      <c r="IJT24" s="39"/>
      <c r="IJU24" s="39"/>
      <c r="IJV24" s="39"/>
      <c r="IJW24" s="39"/>
      <c r="IJX24" s="39"/>
      <c r="IJY24" s="39"/>
      <c r="IJZ24" s="39"/>
      <c r="IKA24" s="39"/>
      <c r="IKB24" s="39"/>
      <c r="IKC24" s="39"/>
      <c r="IKD24" s="39"/>
      <c r="IKE24" s="39"/>
      <c r="IKF24" s="39"/>
      <c r="IKG24" s="39"/>
      <c r="IKH24" s="39"/>
      <c r="IKI24" s="39"/>
      <c r="IKJ24" s="39"/>
      <c r="IKK24" s="39"/>
      <c r="IKL24" s="39"/>
      <c r="IKM24" s="39"/>
      <c r="IKN24" s="39"/>
      <c r="IKO24" s="39"/>
      <c r="IKP24" s="39"/>
      <c r="IKQ24" s="39"/>
      <c r="IKR24" s="39"/>
      <c r="IKS24" s="39"/>
      <c r="IKT24" s="39"/>
      <c r="IKU24" s="39"/>
      <c r="IKV24" s="39"/>
      <c r="IKW24" s="39"/>
      <c r="IKX24" s="39"/>
      <c r="IKY24" s="39"/>
      <c r="IKZ24" s="39"/>
      <c r="ILA24" s="39"/>
      <c r="ILB24" s="39"/>
      <c r="ILC24" s="39"/>
      <c r="ILD24" s="39"/>
      <c r="ILE24" s="39"/>
      <c r="ILF24" s="39"/>
      <c r="ILG24" s="39"/>
      <c r="ILH24" s="39"/>
      <c r="ILI24" s="39"/>
      <c r="ILJ24" s="39"/>
      <c r="ILK24" s="39"/>
      <c r="ILL24" s="39"/>
      <c r="ILM24" s="39"/>
      <c r="ILN24" s="39"/>
      <c r="ILO24" s="39"/>
      <c r="ILP24" s="39"/>
      <c r="ILQ24" s="39"/>
      <c r="ILR24" s="39"/>
      <c r="ILS24" s="39"/>
      <c r="ILT24" s="39"/>
      <c r="ILU24" s="39"/>
      <c r="ILV24" s="39"/>
      <c r="ILW24" s="39"/>
      <c r="ILX24" s="39"/>
      <c r="ILY24" s="39"/>
      <c r="ILZ24" s="39"/>
      <c r="IMA24" s="39"/>
      <c r="IMB24" s="39"/>
      <c r="IMC24" s="39"/>
      <c r="IMD24" s="39"/>
      <c r="IME24" s="39"/>
      <c r="IMF24" s="39"/>
      <c r="IMG24" s="39"/>
      <c r="IMH24" s="39"/>
      <c r="IMI24" s="39"/>
      <c r="IMJ24" s="39"/>
      <c r="IMK24" s="39"/>
      <c r="IML24" s="39"/>
      <c r="IMM24" s="39"/>
      <c r="IMN24" s="39"/>
      <c r="IMO24" s="39"/>
      <c r="IMP24" s="39"/>
      <c r="IMQ24" s="39"/>
      <c r="IMR24" s="39"/>
      <c r="IMS24" s="39"/>
      <c r="IMT24" s="39"/>
      <c r="IMU24" s="39"/>
      <c r="IMV24" s="39"/>
      <c r="IMW24" s="39"/>
      <c r="IMX24" s="39"/>
      <c r="IMY24" s="39"/>
      <c r="IMZ24" s="39"/>
      <c r="INA24" s="39"/>
      <c r="INB24" s="39"/>
      <c r="INC24" s="39"/>
      <c r="IND24" s="39"/>
      <c r="INE24" s="39"/>
      <c r="INF24" s="39"/>
      <c r="ING24" s="39"/>
      <c r="INH24" s="39"/>
      <c r="INI24" s="39"/>
      <c r="INJ24" s="39"/>
      <c r="INK24" s="39"/>
      <c r="INL24" s="39"/>
      <c r="INM24" s="39"/>
      <c r="INN24" s="39"/>
      <c r="INO24" s="39"/>
      <c r="INP24" s="39"/>
      <c r="INQ24" s="39"/>
      <c r="INR24" s="39"/>
      <c r="INS24" s="39"/>
      <c r="INT24" s="39"/>
      <c r="INU24" s="39"/>
      <c r="INV24" s="39"/>
      <c r="INW24" s="39"/>
      <c r="INX24" s="39"/>
      <c r="INY24" s="39"/>
      <c r="INZ24" s="39"/>
      <c r="IOA24" s="39"/>
      <c r="IOB24" s="39"/>
      <c r="IOC24" s="39"/>
      <c r="IOD24" s="39"/>
      <c r="IOE24" s="39"/>
      <c r="IOF24" s="39"/>
      <c r="IOG24" s="39"/>
      <c r="IOH24" s="39"/>
      <c r="IOI24" s="39"/>
      <c r="IOJ24" s="39"/>
      <c r="IOK24" s="39"/>
      <c r="IOL24" s="39"/>
      <c r="IOM24" s="39"/>
      <c r="ION24" s="39"/>
      <c r="IOO24" s="39"/>
      <c r="IOP24" s="39"/>
      <c r="IOQ24" s="39"/>
      <c r="IOR24" s="39"/>
      <c r="IOS24" s="39"/>
      <c r="IOT24" s="39"/>
      <c r="IOU24" s="39"/>
      <c r="IOV24" s="39"/>
      <c r="IOW24" s="39"/>
      <c r="IOX24" s="39"/>
      <c r="IOY24" s="39"/>
      <c r="IOZ24" s="39"/>
      <c r="IPA24" s="39"/>
      <c r="IPB24" s="39"/>
      <c r="IPC24" s="39"/>
      <c r="IPD24" s="39"/>
      <c r="IPE24" s="39"/>
      <c r="IPF24" s="39"/>
      <c r="IPG24" s="39"/>
      <c r="IPH24" s="39"/>
      <c r="IPI24" s="39"/>
      <c r="IPJ24" s="39"/>
      <c r="IPK24" s="39"/>
      <c r="IPL24" s="39"/>
      <c r="IPM24" s="39"/>
      <c r="IPN24" s="39"/>
      <c r="IPO24" s="39"/>
      <c r="IPP24" s="39"/>
      <c r="IPQ24" s="39"/>
      <c r="IPR24" s="39"/>
      <c r="IPS24" s="39"/>
      <c r="IPT24" s="39"/>
      <c r="IPU24" s="39"/>
      <c r="IPV24" s="39"/>
      <c r="IPW24" s="39"/>
      <c r="IPX24" s="39"/>
      <c r="IPY24" s="39"/>
      <c r="IPZ24" s="39"/>
      <c r="IQA24" s="39"/>
      <c r="IQB24" s="39"/>
      <c r="IQC24" s="39"/>
      <c r="IQD24" s="39"/>
      <c r="IQE24" s="39"/>
      <c r="IQF24" s="39"/>
      <c r="IQG24" s="39"/>
      <c r="IQH24" s="39"/>
      <c r="IQI24" s="39"/>
      <c r="IQJ24" s="39"/>
      <c r="IQK24" s="39"/>
      <c r="IQL24" s="39"/>
      <c r="IQM24" s="39"/>
      <c r="IQN24" s="39"/>
      <c r="IQO24" s="39"/>
      <c r="IQP24" s="39"/>
      <c r="IQQ24" s="39"/>
      <c r="IQR24" s="39"/>
      <c r="IQS24" s="39"/>
      <c r="IQT24" s="39"/>
      <c r="IQU24" s="39"/>
      <c r="IQV24" s="39"/>
      <c r="IQW24" s="39"/>
      <c r="IQX24" s="39"/>
      <c r="IQY24" s="39"/>
      <c r="IQZ24" s="39"/>
      <c r="IRA24" s="39"/>
      <c r="IRB24" s="39"/>
      <c r="IRC24" s="39"/>
      <c r="IRD24" s="39"/>
      <c r="IRE24" s="39"/>
      <c r="IRF24" s="39"/>
      <c r="IRG24" s="39"/>
      <c r="IRH24" s="39"/>
      <c r="IRI24" s="39"/>
      <c r="IRJ24" s="39"/>
      <c r="IRK24" s="39"/>
      <c r="IRL24" s="39"/>
      <c r="IRM24" s="39"/>
      <c r="IRN24" s="39"/>
      <c r="IRO24" s="39"/>
      <c r="IRP24" s="39"/>
      <c r="IRQ24" s="39"/>
      <c r="IRR24" s="39"/>
      <c r="IRS24" s="39"/>
      <c r="IRT24" s="39"/>
      <c r="IRU24" s="39"/>
      <c r="IRV24" s="39"/>
      <c r="IRW24" s="39"/>
      <c r="IRX24" s="39"/>
      <c r="IRY24" s="39"/>
      <c r="IRZ24" s="39"/>
      <c r="ISA24" s="39"/>
      <c r="ISB24" s="39"/>
      <c r="ISC24" s="39"/>
      <c r="ISD24" s="39"/>
      <c r="ISE24" s="39"/>
      <c r="ISF24" s="39"/>
      <c r="ISG24" s="39"/>
      <c r="ISH24" s="39"/>
      <c r="ISI24" s="39"/>
      <c r="ISJ24" s="39"/>
      <c r="ISK24" s="39"/>
      <c r="ISL24" s="39"/>
      <c r="ISM24" s="39"/>
      <c r="ISN24" s="39"/>
      <c r="ISO24" s="39"/>
      <c r="ISP24" s="39"/>
      <c r="ISQ24" s="39"/>
      <c r="ISR24" s="39"/>
      <c r="ISS24" s="39"/>
      <c r="IST24" s="39"/>
      <c r="ISU24" s="39"/>
      <c r="ISV24" s="39"/>
      <c r="ISW24" s="39"/>
      <c r="ISX24" s="39"/>
      <c r="ISY24" s="39"/>
      <c r="ISZ24" s="39"/>
      <c r="ITA24" s="39"/>
      <c r="ITB24" s="39"/>
      <c r="ITC24" s="39"/>
      <c r="ITD24" s="39"/>
      <c r="ITE24" s="39"/>
      <c r="ITF24" s="39"/>
      <c r="ITG24" s="39"/>
      <c r="ITH24" s="39"/>
      <c r="ITI24" s="39"/>
      <c r="ITJ24" s="39"/>
      <c r="ITK24" s="39"/>
      <c r="ITL24" s="39"/>
      <c r="ITM24" s="39"/>
      <c r="ITN24" s="39"/>
      <c r="ITO24" s="39"/>
      <c r="ITP24" s="39"/>
      <c r="ITQ24" s="39"/>
      <c r="ITR24" s="39"/>
      <c r="ITS24" s="39"/>
      <c r="ITT24" s="39"/>
      <c r="ITU24" s="39"/>
      <c r="ITV24" s="39"/>
      <c r="ITW24" s="39"/>
      <c r="ITX24" s="39"/>
      <c r="ITY24" s="39"/>
      <c r="ITZ24" s="39"/>
      <c r="IUA24" s="39"/>
      <c r="IUB24" s="39"/>
      <c r="IUC24" s="39"/>
      <c r="IUD24" s="39"/>
      <c r="IUE24" s="39"/>
      <c r="IUF24" s="39"/>
      <c r="IUG24" s="39"/>
      <c r="IUH24" s="39"/>
      <c r="IUI24" s="39"/>
      <c r="IUJ24" s="39"/>
      <c r="IUK24" s="39"/>
      <c r="IUL24" s="39"/>
      <c r="IUM24" s="39"/>
      <c r="IUN24" s="39"/>
      <c r="IUO24" s="39"/>
      <c r="IUP24" s="39"/>
      <c r="IUQ24" s="39"/>
      <c r="IUR24" s="39"/>
      <c r="IUS24" s="39"/>
      <c r="IUT24" s="39"/>
      <c r="IUU24" s="39"/>
      <c r="IUV24" s="39"/>
      <c r="IUW24" s="39"/>
      <c r="IUX24" s="39"/>
      <c r="IUY24" s="39"/>
      <c r="IUZ24" s="39"/>
      <c r="IVA24" s="39"/>
      <c r="IVB24" s="39"/>
      <c r="IVC24" s="39"/>
      <c r="IVD24" s="39"/>
      <c r="IVE24" s="39"/>
      <c r="IVF24" s="39"/>
      <c r="IVG24" s="39"/>
      <c r="IVH24" s="39"/>
      <c r="IVI24" s="39"/>
      <c r="IVJ24" s="39"/>
      <c r="IVK24" s="39"/>
      <c r="IVL24" s="39"/>
      <c r="IVM24" s="39"/>
      <c r="IVN24" s="39"/>
      <c r="IVO24" s="39"/>
      <c r="IVP24" s="39"/>
      <c r="IVQ24" s="39"/>
      <c r="IVR24" s="39"/>
      <c r="IVS24" s="39"/>
      <c r="IVT24" s="39"/>
      <c r="IVU24" s="39"/>
      <c r="IVV24" s="39"/>
      <c r="IVW24" s="39"/>
      <c r="IVX24" s="39"/>
      <c r="IVY24" s="39"/>
      <c r="IVZ24" s="39"/>
      <c r="IWA24" s="39"/>
      <c r="IWB24" s="39"/>
      <c r="IWC24" s="39"/>
      <c r="IWD24" s="39"/>
      <c r="IWE24" s="39"/>
      <c r="IWF24" s="39"/>
      <c r="IWG24" s="39"/>
      <c r="IWH24" s="39"/>
      <c r="IWI24" s="39"/>
      <c r="IWJ24" s="39"/>
      <c r="IWK24" s="39"/>
      <c r="IWL24" s="39"/>
      <c r="IWM24" s="39"/>
      <c r="IWN24" s="39"/>
      <c r="IWO24" s="39"/>
      <c r="IWP24" s="39"/>
      <c r="IWQ24" s="39"/>
      <c r="IWR24" s="39"/>
      <c r="IWS24" s="39"/>
      <c r="IWT24" s="39"/>
      <c r="IWU24" s="39"/>
      <c r="IWV24" s="39"/>
      <c r="IWW24" s="39"/>
      <c r="IWX24" s="39"/>
      <c r="IWY24" s="39"/>
      <c r="IWZ24" s="39"/>
      <c r="IXA24" s="39"/>
      <c r="IXB24" s="39"/>
      <c r="IXC24" s="39"/>
      <c r="IXD24" s="39"/>
      <c r="IXE24" s="39"/>
      <c r="IXF24" s="39"/>
      <c r="IXG24" s="39"/>
      <c r="IXH24" s="39"/>
      <c r="IXI24" s="39"/>
      <c r="IXJ24" s="39"/>
      <c r="IXK24" s="39"/>
      <c r="IXL24" s="39"/>
      <c r="IXM24" s="39"/>
      <c r="IXN24" s="39"/>
      <c r="IXO24" s="39"/>
      <c r="IXP24" s="39"/>
      <c r="IXQ24" s="39"/>
      <c r="IXR24" s="39"/>
      <c r="IXS24" s="39"/>
      <c r="IXT24" s="39"/>
      <c r="IXU24" s="39"/>
      <c r="IXV24" s="39"/>
      <c r="IXW24" s="39"/>
      <c r="IXX24" s="39"/>
      <c r="IXY24" s="39"/>
      <c r="IXZ24" s="39"/>
      <c r="IYA24" s="39"/>
      <c r="IYB24" s="39"/>
      <c r="IYC24" s="39"/>
      <c r="IYD24" s="39"/>
      <c r="IYE24" s="39"/>
      <c r="IYF24" s="39"/>
      <c r="IYG24" s="39"/>
      <c r="IYH24" s="39"/>
      <c r="IYI24" s="39"/>
      <c r="IYJ24" s="39"/>
      <c r="IYK24" s="39"/>
      <c r="IYL24" s="39"/>
      <c r="IYM24" s="39"/>
      <c r="IYN24" s="39"/>
      <c r="IYO24" s="39"/>
      <c r="IYP24" s="39"/>
      <c r="IYQ24" s="39"/>
      <c r="IYR24" s="39"/>
      <c r="IYS24" s="39"/>
      <c r="IYT24" s="39"/>
      <c r="IYU24" s="39"/>
      <c r="IYV24" s="39"/>
      <c r="IYW24" s="39"/>
      <c r="IYX24" s="39"/>
      <c r="IYY24" s="39"/>
      <c r="IYZ24" s="39"/>
      <c r="IZA24" s="39"/>
      <c r="IZB24" s="39"/>
      <c r="IZC24" s="39"/>
      <c r="IZD24" s="39"/>
      <c r="IZE24" s="39"/>
      <c r="IZF24" s="39"/>
      <c r="IZG24" s="39"/>
      <c r="IZH24" s="39"/>
      <c r="IZI24" s="39"/>
      <c r="IZJ24" s="39"/>
      <c r="IZK24" s="39"/>
      <c r="IZL24" s="39"/>
      <c r="IZM24" s="39"/>
      <c r="IZN24" s="39"/>
      <c r="IZO24" s="39"/>
      <c r="IZP24" s="39"/>
      <c r="IZQ24" s="39"/>
      <c r="IZR24" s="39"/>
      <c r="IZS24" s="39"/>
      <c r="IZT24" s="39"/>
      <c r="IZU24" s="39"/>
      <c r="IZV24" s="39"/>
      <c r="IZW24" s="39"/>
      <c r="IZX24" s="39"/>
      <c r="IZY24" s="39"/>
      <c r="IZZ24" s="39"/>
      <c r="JAA24" s="39"/>
      <c r="JAB24" s="39"/>
      <c r="JAC24" s="39"/>
      <c r="JAD24" s="39"/>
      <c r="JAE24" s="39"/>
      <c r="JAF24" s="39"/>
      <c r="JAG24" s="39"/>
      <c r="JAH24" s="39"/>
      <c r="JAI24" s="39"/>
      <c r="JAJ24" s="39"/>
      <c r="JAK24" s="39"/>
      <c r="JAL24" s="39"/>
      <c r="JAM24" s="39"/>
      <c r="JAN24" s="39"/>
      <c r="JAO24" s="39"/>
      <c r="JAP24" s="39"/>
      <c r="JAQ24" s="39"/>
      <c r="JAR24" s="39"/>
      <c r="JAS24" s="39"/>
      <c r="JAT24" s="39"/>
      <c r="JAU24" s="39"/>
      <c r="JAV24" s="39"/>
      <c r="JAW24" s="39"/>
      <c r="JAX24" s="39"/>
      <c r="JAY24" s="39"/>
      <c r="JAZ24" s="39"/>
      <c r="JBA24" s="39"/>
      <c r="JBB24" s="39"/>
      <c r="JBC24" s="39"/>
      <c r="JBD24" s="39"/>
      <c r="JBE24" s="39"/>
      <c r="JBF24" s="39"/>
      <c r="JBG24" s="39"/>
      <c r="JBH24" s="39"/>
      <c r="JBI24" s="39"/>
      <c r="JBJ24" s="39"/>
      <c r="JBK24" s="39"/>
      <c r="JBL24" s="39"/>
      <c r="JBM24" s="39"/>
      <c r="JBN24" s="39"/>
      <c r="JBO24" s="39"/>
      <c r="JBP24" s="39"/>
      <c r="JBQ24" s="39"/>
      <c r="JBR24" s="39"/>
      <c r="JBS24" s="39"/>
      <c r="JBT24" s="39"/>
      <c r="JBU24" s="39"/>
      <c r="JBV24" s="39"/>
      <c r="JBW24" s="39"/>
      <c r="JBX24" s="39"/>
      <c r="JBY24" s="39"/>
      <c r="JBZ24" s="39"/>
      <c r="JCA24" s="39"/>
      <c r="JCB24" s="39"/>
      <c r="JCC24" s="39"/>
      <c r="JCD24" s="39"/>
      <c r="JCE24" s="39"/>
      <c r="JCF24" s="39"/>
      <c r="JCG24" s="39"/>
      <c r="JCH24" s="39"/>
      <c r="JCI24" s="39"/>
      <c r="JCJ24" s="39"/>
      <c r="JCK24" s="39"/>
      <c r="JCL24" s="39"/>
      <c r="JCM24" s="39"/>
      <c r="JCN24" s="39"/>
      <c r="JCO24" s="39"/>
      <c r="JCP24" s="39"/>
      <c r="JCQ24" s="39"/>
      <c r="JCR24" s="39"/>
      <c r="JCS24" s="39"/>
      <c r="JCT24" s="39"/>
      <c r="JCU24" s="39"/>
      <c r="JCV24" s="39"/>
      <c r="JCW24" s="39"/>
      <c r="JCX24" s="39"/>
      <c r="JCY24" s="39"/>
      <c r="JCZ24" s="39"/>
      <c r="JDA24" s="39"/>
      <c r="JDB24" s="39"/>
      <c r="JDC24" s="39"/>
      <c r="JDD24" s="39"/>
      <c r="JDE24" s="39"/>
      <c r="JDF24" s="39"/>
      <c r="JDG24" s="39"/>
      <c r="JDH24" s="39"/>
      <c r="JDI24" s="39"/>
      <c r="JDJ24" s="39"/>
      <c r="JDK24" s="39"/>
      <c r="JDL24" s="39"/>
      <c r="JDM24" s="39"/>
      <c r="JDN24" s="39"/>
      <c r="JDO24" s="39"/>
      <c r="JDP24" s="39"/>
      <c r="JDQ24" s="39"/>
      <c r="JDR24" s="39"/>
      <c r="JDS24" s="39"/>
      <c r="JDT24" s="39"/>
      <c r="JDU24" s="39"/>
      <c r="JDV24" s="39"/>
      <c r="JDW24" s="39"/>
      <c r="JDX24" s="39"/>
      <c r="JDY24" s="39"/>
      <c r="JDZ24" s="39"/>
      <c r="JEA24" s="39"/>
      <c r="JEB24" s="39"/>
      <c r="JEC24" s="39"/>
      <c r="JED24" s="39"/>
      <c r="JEE24" s="39"/>
      <c r="JEF24" s="39"/>
      <c r="JEG24" s="39"/>
      <c r="JEH24" s="39"/>
      <c r="JEI24" s="39"/>
      <c r="JEJ24" s="39"/>
      <c r="JEK24" s="39"/>
      <c r="JEL24" s="39"/>
      <c r="JEM24" s="39"/>
      <c r="JEN24" s="39"/>
      <c r="JEO24" s="39"/>
      <c r="JEP24" s="39"/>
      <c r="JEQ24" s="39"/>
      <c r="JER24" s="39"/>
      <c r="JES24" s="39"/>
      <c r="JET24" s="39"/>
      <c r="JEU24" s="39"/>
      <c r="JEV24" s="39"/>
      <c r="JEW24" s="39"/>
      <c r="JEX24" s="39"/>
      <c r="JEY24" s="39"/>
      <c r="JEZ24" s="39"/>
      <c r="JFA24" s="39"/>
      <c r="JFB24" s="39"/>
      <c r="JFC24" s="39"/>
      <c r="JFD24" s="39"/>
      <c r="JFE24" s="39"/>
      <c r="JFF24" s="39"/>
      <c r="JFG24" s="39"/>
      <c r="JFH24" s="39"/>
      <c r="JFI24" s="39"/>
      <c r="JFJ24" s="39"/>
      <c r="JFK24" s="39"/>
      <c r="JFL24" s="39"/>
      <c r="JFM24" s="39"/>
      <c r="JFN24" s="39"/>
      <c r="JFO24" s="39"/>
      <c r="JFP24" s="39"/>
      <c r="JFQ24" s="39"/>
      <c r="JFR24" s="39"/>
      <c r="JFS24" s="39"/>
      <c r="JFT24" s="39"/>
      <c r="JFU24" s="39"/>
      <c r="JFV24" s="39"/>
      <c r="JFW24" s="39"/>
      <c r="JFX24" s="39"/>
      <c r="JFY24" s="39"/>
      <c r="JFZ24" s="39"/>
      <c r="JGA24" s="39"/>
      <c r="JGB24" s="39"/>
      <c r="JGC24" s="39"/>
      <c r="JGD24" s="39"/>
      <c r="JGE24" s="39"/>
      <c r="JGF24" s="39"/>
      <c r="JGG24" s="39"/>
      <c r="JGH24" s="39"/>
      <c r="JGI24" s="39"/>
      <c r="JGJ24" s="39"/>
      <c r="JGK24" s="39"/>
      <c r="JGL24" s="39"/>
      <c r="JGM24" s="39"/>
      <c r="JGN24" s="39"/>
      <c r="JGO24" s="39"/>
      <c r="JGP24" s="39"/>
      <c r="JGQ24" s="39"/>
      <c r="JGR24" s="39"/>
      <c r="JGS24" s="39"/>
      <c r="JGT24" s="39"/>
      <c r="JGU24" s="39"/>
      <c r="JGV24" s="39"/>
      <c r="JGW24" s="39"/>
      <c r="JGX24" s="39"/>
      <c r="JGY24" s="39"/>
      <c r="JGZ24" s="39"/>
      <c r="JHA24" s="39"/>
      <c r="JHB24" s="39"/>
      <c r="JHC24" s="39"/>
      <c r="JHD24" s="39"/>
      <c r="JHE24" s="39"/>
      <c r="JHF24" s="39"/>
      <c r="JHG24" s="39"/>
      <c r="JHH24" s="39"/>
      <c r="JHI24" s="39"/>
      <c r="JHJ24" s="39"/>
      <c r="JHK24" s="39"/>
      <c r="JHL24" s="39"/>
      <c r="JHM24" s="39"/>
      <c r="JHN24" s="39"/>
      <c r="JHO24" s="39"/>
      <c r="JHP24" s="39"/>
      <c r="JHQ24" s="39"/>
      <c r="JHR24" s="39"/>
      <c r="JHS24" s="39"/>
      <c r="JHT24" s="39"/>
      <c r="JHU24" s="39"/>
      <c r="JHV24" s="39"/>
      <c r="JHW24" s="39"/>
      <c r="JHX24" s="39"/>
      <c r="JHY24" s="39"/>
      <c r="JHZ24" s="39"/>
      <c r="JIA24" s="39"/>
      <c r="JIB24" s="39"/>
      <c r="JIC24" s="39"/>
      <c r="JID24" s="39"/>
      <c r="JIE24" s="39"/>
      <c r="JIF24" s="39"/>
      <c r="JIG24" s="39"/>
      <c r="JIH24" s="39"/>
      <c r="JII24" s="39"/>
      <c r="JIJ24" s="39"/>
      <c r="JIK24" s="39"/>
      <c r="JIL24" s="39"/>
      <c r="JIM24" s="39"/>
      <c r="JIN24" s="39"/>
      <c r="JIO24" s="39"/>
      <c r="JIP24" s="39"/>
      <c r="JIQ24" s="39"/>
      <c r="JIR24" s="39"/>
      <c r="JIS24" s="39"/>
      <c r="JIT24" s="39"/>
      <c r="JIU24" s="39"/>
      <c r="JIV24" s="39"/>
      <c r="JIW24" s="39"/>
      <c r="JIX24" s="39"/>
      <c r="JIY24" s="39"/>
      <c r="JIZ24" s="39"/>
      <c r="JJA24" s="39"/>
      <c r="JJB24" s="39"/>
      <c r="JJC24" s="39"/>
      <c r="JJD24" s="39"/>
      <c r="JJE24" s="39"/>
      <c r="JJF24" s="39"/>
      <c r="JJG24" s="39"/>
      <c r="JJH24" s="39"/>
      <c r="JJI24" s="39"/>
      <c r="JJJ24" s="39"/>
      <c r="JJK24" s="39"/>
      <c r="JJL24" s="39"/>
      <c r="JJM24" s="39"/>
      <c r="JJN24" s="39"/>
      <c r="JJO24" s="39"/>
      <c r="JJP24" s="39"/>
      <c r="JJQ24" s="39"/>
      <c r="JJR24" s="39"/>
      <c r="JJS24" s="39"/>
      <c r="JJT24" s="39"/>
      <c r="JJU24" s="39"/>
      <c r="JJV24" s="39"/>
      <c r="JJW24" s="39"/>
      <c r="JJX24" s="39"/>
      <c r="JJY24" s="39"/>
      <c r="JJZ24" s="39"/>
      <c r="JKA24" s="39"/>
      <c r="JKB24" s="39"/>
      <c r="JKC24" s="39"/>
      <c r="JKD24" s="39"/>
      <c r="JKE24" s="39"/>
      <c r="JKF24" s="39"/>
      <c r="JKG24" s="39"/>
      <c r="JKH24" s="39"/>
      <c r="JKI24" s="39"/>
      <c r="JKJ24" s="39"/>
      <c r="JKK24" s="39"/>
      <c r="JKL24" s="39"/>
      <c r="JKM24" s="39"/>
      <c r="JKN24" s="39"/>
      <c r="JKO24" s="39"/>
      <c r="JKP24" s="39"/>
      <c r="JKQ24" s="39"/>
      <c r="JKR24" s="39"/>
      <c r="JKS24" s="39"/>
      <c r="JKT24" s="39"/>
      <c r="JKU24" s="39"/>
      <c r="JKV24" s="39"/>
      <c r="JKW24" s="39"/>
      <c r="JKX24" s="39"/>
      <c r="JKY24" s="39"/>
      <c r="JKZ24" s="39"/>
      <c r="JLA24" s="39"/>
      <c r="JLB24" s="39"/>
      <c r="JLC24" s="39"/>
      <c r="JLD24" s="39"/>
      <c r="JLE24" s="39"/>
      <c r="JLF24" s="39"/>
      <c r="JLG24" s="39"/>
      <c r="JLH24" s="39"/>
      <c r="JLI24" s="39"/>
      <c r="JLJ24" s="39"/>
      <c r="JLK24" s="39"/>
      <c r="JLL24" s="39"/>
      <c r="JLM24" s="39"/>
      <c r="JLN24" s="39"/>
      <c r="JLO24" s="39"/>
      <c r="JLP24" s="39"/>
      <c r="JLQ24" s="39"/>
      <c r="JLR24" s="39"/>
      <c r="JLS24" s="39"/>
      <c r="JLT24" s="39"/>
      <c r="JLU24" s="39"/>
      <c r="JLV24" s="39"/>
      <c r="JLW24" s="39"/>
      <c r="JLX24" s="39"/>
      <c r="JLY24" s="39"/>
      <c r="JLZ24" s="39"/>
      <c r="JMA24" s="39"/>
      <c r="JMB24" s="39"/>
      <c r="JMC24" s="39"/>
      <c r="JMD24" s="39"/>
      <c r="JME24" s="39"/>
      <c r="JMF24" s="39"/>
      <c r="JMG24" s="39"/>
      <c r="JMH24" s="39"/>
      <c r="JMI24" s="39"/>
      <c r="JMJ24" s="39"/>
      <c r="JMK24" s="39"/>
      <c r="JML24" s="39"/>
      <c r="JMM24" s="39"/>
      <c r="JMN24" s="39"/>
      <c r="JMO24" s="39"/>
      <c r="JMP24" s="39"/>
      <c r="JMQ24" s="39"/>
      <c r="JMR24" s="39"/>
      <c r="JMS24" s="39"/>
      <c r="JMT24" s="39"/>
      <c r="JMU24" s="39"/>
      <c r="JMV24" s="39"/>
      <c r="JMW24" s="39"/>
      <c r="JMX24" s="39"/>
      <c r="JMY24" s="39"/>
      <c r="JMZ24" s="39"/>
      <c r="JNA24" s="39"/>
      <c r="JNB24" s="39"/>
      <c r="JNC24" s="39"/>
      <c r="JND24" s="39"/>
      <c r="JNE24" s="39"/>
      <c r="JNF24" s="39"/>
      <c r="JNG24" s="39"/>
      <c r="JNH24" s="39"/>
      <c r="JNI24" s="39"/>
      <c r="JNJ24" s="39"/>
      <c r="JNK24" s="39"/>
      <c r="JNL24" s="39"/>
      <c r="JNM24" s="39"/>
      <c r="JNN24" s="39"/>
      <c r="JNO24" s="39"/>
      <c r="JNP24" s="39"/>
      <c r="JNQ24" s="39"/>
      <c r="JNR24" s="39"/>
      <c r="JNS24" s="39"/>
      <c r="JNT24" s="39"/>
      <c r="JNU24" s="39"/>
      <c r="JNV24" s="39"/>
      <c r="JNW24" s="39"/>
      <c r="JNX24" s="39"/>
      <c r="JNY24" s="39"/>
      <c r="JNZ24" s="39"/>
      <c r="JOA24" s="39"/>
      <c r="JOB24" s="39"/>
      <c r="JOC24" s="39"/>
      <c r="JOD24" s="39"/>
      <c r="JOE24" s="39"/>
      <c r="JOF24" s="39"/>
      <c r="JOG24" s="39"/>
      <c r="JOH24" s="39"/>
      <c r="JOI24" s="39"/>
      <c r="JOJ24" s="39"/>
      <c r="JOK24" s="39"/>
      <c r="JOL24" s="39"/>
      <c r="JOM24" s="39"/>
      <c r="JON24" s="39"/>
      <c r="JOO24" s="39"/>
      <c r="JOP24" s="39"/>
      <c r="JOQ24" s="39"/>
      <c r="JOR24" s="39"/>
      <c r="JOS24" s="39"/>
      <c r="JOT24" s="39"/>
      <c r="JOU24" s="39"/>
      <c r="JOV24" s="39"/>
      <c r="JOW24" s="39"/>
      <c r="JOX24" s="39"/>
      <c r="JOY24" s="39"/>
      <c r="JOZ24" s="39"/>
      <c r="JPA24" s="39"/>
      <c r="JPB24" s="39"/>
      <c r="JPC24" s="39"/>
      <c r="JPD24" s="39"/>
      <c r="JPE24" s="39"/>
      <c r="JPF24" s="39"/>
      <c r="JPG24" s="39"/>
      <c r="JPH24" s="39"/>
      <c r="JPI24" s="39"/>
      <c r="JPJ24" s="39"/>
      <c r="JPK24" s="39"/>
      <c r="JPL24" s="39"/>
      <c r="JPM24" s="39"/>
      <c r="JPN24" s="39"/>
      <c r="JPO24" s="39"/>
      <c r="JPP24" s="39"/>
      <c r="JPQ24" s="39"/>
      <c r="JPR24" s="39"/>
      <c r="JPS24" s="39"/>
      <c r="JPT24" s="39"/>
      <c r="JPU24" s="39"/>
      <c r="JPV24" s="39"/>
      <c r="JPW24" s="39"/>
      <c r="JPX24" s="39"/>
      <c r="JPY24" s="39"/>
      <c r="JPZ24" s="39"/>
      <c r="JQA24" s="39"/>
      <c r="JQB24" s="39"/>
      <c r="JQC24" s="39"/>
      <c r="JQD24" s="39"/>
      <c r="JQE24" s="39"/>
      <c r="JQF24" s="39"/>
      <c r="JQG24" s="39"/>
      <c r="JQH24" s="39"/>
      <c r="JQI24" s="39"/>
      <c r="JQJ24" s="39"/>
      <c r="JQK24" s="39"/>
      <c r="JQL24" s="39"/>
      <c r="JQM24" s="39"/>
      <c r="JQN24" s="39"/>
      <c r="JQO24" s="39"/>
      <c r="JQP24" s="39"/>
      <c r="JQQ24" s="39"/>
      <c r="JQR24" s="39"/>
      <c r="JQS24" s="39"/>
      <c r="JQT24" s="39"/>
      <c r="JQU24" s="39"/>
      <c r="JQV24" s="39"/>
      <c r="JQW24" s="39"/>
      <c r="JQX24" s="39"/>
      <c r="JQY24" s="39"/>
      <c r="JQZ24" s="39"/>
      <c r="JRA24" s="39"/>
      <c r="JRB24" s="39"/>
      <c r="JRC24" s="39"/>
      <c r="JRD24" s="39"/>
      <c r="JRE24" s="39"/>
      <c r="JRF24" s="39"/>
      <c r="JRG24" s="39"/>
      <c r="JRH24" s="39"/>
      <c r="JRI24" s="39"/>
      <c r="JRJ24" s="39"/>
      <c r="JRK24" s="39"/>
      <c r="JRL24" s="39"/>
      <c r="JRM24" s="39"/>
      <c r="JRN24" s="39"/>
      <c r="JRO24" s="39"/>
      <c r="JRP24" s="39"/>
      <c r="JRQ24" s="39"/>
      <c r="JRR24" s="39"/>
      <c r="JRS24" s="39"/>
      <c r="JRT24" s="39"/>
      <c r="JRU24" s="39"/>
      <c r="JRV24" s="39"/>
      <c r="JRW24" s="39"/>
      <c r="JRX24" s="39"/>
      <c r="JRY24" s="39"/>
      <c r="JRZ24" s="39"/>
      <c r="JSA24" s="39"/>
      <c r="JSB24" s="39"/>
      <c r="JSC24" s="39"/>
      <c r="JSD24" s="39"/>
      <c r="JSE24" s="39"/>
      <c r="JSF24" s="39"/>
      <c r="JSG24" s="39"/>
      <c r="JSH24" s="39"/>
      <c r="JSI24" s="39"/>
      <c r="JSJ24" s="39"/>
      <c r="JSK24" s="39"/>
      <c r="JSL24" s="39"/>
      <c r="JSM24" s="39"/>
      <c r="JSN24" s="39"/>
      <c r="JSO24" s="39"/>
      <c r="JSP24" s="39"/>
      <c r="JSQ24" s="39"/>
      <c r="JSR24" s="39"/>
      <c r="JSS24" s="39"/>
      <c r="JST24" s="39"/>
      <c r="JSU24" s="39"/>
      <c r="JSV24" s="39"/>
      <c r="JSW24" s="39"/>
      <c r="JSX24" s="39"/>
      <c r="JSY24" s="39"/>
      <c r="JSZ24" s="39"/>
      <c r="JTA24" s="39"/>
      <c r="JTB24" s="39"/>
      <c r="JTC24" s="39"/>
      <c r="JTD24" s="39"/>
      <c r="JTE24" s="39"/>
      <c r="JTF24" s="39"/>
      <c r="JTG24" s="39"/>
      <c r="JTH24" s="39"/>
      <c r="JTI24" s="39"/>
      <c r="JTJ24" s="39"/>
      <c r="JTK24" s="39"/>
      <c r="JTL24" s="39"/>
      <c r="JTM24" s="39"/>
      <c r="JTN24" s="39"/>
      <c r="JTO24" s="39"/>
      <c r="JTP24" s="39"/>
      <c r="JTQ24" s="39"/>
      <c r="JTR24" s="39"/>
      <c r="JTS24" s="39"/>
      <c r="JTT24" s="39"/>
      <c r="JTU24" s="39"/>
      <c r="JTV24" s="39"/>
      <c r="JTW24" s="39"/>
      <c r="JTX24" s="39"/>
      <c r="JTY24" s="39"/>
      <c r="JTZ24" s="39"/>
      <c r="JUA24" s="39"/>
      <c r="JUB24" s="39"/>
      <c r="JUC24" s="39"/>
      <c r="JUD24" s="39"/>
      <c r="JUE24" s="39"/>
      <c r="JUF24" s="39"/>
      <c r="JUG24" s="39"/>
      <c r="JUH24" s="39"/>
      <c r="JUI24" s="39"/>
      <c r="JUJ24" s="39"/>
      <c r="JUK24" s="39"/>
      <c r="JUL24" s="39"/>
      <c r="JUM24" s="39"/>
      <c r="JUN24" s="39"/>
      <c r="JUO24" s="39"/>
      <c r="JUP24" s="39"/>
      <c r="JUQ24" s="39"/>
      <c r="JUR24" s="39"/>
      <c r="JUS24" s="39"/>
      <c r="JUT24" s="39"/>
      <c r="JUU24" s="39"/>
      <c r="JUV24" s="39"/>
      <c r="JUW24" s="39"/>
      <c r="JUX24" s="39"/>
      <c r="JUY24" s="39"/>
      <c r="JUZ24" s="39"/>
      <c r="JVA24" s="39"/>
      <c r="JVB24" s="39"/>
      <c r="JVC24" s="39"/>
      <c r="JVD24" s="39"/>
      <c r="JVE24" s="39"/>
      <c r="JVF24" s="39"/>
      <c r="JVG24" s="39"/>
      <c r="JVH24" s="39"/>
      <c r="JVI24" s="39"/>
      <c r="JVJ24" s="39"/>
      <c r="JVK24" s="39"/>
      <c r="JVL24" s="39"/>
      <c r="JVM24" s="39"/>
      <c r="JVN24" s="39"/>
      <c r="JVO24" s="39"/>
      <c r="JVP24" s="39"/>
      <c r="JVQ24" s="39"/>
      <c r="JVR24" s="39"/>
      <c r="JVS24" s="39"/>
      <c r="JVT24" s="39"/>
      <c r="JVU24" s="39"/>
      <c r="JVV24" s="39"/>
      <c r="JVW24" s="39"/>
      <c r="JVX24" s="39"/>
      <c r="JVY24" s="39"/>
      <c r="JVZ24" s="39"/>
      <c r="JWA24" s="39"/>
      <c r="JWB24" s="39"/>
      <c r="JWC24" s="39"/>
      <c r="JWD24" s="39"/>
      <c r="JWE24" s="39"/>
      <c r="JWF24" s="39"/>
      <c r="JWG24" s="39"/>
      <c r="JWH24" s="39"/>
      <c r="JWI24" s="39"/>
      <c r="JWJ24" s="39"/>
      <c r="JWK24" s="39"/>
      <c r="JWL24" s="39"/>
      <c r="JWM24" s="39"/>
      <c r="JWN24" s="39"/>
      <c r="JWO24" s="39"/>
      <c r="JWP24" s="39"/>
      <c r="JWQ24" s="39"/>
      <c r="JWR24" s="39"/>
      <c r="JWS24" s="39"/>
      <c r="JWT24" s="39"/>
      <c r="JWU24" s="39"/>
      <c r="JWV24" s="39"/>
      <c r="JWW24" s="39"/>
      <c r="JWX24" s="39"/>
      <c r="JWY24" s="39"/>
      <c r="JWZ24" s="39"/>
      <c r="JXA24" s="39"/>
      <c r="JXB24" s="39"/>
      <c r="JXC24" s="39"/>
      <c r="JXD24" s="39"/>
      <c r="JXE24" s="39"/>
      <c r="JXF24" s="39"/>
      <c r="JXG24" s="39"/>
      <c r="JXH24" s="39"/>
      <c r="JXI24" s="39"/>
      <c r="JXJ24" s="39"/>
      <c r="JXK24" s="39"/>
      <c r="JXL24" s="39"/>
      <c r="JXM24" s="39"/>
      <c r="JXN24" s="39"/>
      <c r="JXO24" s="39"/>
      <c r="JXP24" s="39"/>
      <c r="JXQ24" s="39"/>
      <c r="JXR24" s="39"/>
      <c r="JXS24" s="39"/>
      <c r="JXT24" s="39"/>
      <c r="JXU24" s="39"/>
      <c r="JXV24" s="39"/>
      <c r="JXW24" s="39"/>
      <c r="JXX24" s="39"/>
      <c r="JXY24" s="39"/>
      <c r="JXZ24" s="39"/>
      <c r="JYA24" s="39"/>
      <c r="JYB24" s="39"/>
      <c r="JYC24" s="39"/>
      <c r="JYD24" s="39"/>
      <c r="JYE24" s="39"/>
      <c r="JYF24" s="39"/>
      <c r="JYG24" s="39"/>
      <c r="JYH24" s="39"/>
      <c r="JYI24" s="39"/>
      <c r="JYJ24" s="39"/>
      <c r="JYK24" s="39"/>
      <c r="JYL24" s="39"/>
      <c r="JYM24" s="39"/>
      <c r="JYN24" s="39"/>
      <c r="JYO24" s="39"/>
      <c r="JYP24" s="39"/>
      <c r="JYQ24" s="39"/>
      <c r="JYR24" s="39"/>
      <c r="JYS24" s="39"/>
      <c r="JYT24" s="39"/>
      <c r="JYU24" s="39"/>
      <c r="JYV24" s="39"/>
      <c r="JYW24" s="39"/>
      <c r="JYX24" s="39"/>
      <c r="JYY24" s="39"/>
      <c r="JYZ24" s="39"/>
      <c r="JZA24" s="39"/>
      <c r="JZB24" s="39"/>
      <c r="JZC24" s="39"/>
      <c r="JZD24" s="39"/>
      <c r="JZE24" s="39"/>
      <c r="JZF24" s="39"/>
      <c r="JZG24" s="39"/>
      <c r="JZH24" s="39"/>
      <c r="JZI24" s="39"/>
      <c r="JZJ24" s="39"/>
      <c r="JZK24" s="39"/>
      <c r="JZL24" s="39"/>
      <c r="JZM24" s="39"/>
      <c r="JZN24" s="39"/>
      <c r="JZO24" s="39"/>
      <c r="JZP24" s="39"/>
      <c r="JZQ24" s="39"/>
      <c r="JZR24" s="39"/>
      <c r="JZS24" s="39"/>
      <c r="JZT24" s="39"/>
      <c r="JZU24" s="39"/>
      <c r="JZV24" s="39"/>
      <c r="JZW24" s="39"/>
      <c r="JZX24" s="39"/>
      <c r="JZY24" s="39"/>
      <c r="JZZ24" s="39"/>
      <c r="KAA24" s="39"/>
      <c r="KAB24" s="39"/>
      <c r="KAC24" s="39"/>
      <c r="KAD24" s="39"/>
      <c r="KAE24" s="39"/>
      <c r="KAF24" s="39"/>
      <c r="KAG24" s="39"/>
      <c r="KAH24" s="39"/>
      <c r="KAI24" s="39"/>
      <c r="KAJ24" s="39"/>
      <c r="KAK24" s="39"/>
      <c r="KAL24" s="39"/>
      <c r="KAM24" s="39"/>
      <c r="KAN24" s="39"/>
      <c r="KAO24" s="39"/>
      <c r="KAP24" s="39"/>
      <c r="KAQ24" s="39"/>
      <c r="KAR24" s="39"/>
      <c r="KAS24" s="39"/>
      <c r="KAT24" s="39"/>
      <c r="KAU24" s="39"/>
      <c r="KAV24" s="39"/>
      <c r="KAW24" s="39"/>
      <c r="KAX24" s="39"/>
      <c r="KAY24" s="39"/>
      <c r="KAZ24" s="39"/>
      <c r="KBA24" s="39"/>
      <c r="KBB24" s="39"/>
      <c r="KBC24" s="39"/>
      <c r="KBD24" s="39"/>
      <c r="KBE24" s="39"/>
      <c r="KBF24" s="39"/>
      <c r="KBG24" s="39"/>
      <c r="KBH24" s="39"/>
      <c r="KBI24" s="39"/>
      <c r="KBJ24" s="39"/>
      <c r="KBK24" s="39"/>
      <c r="KBL24" s="39"/>
      <c r="KBM24" s="39"/>
      <c r="KBN24" s="39"/>
      <c r="KBO24" s="39"/>
      <c r="KBP24" s="39"/>
      <c r="KBQ24" s="39"/>
      <c r="KBR24" s="39"/>
      <c r="KBS24" s="39"/>
      <c r="KBT24" s="39"/>
      <c r="KBU24" s="39"/>
      <c r="KBV24" s="39"/>
      <c r="KBW24" s="39"/>
      <c r="KBX24" s="39"/>
      <c r="KBY24" s="39"/>
      <c r="KBZ24" s="39"/>
      <c r="KCA24" s="39"/>
      <c r="KCB24" s="39"/>
      <c r="KCC24" s="39"/>
      <c r="KCD24" s="39"/>
      <c r="KCE24" s="39"/>
      <c r="KCF24" s="39"/>
      <c r="KCG24" s="39"/>
      <c r="KCH24" s="39"/>
      <c r="KCI24" s="39"/>
      <c r="KCJ24" s="39"/>
      <c r="KCK24" s="39"/>
      <c r="KCL24" s="39"/>
      <c r="KCM24" s="39"/>
      <c r="KCN24" s="39"/>
      <c r="KCO24" s="39"/>
      <c r="KCP24" s="39"/>
      <c r="KCQ24" s="39"/>
      <c r="KCR24" s="39"/>
      <c r="KCS24" s="39"/>
      <c r="KCT24" s="39"/>
      <c r="KCU24" s="39"/>
      <c r="KCV24" s="39"/>
      <c r="KCW24" s="39"/>
      <c r="KCX24" s="39"/>
      <c r="KCY24" s="39"/>
      <c r="KCZ24" s="39"/>
      <c r="KDA24" s="39"/>
      <c r="KDB24" s="39"/>
      <c r="KDC24" s="39"/>
      <c r="KDD24" s="39"/>
      <c r="KDE24" s="39"/>
      <c r="KDF24" s="39"/>
      <c r="KDG24" s="39"/>
      <c r="KDH24" s="39"/>
      <c r="KDI24" s="39"/>
      <c r="KDJ24" s="39"/>
      <c r="KDK24" s="39"/>
      <c r="KDL24" s="39"/>
      <c r="KDM24" s="39"/>
      <c r="KDN24" s="39"/>
      <c r="KDO24" s="39"/>
      <c r="KDP24" s="39"/>
      <c r="KDQ24" s="39"/>
      <c r="KDR24" s="39"/>
      <c r="KDS24" s="39"/>
      <c r="KDT24" s="39"/>
      <c r="KDU24" s="39"/>
      <c r="KDV24" s="39"/>
      <c r="KDW24" s="39"/>
      <c r="KDX24" s="39"/>
      <c r="KDY24" s="39"/>
      <c r="KDZ24" s="39"/>
      <c r="KEA24" s="39"/>
      <c r="KEB24" s="39"/>
      <c r="KEC24" s="39"/>
      <c r="KED24" s="39"/>
      <c r="KEE24" s="39"/>
      <c r="KEF24" s="39"/>
      <c r="KEG24" s="39"/>
      <c r="KEH24" s="39"/>
      <c r="KEI24" s="39"/>
      <c r="KEJ24" s="39"/>
      <c r="KEK24" s="39"/>
      <c r="KEL24" s="39"/>
      <c r="KEM24" s="39"/>
      <c r="KEN24" s="39"/>
      <c r="KEO24" s="39"/>
      <c r="KEP24" s="39"/>
      <c r="KEQ24" s="39"/>
      <c r="KER24" s="39"/>
      <c r="KES24" s="39"/>
      <c r="KET24" s="39"/>
      <c r="KEU24" s="39"/>
      <c r="KEV24" s="39"/>
      <c r="KEW24" s="39"/>
      <c r="KEX24" s="39"/>
      <c r="KEY24" s="39"/>
      <c r="KEZ24" s="39"/>
      <c r="KFA24" s="39"/>
      <c r="KFB24" s="39"/>
      <c r="KFC24" s="39"/>
      <c r="KFD24" s="39"/>
      <c r="KFE24" s="39"/>
      <c r="KFF24" s="39"/>
      <c r="KFG24" s="39"/>
      <c r="KFH24" s="39"/>
      <c r="KFI24" s="39"/>
      <c r="KFJ24" s="39"/>
      <c r="KFK24" s="39"/>
      <c r="KFL24" s="39"/>
      <c r="KFM24" s="39"/>
      <c r="KFN24" s="39"/>
      <c r="KFO24" s="39"/>
      <c r="KFP24" s="39"/>
      <c r="KFQ24" s="39"/>
      <c r="KFR24" s="39"/>
      <c r="KFS24" s="39"/>
      <c r="KFT24" s="39"/>
      <c r="KFU24" s="39"/>
      <c r="KFV24" s="39"/>
      <c r="KFW24" s="39"/>
      <c r="KFX24" s="39"/>
      <c r="KFY24" s="39"/>
      <c r="KFZ24" s="39"/>
      <c r="KGA24" s="39"/>
      <c r="KGB24" s="39"/>
      <c r="KGC24" s="39"/>
      <c r="KGD24" s="39"/>
      <c r="KGE24" s="39"/>
      <c r="KGF24" s="39"/>
      <c r="KGG24" s="39"/>
      <c r="KGH24" s="39"/>
      <c r="KGI24" s="39"/>
      <c r="KGJ24" s="39"/>
      <c r="KGK24" s="39"/>
      <c r="KGL24" s="39"/>
      <c r="KGM24" s="39"/>
      <c r="KGN24" s="39"/>
      <c r="KGO24" s="39"/>
      <c r="KGP24" s="39"/>
      <c r="KGQ24" s="39"/>
      <c r="KGR24" s="39"/>
      <c r="KGS24" s="39"/>
      <c r="KGT24" s="39"/>
      <c r="KGU24" s="39"/>
      <c r="KGV24" s="39"/>
      <c r="KGW24" s="39"/>
      <c r="KGX24" s="39"/>
      <c r="KGY24" s="39"/>
      <c r="KGZ24" s="39"/>
      <c r="KHA24" s="39"/>
      <c r="KHB24" s="39"/>
      <c r="KHC24" s="39"/>
      <c r="KHD24" s="39"/>
      <c r="KHE24" s="39"/>
      <c r="KHF24" s="39"/>
      <c r="KHG24" s="39"/>
      <c r="KHH24" s="39"/>
      <c r="KHI24" s="39"/>
      <c r="KHJ24" s="39"/>
      <c r="KHK24" s="39"/>
      <c r="KHL24" s="39"/>
      <c r="KHM24" s="39"/>
      <c r="KHN24" s="39"/>
      <c r="KHO24" s="39"/>
      <c r="KHP24" s="39"/>
      <c r="KHQ24" s="39"/>
      <c r="KHR24" s="39"/>
      <c r="KHS24" s="39"/>
      <c r="KHT24" s="39"/>
      <c r="KHU24" s="39"/>
      <c r="KHV24" s="39"/>
      <c r="KHW24" s="39"/>
      <c r="KHX24" s="39"/>
      <c r="KHY24" s="39"/>
      <c r="KHZ24" s="39"/>
      <c r="KIA24" s="39"/>
      <c r="KIB24" s="39"/>
      <c r="KIC24" s="39"/>
      <c r="KID24" s="39"/>
      <c r="KIE24" s="39"/>
      <c r="KIF24" s="39"/>
      <c r="KIG24" s="39"/>
      <c r="KIH24" s="39"/>
      <c r="KII24" s="39"/>
      <c r="KIJ24" s="39"/>
      <c r="KIK24" s="39"/>
      <c r="KIL24" s="39"/>
      <c r="KIM24" s="39"/>
      <c r="KIN24" s="39"/>
      <c r="KIO24" s="39"/>
      <c r="KIP24" s="39"/>
      <c r="KIQ24" s="39"/>
      <c r="KIR24" s="39"/>
      <c r="KIS24" s="39"/>
      <c r="KIT24" s="39"/>
      <c r="KIU24" s="39"/>
      <c r="KIV24" s="39"/>
      <c r="KIW24" s="39"/>
      <c r="KIX24" s="39"/>
      <c r="KIY24" s="39"/>
      <c r="KIZ24" s="39"/>
      <c r="KJA24" s="39"/>
      <c r="KJB24" s="39"/>
      <c r="KJC24" s="39"/>
      <c r="KJD24" s="39"/>
      <c r="KJE24" s="39"/>
      <c r="KJF24" s="39"/>
      <c r="KJG24" s="39"/>
      <c r="KJH24" s="39"/>
      <c r="KJI24" s="39"/>
      <c r="KJJ24" s="39"/>
      <c r="KJK24" s="39"/>
      <c r="KJL24" s="39"/>
      <c r="KJM24" s="39"/>
      <c r="KJN24" s="39"/>
      <c r="KJO24" s="39"/>
      <c r="KJP24" s="39"/>
      <c r="KJQ24" s="39"/>
      <c r="KJR24" s="39"/>
      <c r="KJS24" s="39"/>
      <c r="KJT24" s="39"/>
      <c r="KJU24" s="39"/>
      <c r="KJV24" s="39"/>
      <c r="KJW24" s="39"/>
      <c r="KJX24" s="39"/>
      <c r="KJY24" s="39"/>
      <c r="KJZ24" s="39"/>
      <c r="KKA24" s="39"/>
      <c r="KKB24" s="39"/>
      <c r="KKC24" s="39"/>
      <c r="KKD24" s="39"/>
      <c r="KKE24" s="39"/>
      <c r="KKF24" s="39"/>
      <c r="KKG24" s="39"/>
      <c r="KKH24" s="39"/>
      <c r="KKI24" s="39"/>
      <c r="KKJ24" s="39"/>
      <c r="KKK24" s="39"/>
      <c r="KKL24" s="39"/>
      <c r="KKM24" s="39"/>
      <c r="KKN24" s="39"/>
      <c r="KKO24" s="39"/>
      <c r="KKP24" s="39"/>
      <c r="KKQ24" s="39"/>
      <c r="KKR24" s="39"/>
      <c r="KKS24" s="39"/>
      <c r="KKT24" s="39"/>
      <c r="KKU24" s="39"/>
      <c r="KKV24" s="39"/>
      <c r="KKW24" s="39"/>
      <c r="KKX24" s="39"/>
      <c r="KKY24" s="39"/>
      <c r="KKZ24" s="39"/>
      <c r="KLA24" s="39"/>
      <c r="KLB24" s="39"/>
      <c r="KLC24" s="39"/>
      <c r="KLD24" s="39"/>
      <c r="KLE24" s="39"/>
      <c r="KLF24" s="39"/>
      <c r="KLG24" s="39"/>
      <c r="KLH24" s="39"/>
      <c r="KLI24" s="39"/>
      <c r="KLJ24" s="39"/>
      <c r="KLK24" s="39"/>
      <c r="KLL24" s="39"/>
      <c r="KLM24" s="39"/>
      <c r="KLN24" s="39"/>
      <c r="KLO24" s="39"/>
      <c r="KLP24" s="39"/>
      <c r="KLQ24" s="39"/>
      <c r="KLR24" s="39"/>
      <c r="KLS24" s="39"/>
      <c r="KLT24" s="39"/>
      <c r="KLU24" s="39"/>
      <c r="KLV24" s="39"/>
      <c r="KLW24" s="39"/>
      <c r="KLX24" s="39"/>
      <c r="KLY24" s="39"/>
      <c r="KLZ24" s="39"/>
      <c r="KMA24" s="39"/>
      <c r="KMB24" s="39"/>
      <c r="KMC24" s="39"/>
      <c r="KMD24" s="39"/>
      <c r="KME24" s="39"/>
      <c r="KMF24" s="39"/>
      <c r="KMG24" s="39"/>
      <c r="KMH24" s="39"/>
      <c r="KMI24" s="39"/>
      <c r="KMJ24" s="39"/>
      <c r="KMK24" s="39"/>
      <c r="KML24" s="39"/>
      <c r="KMM24" s="39"/>
      <c r="KMN24" s="39"/>
      <c r="KMO24" s="39"/>
      <c r="KMP24" s="39"/>
      <c r="KMQ24" s="39"/>
      <c r="KMR24" s="39"/>
      <c r="KMS24" s="39"/>
      <c r="KMT24" s="39"/>
      <c r="KMU24" s="39"/>
      <c r="KMV24" s="39"/>
      <c r="KMW24" s="39"/>
      <c r="KMX24" s="39"/>
      <c r="KMY24" s="39"/>
      <c r="KMZ24" s="39"/>
      <c r="KNA24" s="39"/>
      <c r="KNB24" s="39"/>
      <c r="KNC24" s="39"/>
      <c r="KND24" s="39"/>
      <c r="KNE24" s="39"/>
      <c r="KNF24" s="39"/>
      <c r="KNG24" s="39"/>
      <c r="KNH24" s="39"/>
      <c r="KNI24" s="39"/>
      <c r="KNJ24" s="39"/>
      <c r="KNK24" s="39"/>
      <c r="KNL24" s="39"/>
      <c r="KNM24" s="39"/>
      <c r="KNN24" s="39"/>
      <c r="KNO24" s="39"/>
      <c r="KNP24" s="39"/>
      <c r="KNQ24" s="39"/>
      <c r="KNR24" s="39"/>
      <c r="KNS24" s="39"/>
      <c r="KNT24" s="39"/>
      <c r="KNU24" s="39"/>
      <c r="KNV24" s="39"/>
      <c r="KNW24" s="39"/>
      <c r="KNX24" s="39"/>
      <c r="KNY24" s="39"/>
      <c r="KNZ24" s="39"/>
      <c r="KOA24" s="39"/>
      <c r="KOB24" s="39"/>
      <c r="KOC24" s="39"/>
      <c r="KOD24" s="39"/>
      <c r="KOE24" s="39"/>
      <c r="KOF24" s="39"/>
      <c r="KOG24" s="39"/>
      <c r="KOH24" s="39"/>
      <c r="KOI24" s="39"/>
      <c r="KOJ24" s="39"/>
      <c r="KOK24" s="39"/>
      <c r="KOL24" s="39"/>
      <c r="KOM24" s="39"/>
      <c r="KON24" s="39"/>
      <c r="KOO24" s="39"/>
      <c r="KOP24" s="39"/>
      <c r="KOQ24" s="39"/>
      <c r="KOR24" s="39"/>
      <c r="KOS24" s="39"/>
      <c r="KOT24" s="39"/>
      <c r="KOU24" s="39"/>
      <c r="KOV24" s="39"/>
      <c r="KOW24" s="39"/>
      <c r="KOX24" s="39"/>
      <c r="KOY24" s="39"/>
      <c r="KOZ24" s="39"/>
      <c r="KPA24" s="39"/>
      <c r="KPB24" s="39"/>
      <c r="KPC24" s="39"/>
      <c r="KPD24" s="39"/>
      <c r="KPE24" s="39"/>
      <c r="KPF24" s="39"/>
      <c r="KPG24" s="39"/>
      <c r="KPH24" s="39"/>
      <c r="KPI24" s="39"/>
      <c r="KPJ24" s="39"/>
      <c r="KPK24" s="39"/>
      <c r="KPL24" s="39"/>
      <c r="KPM24" s="39"/>
      <c r="KPN24" s="39"/>
      <c r="KPO24" s="39"/>
      <c r="KPP24" s="39"/>
      <c r="KPQ24" s="39"/>
      <c r="KPR24" s="39"/>
      <c r="KPS24" s="39"/>
      <c r="KPT24" s="39"/>
      <c r="KPU24" s="39"/>
      <c r="KPV24" s="39"/>
      <c r="KPW24" s="39"/>
      <c r="KPX24" s="39"/>
      <c r="KPY24" s="39"/>
      <c r="KPZ24" s="39"/>
      <c r="KQA24" s="39"/>
      <c r="KQB24" s="39"/>
      <c r="KQC24" s="39"/>
      <c r="KQD24" s="39"/>
      <c r="KQE24" s="39"/>
      <c r="KQF24" s="39"/>
      <c r="KQG24" s="39"/>
      <c r="KQH24" s="39"/>
      <c r="KQI24" s="39"/>
      <c r="KQJ24" s="39"/>
      <c r="KQK24" s="39"/>
      <c r="KQL24" s="39"/>
      <c r="KQM24" s="39"/>
      <c r="KQN24" s="39"/>
      <c r="KQO24" s="39"/>
      <c r="KQP24" s="39"/>
      <c r="KQQ24" s="39"/>
      <c r="KQR24" s="39"/>
      <c r="KQS24" s="39"/>
      <c r="KQT24" s="39"/>
      <c r="KQU24" s="39"/>
      <c r="KQV24" s="39"/>
      <c r="KQW24" s="39"/>
      <c r="KQX24" s="39"/>
      <c r="KQY24" s="39"/>
      <c r="KQZ24" s="39"/>
      <c r="KRA24" s="39"/>
      <c r="KRB24" s="39"/>
      <c r="KRC24" s="39"/>
      <c r="KRD24" s="39"/>
      <c r="KRE24" s="39"/>
      <c r="KRF24" s="39"/>
      <c r="KRG24" s="39"/>
      <c r="KRH24" s="39"/>
      <c r="KRI24" s="39"/>
      <c r="KRJ24" s="39"/>
      <c r="KRK24" s="39"/>
      <c r="KRL24" s="39"/>
      <c r="KRM24" s="39"/>
      <c r="KRN24" s="39"/>
      <c r="KRO24" s="39"/>
      <c r="KRP24" s="39"/>
      <c r="KRQ24" s="39"/>
      <c r="KRR24" s="39"/>
      <c r="KRS24" s="39"/>
      <c r="KRT24" s="39"/>
      <c r="KRU24" s="39"/>
      <c r="KRV24" s="39"/>
      <c r="KRW24" s="39"/>
      <c r="KRX24" s="39"/>
      <c r="KRY24" s="39"/>
      <c r="KRZ24" s="39"/>
      <c r="KSA24" s="39"/>
      <c r="KSB24" s="39"/>
      <c r="KSC24" s="39"/>
      <c r="KSD24" s="39"/>
      <c r="KSE24" s="39"/>
      <c r="KSF24" s="39"/>
      <c r="KSG24" s="39"/>
      <c r="KSH24" s="39"/>
      <c r="KSI24" s="39"/>
      <c r="KSJ24" s="39"/>
      <c r="KSK24" s="39"/>
      <c r="KSL24" s="39"/>
      <c r="KSM24" s="39"/>
      <c r="KSN24" s="39"/>
      <c r="KSO24" s="39"/>
      <c r="KSP24" s="39"/>
      <c r="KSQ24" s="39"/>
      <c r="KSR24" s="39"/>
      <c r="KSS24" s="39"/>
      <c r="KST24" s="39"/>
      <c r="KSU24" s="39"/>
      <c r="KSV24" s="39"/>
      <c r="KSW24" s="39"/>
      <c r="KSX24" s="39"/>
      <c r="KSY24" s="39"/>
      <c r="KSZ24" s="39"/>
      <c r="KTA24" s="39"/>
      <c r="KTB24" s="39"/>
      <c r="KTC24" s="39"/>
      <c r="KTD24" s="39"/>
      <c r="KTE24" s="39"/>
      <c r="KTF24" s="39"/>
      <c r="KTG24" s="39"/>
      <c r="KTH24" s="39"/>
      <c r="KTI24" s="39"/>
      <c r="KTJ24" s="39"/>
      <c r="KTK24" s="39"/>
      <c r="KTL24" s="39"/>
      <c r="KTM24" s="39"/>
      <c r="KTN24" s="39"/>
      <c r="KTO24" s="39"/>
      <c r="KTP24" s="39"/>
      <c r="KTQ24" s="39"/>
      <c r="KTR24" s="39"/>
      <c r="KTS24" s="39"/>
      <c r="KTT24" s="39"/>
      <c r="KTU24" s="39"/>
      <c r="KTV24" s="39"/>
      <c r="KTW24" s="39"/>
      <c r="KTX24" s="39"/>
      <c r="KTY24" s="39"/>
      <c r="KTZ24" s="39"/>
      <c r="KUA24" s="39"/>
      <c r="KUB24" s="39"/>
      <c r="KUC24" s="39"/>
      <c r="KUD24" s="39"/>
      <c r="KUE24" s="39"/>
      <c r="KUF24" s="39"/>
      <c r="KUG24" s="39"/>
      <c r="KUH24" s="39"/>
      <c r="KUI24" s="39"/>
      <c r="KUJ24" s="39"/>
      <c r="KUK24" s="39"/>
      <c r="KUL24" s="39"/>
      <c r="KUM24" s="39"/>
      <c r="KUN24" s="39"/>
      <c r="KUO24" s="39"/>
      <c r="KUP24" s="39"/>
      <c r="KUQ24" s="39"/>
      <c r="KUR24" s="39"/>
      <c r="KUS24" s="39"/>
      <c r="KUT24" s="39"/>
      <c r="KUU24" s="39"/>
      <c r="KUV24" s="39"/>
      <c r="KUW24" s="39"/>
      <c r="KUX24" s="39"/>
      <c r="KUY24" s="39"/>
      <c r="KUZ24" s="39"/>
      <c r="KVA24" s="39"/>
      <c r="KVB24" s="39"/>
      <c r="KVC24" s="39"/>
      <c r="KVD24" s="39"/>
      <c r="KVE24" s="39"/>
      <c r="KVF24" s="39"/>
      <c r="KVG24" s="39"/>
      <c r="KVH24" s="39"/>
      <c r="KVI24" s="39"/>
      <c r="KVJ24" s="39"/>
      <c r="KVK24" s="39"/>
      <c r="KVL24" s="39"/>
      <c r="KVM24" s="39"/>
      <c r="KVN24" s="39"/>
      <c r="KVO24" s="39"/>
      <c r="KVP24" s="39"/>
      <c r="KVQ24" s="39"/>
      <c r="KVR24" s="39"/>
      <c r="KVS24" s="39"/>
      <c r="KVT24" s="39"/>
      <c r="KVU24" s="39"/>
      <c r="KVV24" s="39"/>
      <c r="KVW24" s="39"/>
      <c r="KVX24" s="39"/>
      <c r="KVY24" s="39"/>
      <c r="KVZ24" s="39"/>
      <c r="KWA24" s="39"/>
      <c r="KWB24" s="39"/>
      <c r="KWC24" s="39"/>
      <c r="KWD24" s="39"/>
      <c r="KWE24" s="39"/>
      <c r="KWF24" s="39"/>
      <c r="KWG24" s="39"/>
      <c r="KWH24" s="39"/>
      <c r="KWI24" s="39"/>
      <c r="KWJ24" s="39"/>
      <c r="KWK24" s="39"/>
      <c r="KWL24" s="39"/>
      <c r="KWM24" s="39"/>
      <c r="KWN24" s="39"/>
      <c r="KWO24" s="39"/>
      <c r="KWP24" s="39"/>
      <c r="KWQ24" s="39"/>
      <c r="KWR24" s="39"/>
      <c r="KWS24" s="39"/>
      <c r="KWT24" s="39"/>
      <c r="KWU24" s="39"/>
      <c r="KWV24" s="39"/>
      <c r="KWW24" s="39"/>
      <c r="KWX24" s="39"/>
      <c r="KWY24" s="39"/>
      <c r="KWZ24" s="39"/>
      <c r="KXA24" s="39"/>
      <c r="KXB24" s="39"/>
      <c r="KXC24" s="39"/>
      <c r="KXD24" s="39"/>
      <c r="KXE24" s="39"/>
      <c r="KXF24" s="39"/>
      <c r="KXG24" s="39"/>
      <c r="KXH24" s="39"/>
      <c r="KXI24" s="39"/>
      <c r="KXJ24" s="39"/>
      <c r="KXK24" s="39"/>
      <c r="KXL24" s="39"/>
      <c r="KXM24" s="39"/>
      <c r="KXN24" s="39"/>
      <c r="KXO24" s="39"/>
      <c r="KXP24" s="39"/>
      <c r="KXQ24" s="39"/>
      <c r="KXR24" s="39"/>
      <c r="KXS24" s="39"/>
      <c r="KXT24" s="39"/>
      <c r="KXU24" s="39"/>
      <c r="KXV24" s="39"/>
      <c r="KXW24" s="39"/>
      <c r="KXX24" s="39"/>
      <c r="KXY24" s="39"/>
      <c r="KXZ24" s="39"/>
      <c r="KYA24" s="39"/>
      <c r="KYB24" s="39"/>
      <c r="KYC24" s="39"/>
      <c r="KYD24" s="39"/>
      <c r="KYE24" s="39"/>
      <c r="KYF24" s="39"/>
      <c r="KYG24" s="39"/>
      <c r="KYH24" s="39"/>
      <c r="KYI24" s="39"/>
      <c r="KYJ24" s="39"/>
      <c r="KYK24" s="39"/>
      <c r="KYL24" s="39"/>
      <c r="KYM24" s="39"/>
      <c r="KYN24" s="39"/>
      <c r="KYO24" s="39"/>
      <c r="KYP24" s="39"/>
      <c r="KYQ24" s="39"/>
      <c r="KYR24" s="39"/>
      <c r="KYS24" s="39"/>
      <c r="KYT24" s="39"/>
      <c r="KYU24" s="39"/>
      <c r="KYV24" s="39"/>
      <c r="KYW24" s="39"/>
      <c r="KYX24" s="39"/>
      <c r="KYY24" s="39"/>
      <c r="KYZ24" s="39"/>
      <c r="KZA24" s="39"/>
      <c r="KZB24" s="39"/>
      <c r="KZC24" s="39"/>
      <c r="KZD24" s="39"/>
      <c r="KZE24" s="39"/>
      <c r="KZF24" s="39"/>
      <c r="KZG24" s="39"/>
      <c r="KZH24" s="39"/>
      <c r="KZI24" s="39"/>
      <c r="KZJ24" s="39"/>
      <c r="KZK24" s="39"/>
      <c r="KZL24" s="39"/>
      <c r="KZM24" s="39"/>
      <c r="KZN24" s="39"/>
      <c r="KZO24" s="39"/>
      <c r="KZP24" s="39"/>
      <c r="KZQ24" s="39"/>
      <c r="KZR24" s="39"/>
      <c r="KZS24" s="39"/>
      <c r="KZT24" s="39"/>
      <c r="KZU24" s="39"/>
      <c r="KZV24" s="39"/>
      <c r="KZW24" s="39"/>
      <c r="KZX24" s="39"/>
      <c r="KZY24" s="39"/>
      <c r="KZZ24" s="39"/>
      <c r="LAA24" s="39"/>
      <c r="LAB24" s="39"/>
      <c r="LAC24" s="39"/>
      <c r="LAD24" s="39"/>
      <c r="LAE24" s="39"/>
      <c r="LAF24" s="39"/>
      <c r="LAG24" s="39"/>
      <c r="LAH24" s="39"/>
      <c r="LAI24" s="39"/>
      <c r="LAJ24" s="39"/>
      <c r="LAK24" s="39"/>
      <c r="LAL24" s="39"/>
      <c r="LAM24" s="39"/>
      <c r="LAN24" s="39"/>
      <c r="LAO24" s="39"/>
      <c r="LAP24" s="39"/>
      <c r="LAQ24" s="39"/>
      <c r="LAR24" s="39"/>
      <c r="LAS24" s="39"/>
      <c r="LAT24" s="39"/>
      <c r="LAU24" s="39"/>
      <c r="LAV24" s="39"/>
      <c r="LAW24" s="39"/>
      <c r="LAX24" s="39"/>
      <c r="LAY24" s="39"/>
      <c r="LAZ24" s="39"/>
      <c r="LBA24" s="39"/>
      <c r="LBB24" s="39"/>
      <c r="LBC24" s="39"/>
      <c r="LBD24" s="39"/>
      <c r="LBE24" s="39"/>
      <c r="LBF24" s="39"/>
      <c r="LBG24" s="39"/>
      <c r="LBH24" s="39"/>
      <c r="LBI24" s="39"/>
      <c r="LBJ24" s="39"/>
      <c r="LBK24" s="39"/>
      <c r="LBL24" s="39"/>
      <c r="LBM24" s="39"/>
      <c r="LBN24" s="39"/>
      <c r="LBO24" s="39"/>
      <c r="LBP24" s="39"/>
      <c r="LBQ24" s="39"/>
      <c r="LBR24" s="39"/>
      <c r="LBS24" s="39"/>
      <c r="LBT24" s="39"/>
      <c r="LBU24" s="39"/>
      <c r="LBV24" s="39"/>
      <c r="LBW24" s="39"/>
      <c r="LBX24" s="39"/>
      <c r="LBY24" s="39"/>
      <c r="LBZ24" s="39"/>
      <c r="LCA24" s="39"/>
      <c r="LCB24" s="39"/>
      <c r="LCC24" s="39"/>
      <c r="LCD24" s="39"/>
      <c r="LCE24" s="39"/>
      <c r="LCF24" s="39"/>
      <c r="LCG24" s="39"/>
      <c r="LCH24" s="39"/>
      <c r="LCI24" s="39"/>
      <c r="LCJ24" s="39"/>
      <c r="LCK24" s="39"/>
      <c r="LCL24" s="39"/>
      <c r="LCM24" s="39"/>
      <c r="LCN24" s="39"/>
      <c r="LCO24" s="39"/>
      <c r="LCP24" s="39"/>
      <c r="LCQ24" s="39"/>
      <c r="LCR24" s="39"/>
      <c r="LCS24" s="39"/>
      <c r="LCT24" s="39"/>
      <c r="LCU24" s="39"/>
      <c r="LCV24" s="39"/>
      <c r="LCW24" s="39"/>
      <c r="LCX24" s="39"/>
      <c r="LCY24" s="39"/>
      <c r="LCZ24" s="39"/>
      <c r="LDA24" s="39"/>
      <c r="LDB24" s="39"/>
      <c r="LDC24" s="39"/>
      <c r="LDD24" s="39"/>
      <c r="LDE24" s="39"/>
      <c r="LDF24" s="39"/>
      <c r="LDG24" s="39"/>
      <c r="LDH24" s="39"/>
      <c r="LDI24" s="39"/>
      <c r="LDJ24" s="39"/>
      <c r="LDK24" s="39"/>
      <c r="LDL24" s="39"/>
      <c r="LDM24" s="39"/>
      <c r="LDN24" s="39"/>
      <c r="LDO24" s="39"/>
      <c r="LDP24" s="39"/>
      <c r="LDQ24" s="39"/>
      <c r="LDR24" s="39"/>
      <c r="LDS24" s="39"/>
      <c r="LDT24" s="39"/>
      <c r="LDU24" s="39"/>
      <c r="LDV24" s="39"/>
      <c r="LDW24" s="39"/>
      <c r="LDX24" s="39"/>
      <c r="LDY24" s="39"/>
      <c r="LDZ24" s="39"/>
      <c r="LEA24" s="39"/>
      <c r="LEB24" s="39"/>
      <c r="LEC24" s="39"/>
      <c r="LED24" s="39"/>
      <c r="LEE24" s="39"/>
      <c r="LEF24" s="39"/>
      <c r="LEG24" s="39"/>
      <c r="LEH24" s="39"/>
      <c r="LEI24" s="39"/>
      <c r="LEJ24" s="39"/>
      <c r="LEK24" s="39"/>
      <c r="LEL24" s="39"/>
      <c r="LEM24" s="39"/>
      <c r="LEN24" s="39"/>
      <c r="LEO24" s="39"/>
      <c r="LEP24" s="39"/>
      <c r="LEQ24" s="39"/>
      <c r="LER24" s="39"/>
      <c r="LES24" s="39"/>
      <c r="LET24" s="39"/>
      <c r="LEU24" s="39"/>
      <c r="LEV24" s="39"/>
      <c r="LEW24" s="39"/>
      <c r="LEX24" s="39"/>
      <c r="LEY24" s="39"/>
      <c r="LEZ24" s="39"/>
      <c r="LFA24" s="39"/>
      <c r="LFB24" s="39"/>
      <c r="LFC24" s="39"/>
      <c r="LFD24" s="39"/>
      <c r="LFE24" s="39"/>
      <c r="LFF24" s="39"/>
      <c r="LFG24" s="39"/>
      <c r="LFH24" s="39"/>
      <c r="LFI24" s="39"/>
      <c r="LFJ24" s="39"/>
      <c r="LFK24" s="39"/>
      <c r="LFL24" s="39"/>
      <c r="LFM24" s="39"/>
      <c r="LFN24" s="39"/>
      <c r="LFO24" s="39"/>
      <c r="LFP24" s="39"/>
      <c r="LFQ24" s="39"/>
      <c r="LFR24" s="39"/>
      <c r="LFS24" s="39"/>
      <c r="LFT24" s="39"/>
      <c r="LFU24" s="39"/>
      <c r="LFV24" s="39"/>
      <c r="LFW24" s="39"/>
      <c r="LFX24" s="39"/>
      <c r="LFY24" s="39"/>
      <c r="LFZ24" s="39"/>
      <c r="LGA24" s="39"/>
      <c r="LGB24" s="39"/>
      <c r="LGC24" s="39"/>
      <c r="LGD24" s="39"/>
      <c r="LGE24" s="39"/>
      <c r="LGF24" s="39"/>
      <c r="LGG24" s="39"/>
      <c r="LGH24" s="39"/>
      <c r="LGI24" s="39"/>
      <c r="LGJ24" s="39"/>
      <c r="LGK24" s="39"/>
      <c r="LGL24" s="39"/>
      <c r="LGM24" s="39"/>
      <c r="LGN24" s="39"/>
      <c r="LGO24" s="39"/>
      <c r="LGP24" s="39"/>
      <c r="LGQ24" s="39"/>
      <c r="LGR24" s="39"/>
      <c r="LGS24" s="39"/>
      <c r="LGT24" s="39"/>
      <c r="LGU24" s="39"/>
      <c r="LGV24" s="39"/>
      <c r="LGW24" s="39"/>
      <c r="LGX24" s="39"/>
      <c r="LGY24" s="39"/>
      <c r="LGZ24" s="39"/>
      <c r="LHA24" s="39"/>
      <c r="LHB24" s="39"/>
      <c r="LHC24" s="39"/>
      <c r="LHD24" s="39"/>
      <c r="LHE24" s="39"/>
      <c r="LHF24" s="39"/>
      <c r="LHG24" s="39"/>
      <c r="LHH24" s="39"/>
      <c r="LHI24" s="39"/>
      <c r="LHJ24" s="39"/>
      <c r="LHK24" s="39"/>
      <c r="LHL24" s="39"/>
      <c r="LHM24" s="39"/>
      <c r="LHN24" s="39"/>
      <c r="LHO24" s="39"/>
      <c r="LHP24" s="39"/>
      <c r="LHQ24" s="39"/>
      <c r="LHR24" s="39"/>
      <c r="LHS24" s="39"/>
      <c r="LHT24" s="39"/>
      <c r="LHU24" s="39"/>
      <c r="LHV24" s="39"/>
      <c r="LHW24" s="39"/>
      <c r="LHX24" s="39"/>
      <c r="LHY24" s="39"/>
      <c r="LHZ24" s="39"/>
      <c r="LIA24" s="39"/>
      <c r="LIB24" s="39"/>
      <c r="LIC24" s="39"/>
      <c r="LID24" s="39"/>
      <c r="LIE24" s="39"/>
      <c r="LIF24" s="39"/>
      <c r="LIG24" s="39"/>
      <c r="LIH24" s="39"/>
      <c r="LII24" s="39"/>
      <c r="LIJ24" s="39"/>
      <c r="LIK24" s="39"/>
      <c r="LIL24" s="39"/>
      <c r="LIM24" s="39"/>
      <c r="LIN24" s="39"/>
      <c r="LIO24" s="39"/>
      <c r="LIP24" s="39"/>
      <c r="LIQ24" s="39"/>
      <c r="LIR24" s="39"/>
      <c r="LIS24" s="39"/>
      <c r="LIT24" s="39"/>
      <c r="LIU24" s="39"/>
      <c r="LIV24" s="39"/>
      <c r="LIW24" s="39"/>
      <c r="LIX24" s="39"/>
      <c r="LIY24" s="39"/>
      <c r="LIZ24" s="39"/>
      <c r="LJA24" s="39"/>
      <c r="LJB24" s="39"/>
      <c r="LJC24" s="39"/>
      <c r="LJD24" s="39"/>
      <c r="LJE24" s="39"/>
      <c r="LJF24" s="39"/>
      <c r="LJG24" s="39"/>
      <c r="LJH24" s="39"/>
      <c r="LJI24" s="39"/>
      <c r="LJJ24" s="39"/>
      <c r="LJK24" s="39"/>
      <c r="LJL24" s="39"/>
      <c r="LJM24" s="39"/>
      <c r="LJN24" s="39"/>
      <c r="LJO24" s="39"/>
      <c r="LJP24" s="39"/>
      <c r="LJQ24" s="39"/>
      <c r="LJR24" s="39"/>
      <c r="LJS24" s="39"/>
      <c r="LJT24" s="39"/>
      <c r="LJU24" s="39"/>
      <c r="LJV24" s="39"/>
      <c r="LJW24" s="39"/>
      <c r="LJX24" s="39"/>
      <c r="LJY24" s="39"/>
      <c r="LJZ24" s="39"/>
      <c r="LKA24" s="39"/>
      <c r="LKB24" s="39"/>
      <c r="LKC24" s="39"/>
      <c r="LKD24" s="39"/>
      <c r="LKE24" s="39"/>
      <c r="LKF24" s="39"/>
      <c r="LKG24" s="39"/>
      <c r="LKH24" s="39"/>
      <c r="LKI24" s="39"/>
      <c r="LKJ24" s="39"/>
      <c r="LKK24" s="39"/>
      <c r="LKL24" s="39"/>
      <c r="LKM24" s="39"/>
      <c r="LKN24" s="39"/>
      <c r="LKO24" s="39"/>
      <c r="LKP24" s="39"/>
      <c r="LKQ24" s="39"/>
      <c r="LKR24" s="39"/>
      <c r="LKS24" s="39"/>
      <c r="LKT24" s="39"/>
      <c r="LKU24" s="39"/>
      <c r="LKV24" s="39"/>
      <c r="LKW24" s="39"/>
      <c r="LKX24" s="39"/>
      <c r="LKY24" s="39"/>
      <c r="LKZ24" s="39"/>
      <c r="LLA24" s="39"/>
      <c r="LLB24" s="39"/>
      <c r="LLC24" s="39"/>
      <c r="LLD24" s="39"/>
      <c r="LLE24" s="39"/>
      <c r="LLF24" s="39"/>
      <c r="LLG24" s="39"/>
      <c r="LLH24" s="39"/>
      <c r="LLI24" s="39"/>
      <c r="LLJ24" s="39"/>
      <c r="LLK24" s="39"/>
      <c r="LLL24" s="39"/>
      <c r="LLM24" s="39"/>
      <c r="LLN24" s="39"/>
      <c r="LLO24" s="39"/>
      <c r="LLP24" s="39"/>
      <c r="LLQ24" s="39"/>
      <c r="LLR24" s="39"/>
      <c r="LLS24" s="39"/>
      <c r="LLT24" s="39"/>
      <c r="LLU24" s="39"/>
      <c r="LLV24" s="39"/>
      <c r="LLW24" s="39"/>
      <c r="LLX24" s="39"/>
      <c r="LLY24" s="39"/>
      <c r="LLZ24" s="39"/>
      <c r="LMA24" s="39"/>
      <c r="LMB24" s="39"/>
      <c r="LMC24" s="39"/>
      <c r="LMD24" s="39"/>
      <c r="LME24" s="39"/>
      <c r="LMF24" s="39"/>
      <c r="LMG24" s="39"/>
      <c r="LMH24" s="39"/>
      <c r="LMI24" s="39"/>
      <c r="LMJ24" s="39"/>
      <c r="LMK24" s="39"/>
      <c r="LML24" s="39"/>
      <c r="LMM24" s="39"/>
      <c r="LMN24" s="39"/>
      <c r="LMO24" s="39"/>
      <c r="LMP24" s="39"/>
      <c r="LMQ24" s="39"/>
      <c r="LMR24" s="39"/>
      <c r="LMS24" s="39"/>
      <c r="LMT24" s="39"/>
      <c r="LMU24" s="39"/>
      <c r="LMV24" s="39"/>
      <c r="LMW24" s="39"/>
      <c r="LMX24" s="39"/>
      <c r="LMY24" s="39"/>
      <c r="LMZ24" s="39"/>
      <c r="LNA24" s="39"/>
      <c r="LNB24" s="39"/>
      <c r="LNC24" s="39"/>
      <c r="LND24" s="39"/>
      <c r="LNE24" s="39"/>
      <c r="LNF24" s="39"/>
      <c r="LNG24" s="39"/>
      <c r="LNH24" s="39"/>
      <c r="LNI24" s="39"/>
      <c r="LNJ24" s="39"/>
      <c r="LNK24" s="39"/>
      <c r="LNL24" s="39"/>
      <c r="LNM24" s="39"/>
      <c r="LNN24" s="39"/>
      <c r="LNO24" s="39"/>
      <c r="LNP24" s="39"/>
      <c r="LNQ24" s="39"/>
      <c r="LNR24" s="39"/>
      <c r="LNS24" s="39"/>
      <c r="LNT24" s="39"/>
      <c r="LNU24" s="39"/>
      <c r="LNV24" s="39"/>
      <c r="LNW24" s="39"/>
      <c r="LNX24" s="39"/>
      <c r="LNY24" s="39"/>
      <c r="LNZ24" s="39"/>
      <c r="LOA24" s="39"/>
      <c r="LOB24" s="39"/>
      <c r="LOC24" s="39"/>
      <c r="LOD24" s="39"/>
      <c r="LOE24" s="39"/>
      <c r="LOF24" s="39"/>
      <c r="LOG24" s="39"/>
      <c r="LOH24" s="39"/>
      <c r="LOI24" s="39"/>
      <c r="LOJ24" s="39"/>
      <c r="LOK24" s="39"/>
      <c r="LOL24" s="39"/>
      <c r="LOM24" s="39"/>
      <c r="LON24" s="39"/>
      <c r="LOO24" s="39"/>
      <c r="LOP24" s="39"/>
      <c r="LOQ24" s="39"/>
      <c r="LOR24" s="39"/>
      <c r="LOS24" s="39"/>
      <c r="LOT24" s="39"/>
      <c r="LOU24" s="39"/>
      <c r="LOV24" s="39"/>
      <c r="LOW24" s="39"/>
      <c r="LOX24" s="39"/>
      <c r="LOY24" s="39"/>
      <c r="LOZ24" s="39"/>
      <c r="LPA24" s="39"/>
      <c r="LPB24" s="39"/>
      <c r="LPC24" s="39"/>
      <c r="LPD24" s="39"/>
      <c r="LPE24" s="39"/>
      <c r="LPF24" s="39"/>
      <c r="LPG24" s="39"/>
      <c r="LPH24" s="39"/>
      <c r="LPI24" s="39"/>
      <c r="LPJ24" s="39"/>
      <c r="LPK24" s="39"/>
      <c r="LPL24" s="39"/>
      <c r="LPM24" s="39"/>
      <c r="LPN24" s="39"/>
      <c r="LPO24" s="39"/>
      <c r="LPP24" s="39"/>
      <c r="LPQ24" s="39"/>
      <c r="LPR24" s="39"/>
      <c r="LPS24" s="39"/>
      <c r="LPT24" s="39"/>
      <c r="LPU24" s="39"/>
      <c r="LPV24" s="39"/>
      <c r="LPW24" s="39"/>
      <c r="LPX24" s="39"/>
      <c r="LPY24" s="39"/>
      <c r="LPZ24" s="39"/>
      <c r="LQA24" s="39"/>
      <c r="LQB24" s="39"/>
      <c r="LQC24" s="39"/>
      <c r="LQD24" s="39"/>
      <c r="LQE24" s="39"/>
      <c r="LQF24" s="39"/>
      <c r="LQG24" s="39"/>
      <c r="LQH24" s="39"/>
      <c r="LQI24" s="39"/>
      <c r="LQJ24" s="39"/>
      <c r="LQK24" s="39"/>
      <c r="LQL24" s="39"/>
      <c r="LQM24" s="39"/>
      <c r="LQN24" s="39"/>
      <c r="LQO24" s="39"/>
      <c r="LQP24" s="39"/>
      <c r="LQQ24" s="39"/>
      <c r="LQR24" s="39"/>
      <c r="LQS24" s="39"/>
      <c r="LQT24" s="39"/>
      <c r="LQU24" s="39"/>
      <c r="LQV24" s="39"/>
      <c r="LQW24" s="39"/>
      <c r="LQX24" s="39"/>
      <c r="LQY24" s="39"/>
      <c r="LQZ24" s="39"/>
      <c r="LRA24" s="39"/>
      <c r="LRB24" s="39"/>
      <c r="LRC24" s="39"/>
      <c r="LRD24" s="39"/>
      <c r="LRE24" s="39"/>
      <c r="LRF24" s="39"/>
      <c r="LRG24" s="39"/>
      <c r="LRH24" s="39"/>
      <c r="LRI24" s="39"/>
      <c r="LRJ24" s="39"/>
      <c r="LRK24" s="39"/>
      <c r="LRL24" s="39"/>
      <c r="LRM24" s="39"/>
      <c r="LRN24" s="39"/>
      <c r="LRO24" s="39"/>
      <c r="LRP24" s="39"/>
      <c r="LRQ24" s="39"/>
      <c r="LRR24" s="39"/>
      <c r="LRS24" s="39"/>
      <c r="LRT24" s="39"/>
      <c r="LRU24" s="39"/>
      <c r="LRV24" s="39"/>
      <c r="LRW24" s="39"/>
      <c r="LRX24" s="39"/>
      <c r="LRY24" s="39"/>
      <c r="LRZ24" s="39"/>
      <c r="LSA24" s="39"/>
      <c r="LSB24" s="39"/>
      <c r="LSC24" s="39"/>
      <c r="LSD24" s="39"/>
      <c r="LSE24" s="39"/>
      <c r="LSF24" s="39"/>
      <c r="LSG24" s="39"/>
      <c r="LSH24" s="39"/>
      <c r="LSI24" s="39"/>
      <c r="LSJ24" s="39"/>
      <c r="LSK24" s="39"/>
      <c r="LSL24" s="39"/>
      <c r="LSM24" s="39"/>
      <c r="LSN24" s="39"/>
      <c r="LSO24" s="39"/>
      <c r="LSP24" s="39"/>
      <c r="LSQ24" s="39"/>
      <c r="LSR24" s="39"/>
      <c r="LSS24" s="39"/>
      <c r="LST24" s="39"/>
      <c r="LSU24" s="39"/>
      <c r="LSV24" s="39"/>
      <c r="LSW24" s="39"/>
      <c r="LSX24" s="39"/>
      <c r="LSY24" s="39"/>
      <c r="LSZ24" s="39"/>
      <c r="LTA24" s="39"/>
      <c r="LTB24" s="39"/>
      <c r="LTC24" s="39"/>
      <c r="LTD24" s="39"/>
      <c r="LTE24" s="39"/>
      <c r="LTF24" s="39"/>
      <c r="LTG24" s="39"/>
      <c r="LTH24" s="39"/>
      <c r="LTI24" s="39"/>
      <c r="LTJ24" s="39"/>
      <c r="LTK24" s="39"/>
      <c r="LTL24" s="39"/>
      <c r="LTM24" s="39"/>
      <c r="LTN24" s="39"/>
      <c r="LTO24" s="39"/>
      <c r="LTP24" s="39"/>
      <c r="LTQ24" s="39"/>
      <c r="LTR24" s="39"/>
      <c r="LTS24" s="39"/>
      <c r="LTT24" s="39"/>
      <c r="LTU24" s="39"/>
      <c r="LTV24" s="39"/>
      <c r="LTW24" s="39"/>
      <c r="LTX24" s="39"/>
      <c r="LTY24" s="39"/>
      <c r="LTZ24" s="39"/>
      <c r="LUA24" s="39"/>
      <c r="LUB24" s="39"/>
      <c r="LUC24" s="39"/>
      <c r="LUD24" s="39"/>
      <c r="LUE24" s="39"/>
      <c r="LUF24" s="39"/>
      <c r="LUG24" s="39"/>
      <c r="LUH24" s="39"/>
      <c r="LUI24" s="39"/>
      <c r="LUJ24" s="39"/>
      <c r="LUK24" s="39"/>
      <c r="LUL24" s="39"/>
      <c r="LUM24" s="39"/>
      <c r="LUN24" s="39"/>
      <c r="LUO24" s="39"/>
      <c r="LUP24" s="39"/>
      <c r="LUQ24" s="39"/>
      <c r="LUR24" s="39"/>
      <c r="LUS24" s="39"/>
      <c r="LUT24" s="39"/>
      <c r="LUU24" s="39"/>
      <c r="LUV24" s="39"/>
      <c r="LUW24" s="39"/>
      <c r="LUX24" s="39"/>
      <c r="LUY24" s="39"/>
      <c r="LUZ24" s="39"/>
      <c r="LVA24" s="39"/>
      <c r="LVB24" s="39"/>
      <c r="LVC24" s="39"/>
      <c r="LVD24" s="39"/>
      <c r="LVE24" s="39"/>
      <c r="LVF24" s="39"/>
      <c r="LVG24" s="39"/>
      <c r="LVH24" s="39"/>
      <c r="LVI24" s="39"/>
      <c r="LVJ24" s="39"/>
      <c r="LVK24" s="39"/>
      <c r="LVL24" s="39"/>
      <c r="LVM24" s="39"/>
      <c r="LVN24" s="39"/>
      <c r="LVO24" s="39"/>
      <c r="LVP24" s="39"/>
      <c r="LVQ24" s="39"/>
      <c r="LVR24" s="39"/>
      <c r="LVS24" s="39"/>
      <c r="LVT24" s="39"/>
      <c r="LVU24" s="39"/>
      <c r="LVV24" s="39"/>
      <c r="LVW24" s="39"/>
      <c r="LVX24" s="39"/>
      <c r="LVY24" s="39"/>
      <c r="LVZ24" s="39"/>
      <c r="LWA24" s="39"/>
      <c r="LWB24" s="39"/>
      <c r="LWC24" s="39"/>
      <c r="LWD24" s="39"/>
      <c r="LWE24" s="39"/>
      <c r="LWF24" s="39"/>
      <c r="LWG24" s="39"/>
      <c r="LWH24" s="39"/>
      <c r="LWI24" s="39"/>
      <c r="LWJ24" s="39"/>
      <c r="LWK24" s="39"/>
      <c r="LWL24" s="39"/>
      <c r="LWM24" s="39"/>
      <c r="LWN24" s="39"/>
      <c r="LWO24" s="39"/>
      <c r="LWP24" s="39"/>
      <c r="LWQ24" s="39"/>
      <c r="LWR24" s="39"/>
      <c r="LWS24" s="39"/>
      <c r="LWT24" s="39"/>
      <c r="LWU24" s="39"/>
      <c r="LWV24" s="39"/>
      <c r="LWW24" s="39"/>
      <c r="LWX24" s="39"/>
      <c r="LWY24" s="39"/>
      <c r="LWZ24" s="39"/>
      <c r="LXA24" s="39"/>
      <c r="LXB24" s="39"/>
      <c r="LXC24" s="39"/>
      <c r="LXD24" s="39"/>
      <c r="LXE24" s="39"/>
      <c r="LXF24" s="39"/>
      <c r="LXG24" s="39"/>
      <c r="LXH24" s="39"/>
      <c r="LXI24" s="39"/>
      <c r="LXJ24" s="39"/>
      <c r="LXK24" s="39"/>
      <c r="LXL24" s="39"/>
      <c r="LXM24" s="39"/>
      <c r="LXN24" s="39"/>
      <c r="LXO24" s="39"/>
      <c r="LXP24" s="39"/>
      <c r="LXQ24" s="39"/>
      <c r="LXR24" s="39"/>
      <c r="LXS24" s="39"/>
      <c r="LXT24" s="39"/>
      <c r="LXU24" s="39"/>
      <c r="LXV24" s="39"/>
      <c r="LXW24" s="39"/>
      <c r="LXX24" s="39"/>
      <c r="LXY24" s="39"/>
      <c r="LXZ24" s="39"/>
      <c r="LYA24" s="39"/>
      <c r="LYB24" s="39"/>
      <c r="LYC24" s="39"/>
      <c r="LYD24" s="39"/>
      <c r="LYE24" s="39"/>
      <c r="LYF24" s="39"/>
      <c r="LYG24" s="39"/>
      <c r="LYH24" s="39"/>
      <c r="LYI24" s="39"/>
      <c r="LYJ24" s="39"/>
      <c r="LYK24" s="39"/>
      <c r="LYL24" s="39"/>
      <c r="LYM24" s="39"/>
      <c r="LYN24" s="39"/>
      <c r="LYO24" s="39"/>
      <c r="LYP24" s="39"/>
      <c r="LYQ24" s="39"/>
      <c r="LYR24" s="39"/>
      <c r="LYS24" s="39"/>
      <c r="LYT24" s="39"/>
      <c r="LYU24" s="39"/>
      <c r="LYV24" s="39"/>
      <c r="LYW24" s="39"/>
      <c r="LYX24" s="39"/>
      <c r="LYY24" s="39"/>
      <c r="LYZ24" s="39"/>
      <c r="LZA24" s="39"/>
      <c r="LZB24" s="39"/>
      <c r="LZC24" s="39"/>
      <c r="LZD24" s="39"/>
      <c r="LZE24" s="39"/>
      <c r="LZF24" s="39"/>
      <c r="LZG24" s="39"/>
      <c r="LZH24" s="39"/>
      <c r="LZI24" s="39"/>
      <c r="LZJ24" s="39"/>
      <c r="LZK24" s="39"/>
      <c r="LZL24" s="39"/>
      <c r="LZM24" s="39"/>
      <c r="LZN24" s="39"/>
      <c r="LZO24" s="39"/>
      <c r="LZP24" s="39"/>
      <c r="LZQ24" s="39"/>
      <c r="LZR24" s="39"/>
      <c r="LZS24" s="39"/>
      <c r="LZT24" s="39"/>
      <c r="LZU24" s="39"/>
      <c r="LZV24" s="39"/>
      <c r="LZW24" s="39"/>
      <c r="LZX24" s="39"/>
      <c r="LZY24" s="39"/>
      <c r="LZZ24" s="39"/>
      <c r="MAA24" s="39"/>
      <c r="MAB24" s="39"/>
      <c r="MAC24" s="39"/>
      <c r="MAD24" s="39"/>
      <c r="MAE24" s="39"/>
      <c r="MAF24" s="39"/>
      <c r="MAG24" s="39"/>
      <c r="MAH24" s="39"/>
      <c r="MAI24" s="39"/>
      <c r="MAJ24" s="39"/>
      <c r="MAK24" s="39"/>
      <c r="MAL24" s="39"/>
      <c r="MAM24" s="39"/>
      <c r="MAN24" s="39"/>
      <c r="MAO24" s="39"/>
      <c r="MAP24" s="39"/>
      <c r="MAQ24" s="39"/>
      <c r="MAR24" s="39"/>
      <c r="MAS24" s="39"/>
      <c r="MAT24" s="39"/>
      <c r="MAU24" s="39"/>
      <c r="MAV24" s="39"/>
      <c r="MAW24" s="39"/>
      <c r="MAX24" s="39"/>
      <c r="MAY24" s="39"/>
      <c r="MAZ24" s="39"/>
      <c r="MBA24" s="39"/>
      <c r="MBB24" s="39"/>
      <c r="MBC24" s="39"/>
      <c r="MBD24" s="39"/>
      <c r="MBE24" s="39"/>
      <c r="MBF24" s="39"/>
      <c r="MBG24" s="39"/>
      <c r="MBH24" s="39"/>
      <c r="MBI24" s="39"/>
      <c r="MBJ24" s="39"/>
      <c r="MBK24" s="39"/>
      <c r="MBL24" s="39"/>
      <c r="MBM24" s="39"/>
      <c r="MBN24" s="39"/>
      <c r="MBO24" s="39"/>
      <c r="MBP24" s="39"/>
      <c r="MBQ24" s="39"/>
      <c r="MBR24" s="39"/>
      <c r="MBS24" s="39"/>
      <c r="MBT24" s="39"/>
      <c r="MBU24" s="39"/>
      <c r="MBV24" s="39"/>
      <c r="MBW24" s="39"/>
      <c r="MBX24" s="39"/>
      <c r="MBY24" s="39"/>
      <c r="MBZ24" s="39"/>
      <c r="MCA24" s="39"/>
      <c r="MCB24" s="39"/>
      <c r="MCC24" s="39"/>
      <c r="MCD24" s="39"/>
      <c r="MCE24" s="39"/>
      <c r="MCF24" s="39"/>
      <c r="MCG24" s="39"/>
      <c r="MCH24" s="39"/>
      <c r="MCI24" s="39"/>
      <c r="MCJ24" s="39"/>
      <c r="MCK24" s="39"/>
      <c r="MCL24" s="39"/>
      <c r="MCM24" s="39"/>
      <c r="MCN24" s="39"/>
      <c r="MCO24" s="39"/>
      <c r="MCP24" s="39"/>
      <c r="MCQ24" s="39"/>
      <c r="MCR24" s="39"/>
      <c r="MCS24" s="39"/>
      <c r="MCT24" s="39"/>
      <c r="MCU24" s="39"/>
      <c r="MCV24" s="39"/>
      <c r="MCW24" s="39"/>
      <c r="MCX24" s="39"/>
      <c r="MCY24" s="39"/>
      <c r="MCZ24" s="39"/>
      <c r="MDA24" s="39"/>
      <c r="MDB24" s="39"/>
      <c r="MDC24" s="39"/>
      <c r="MDD24" s="39"/>
      <c r="MDE24" s="39"/>
      <c r="MDF24" s="39"/>
      <c r="MDG24" s="39"/>
      <c r="MDH24" s="39"/>
      <c r="MDI24" s="39"/>
      <c r="MDJ24" s="39"/>
      <c r="MDK24" s="39"/>
      <c r="MDL24" s="39"/>
      <c r="MDM24" s="39"/>
      <c r="MDN24" s="39"/>
      <c r="MDO24" s="39"/>
      <c r="MDP24" s="39"/>
      <c r="MDQ24" s="39"/>
      <c r="MDR24" s="39"/>
      <c r="MDS24" s="39"/>
      <c r="MDT24" s="39"/>
      <c r="MDU24" s="39"/>
      <c r="MDV24" s="39"/>
      <c r="MDW24" s="39"/>
      <c r="MDX24" s="39"/>
      <c r="MDY24" s="39"/>
      <c r="MDZ24" s="39"/>
      <c r="MEA24" s="39"/>
      <c r="MEB24" s="39"/>
      <c r="MEC24" s="39"/>
      <c r="MED24" s="39"/>
      <c r="MEE24" s="39"/>
      <c r="MEF24" s="39"/>
      <c r="MEG24" s="39"/>
      <c r="MEH24" s="39"/>
      <c r="MEI24" s="39"/>
      <c r="MEJ24" s="39"/>
      <c r="MEK24" s="39"/>
      <c r="MEL24" s="39"/>
      <c r="MEM24" s="39"/>
      <c r="MEN24" s="39"/>
      <c r="MEO24" s="39"/>
      <c r="MEP24" s="39"/>
      <c r="MEQ24" s="39"/>
      <c r="MER24" s="39"/>
      <c r="MES24" s="39"/>
      <c r="MET24" s="39"/>
      <c r="MEU24" s="39"/>
      <c r="MEV24" s="39"/>
      <c r="MEW24" s="39"/>
      <c r="MEX24" s="39"/>
      <c r="MEY24" s="39"/>
      <c r="MEZ24" s="39"/>
      <c r="MFA24" s="39"/>
      <c r="MFB24" s="39"/>
      <c r="MFC24" s="39"/>
      <c r="MFD24" s="39"/>
      <c r="MFE24" s="39"/>
      <c r="MFF24" s="39"/>
      <c r="MFG24" s="39"/>
      <c r="MFH24" s="39"/>
      <c r="MFI24" s="39"/>
      <c r="MFJ24" s="39"/>
      <c r="MFK24" s="39"/>
      <c r="MFL24" s="39"/>
      <c r="MFM24" s="39"/>
      <c r="MFN24" s="39"/>
      <c r="MFO24" s="39"/>
      <c r="MFP24" s="39"/>
      <c r="MFQ24" s="39"/>
      <c r="MFR24" s="39"/>
      <c r="MFS24" s="39"/>
      <c r="MFT24" s="39"/>
      <c r="MFU24" s="39"/>
      <c r="MFV24" s="39"/>
      <c r="MFW24" s="39"/>
      <c r="MFX24" s="39"/>
      <c r="MFY24" s="39"/>
      <c r="MFZ24" s="39"/>
      <c r="MGA24" s="39"/>
      <c r="MGB24" s="39"/>
      <c r="MGC24" s="39"/>
      <c r="MGD24" s="39"/>
      <c r="MGE24" s="39"/>
      <c r="MGF24" s="39"/>
      <c r="MGG24" s="39"/>
      <c r="MGH24" s="39"/>
      <c r="MGI24" s="39"/>
      <c r="MGJ24" s="39"/>
      <c r="MGK24" s="39"/>
      <c r="MGL24" s="39"/>
      <c r="MGM24" s="39"/>
      <c r="MGN24" s="39"/>
      <c r="MGO24" s="39"/>
      <c r="MGP24" s="39"/>
      <c r="MGQ24" s="39"/>
      <c r="MGR24" s="39"/>
      <c r="MGS24" s="39"/>
      <c r="MGT24" s="39"/>
      <c r="MGU24" s="39"/>
      <c r="MGV24" s="39"/>
      <c r="MGW24" s="39"/>
      <c r="MGX24" s="39"/>
      <c r="MGY24" s="39"/>
      <c r="MGZ24" s="39"/>
      <c r="MHA24" s="39"/>
      <c r="MHB24" s="39"/>
      <c r="MHC24" s="39"/>
      <c r="MHD24" s="39"/>
      <c r="MHE24" s="39"/>
      <c r="MHF24" s="39"/>
      <c r="MHG24" s="39"/>
      <c r="MHH24" s="39"/>
      <c r="MHI24" s="39"/>
      <c r="MHJ24" s="39"/>
      <c r="MHK24" s="39"/>
      <c r="MHL24" s="39"/>
      <c r="MHM24" s="39"/>
      <c r="MHN24" s="39"/>
      <c r="MHO24" s="39"/>
      <c r="MHP24" s="39"/>
      <c r="MHQ24" s="39"/>
      <c r="MHR24" s="39"/>
      <c r="MHS24" s="39"/>
      <c r="MHT24" s="39"/>
      <c r="MHU24" s="39"/>
      <c r="MHV24" s="39"/>
      <c r="MHW24" s="39"/>
      <c r="MHX24" s="39"/>
      <c r="MHY24" s="39"/>
      <c r="MHZ24" s="39"/>
      <c r="MIA24" s="39"/>
      <c r="MIB24" s="39"/>
      <c r="MIC24" s="39"/>
      <c r="MID24" s="39"/>
      <c r="MIE24" s="39"/>
      <c r="MIF24" s="39"/>
      <c r="MIG24" s="39"/>
      <c r="MIH24" s="39"/>
      <c r="MII24" s="39"/>
      <c r="MIJ24" s="39"/>
      <c r="MIK24" s="39"/>
      <c r="MIL24" s="39"/>
      <c r="MIM24" s="39"/>
      <c r="MIN24" s="39"/>
      <c r="MIO24" s="39"/>
      <c r="MIP24" s="39"/>
      <c r="MIQ24" s="39"/>
      <c r="MIR24" s="39"/>
      <c r="MIS24" s="39"/>
      <c r="MIT24" s="39"/>
      <c r="MIU24" s="39"/>
      <c r="MIV24" s="39"/>
      <c r="MIW24" s="39"/>
      <c r="MIX24" s="39"/>
      <c r="MIY24" s="39"/>
      <c r="MIZ24" s="39"/>
      <c r="MJA24" s="39"/>
      <c r="MJB24" s="39"/>
      <c r="MJC24" s="39"/>
      <c r="MJD24" s="39"/>
      <c r="MJE24" s="39"/>
      <c r="MJF24" s="39"/>
      <c r="MJG24" s="39"/>
      <c r="MJH24" s="39"/>
      <c r="MJI24" s="39"/>
      <c r="MJJ24" s="39"/>
      <c r="MJK24" s="39"/>
      <c r="MJL24" s="39"/>
      <c r="MJM24" s="39"/>
      <c r="MJN24" s="39"/>
      <c r="MJO24" s="39"/>
      <c r="MJP24" s="39"/>
      <c r="MJQ24" s="39"/>
      <c r="MJR24" s="39"/>
      <c r="MJS24" s="39"/>
      <c r="MJT24" s="39"/>
      <c r="MJU24" s="39"/>
      <c r="MJV24" s="39"/>
      <c r="MJW24" s="39"/>
      <c r="MJX24" s="39"/>
      <c r="MJY24" s="39"/>
      <c r="MJZ24" s="39"/>
      <c r="MKA24" s="39"/>
      <c r="MKB24" s="39"/>
      <c r="MKC24" s="39"/>
      <c r="MKD24" s="39"/>
      <c r="MKE24" s="39"/>
      <c r="MKF24" s="39"/>
      <c r="MKG24" s="39"/>
      <c r="MKH24" s="39"/>
      <c r="MKI24" s="39"/>
      <c r="MKJ24" s="39"/>
      <c r="MKK24" s="39"/>
      <c r="MKL24" s="39"/>
      <c r="MKM24" s="39"/>
      <c r="MKN24" s="39"/>
      <c r="MKO24" s="39"/>
      <c r="MKP24" s="39"/>
      <c r="MKQ24" s="39"/>
      <c r="MKR24" s="39"/>
      <c r="MKS24" s="39"/>
      <c r="MKT24" s="39"/>
      <c r="MKU24" s="39"/>
      <c r="MKV24" s="39"/>
      <c r="MKW24" s="39"/>
      <c r="MKX24" s="39"/>
      <c r="MKY24" s="39"/>
      <c r="MKZ24" s="39"/>
      <c r="MLA24" s="39"/>
      <c r="MLB24" s="39"/>
      <c r="MLC24" s="39"/>
      <c r="MLD24" s="39"/>
      <c r="MLE24" s="39"/>
      <c r="MLF24" s="39"/>
      <c r="MLG24" s="39"/>
      <c r="MLH24" s="39"/>
      <c r="MLI24" s="39"/>
      <c r="MLJ24" s="39"/>
      <c r="MLK24" s="39"/>
      <c r="MLL24" s="39"/>
      <c r="MLM24" s="39"/>
      <c r="MLN24" s="39"/>
      <c r="MLO24" s="39"/>
      <c r="MLP24" s="39"/>
      <c r="MLQ24" s="39"/>
      <c r="MLR24" s="39"/>
      <c r="MLS24" s="39"/>
      <c r="MLT24" s="39"/>
      <c r="MLU24" s="39"/>
      <c r="MLV24" s="39"/>
      <c r="MLW24" s="39"/>
      <c r="MLX24" s="39"/>
      <c r="MLY24" s="39"/>
      <c r="MLZ24" s="39"/>
      <c r="MMA24" s="39"/>
      <c r="MMB24" s="39"/>
      <c r="MMC24" s="39"/>
      <c r="MMD24" s="39"/>
      <c r="MME24" s="39"/>
      <c r="MMF24" s="39"/>
      <c r="MMG24" s="39"/>
      <c r="MMH24" s="39"/>
      <c r="MMI24" s="39"/>
      <c r="MMJ24" s="39"/>
      <c r="MMK24" s="39"/>
      <c r="MML24" s="39"/>
      <c r="MMM24" s="39"/>
      <c r="MMN24" s="39"/>
      <c r="MMO24" s="39"/>
      <c r="MMP24" s="39"/>
      <c r="MMQ24" s="39"/>
      <c r="MMR24" s="39"/>
      <c r="MMS24" s="39"/>
      <c r="MMT24" s="39"/>
      <c r="MMU24" s="39"/>
      <c r="MMV24" s="39"/>
      <c r="MMW24" s="39"/>
      <c r="MMX24" s="39"/>
      <c r="MMY24" s="39"/>
      <c r="MMZ24" s="39"/>
      <c r="MNA24" s="39"/>
      <c r="MNB24" s="39"/>
      <c r="MNC24" s="39"/>
      <c r="MND24" s="39"/>
      <c r="MNE24" s="39"/>
      <c r="MNF24" s="39"/>
      <c r="MNG24" s="39"/>
      <c r="MNH24" s="39"/>
      <c r="MNI24" s="39"/>
      <c r="MNJ24" s="39"/>
      <c r="MNK24" s="39"/>
      <c r="MNL24" s="39"/>
      <c r="MNM24" s="39"/>
      <c r="MNN24" s="39"/>
      <c r="MNO24" s="39"/>
      <c r="MNP24" s="39"/>
      <c r="MNQ24" s="39"/>
      <c r="MNR24" s="39"/>
      <c r="MNS24" s="39"/>
      <c r="MNT24" s="39"/>
      <c r="MNU24" s="39"/>
      <c r="MNV24" s="39"/>
      <c r="MNW24" s="39"/>
      <c r="MNX24" s="39"/>
      <c r="MNY24" s="39"/>
      <c r="MNZ24" s="39"/>
      <c r="MOA24" s="39"/>
      <c r="MOB24" s="39"/>
      <c r="MOC24" s="39"/>
      <c r="MOD24" s="39"/>
      <c r="MOE24" s="39"/>
      <c r="MOF24" s="39"/>
      <c r="MOG24" s="39"/>
      <c r="MOH24" s="39"/>
      <c r="MOI24" s="39"/>
      <c r="MOJ24" s="39"/>
      <c r="MOK24" s="39"/>
      <c r="MOL24" s="39"/>
      <c r="MOM24" s="39"/>
      <c r="MON24" s="39"/>
      <c r="MOO24" s="39"/>
      <c r="MOP24" s="39"/>
      <c r="MOQ24" s="39"/>
      <c r="MOR24" s="39"/>
      <c r="MOS24" s="39"/>
      <c r="MOT24" s="39"/>
      <c r="MOU24" s="39"/>
      <c r="MOV24" s="39"/>
      <c r="MOW24" s="39"/>
      <c r="MOX24" s="39"/>
      <c r="MOY24" s="39"/>
      <c r="MOZ24" s="39"/>
      <c r="MPA24" s="39"/>
      <c r="MPB24" s="39"/>
      <c r="MPC24" s="39"/>
      <c r="MPD24" s="39"/>
      <c r="MPE24" s="39"/>
      <c r="MPF24" s="39"/>
      <c r="MPG24" s="39"/>
      <c r="MPH24" s="39"/>
      <c r="MPI24" s="39"/>
      <c r="MPJ24" s="39"/>
      <c r="MPK24" s="39"/>
      <c r="MPL24" s="39"/>
      <c r="MPM24" s="39"/>
      <c r="MPN24" s="39"/>
      <c r="MPO24" s="39"/>
      <c r="MPP24" s="39"/>
      <c r="MPQ24" s="39"/>
      <c r="MPR24" s="39"/>
      <c r="MPS24" s="39"/>
      <c r="MPT24" s="39"/>
      <c r="MPU24" s="39"/>
      <c r="MPV24" s="39"/>
      <c r="MPW24" s="39"/>
      <c r="MPX24" s="39"/>
      <c r="MPY24" s="39"/>
      <c r="MPZ24" s="39"/>
      <c r="MQA24" s="39"/>
      <c r="MQB24" s="39"/>
      <c r="MQC24" s="39"/>
      <c r="MQD24" s="39"/>
      <c r="MQE24" s="39"/>
      <c r="MQF24" s="39"/>
      <c r="MQG24" s="39"/>
      <c r="MQH24" s="39"/>
      <c r="MQI24" s="39"/>
      <c r="MQJ24" s="39"/>
      <c r="MQK24" s="39"/>
      <c r="MQL24" s="39"/>
      <c r="MQM24" s="39"/>
      <c r="MQN24" s="39"/>
      <c r="MQO24" s="39"/>
      <c r="MQP24" s="39"/>
      <c r="MQQ24" s="39"/>
      <c r="MQR24" s="39"/>
      <c r="MQS24" s="39"/>
      <c r="MQT24" s="39"/>
      <c r="MQU24" s="39"/>
      <c r="MQV24" s="39"/>
      <c r="MQW24" s="39"/>
      <c r="MQX24" s="39"/>
      <c r="MQY24" s="39"/>
      <c r="MQZ24" s="39"/>
      <c r="MRA24" s="39"/>
      <c r="MRB24" s="39"/>
      <c r="MRC24" s="39"/>
      <c r="MRD24" s="39"/>
      <c r="MRE24" s="39"/>
      <c r="MRF24" s="39"/>
      <c r="MRG24" s="39"/>
      <c r="MRH24" s="39"/>
      <c r="MRI24" s="39"/>
      <c r="MRJ24" s="39"/>
      <c r="MRK24" s="39"/>
      <c r="MRL24" s="39"/>
      <c r="MRM24" s="39"/>
      <c r="MRN24" s="39"/>
      <c r="MRO24" s="39"/>
      <c r="MRP24" s="39"/>
      <c r="MRQ24" s="39"/>
      <c r="MRR24" s="39"/>
      <c r="MRS24" s="39"/>
      <c r="MRT24" s="39"/>
      <c r="MRU24" s="39"/>
      <c r="MRV24" s="39"/>
      <c r="MRW24" s="39"/>
      <c r="MRX24" s="39"/>
      <c r="MRY24" s="39"/>
      <c r="MRZ24" s="39"/>
      <c r="MSA24" s="39"/>
      <c r="MSB24" s="39"/>
      <c r="MSC24" s="39"/>
      <c r="MSD24" s="39"/>
      <c r="MSE24" s="39"/>
      <c r="MSF24" s="39"/>
      <c r="MSG24" s="39"/>
      <c r="MSH24" s="39"/>
      <c r="MSI24" s="39"/>
      <c r="MSJ24" s="39"/>
      <c r="MSK24" s="39"/>
      <c r="MSL24" s="39"/>
      <c r="MSM24" s="39"/>
      <c r="MSN24" s="39"/>
      <c r="MSO24" s="39"/>
      <c r="MSP24" s="39"/>
      <c r="MSQ24" s="39"/>
      <c r="MSR24" s="39"/>
      <c r="MSS24" s="39"/>
      <c r="MST24" s="39"/>
      <c r="MSU24" s="39"/>
      <c r="MSV24" s="39"/>
      <c r="MSW24" s="39"/>
      <c r="MSX24" s="39"/>
      <c r="MSY24" s="39"/>
      <c r="MSZ24" s="39"/>
      <c r="MTA24" s="39"/>
      <c r="MTB24" s="39"/>
      <c r="MTC24" s="39"/>
      <c r="MTD24" s="39"/>
      <c r="MTE24" s="39"/>
      <c r="MTF24" s="39"/>
      <c r="MTG24" s="39"/>
      <c r="MTH24" s="39"/>
      <c r="MTI24" s="39"/>
      <c r="MTJ24" s="39"/>
      <c r="MTK24" s="39"/>
      <c r="MTL24" s="39"/>
      <c r="MTM24" s="39"/>
      <c r="MTN24" s="39"/>
      <c r="MTO24" s="39"/>
      <c r="MTP24" s="39"/>
      <c r="MTQ24" s="39"/>
      <c r="MTR24" s="39"/>
      <c r="MTS24" s="39"/>
      <c r="MTT24" s="39"/>
      <c r="MTU24" s="39"/>
      <c r="MTV24" s="39"/>
      <c r="MTW24" s="39"/>
      <c r="MTX24" s="39"/>
      <c r="MTY24" s="39"/>
      <c r="MTZ24" s="39"/>
      <c r="MUA24" s="39"/>
      <c r="MUB24" s="39"/>
      <c r="MUC24" s="39"/>
      <c r="MUD24" s="39"/>
      <c r="MUE24" s="39"/>
      <c r="MUF24" s="39"/>
      <c r="MUG24" s="39"/>
      <c r="MUH24" s="39"/>
      <c r="MUI24" s="39"/>
      <c r="MUJ24" s="39"/>
      <c r="MUK24" s="39"/>
      <c r="MUL24" s="39"/>
      <c r="MUM24" s="39"/>
      <c r="MUN24" s="39"/>
      <c r="MUO24" s="39"/>
      <c r="MUP24" s="39"/>
      <c r="MUQ24" s="39"/>
      <c r="MUR24" s="39"/>
      <c r="MUS24" s="39"/>
      <c r="MUT24" s="39"/>
      <c r="MUU24" s="39"/>
      <c r="MUV24" s="39"/>
      <c r="MUW24" s="39"/>
      <c r="MUX24" s="39"/>
      <c r="MUY24" s="39"/>
      <c r="MUZ24" s="39"/>
      <c r="MVA24" s="39"/>
      <c r="MVB24" s="39"/>
      <c r="MVC24" s="39"/>
      <c r="MVD24" s="39"/>
      <c r="MVE24" s="39"/>
      <c r="MVF24" s="39"/>
      <c r="MVG24" s="39"/>
      <c r="MVH24" s="39"/>
      <c r="MVI24" s="39"/>
      <c r="MVJ24" s="39"/>
      <c r="MVK24" s="39"/>
      <c r="MVL24" s="39"/>
      <c r="MVM24" s="39"/>
      <c r="MVN24" s="39"/>
      <c r="MVO24" s="39"/>
      <c r="MVP24" s="39"/>
      <c r="MVQ24" s="39"/>
      <c r="MVR24" s="39"/>
      <c r="MVS24" s="39"/>
      <c r="MVT24" s="39"/>
      <c r="MVU24" s="39"/>
      <c r="MVV24" s="39"/>
      <c r="MVW24" s="39"/>
      <c r="MVX24" s="39"/>
      <c r="MVY24" s="39"/>
      <c r="MVZ24" s="39"/>
      <c r="MWA24" s="39"/>
      <c r="MWB24" s="39"/>
      <c r="MWC24" s="39"/>
      <c r="MWD24" s="39"/>
      <c r="MWE24" s="39"/>
      <c r="MWF24" s="39"/>
      <c r="MWG24" s="39"/>
      <c r="MWH24" s="39"/>
      <c r="MWI24" s="39"/>
      <c r="MWJ24" s="39"/>
      <c r="MWK24" s="39"/>
      <c r="MWL24" s="39"/>
      <c r="MWM24" s="39"/>
      <c r="MWN24" s="39"/>
      <c r="MWO24" s="39"/>
      <c r="MWP24" s="39"/>
      <c r="MWQ24" s="39"/>
      <c r="MWR24" s="39"/>
      <c r="MWS24" s="39"/>
      <c r="MWT24" s="39"/>
      <c r="MWU24" s="39"/>
      <c r="MWV24" s="39"/>
      <c r="MWW24" s="39"/>
      <c r="MWX24" s="39"/>
      <c r="MWY24" s="39"/>
      <c r="MWZ24" s="39"/>
      <c r="MXA24" s="39"/>
      <c r="MXB24" s="39"/>
      <c r="MXC24" s="39"/>
      <c r="MXD24" s="39"/>
      <c r="MXE24" s="39"/>
      <c r="MXF24" s="39"/>
      <c r="MXG24" s="39"/>
      <c r="MXH24" s="39"/>
      <c r="MXI24" s="39"/>
      <c r="MXJ24" s="39"/>
      <c r="MXK24" s="39"/>
      <c r="MXL24" s="39"/>
      <c r="MXM24" s="39"/>
      <c r="MXN24" s="39"/>
      <c r="MXO24" s="39"/>
      <c r="MXP24" s="39"/>
      <c r="MXQ24" s="39"/>
      <c r="MXR24" s="39"/>
      <c r="MXS24" s="39"/>
      <c r="MXT24" s="39"/>
      <c r="MXU24" s="39"/>
      <c r="MXV24" s="39"/>
      <c r="MXW24" s="39"/>
      <c r="MXX24" s="39"/>
      <c r="MXY24" s="39"/>
      <c r="MXZ24" s="39"/>
      <c r="MYA24" s="39"/>
      <c r="MYB24" s="39"/>
      <c r="MYC24" s="39"/>
      <c r="MYD24" s="39"/>
      <c r="MYE24" s="39"/>
      <c r="MYF24" s="39"/>
      <c r="MYG24" s="39"/>
      <c r="MYH24" s="39"/>
      <c r="MYI24" s="39"/>
      <c r="MYJ24" s="39"/>
      <c r="MYK24" s="39"/>
      <c r="MYL24" s="39"/>
      <c r="MYM24" s="39"/>
      <c r="MYN24" s="39"/>
      <c r="MYO24" s="39"/>
      <c r="MYP24" s="39"/>
      <c r="MYQ24" s="39"/>
      <c r="MYR24" s="39"/>
      <c r="MYS24" s="39"/>
      <c r="MYT24" s="39"/>
      <c r="MYU24" s="39"/>
      <c r="MYV24" s="39"/>
      <c r="MYW24" s="39"/>
      <c r="MYX24" s="39"/>
      <c r="MYY24" s="39"/>
      <c r="MYZ24" s="39"/>
      <c r="MZA24" s="39"/>
      <c r="MZB24" s="39"/>
      <c r="MZC24" s="39"/>
      <c r="MZD24" s="39"/>
      <c r="MZE24" s="39"/>
      <c r="MZF24" s="39"/>
      <c r="MZG24" s="39"/>
      <c r="MZH24" s="39"/>
      <c r="MZI24" s="39"/>
      <c r="MZJ24" s="39"/>
      <c r="MZK24" s="39"/>
      <c r="MZL24" s="39"/>
      <c r="MZM24" s="39"/>
      <c r="MZN24" s="39"/>
      <c r="MZO24" s="39"/>
      <c r="MZP24" s="39"/>
      <c r="MZQ24" s="39"/>
      <c r="MZR24" s="39"/>
      <c r="MZS24" s="39"/>
      <c r="MZT24" s="39"/>
      <c r="MZU24" s="39"/>
      <c r="MZV24" s="39"/>
      <c r="MZW24" s="39"/>
      <c r="MZX24" s="39"/>
      <c r="MZY24" s="39"/>
      <c r="MZZ24" s="39"/>
      <c r="NAA24" s="39"/>
      <c r="NAB24" s="39"/>
      <c r="NAC24" s="39"/>
      <c r="NAD24" s="39"/>
      <c r="NAE24" s="39"/>
      <c r="NAF24" s="39"/>
      <c r="NAG24" s="39"/>
      <c r="NAH24" s="39"/>
      <c r="NAI24" s="39"/>
      <c r="NAJ24" s="39"/>
      <c r="NAK24" s="39"/>
      <c r="NAL24" s="39"/>
      <c r="NAM24" s="39"/>
      <c r="NAN24" s="39"/>
      <c r="NAO24" s="39"/>
      <c r="NAP24" s="39"/>
      <c r="NAQ24" s="39"/>
      <c r="NAR24" s="39"/>
      <c r="NAS24" s="39"/>
      <c r="NAT24" s="39"/>
      <c r="NAU24" s="39"/>
      <c r="NAV24" s="39"/>
      <c r="NAW24" s="39"/>
      <c r="NAX24" s="39"/>
      <c r="NAY24" s="39"/>
      <c r="NAZ24" s="39"/>
      <c r="NBA24" s="39"/>
      <c r="NBB24" s="39"/>
      <c r="NBC24" s="39"/>
      <c r="NBD24" s="39"/>
      <c r="NBE24" s="39"/>
      <c r="NBF24" s="39"/>
      <c r="NBG24" s="39"/>
      <c r="NBH24" s="39"/>
      <c r="NBI24" s="39"/>
      <c r="NBJ24" s="39"/>
      <c r="NBK24" s="39"/>
      <c r="NBL24" s="39"/>
      <c r="NBM24" s="39"/>
      <c r="NBN24" s="39"/>
      <c r="NBO24" s="39"/>
      <c r="NBP24" s="39"/>
      <c r="NBQ24" s="39"/>
      <c r="NBR24" s="39"/>
      <c r="NBS24" s="39"/>
      <c r="NBT24" s="39"/>
      <c r="NBU24" s="39"/>
      <c r="NBV24" s="39"/>
      <c r="NBW24" s="39"/>
      <c r="NBX24" s="39"/>
      <c r="NBY24" s="39"/>
      <c r="NBZ24" s="39"/>
      <c r="NCA24" s="39"/>
      <c r="NCB24" s="39"/>
      <c r="NCC24" s="39"/>
      <c r="NCD24" s="39"/>
      <c r="NCE24" s="39"/>
      <c r="NCF24" s="39"/>
      <c r="NCG24" s="39"/>
      <c r="NCH24" s="39"/>
      <c r="NCI24" s="39"/>
      <c r="NCJ24" s="39"/>
      <c r="NCK24" s="39"/>
      <c r="NCL24" s="39"/>
      <c r="NCM24" s="39"/>
      <c r="NCN24" s="39"/>
      <c r="NCO24" s="39"/>
      <c r="NCP24" s="39"/>
      <c r="NCQ24" s="39"/>
      <c r="NCR24" s="39"/>
      <c r="NCS24" s="39"/>
      <c r="NCT24" s="39"/>
      <c r="NCU24" s="39"/>
      <c r="NCV24" s="39"/>
      <c r="NCW24" s="39"/>
      <c r="NCX24" s="39"/>
      <c r="NCY24" s="39"/>
      <c r="NCZ24" s="39"/>
      <c r="NDA24" s="39"/>
      <c r="NDB24" s="39"/>
      <c r="NDC24" s="39"/>
      <c r="NDD24" s="39"/>
      <c r="NDE24" s="39"/>
      <c r="NDF24" s="39"/>
      <c r="NDG24" s="39"/>
      <c r="NDH24" s="39"/>
      <c r="NDI24" s="39"/>
      <c r="NDJ24" s="39"/>
      <c r="NDK24" s="39"/>
      <c r="NDL24" s="39"/>
      <c r="NDM24" s="39"/>
      <c r="NDN24" s="39"/>
      <c r="NDO24" s="39"/>
      <c r="NDP24" s="39"/>
      <c r="NDQ24" s="39"/>
      <c r="NDR24" s="39"/>
      <c r="NDS24" s="39"/>
      <c r="NDT24" s="39"/>
      <c r="NDU24" s="39"/>
      <c r="NDV24" s="39"/>
      <c r="NDW24" s="39"/>
      <c r="NDX24" s="39"/>
      <c r="NDY24" s="39"/>
      <c r="NDZ24" s="39"/>
      <c r="NEA24" s="39"/>
      <c r="NEB24" s="39"/>
      <c r="NEC24" s="39"/>
      <c r="NED24" s="39"/>
      <c r="NEE24" s="39"/>
      <c r="NEF24" s="39"/>
      <c r="NEG24" s="39"/>
      <c r="NEH24" s="39"/>
      <c r="NEI24" s="39"/>
      <c r="NEJ24" s="39"/>
      <c r="NEK24" s="39"/>
      <c r="NEL24" s="39"/>
      <c r="NEM24" s="39"/>
      <c r="NEN24" s="39"/>
      <c r="NEO24" s="39"/>
      <c r="NEP24" s="39"/>
      <c r="NEQ24" s="39"/>
      <c r="NER24" s="39"/>
      <c r="NES24" s="39"/>
      <c r="NET24" s="39"/>
      <c r="NEU24" s="39"/>
      <c r="NEV24" s="39"/>
      <c r="NEW24" s="39"/>
      <c r="NEX24" s="39"/>
      <c r="NEY24" s="39"/>
      <c r="NEZ24" s="39"/>
      <c r="NFA24" s="39"/>
      <c r="NFB24" s="39"/>
      <c r="NFC24" s="39"/>
      <c r="NFD24" s="39"/>
      <c r="NFE24" s="39"/>
      <c r="NFF24" s="39"/>
      <c r="NFG24" s="39"/>
      <c r="NFH24" s="39"/>
      <c r="NFI24" s="39"/>
      <c r="NFJ24" s="39"/>
      <c r="NFK24" s="39"/>
      <c r="NFL24" s="39"/>
      <c r="NFM24" s="39"/>
      <c r="NFN24" s="39"/>
      <c r="NFO24" s="39"/>
      <c r="NFP24" s="39"/>
      <c r="NFQ24" s="39"/>
      <c r="NFR24" s="39"/>
      <c r="NFS24" s="39"/>
      <c r="NFT24" s="39"/>
      <c r="NFU24" s="39"/>
      <c r="NFV24" s="39"/>
      <c r="NFW24" s="39"/>
      <c r="NFX24" s="39"/>
      <c r="NFY24" s="39"/>
      <c r="NFZ24" s="39"/>
      <c r="NGA24" s="39"/>
      <c r="NGB24" s="39"/>
      <c r="NGC24" s="39"/>
      <c r="NGD24" s="39"/>
      <c r="NGE24" s="39"/>
      <c r="NGF24" s="39"/>
      <c r="NGG24" s="39"/>
      <c r="NGH24" s="39"/>
      <c r="NGI24" s="39"/>
      <c r="NGJ24" s="39"/>
      <c r="NGK24" s="39"/>
      <c r="NGL24" s="39"/>
      <c r="NGM24" s="39"/>
      <c r="NGN24" s="39"/>
      <c r="NGO24" s="39"/>
      <c r="NGP24" s="39"/>
      <c r="NGQ24" s="39"/>
      <c r="NGR24" s="39"/>
      <c r="NGS24" s="39"/>
      <c r="NGT24" s="39"/>
      <c r="NGU24" s="39"/>
      <c r="NGV24" s="39"/>
      <c r="NGW24" s="39"/>
      <c r="NGX24" s="39"/>
      <c r="NGY24" s="39"/>
      <c r="NGZ24" s="39"/>
      <c r="NHA24" s="39"/>
      <c r="NHB24" s="39"/>
      <c r="NHC24" s="39"/>
      <c r="NHD24" s="39"/>
      <c r="NHE24" s="39"/>
      <c r="NHF24" s="39"/>
      <c r="NHG24" s="39"/>
      <c r="NHH24" s="39"/>
      <c r="NHI24" s="39"/>
      <c r="NHJ24" s="39"/>
      <c r="NHK24" s="39"/>
      <c r="NHL24" s="39"/>
      <c r="NHM24" s="39"/>
      <c r="NHN24" s="39"/>
      <c r="NHO24" s="39"/>
      <c r="NHP24" s="39"/>
      <c r="NHQ24" s="39"/>
      <c r="NHR24" s="39"/>
      <c r="NHS24" s="39"/>
      <c r="NHT24" s="39"/>
      <c r="NHU24" s="39"/>
      <c r="NHV24" s="39"/>
      <c r="NHW24" s="39"/>
      <c r="NHX24" s="39"/>
      <c r="NHY24" s="39"/>
      <c r="NHZ24" s="39"/>
      <c r="NIA24" s="39"/>
      <c r="NIB24" s="39"/>
      <c r="NIC24" s="39"/>
      <c r="NID24" s="39"/>
      <c r="NIE24" s="39"/>
      <c r="NIF24" s="39"/>
      <c r="NIG24" s="39"/>
      <c r="NIH24" s="39"/>
      <c r="NII24" s="39"/>
      <c r="NIJ24" s="39"/>
      <c r="NIK24" s="39"/>
      <c r="NIL24" s="39"/>
      <c r="NIM24" s="39"/>
      <c r="NIN24" s="39"/>
      <c r="NIO24" s="39"/>
      <c r="NIP24" s="39"/>
      <c r="NIQ24" s="39"/>
      <c r="NIR24" s="39"/>
      <c r="NIS24" s="39"/>
      <c r="NIT24" s="39"/>
      <c r="NIU24" s="39"/>
      <c r="NIV24" s="39"/>
      <c r="NIW24" s="39"/>
      <c r="NIX24" s="39"/>
      <c r="NIY24" s="39"/>
      <c r="NIZ24" s="39"/>
      <c r="NJA24" s="39"/>
      <c r="NJB24" s="39"/>
      <c r="NJC24" s="39"/>
      <c r="NJD24" s="39"/>
      <c r="NJE24" s="39"/>
      <c r="NJF24" s="39"/>
      <c r="NJG24" s="39"/>
      <c r="NJH24" s="39"/>
      <c r="NJI24" s="39"/>
      <c r="NJJ24" s="39"/>
      <c r="NJK24" s="39"/>
      <c r="NJL24" s="39"/>
      <c r="NJM24" s="39"/>
      <c r="NJN24" s="39"/>
      <c r="NJO24" s="39"/>
      <c r="NJP24" s="39"/>
      <c r="NJQ24" s="39"/>
      <c r="NJR24" s="39"/>
      <c r="NJS24" s="39"/>
      <c r="NJT24" s="39"/>
      <c r="NJU24" s="39"/>
      <c r="NJV24" s="39"/>
      <c r="NJW24" s="39"/>
      <c r="NJX24" s="39"/>
      <c r="NJY24" s="39"/>
      <c r="NJZ24" s="39"/>
      <c r="NKA24" s="39"/>
      <c r="NKB24" s="39"/>
      <c r="NKC24" s="39"/>
      <c r="NKD24" s="39"/>
      <c r="NKE24" s="39"/>
      <c r="NKF24" s="39"/>
      <c r="NKG24" s="39"/>
      <c r="NKH24" s="39"/>
      <c r="NKI24" s="39"/>
      <c r="NKJ24" s="39"/>
      <c r="NKK24" s="39"/>
      <c r="NKL24" s="39"/>
      <c r="NKM24" s="39"/>
      <c r="NKN24" s="39"/>
      <c r="NKO24" s="39"/>
      <c r="NKP24" s="39"/>
      <c r="NKQ24" s="39"/>
      <c r="NKR24" s="39"/>
      <c r="NKS24" s="39"/>
      <c r="NKT24" s="39"/>
      <c r="NKU24" s="39"/>
      <c r="NKV24" s="39"/>
      <c r="NKW24" s="39"/>
      <c r="NKX24" s="39"/>
      <c r="NKY24" s="39"/>
      <c r="NKZ24" s="39"/>
      <c r="NLA24" s="39"/>
      <c r="NLB24" s="39"/>
      <c r="NLC24" s="39"/>
      <c r="NLD24" s="39"/>
      <c r="NLE24" s="39"/>
      <c r="NLF24" s="39"/>
      <c r="NLG24" s="39"/>
      <c r="NLH24" s="39"/>
      <c r="NLI24" s="39"/>
      <c r="NLJ24" s="39"/>
      <c r="NLK24" s="39"/>
      <c r="NLL24" s="39"/>
      <c r="NLM24" s="39"/>
      <c r="NLN24" s="39"/>
      <c r="NLO24" s="39"/>
      <c r="NLP24" s="39"/>
      <c r="NLQ24" s="39"/>
      <c r="NLR24" s="39"/>
      <c r="NLS24" s="39"/>
      <c r="NLT24" s="39"/>
      <c r="NLU24" s="39"/>
      <c r="NLV24" s="39"/>
      <c r="NLW24" s="39"/>
      <c r="NLX24" s="39"/>
      <c r="NLY24" s="39"/>
      <c r="NLZ24" s="39"/>
      <c r="NMA24" s="39"/>
      <c r="NMB24" s="39"/>
      <c r="NMC24" s="39"/>
      <c r="NMD24" s="39"/>
      <c r="NME24" s="39"/>
      <c r="NMF24" s="39"/>
      <c r="NMG24" s="39"/>
      <c r="NMH24" s="39"/>
      <c r="NMI24" s="39"/>
      <c r="NMJ24" s="39"/>
      <c r="NMK24" s="39"/>
      <c r="NML24" s="39"/>
      <c r="NMM24" s="39"/>
      <c r="NMN24" s="39"/>
      <c r="NMO24" s="39"/>
      <c r="NMP24" s="39"/>
      <c r="NMQ24" s="39"/>
      <c r="NMR24" s="39"/>
      <c r="NMS24" s="39"/>
      <c r="NMT24" s="39"/>
      <c r="NMU24" s="39"/>
      <c r="NMV24" s="39"/>
      <c r="NMW24" s="39"/>
      <c r="NMX24" s="39"/>
      <c r="NMY24" s="39"/>
      <c r="NMZ24" s="39"/>
      <c r="NNA24" s="39"/>
      <c r="NNB24" s="39"/>
      <c r="NNC24" s="39"/>
      <c r="NND24" s="39"/>
      <c r="NNE24" s="39"/>
      <c r="NNF24" s="39"/>
      <c r="NNG24" s="39"/>
      <c r="NNH24" s="39"/>
      <c r="NNI24" s="39"/>
      <c r="NNJ24" s="39"/>
      <c r="NNK24" s="39"/>
      <c r="NNL24" s="39"/>
      <c r="NNM24" s="39"/>
      <c r="NNN24" s="39"/>
      <c r="NNO24" s="39"/>
      <c r="NNP24" s="39"/>
      <c r="NNQ24" s="39"/>
      <c r="NNR24" s="39"/>
      <c r="NNS24" s="39"/>
      <c r="NNT24" s="39"/>
      <c r="NNU24" s="39"/>
      <c r="NNV24" s="39"/>
      <c r="NNW24" s="39"/>
      <c r="NNX24" s="39"/>
      <c r="NNY24" s="39"/>
      <c r="NNZ24" s="39"/>
      <c r="NOA24" s="39"/>
      <c r="NOB24" s="39"/>
      <c r="NOC24" s="39"/>
      <c r="NOD24" s="39"/>
      <c r="NOE24" s="39"/>
      <c r="NOF24" s="39"/>
      <c r="NOG24" s="39"/>
      <c r="NOH24" s="39"/>
      <c r="NOI24" s="39"/>
      <c r="NOJ24" s="39"/>
      <c r="NOK24" s="39"/>
      <c r="NOL24" s="39"/>
      <c r="NOM24" s="39"/>
      <c r="NON24" s="39"/>
      <c r="NOO24" s="39"/>
      <c r="NOP24" s="39"/>
      <c r="NOQ24" s="39"/>
      <c r="NOR24" s="39"/>
      <c r="NOS24" s="39"/>
      <c r="NOT24" s="39"/>
      <c r="NOU24" s="39"/>
      <c r="NOV24" s="39"/>
      <c r="NOW24" s="39"/>
      <c r="NOX24" s="39"/>
      <c r="NOY24" s="39"/>
      <c r="NOZ24" s="39"/>
      <c r="NPA24" s="39"/>
      <c r="NPB24" s="39"/>
      <c r="NPC24" s="39"/>
      <c r="NPD24" s="39"/>
      <c r="NPE24" s="39"/>
      <c r="NPF24" s="39"/>
      <c r="NPG24" s="39"/>
      <c r="NPH24" s="39"/>
      <c r="NPI24" s="39"/>
      <c r="NPJ24" s="39"/>
      <c r="NPK24" s="39"/>
      <c r="NPL24" s="39"/>
      <c r="NPM24" s="39"/>
      <c r="NPN24" s="39"/>
      <c r="NPO24" s="39"/>
      <c r="NPP24" s="39"/>
      <c r="NPQ24" s="39"/>
      <c r="NPR24" s="39"/>
      <c r="NPS24" s="39"/>
      <c r="NPT24" s="39"/>
      <c r="NPU24" s="39"/>
      <c r="NPV24" s="39"/>
      <c r="NPW24" s="39"/>
      <c r="NPX24" s="39"/>
      <c r="NPY24" s="39"/>
      <c r="NPZ24" s="39"/>
      <c r="NQA24" s="39"/>
      <c r="NQB24" s="39"/>
      <c r="NQC24" s="39"/>
      <c r="NQD24" s="39"/>
      <c r="NQE24" s="39"/>
      <c r="NQF24" s="39"/>
      <c r="NQG24" s="39"/>
      <c r="NQH24" s="39"/>
      <c r="NQI24" s="39"/>
      <c r="NQJ24" s="39"/>
      <c r="NQK24" s="39"/>
      <c r="NQL24" s="39"/>
      <c r="NQM24" s="39"/>
      <c r="NQN24" s="39"/>
      <c r="NQO24" s="39"/>
      <c r="NQP24" s="39"/>
      <c r="NQQ24" s="39"/>
      <c r="NQR24" s="39"/>
      <c r="NQS24" s="39"/>
      <c r="NQT24" s="39"/>
      <c r="NQU24" s="39"/>
      <c r="NQV24" s="39"/>
      <c r="NQW24" s="39"/>
      <c r="NQX24" s="39"/>
      <c r="NQY24" s="39"/>
      <c r="NQZ24" s="39"/>
      <c r="NRA24" s="39"/>
      <c r="NRB24" s="39"/>
      <c r="NRC24" s="39"/>
      <c r="NRD24" s="39"/>
      <c r="NRE24" s="39"/>
      <c r="NRF24" s="39"/>
      <c r="NRG24" s="39"/>
      <c r="NRH24" s="39"/>
      <c r="NRI24" s="39"/>
      <c r="NRJ24" s="39"/>
      <c r="NRK24" s="39"/>
      <c r="NRL24" s="39"/>
      <c r="NRM24" s="39"/>
      <c r="NRN24" s="39"/>
      <c r="NRO24" s="39"/>
      <c r="NRP24" s="39"/>
      <c r="NRQ24" s="39"/>
      <c r="NRR24" s="39"/>
      <c r="NRS24" s="39"/>
      <c r="NRT24" s="39"/>
      <c r="NRU24" s="39"/>
      <c r="NRV24" s="39"/>
      <c r="NRW24" s="39"/>
      <c r="NRX24" s="39"/>
      <c r="NRY24" s="39"/>
      <c r="NRZ24" s="39"/>
      <c r="NSA24" s="39"/>
      <c r="NSB24" s="39"/>
      <c r="NSC24" s="39"/>
      <c r="NSD24" s="39"/>
      <c r="NSE24" s="39"/>
      <c r="NSF24" s="39"/>
      <c r="NSG24" s="39"/>
      <c r="NSH24" s="39"/>
      <c r="NSI24" s="39"/>
      <c r="NSJ24" s="39"/>
      <c r="NSK24" s="39"/>
      <c r="NSL24" s="39"/>
      <c r="NSM24" s="39"/>
      <c r="NSN24" s="39"/>
      <c r="NSO24" s="39"/>
      <c r="NSP24" s="39"/>
      <c r="NSQ24" s="39"/>
      <c r="NSR24" s="39"/>
      <c r="NSS24" s="39"/>
      <c r="NST24" s="39"/>
      <c r="NSU24" s="39"/>
      <c r="NSV24" s="39"/>
      <c r="NSW24" s="39"/>
      <c r="NSX24" s="39"/>
      <c r="NSY24" s="39"/>
      <c r="NSZ24" s="39"/>
      <c r="NTA24" s="39"/>
      <c r="NTB24" s="39"/>
      <c r="NTC24" s="39"/>
      <c r="NTD24" s="39"/>
      <c r="NTE24" s="39"/>
      <c r="NTF24" s="39"/>
      <c r="NTG24" s="39"/>
      <c r="NTH24" s="39"/>
      <c r="NTI24" s="39"/>
      <c r="NTJ24" s="39"/>
      <c r="NTK24" s="39"/>
      <c r="NTL24" s="39"/>
      <c r="NTM24" s="39"/>
      <c r="NTN24" s="39"/>
      <c r="NTO24" s="39"/>
      <c r="NTP24" s="39"/>
      <c r="NTQ24" s="39"/>
      <c r="NTR24" s="39"/>
      <c r="NTS24" s="39"/>
      <c r="NTT24" s="39"/>
      <c r="NTU24" s="39"/>
      <c r="NTV24" s="39"/>
      <c r="NTW24" s="39"/>
      <c r="NTX24" s="39"/>
      <c r="NTY24" s="39"/>
      <c r="NTZ24" s="39"/>
      <c r="NUA24" s="39"/>
      <c r="NUB24" s="39"/>
      <c r="NUC24" s="39"/>
      <c r="NUD24" s="39"/>
      <c r="NUE24" s="39"/>
      <c r="NUF24" s="39"/>
      <c r="NUG24" s="39"/>
      <c r="NUH24" s="39"/>
      <c r="NUI24" s="39"/>
      <c r="NUJ24" s="39"/>
      <c r="NUK24" s="39"/>
      <c r="NUL24" s="39"/>
      <c r="NUM24" s="39"/>
      <c r="NUN24" s="39"/>
      <c r="NUO24" s="39"/>
      <c r="NUP24" s="39"/>
      <c r="NUQ24" s="39"/>
      <c r="NUR24" s="39"/>
      <c r="NUS24" s="39"/>
      <c r="NUT24" s="39"/>
      <c r="NUU24" s="39"/>
      <c r="NUV24" s="39"/>
      <c r="NUW24" s="39"/>
      <c r="NUX24" s="39"/>
      <c r="NUY24" s="39"/>
      <c r="NUZ24" s="39"/>
      <c r="NVA24" s="39"/>
      <c r="NVB24" s="39"/>
      <c r="NVC24" s="39"/>
      <c r="NVD24" s="39"/>
      <c r="NVE24" s="39"/>
      <c r="NVF24" s="39"/>
      <c r="NVG24" s="39"/>
      <c r="NVH24" s="39"/>
      <c r="NVI24" s="39"/>
      <c r="NVJ24" s="39"/>
      <c r="NVK24" s="39"/>
      <c r="NVL24" s="39"/>
      <c r="NVM24" s="39"/>
      <c r="NVN24" s="39"/>
      <c r="NVO24" s="39"/>
      <c r="NVP24" s="39"/>
      <c r="NVQ24" s="39"/>
      <c r="NVR24" s="39"/>
      <c r="NVS24" s="39"/>
      <c r="NVT24" s="39"/>
      <c r="NVU24" s="39"/>
      <c r="NVV24" s="39"/>
      <c r="NVW24" s="39"/>
      <c r="NVX24" s="39"/>
      <c r="NVY24" s="39"/>
      <c r="NVZ24" s="39"/>
      <c r="NWA24" s="39"/>
      <c r="NWB24" s="39"/>
      <c r="NWC24" s="39"/>
      <c r="NWD24" s="39"/>
      <c r="NWE24" s="39"/>
      <c r="NWF24" s="39"/>
      <c r="NWG24" s="39"/>
      <c r="NWH24" s="39"/>
      <c r="NWI24" s="39"/>
      <c r="NWJ24" s="39"/>
      <c r="NWK24" s="39"/>
      <c r="NWL24" s="39"/>
      <c r="NWM24" s="39"/>
      <c r="NWN24" s="39"/>
      <c r="NWO24" s="39"/>
      <c r="NWP24" s="39"/>
      <c r="NWQ24" s="39"/>
      <c r="NWR24" s="39"/>
      <c r="NWS24" s="39"/>
      <c r="NWT24" s="39"/>
      <c r="NWU24" s="39"/>
      <c r="NWV24" s="39"/>
      <c r="NWW24" s="39"/>
      <c r="NWX24" s="39"/>
      <c r="NWY24" s="39"/>
      <c r="NWZ24" s="39"/>
      <c r="NXA24" s="39"/>
      <c r="NXB24" s="39"/>
      <c r="NXC24" s="39"/>
      <c r="NXD24" s="39"/>
      <c r="NXE24" s="39"/>
      <c r="NXF24" s="39"/>
      <c r="NXG24" s="39"/>
      <c r="NXH24" s="39"/>
      <c r="NXI24" s="39"/>
      <c r="NXJ24" s="39"/>
      <c r="NXK24" s="39"/>
      <c r="NXL24" s="39"/>
      <c r="NXM24" s="39"/>
      <c r="NXN24" s="39"/>
      <c r="NXO24" s="39"/>
      <c r="NXP24" s="39"/>
      <c r="NXQ24" s="39"/>
      <c r="NXR24" s="39"/>
      <c r="NXS24" s="39"/>
      <c r="NXT24" s="39"/>
      <c r="NXU24" s="39"/>
      <c r="NXV24" s="39"/>
      <c r="NXW24" s="39"/>
      <c r="NXX24" s="39"/>
      <c r="NXY24" s="39"/>
      <c r="NXZ24" s="39"/>
      <c r="NYA24" s="39"/>
      <c r="NYB24" s="39"/>
      <c r="NYC24" s="39"/>
      <c r="NYD24" s="39"/>
      <c r="NYE24" s="39"/>
      <c r="NYF24" s="39"/>
      <c r="NYG24" s="39"/>
      <c r="NYH24" s="39"/>
      <c r="NYI24" s="39"/>
      <c r="NYJ24" s="39"/>
      <c r="NYK24" s="39"/>
      <c r="NYL24" s="39"/>
      <c r="NYM24" s="39"/>
      <c r="NYN24" s="39"/>
      <c r="NYO24" s="39"/>
      <c r="NYP24" s="39"/>
      <c r="NYQ24" s="39"/>
      <c r="NYR24" s="39"/>
      <c r="NYS24" s="39"/>
      <c r="NYT24" s="39"/>
      <c r="NYU24" s="39"/>
      <c r="NYV24" s="39"/>
      <c r="NYW24" s="39"/>
      <c r="NYX24" s="39"/>
      <c r="NYY24" s="39"/>
      <c r="NYZ24" s="39"/>
      <c r="NZA24" s="39"/>
      <c r="NZB24" s="39"/>
      <c r="NZC24" s="39"/>
      <c r="NZD24" s="39"/>
      <c r="NZE24" s="39"/>
      <c r="NZF24" s="39"/>
      <c r="NZG24" s="39"/>
      <c r="NZH24" s="39"/>
      <c r="NZI24" s="39"/>
      <c r="NZJ24" s="39"/>
      <c r="NZK24" s="39"/>
      <c r="NZL24" s="39"/>
      <c r="NZM24" s="39"/>
      <c r="NZN24" s="39"/>
      <c r="NZO24" s="39"/>
      <c r="NZP24" s="39"/>
      <c r="NZQ24" s="39"/>
      <c r="NZR24" s="39"/>
      <c r="NZS24" s="39"/>
      <c r="NZT24" s="39"/>
      <c r="NZU24" s="39"/>
      <c r="NZV24" s="39"/>
      <c r="NZW24" s="39"/>
      <c r="NZX24" s="39"/>
      <c r="NZY24" s="39"/>
      <c r="NZZ24" s="39"/>
      <c r="OAA24" s="39"/>
      <c r="OAB24" s="39"/>
      <c r="OAC24" s="39"/>
      <c r="OAD24" s="39"/>
      <c r="OAE24" s="39"/>
      <c r="OAF24" s="39"/>
      <c r="OAG24" s="39"/>
      <c r="OAH24" s="39"/>
      <c r="OAI24" s="39"/>
      <c r="OAJ24" s="39"/>
      <c r="OAK24" s="39"/>
      <c r="OAL24" s="39"/>
      <c r="OAM24" s="39"/>
      <c r="OAN24" s="39"/>
      <c r="OAO24" s="39"/>
      <c r="OAP24" s="39"/>
      <c r="OAQ24" s="39"/>
      <c r="OAR24" s="39"/>
      <c r="OAS24" s="39"/>
      <c r="OAT24" s="39"/>
      <c r="OAU24" s="39"/>
      <c r="OAV24" s="39"/>
      <c r="OAW24" s="39"/>
      <c r="OAX24" s="39"/>
      <c r="OAY24" s="39"/>
      <c r="OAZ24" s="39"/>
      <c r="OBA24" s="39"/>
      <c r="OBB24" s="39"/>
      <c r="OBC24" s="39"/>
      <c r="OBD24" s="39"/>
      <c r="OBE24" s="39"/>
      <c r="OBF24" s="39"/>
      <c r="OBG24" s="39"/>
      <c r="OBH24" s="39"/>
      <c r="OBI24" s="39"/>
      <c r="OBJ24" s="39"/>
      <c r="OBK24" s="39"/>
      <c r="OBL24" s="39"/>
      <c r="OBM24" s="39"/>
      <c r="OBN24" s="39"/>
      <c r="OBO24" s="39"/>
      <c r="OBP24" s="39"/>
      <c r="OBQ24" s="39"/>
      <c r="OBR24" s="39"/>
      <c r="OBS24" s="39"/>
      <c r="OBT24" s="39"/>
      <c r="OBU24" s="39"/>
      <c r="OBV24" s="39"/>
      <c r="OBW24" s="39"/>
      <c r="OBX24" s="39"/>
      <c r="OBY24" s="39"/>
      <c r="OBZ24" s="39"/>
      <c r="OCA24" s="39"/>
      <c r="OCB24" s="39"/>
      <c r="OCC24" s="39"/>
      <c r="OCD24" s="39"/>
      <c r="OCE24" s="39"/>
      <c r="OCF24" s="39"/>
      <c r="OCG24" s="39"/>
      <c r="OCH24" s="39"/>
      <c r="OCI24" s="39"/>
      <c r="OCJ24" s="39"/>
      <c r="OCK24" s="39"/>
      <c r="OCL24" s="39"/>
      <c r="OCM24" s="39"/>
      <c r="OCN24" s="39"/>
      <c r="OCO24" s="39"/>
      <c r="OCP24" s="39"/>
      <c r="OCQ24" s="39"/>
      <c r="OCR24" s="39"/>
      <c r="OCS24" s="39"/>
      <c r="OCT24" s="39"/>
      <c r="OCU24" s="39"/>
      <c r="OCV24" s="39"/>
      <c r="OCW24" s="39"/>
      <c r="OCX24" s="39"/>
      <c r="OCY24" s="39"/>
      <c r="OCZ24" s="39"/>
      <c r="ODA24" s="39"/>
      <c r="ODB24" s="39"/>
      <c r="ODC24" s="39"/>
      <c r="ODD24" s="39"/>
      <c r="ODE24" s="39"/>
      <c r="ODF24" s="39"/>
      <c r="ODG24" s="39"/>
      <c r="ODH24" s="39"/>
      <c r="ODI24" s="39"/>
      <c r="ODJ24" s="39"/>
      <c r="ODK24" s="39"/>
      <c r="ODL24" s="39"/>
      <c r="ODM24" s="39"/>
      <c r="ODN24" s="39"/>
      <c r="ODO24" s="39"/>
      <c r="ODP24" s="39"/>
      <c r="ODQ24" s="39"/>
      <c r="ODR24" s="39"/>
      <c r="ODS24" s="39"/>
      <c r="ODT24" s="39"/>
      <c r="ODU24" s="39"/>
      <c r="ODV24" s="39"/>
      <c r="ODW24" s="39"/>
      <c r="ODX24" s="39"/>
      <c r="ODY24" s="39"/>
      <c r="ODZ24" s="39"/>
      <c r="OEA24" s="39"/>
      <c r="OEB24" s="39"/>
      <c r="OEC24" s="39"/>
      <c r="OED24" s="39"/>
      <c r="OEE24" s="39"/>
      <c r="OEF24" s="39"/>
      <c r="OEG24" s="39"/>
      <c r="OEH24" s="39"/>
      <c r="OEI24" s="39"/>
      <c r="OEJ24" s="39"/>
      <c r="OEK24" s="39"/>
      <c r="OEL24" s="39"/>
      <c r="OEM24" s="39"/>
      <c r="OEN24" s="39"/>
      <c r="OEO24" s="39"/>
      <c r="OEP24" s="39"/>
      <c r="OEQ24" s="39"/>
      <c r="OER24" s="39"/>
      <c r="OES24" s="39"/>
      <c r="OET24" s="39"/>
      <c r="OEU24" s="39"/>
      <c r="OEV24" s="39"/>
      <c r="OEW24" s="39"/>
      <c r="OEX24" s="39"/>
      <c r="OEY24" s="39"/>
      <c r="OEZ24" s="39"/>
      <c r="OFA24" s="39"/>
      <c r="OFB24" s="39"/>
      <c r="OFC24" s="39"/>
      <c r="OFD24" s="39"/>
      <c r="OFE24" s="39"/>
      <c r="OFF24" s="39"/>
      <c r="OFG24" s="39"/>
      <c r="OFH24" s="39"/>
      <c r="OFI24" s="39"/>
      <c r="OFJ24" s="39"/>
      <c r="OFK24" s="39"/>
      <c r="OFL24" s="39"/>
      <c r="OFM24" s="39"/>
      <c r="OFN24" s="39"/>
      <c r="OFO24" s="39"/>
      <c r="OFP24" s="39"/>
      <c r="OFQ24" s="39"/>
      <c r="OFR24" s="39"/>
      <c r="OFS24" s="39"/>
      <c r="OFT24" s="39"/>
      <c r="OFU24" s="39"/>
      <c r="OFV24" s="39"/>
      <c r="OFW24" s="39"/>
      <c r="OFX24" s="39"/>
      <c r="OFY24" s="39"/>
      <c r="OFZ24" s="39"/>
      <c r="OGA24" s="39"/>
      <c r="OGB24" s="39"/>
      <c r="OGC24" s="39"/>
      <c r="OGD24" s="39"/>
      <c r="OGE24" s="39"/>
      <c r="OGF24" s="39"/>
      <c r="OGG24" s="39"/>
      <c r="OGH24" s="39"/>
      <c r="OGI24" s="39"/>
      <c r="OGJ24" s="39"/>
      <c r="OGK24" s="39"/>
      <c r="OGL24" s="39"/>
      <c r="OGM24" s="39"/>
      <c r="OGN24" s="39"/>
      <c r="OGO24" s="39"/>
      <c r="OGP24" s="39"/>
      <c r="OGQ24" s="39"/>
      <c r="OGR24" s="39"/>
      <c r="OGS24" s="39"/>
      <c r="OGT24" s="39"/>
      <c r="OGU24" s="39"/>
      <c r="OGV24" s="39"/>
      <c r="OGW24" s="39"/>
      <c r="OGX24" s="39"/>
      <c r="OGY24" s="39"/>
      <c r="OGZ24" s="39"/>
      <c r="OHA24" s="39"/>
      <c r="OHB24" s="39"/>
      <c r="OHC24" s="39"/>
      <c r="OHD24" s="39"/>
      <c r="OHE24" s="39"/>
      <c r="OHF24" s="39"/>
      <c r="OHG24" s="39"/>
      <c r="OHH24" s="39"/>
      <c r="OHI24" s="39"/>
      <c r="OHJ24" s="39"/>
      <c r="OHK24" s="39"/>
      <c r="OHL24" s="39"/>
      <c r="OHM24" s="39"/>
      <c r="OHN24" s="39"/>
      <c r="OHO24" s="39"/>
      <c r="OHP24" s="39"/>
      <c r="OHQ24" s="39"/>
      <c r="OHR24" s="39"/>
      <c r="OHS24" s="39"/>
      <c r="OHT24" s="39"/>
      <c r="OHU24" s="39"/>
      <c r="OHV24" s="39"/>
      <c r="OHW24" s="39"/>
      <c r="OHX24" s="39"/>
      <c r="OHY24" s="39"/>
      <c r="OHZ24" s="39"/>
      <c r="OIA24" s="39"/>
      <c r="OIB24" s="39"/>
      <c r="OIC24" s="39"/>
      <c r="OID24" s="39"/>
      <c r="OIE24" s="39"/>
      <c r="OIF24" s="39"/>
      <c r="OIG24" s="39"/>
      <c r="OIH24" s="39"/>
      <c r="OII24" s="39"/>
      <c r="OIJ24" s="39"/>
      <c r="OIK24" s="39"/>
      <c r="OIL24" s="39"/>
      <c r="OIM24" s="39"/>
      <c r="OIN24" s="39"/>
      <c r="OIO24" s="39"/>
      <c r="OIP24" s="39"/>
      <c r="OIQ24" s="39"/>
      <c r="OIR24" s="39"/>
      <c r="OIS24" s="39"/>
      <c r="OIT24" s="39"/>
      <c r="OIU24" s="39"/>
      <c r="OIV24" s="39"/>
      <c r="OIW24" s="39"/>
      <c r="OIX24" s="39"/>
      <c r="OIY24" s="39"/>
      <c r="OIZ24" s="39"/>
      <c r="OJA24" s="39"/>
      <c r="OJB24" s="39"/>
      <c r="OJC24" s="39"/>
      <c r="OJD24" s="39"/>
      <c r="OJE24" s="39"/>
      <c r="OJF24" s="39"/>
      <c r="OJG24" s="39"/>
      <c r="OJH24" s="39"/>
      <c r="OJI24" s="39"/>
      <c r="OJJ24" s="39"/>
      <c r="OJK24" s="39"/>
      <c r="OJL24" s="39"/>
      <c r="OJM24" s="39"/>
      <c r="OJN24" s="39"/>
      <c r="OJO24" s="39"/>
      <c r="OJP24" s="39"/>
      <c r="OJQ24" s="39"/>
      <c r="OJR24" s="39"/>
      <c r="OJS24" s="39"/>
      <c r="OJT24" s="39"/>
      <c r="OJU24" s="39"/>
      <c r="OJV24" s="39"/>
      <c r="OJW24" s="39"/>
      <c r="OJX24" s="39"/>
      <c r="OJY24" s="39"/>
      <c r="OJZ24" s="39"/>
      <c r="OKA24" s="39"/>
      <c r="OKB24" s="39"/>
      <c r="OKC24" s="39"/>
      <c r="OKD24" s="39"/>
      <c r="OKE24" s="39"/>
      <c r="OKF24" s="39"/>
      <c r="OKG24" s="39"/>
      <c r="OKH24" s="39"/>
      <c r="OKI24" s="39"/>
      <c r="OKJ24" s="39"/>
      <c r="OKK24" s="39"/>
      <c r="OKL24" s="39"/>
      <c r="OKM24" s="39"/>
      <c r="OKN24" s="39"/>
      <c r="OKO24" s="39"/>
      <c r="OKP24" s="39"/>
      <c r="OKQ24" s="39"/>
      <c r="OKR24" s="39"/>
      <c r="OKS24" s="39"/>
      <c r="OKT24" s="39"/>
      <c r="OKU24" s="39"/>
      <c r="OKV24" s="39"/>
      <c r="OKW24" s="39"/>
      <c r="OKX24" s="39"/>
      <c r="OKY24" s="39"/>
      <c r="OKZ24" s="39"/>
      <c r="OLA24" s="39"/>
      <c r="OLB24" s="39"/>
      <c r="OLC24" s="39"/>
      <c r="OLD24" s="39"/>
      <c r="OLE24" s="39"/>
      <c r="OLF24" s="39"/>
      <c r="OLG24" s="39"/>
      <c r="OLH24" s="39"/>
      <c r="OLI24" s="39"/>
      <c r="OLJ24" s="39"/>
      <c r="OLK24" s="39"/>
      <c r="OLL24" s="39"/>
      <c r="OLM24" s="39"/>
      <c r="OLN24" s="39"/>
      <c r="OLO24" s="39"/>
      <c r="OLP24" s="39"/>
      <c r="OLQ24" s="39"/>
      <c r="OLR24" s="39"/>
      <c r="OLS24" s="39"/>
      <c r="OLT24" s="39"/>
      <c r="OLU24" s="39"/>
      <c r="OLV24" s="39"/>
      <c r="OLW24" s="39"/>
      <c r="OLX24" s="39"/>
      <c r="OLY24" s="39"/>
      <c r="OLZ24" s="39"/>
      <c r="OMA24" s="39"/>
      <c r="OMB24" s="39"/>
      <c r="OMC24" s="39"/>
      <c r="OMD24" s="39"/>
      <c r="OME24" s="39"/>
      <c r="OMF24" s="39"/>
      <c r="OMG24" s="39"/>
      <c r="OMH24" s="39"/>
      <c r="OMI24" s="39"/>
      <c r="OMJ24" s="39"/>
      <c r="OMK24" s="39"/>
      <c r="OML24" s="39"/>
      <c r="OMM24" s="39"/>
      <c r="OMN24" s="39"/>
      <c r="OMO24" s="39"/>
      <c r="OMP24" s="39"/>
      <c r="OMQ24" s="39"/>
      <c r="OMR24" s="39"/>
      <c r="OMS24" s="39"/>
      <c r="OMT24" s="39"/>
      <c r="OMU24" s="39"/>
      <c r="OMV24" s="39"/>
      <c r="OMW24" s="39"/>
      <c r="OMX24" s="39"/>
      <c r="OMY24" s="39"/>
      <c r="OMZ24" s="39"/>
      <c r="ONA24" s="39"/>
      <c r="ONB24" s="39"/>
      <c r="ONC24" s="39"/>
      <c r="OND24" s="39"/>
      <c r="ONE24" s="39"/>
      <c r="ONF24" s="39"/>
      <c r="ONG24" s="39"/>
      <c r="ONH24" s="39"/>
      <c r="ONI24" s="39"/>
      <c r="ONJ24" s="39"/>
      <c r="ONK24" s="39"/>
      <c r="ONL24" s="39"/>
      <c r="ONM24" s="39"/>
      <c r="ONN24" s="39"/>
      <c r="ONO24" s="39"/>
      <c r="ONP24" s="39"/>
      <c r="ONQ24" s="39"/>
      <c r="ONR24" s="39"/>
      <c r="ONS24" s="39"/>
      <c r="ONT24" s="39"/>
      <c r="ONU24" s="39"/>
      <c r="ONV24" s="39"/>
      <c r="ONW24" s="39"/>
      <c r="ONX24" s="39"/>
      <c r="ONY24" s="39"/>
      <c r="ONZ24" s="39"/>
      <c r="OOA24" s="39"/>
      <c r="OOB24" s="39"/>
      <c r="OOC24" s="39"/>
      <c r="OOD24" s="39"/>
      <c r="OOE24" s="39"/>
      <c r="OOF24" s="39"/>
      <c r="OOG24" s="39"/>
      <c r="OOH24" s="39"/>
      <c r="OOI24" s="39"/>
      <c r="OOJ24" s="39"/>
      <c r="OOK24" s="39"/>
      <c r="OOL24" s="39"/>
      <c r="OOM24" s="39"/>
      <c r="OON24" s="39"/>
      <c r="OOO24" s="39"/>
      <c r="OOP24" s="39"/>
      <c r="OOQ24" s="39"/>
      <c r="OOR24" s="39"/>
      <c r="OOS24" s="39"/>
      <c r="OOT24" s="39"/>
      <c r="OOU24" s="39"/>
      <c r="OOV24" s="39"/>
      <c r="OOW24" s="39"/>
      <c r="OOX24" s="39"/>
      <c r="OOY24" s="39"/>
      <c r="OOZ24" s="39"/>
      <c r="OPA24" s="39"/>
      <c r="OPB24" s="39"/>
      <c r="OPC24" s="39"/>
      <c r="OPD24" s="39"/>
      <c r="OPE24" s="39"/>
      <c r="OPF24" s="39"/>
      <c r="OPG24" s="39"/>
      <c r="OPH24" s="39"/>
      <c r="OPI24" s="39"/>
      <c r="OPJ24" s="39"/>
      <c r="OPK24" s="39"/>
      <c r="OPL24" s="39"/>
      <c r="OPM24" s="39"/>
      <c r="OPN24" s="39"/>
      <c r="OPO24" s="39"/>
      <c r="OPP24" s="39"/>
      <c r="OPQ24" s="39"/>
      <c r="OPR24" s="39"/>
      <c r="OPS24" s="39"/>
      <c r="OPT24" s="39"/>
      <c r="OPU24" s="39"/>
      <c r="OPV24" s="39"/>
      <c r="OPW24" s="39"/>
      <c r="OPX24" s="39"/>
      <c r="OPY24" s="39"/>
      <c r="OPZ24" s="39"/>
      <c r="OQA24" s="39"/>
      <c r="OQB24" s="39"/>
      <c r="OQC24" s="39"/>
      <c r="OQD24" s="39"/>
      <c r="OQE24" s="39"/>
      <c r="OQF24" s="39"/>
      <c r="OQG24" s="39"/>
      <c r="OQH24" s="39"/>
      <c r="OQI24" s="39"/>
      <c r="OQJ24" s="39"/>
      <c r="OQK24" s="39"/>
      <c r="OQL24" s="39"/>
      <c r="OQM24" s="39"/>
      <c r="OQN24" s="39"/>
      <c r="OQO24" s="39"/>
      <c r="OQP24" s="39"/>
      <c r="OQQ24" s="39"/>
      <c r="OQR24" s="39"/>
      <c r="OQS24" s="39"/>
      <c r="OQT24" s="39"/>
      <c r="OQU24" s="39"/>
      <c r="OQV24" s="39"/>
      <c r="OQW24" s="39"/>
      <c r="OQX24" s="39"/>
      <c r="OQY24" s="39"/>
      <c r="OQZ24" s="39"/>
      <c r="ORA24" s="39"/>
      <c r="ORB24" s="39"/>
      <c r="ORC24" s="39"/>
      <c r="ORD24" s="39"/>
      <c r="ORE24" s="39"/>
      <c r="ORF24" s="39"/>
      <c r="ORG24" s="39"/>
      <c r="ORH24" s="39"/>
      <c r="ORI24" s="39"/>
      <c r="ORJ24" s="39"/>
      <c r="ORK24" s="39"/>
      <c r="ORL24" s="39"/>
      <c r="ORM24" s="39"/>
      <c r="ORN24" s="39"/>
      <c r="ORO24" s="39"/>
      <c r="ORP24" s="39"/>
      <c r="ORQ24" s="39"/>
      <c r="ORR24" s="39"/>
      <c r="ORS24" s="39"/>
      <c r="ORT24" s="39"/>
      <c r="ORU24" s="39"/>
      <c r="ORV24" s="39"/>
      <c r="ORW24" s="39"/>
      <c r="ORX24" s="39"/>
      <c r="ORY24" s="39"/>
      <c r="ORZ24" s="39"/>
      <c r="OSA24" s="39"/>
      <c r="OSB24" s="39"/>
      <c r="OSC24" s="39"/>
      <c r="OSD24" s="39"/>
      <c r="OSE24" s="39"/>
      <c r="OSF24" s="39"/>
      <c r="OSG24" s="39"/>
      <c r="OSH24" s="39"/>
      <c r="OSI24" s="39"/>
      <c r="OSJ24" s="39"/>
      <c r="OSK24" s="39"/>
      <c r="OSL24" s="39"/>
      <c r="OSM24" s="39"/>
      <c r="OSN24" s="39"/>
      <c r="OSO24" s="39"/>
      <c r="OSP24" s="39"/>
      <c r="OSQ24" s="39"/>
      <c r="OSR24" s="39"/>
      <c r="OSS24" s="39"/>
      <c r="OST24" s="39"/>
      <c r="OSU24" s="39"/>
      <c r="OSV24" s="39"/>
      <c r="OSW24" s="39"/>
      <c r="OSX24" s="39"/>
      <c r="OSY24" s="39"/>
      <c r="OSZ24" s="39"/>
      <c r="OTA24" s="39"/>
      <c r="OTB24" s="39"/>
      <c r="OTC24" s="39"/>
      <c r="OTD24" s="39"/>
      <c r="OTE24" s="39"/>
      <c r="OTF24" s="39"/>
      <c r="OTG24" s="39"/>
      <c r="OTH24" s="39"/>
      <c r="OTI24" s="39"/>
      <c r="OTJ24" s="39"/>
      <c r="OTK24" s="39"/>
      <c r="OTL24" s="39"/>
      <c r="OTM24" s="39"/>
      <c r="OTN24" s="39"/>
      <c r="OTO24" s="39"/>
      <c r="OTP24" s="39"/>
      <c r="OTQ24" s="39"/>
      <c r="OTR24" s="39"/>
      <c r="OTS24" s="39"/>
      <c r="OTT24" s="39"/>
      <c r="OTU24" s="39"/>
      <c r="OTV24" s="39"/>
      <c r="OTW24" s="39"/>
      <c r="OTX24" s="39"/>
      <c r="OTY24" s="39"/>
      <c r="OTZ24" s="39"/>
      <c r="OUA24" s="39"/>
      <c r="OUB24" s="39"/>
      <c r="OUC24" s="39"/>
      <c r="OUD24" s="39"/>
      <c r="OUE24" s="39"/>
      <c r="OUF24" s="39"/>
      <c r="OUG24" s="39"/>
      <c r="OUH24" s="39"/>
      <c r="OUI24" s="39"/>
      <c r="OUJ24" s="39"/>
      <c r="OUK24" s="39"/>
      <c r="OUL24" s="39"/>
      <c r="OUM24" s="39"/>
      <c r="OUN24" s="39"/>
      <c r="OUO24" s="39"/>
      <c r="OUP24" s="39"/>
      <c r="OUQ24" s="39"/>
      <c r="OUR24" s="39"/>
      <c r="OUS24" s="39"/>
      <c r="OUT24" s="39"/>
      <c r="OUU24" s="39"/>
      <c r="OUV24" s="39"/>
      <c r="OUW24" s="39"/>
      <c r="OUX24" s="39"/>
      <c r="OUY24" s="39"/>
      <c r="OUZ24" s="39"/>
      <c r="OVA24" s="39"/>
      <c r="OVB24" s="39"/>
      <c r="OVC24" s="39"/>
      <c r="OVD24" s="39"/>
      <c r="OVE24" s="39"/>
      <c r="OVF24" s="39"/>
      <c r="OVG24" s="39"/>
      <c r="OVH24" s="39"/>
      <c r="OVI24" s="39"/>
      <c r="OVJ24" s="39"/>
      <c r="OVK24" s="39"/>
      <c r="OVL24" s="39"/>
      <c r="OVM24" s="39"/>
      <c r="OVN24" s="39"/>
      <c r="OVO24" s="39"/>
      <c r="OVP24" s="39"/>
      <c r="OVQ24" s="39"/>
      <c r="OVR24" s="39"/>
      <c r="OVS24" s="39"/>
      <c r="OVT24" s="39"/>
      <c r="OVU24" s="39"/>
      <c r="OVV24" s="39"/>
      <c r="OVW24" s="39"/>
      <c r="OVX24" s="39"/>
      <c r="OVY24" s="39"/>
      <c r="OVZ24" s="39"/>
      <c r="OWA24" s="39"/>
      <c r="OWB24" s="39"/>
      <c r="OWC24" s="39"/>
      <c r="OWD24" s="39"/>
      <c r="OWE24" s="39"/>
      <c r="OWF24" s="39"/>
      <c r="OWG24" s="39"/>
      <c r="OWH24" s="39"/>
      <c r="OWI24" s="39"/>
      <c r="OWJ24" s="39"/>
      <c r="OWK24" s="39"/>
      <c r="OWL24" s="39"/>
      <c r="OWM24" s="39"/>
      <c r="OWN24" s="39"/>
      <c r="OWO24" s="39"/>
      <c r="OWP24" s="39"/>
      <c r="OWQ24" s="39"/>
      <c r="OWR24" s="39"/>
      <c r="OWS24" s="39"/>
      <c r="OWT24" s="39"/>
      <c r="OWU24" s="39"/>
      <c r="OWV24" s="39"/>
      <c r="OWW24" s="39"/>
      <c r="OWX24" s="39"/>
      <c r="OWY24" s="39"/>
      <c r="OWZ24" s="39"/>
      <c r="OXA24" s="39"/>
      <c r="OXB24" s="39"/>
      <c r="OXC24" s="39"/>
      <c r="OXD24" s="39"/>
      <c r="OXE24" s="39"/>
      <c r="OXF24" s="39"/>
      <c r="OXG24" s="39"/>
      <c r="OXH24" s="39"/>
      <c r="OXI24" s="39"/>
      <c r="OXJ24" s="39"/>
      <c r="OXK24" s="39"/>
      <c r="OXL24" s="39"/>
      <c r="OXM24" s="39"/>
      <c r="OXN24" s="39"/>
      <c r="OXO24" s="39"/>
      <c r="OXP24" s="39"/>
      <c r="OXQ24" s="39"/>
      <c r="OXR24" s="39"/>
      <c r="OXS24" s="39"/>
      <c r="OXT24" s="39"/>
      <c r="OXU24" s="39"/>
      <c r="OXV24" s="39"/>
      <c r="OXW24" s="39"/>
      <c r="OXX24" s="39"/>
      <c r="OXY24" s="39"/>
      <c r="OXZ24" s="39"/>
      <c r="OYA24" s="39"/>
      <c r="OYB24" s="39"/>
      <c r="OYC24" s="39"/>
      <c r="OYD24" s="39"/>
      <c r="OYE24" s="39"/>
      <c r="OYF24" s="39"/>
      <c r="OYG24" s="39"/>
      <c r="OYH24" s="39"/>
      <c r="OYI24" s="39"/>
      <c r="OYJ24" s="39"/>
      <c r="OYK24" s="39"/>
      <c r="OYL24" s="39"/>
      <c r="OYM24" s="39"/>
      <c r="OYN24" s="39"/>
      <c r="OYO24" s="39"/>
      <c r="OYP24" s="39"/>
      <c r="OYQ24" s="39"/>
      <c r="OYR24" s="39"/>
      <c r="OYS24" s="39"/>
      <c r="OYT24" s="39"/>
      <c r="OYU24" s="39"/>
      <c r="OYV24" s="39"/>
      <c r="OYW24" s="39"/>
      <c r="OYX24" s="39"/>
      <c r="OYY24" s="39"/>
      <c r="OYZ24" s="39"/>
      <c r="OZA24" s="39"/>
      <c r="OZB24" s="39"/>
      <c r="OZC24" s="39"/>
      <c r="OZD24" s="39"/>
      <c r="OZE24" s="39"/>
      <c r="OZF24" s="39"/>
      <c r="OZG24" s="39"/>
      <c r="OZH24" s="39"/>
      <c r="OZI24" s="39"/>
      <c r="OZJ24" s="39"/>
      <c r="OZK24" s="39"/>
      <c r="OZL24" s="39"/>
      <c r="OZM24" s="39"/>
      <c r="OZN24" s="39"/>
      <c r="OZO24" s="39"/>
      <c r="OZP24" s="39"/>
      <c r="OZQ24" s="39"/>
      <c r="OZR24" s="39"/>
      <c r="OZS24" s="39"/>
      <c r="OZT24" s="39"/>
      <c r="OZU24" s="39"/>
      <c r="OZV24" s="39"/>
      <c r="OZW24" s="39"/>
      <c r="OZX24" s="39"/>
      <c r="OZY24" s="39"/>
      <c r="OZZ24" s="39"/>
      <c r="PAA24" s="39"/>
      <c r="PAB24" s="39"/>
      <c r="PAC24" s="39"/>
      <c r="PAD24" s="39"/>
      <c r="PAE24" s="39"/>
      <c r="PAF24" s="39"/>
      <c r="PAG24" s="39"/>
      <c r="PAH24" s="39"/>
      <c r="PAI24" s="39"/>
      <c r="PAJ24" s="39"/>
      <c r="PAK24" s="39"/>
      <c r="PAL24" s="39"/>
      <c r="PAM24" s="39"/>
      <c r="PAN24" s="39"/>
      <c r="PAO24" s="39"/>
      <c r="PAP24" s="39"/>
      <c r="PAQ24" s="39"/>
      <c r="PAR24" s="39"/>
      <c r="PAS24" s="39"/>
      <c r="PAT24" s="39"/>
      <c r="PAU24" s="39"/>
      <c r="PAV24" s="39"/>
      <c r="PAW24" s="39"/>
      <c r="PAX24" s="39"/>
      <c r="PAY24" s="39"/>
      <c r="PAZ24" s="39"/>
      <c r="PBA24" s="39"/>
      <c r="PBB24" s="39"/>
      <c r="PBC24" s="39"/>
      <c r="PBD24" s="39"/>
      <c r="PBE24" s="39"/>
      <c r="PBF24" s="39"/>
      <c r="PBG24" s="39"/>
      <c r="PBH24" s="39"/>
      <c r="PBI24" s="39"/>
      <c r="PBJ24" s="39"/>
      <c r="PBK24" s="39"/>
      <c r="PBL24" s="39"/>
      <c r="PBM24" s="39"/>
      <c r="PBN24" s="39"/>
      <c r="PBO24" s="39"/>
      <c r="PBP24" s="39"/>
      <c r="PBQ24" s="39"/>
      <c r="PBR24" s="39"/>
      <c r="PBS24" s="39"/>
      <c r="PBT24" s="39"/>
      <c r="PBU24" s="39"/>
      <c r="PBV24" s="39"/>
      <c r="PBW24" s="39"/>
      <c r="PBX24" s="39"/>
      <c r="PBY24" s="39"/>
      <c r="PBZ24" s="39"/>
      <c r="PCA24" s="39"/>
      <c r="PCB24" s="39"/>
      <c r="PCC24" s="39"/>
      <c r="PCD24" s="39"/>
      <c r="PCE24" s="39"/>
      <c r="PCF24" s="39"/>
      <c r="PCG24" s="39"/>
      <c r="PCH24" s="39"/>
      <c r="PCI24" s="39"/>
      <c r="PCJ24" s="39"/>
      <c r="PCK24" s="39"/>
      <c r="PCL24" s="39"/>
      <c r="PCM24" s="39"/>
      <c r="PCN24" s="39"/>
      <c r="PCO24" s="39"/>
      <c r="PCP24" s="39"/>
      <c r="PCQ24" s="39"/>
      <c r="PCR24" s="39"/>
      <c r="PCS24" s="39"/>
      <c r="PCT24" s="39"/>
      <c r="PCU24" s="39"/>
      <c r="PCV24" s="39"/>
      <c r="PCW24" s="39"/>
      <c r="PCX24" s="39"/>
      <c r="PCY24" s="39"/>
      <c r="PCZ24" s="39"/>
      <c r="PDA24" s="39"/>
      <c r="PDB24" s="39"/>
      <c r="PDC24" s="39"/>
      <c r="PDD24" s="39"/>
      <c r="PDE24" s="39"/>
      <c r="PDF24" s="39"/>
      <c r="PDG24" s="39"/>
      <c r="PDH24" s="39"/>
      <c r="PDI24" s="39"/>
      <c r="PDJ24" s="39"/>
      <c r="PDK24" s="39"/>
      <c r="PDL24" s="39"/>
      <c r="PDM24" s="39"/>
      <c r="PDN24" s="39"/>
      <c r="PDO24" s="39"/>
      <c r="PDP24" s="39"/>
      <c r="PDQ24" s="39"/>
      <c r="PDR24" s="39"/>
      <c r="PDS24" s="39"/>
      <c r="PDT24" s="39"/>
      <c r="PDU24" s="39"/>
      <c r="PDV24" s="39"/>
      <c r="PDW24" s="39"/>
      <c r="PDX24" s="39"/>
      <c r="PDY24" s="39"/>
      <c r="PDZ24" s="39"/>
      <c r="PEA24" s="39"/>
      <c r="PEB24" s="39"/>
      <c r="PEC24" s="39"/>
      <c r="PED24" s="39"/>
      <c r="PEE24" s="39"/>
      <c r="PEF24" s="39"/>
      <c r="PEG24" s="39"/>
      <c r="PEH24" s="39"/>
      <c r="PEI24" s="39"/>
      <c r="PEJ24" s="39"/>
      <c r="PEK24" s="39"/>
      <c r="PEL24" s="39"/>
      <c r="PEM24" s="39"/>
      <c r="PEN24" s="39"/>
      <c r="PEO24" s="39"/>
      <c r="PEP24" s="39"/>
      <c r="PEQ24" s="39"/>
      <c r="PER24" s="39"/>
      <c r="PES24" s="39"/>
      <c r="PET24" s="39"/>
      <c r="PEU24" s="39"/>
      <c r="PEV24" s="39"/>
      <c r="PEW24" s="39"/>
      <c r="PEX24" s="39"/>
      <c r="PEY24" s="39"/>
      <c r="PEZ24" s="39"/>
      <c r="PFA24" s="39"/>
      <c r="PFB24" s="39"/>
      <c r="PFC24" s="39"/>
      <c r="PFD24" s="39"/>
      <c r="PFE24" s="39"/>
      <c r="PFF24" s="39"/>
      <c r="PFG24" s="39"/>
      <c r="PFH24" s="39"/>
      <c r="PFI24" s="39"/>
      <c r="PFJ24" s="39"/>
      <c r="PFK24" s="39"/>
      <c r="PFL24" s="39"/>
      <c r="PFM24" s="39"/>
      <c r="PFN24" s="39"/>
      <c r="PFO24" s="39"/>
      <c r="PFP24" s="39"/>
      <c r="PFQ24" s="39"/>
      <c r="PFR24" s="39"/>
      <c r="PFS24" s="39"/>
      <c r="PFT24" s="39"/>
      <c r="PFU24" s="39"/>
      <c r="PFV24" s="39"/>
      <c r="PFW24" s="39"/>
      <c r="PFX24" s="39"/>
      <c r="PFY24" s="39"/>
      <c r="PFZ24" s="39"/>
      <c r="PGA24" s="39"/>
      <c r="PGB24" s="39"/>
      <c r="PGC24" s="39"/>
      <c r="PGD24" s="39"/>
      <c r="PGE24" s="39"/>
      <c r="PGF24" s="39"/>
      <c r="PGG24" s="39"/>
      <c r="PGH24" s="39"/>
      <c r="PGI24" s="39"/>
      <c r="PGJ24" s="39"/>
      <c r="PGK24" s="39"/>
      <c r="PGL24" s="39"/>
      <c r="PGM24" s="39"/>
      <c r="PGN24" s="39"/>
      <c r="PGO24" s="39"/>
      <c r="PGP24" s="39"/>
      <c r="PGQ24" s="39"/>
      <c r="PGR24" s="39"/>
      <c r="PGS24" s="39"/>
      <c r="PGT24" s="39"/>
      <c r="PGU24" s="39"/>
      <c r="PGV24" s="39"/>
      <c r="PGW24" s="39"/>
      <c r="PGX24" s="39"/>
      <c r="PGY24" s="39"/>
      <c r="PGZ24" s="39"/>
      <c r="PHA24" s="39"/>
      <c r="PHB24" s="39"/>
      <c r="PHC24" s="39"/>
      <c r="PHD24" s="39"/>
      <c r="PHE24" s="39"/>
      <c r="PHF24" s="39"/>
      <c r="PHG24" s="39"/>
      <c r="PHH24" s="39"/>
      <c r="PHI24" s="39"/>
      <c r="PHJ24" s="39"/>
      <c r="PHK24" s="39"/>
      <c r="PHL24" s="39"/>
      <c r="PHM24" s="39"/>
      <c r="PHN24" s="39"/>
      <c r="PHO24" s="39"/>
      <c r="PHP24" s="39"/>
      <c r="PHQ24" s="39"/>
      <c r="PHR24" s="39"/>
      <c r="PHS24" s="39"/>
      <c r="PHT24" s="39"/>
      <c r="PHU24" s="39"/>
      <c r="PHV24" s="39"/>
      <c r="PHW24" s="39"/>
      <c r="PHX24" s="39"/>
      <c r="PHY24" s="39"/>
      <c r="PHZ24" s="39"/>
      <c r="PIA24" s="39"/>
      <c r="PIB24" s="39"/>
      <c r="PIC24" s="39"/>
      <c r="PID24" s="39"/>
      <c r="PIE24" s="39"/>
      <c r="PIF24" s="39"/>
      <c r="PIG24" s="39"/>
      <c r="PIH24" s="39"/>
      <c r="PII24" s="39"/>
      <c r="PIJ24" s="39"/>
      <c r="PIK24" s="39"/>
      <c r="PIL24" s="39"/>
      <c r="PIM24" s="39"/>
      <c r="PIN24" s="39"/>
      <c r="PIO24" s="39"/>
      <c r="PIP24" s="39"/>
      <c r="PIQ24" s="39"/>
      <c r="PIR24" s="39"/>
      <c r="PIS24" s="39"/>
      <c r="PIT24" s="39"/>
      <c r="PIU24" s="39"/>
      <c r="PIV24" s="39"/>
      <c r="PIW24" s="39"/>
      <c r="PIX24" s="39"/>
      <c r="PIY24" s="39"/>
      <c r="PIZ24" s="39"/>
      <c r="PJA24" s="39"/>
      <c r="PJB24" s="39"/>
      <c r="PJC24" s="39"/>
      <c r="PJD24" s="39"/>
      <c r="PJE24" s="39"/>
      <c r="PJF24" s="39"/>
      <c r="PJG24" s="39"/>
      <c r="PJH24" s="39"/>
      <c r="PJI24" s="39"/>
      <c r="PJJ24" s="39"/>
      <c r="PJK24" s="39"/>
      <c r="PJL24" s="39"/>
      <c r="PJM24" s="39"/>
      <c r="PJN24" s="39"/>
      <c r="PJO24" s="39"/>
      <c r="PJP24" s="39"/>
      <c r="PJQ24" s="39"/>
      <c r="PJR24" s="39"/>
      <c r="PJS24" s="39"/>
      <c r="PJT24" s="39"/>
      <c r="PJU24" s="39"/>
      <c r="PJV24" s="39"/>
      <c r="PJW24" s="39"/>
      <c r="PJX24" s="39"/>
      <c r="PJY24" s="39"/>
      <c r="PJZ24" s="39"/>
      <c r="PKA24" s="39"/>
      <c r="PKB24" s="39"/>
      <c r="PKC24" s="39"/>
      <c r="PKD24" s="39"/>
      <c r="PKE24" s="39"/>
      <c r="PKF24" s="39"/>
      <c r="PKG24" s="39"/>
      <c r="PKH24" s="39"/>
      <c r="PKI24" s="39"/>
      <c r="PKJ24" s="39"/>
      <c r="PKK24" s="39"/>
      <c r="PKL24" s="39"/>
      <c r="PKM24" s="39"/>
      <c r="PKN24" s="39"/>
      <c r="PKO24" s="39"/>
      <c r="PKP24" s="39"/>
      <c r="PKQ24" s="39"/>
      <c r="PKR24" s="39"/>
      <c r="PKS24" s="39"/>
      <c r="PKT24" s="39"/>
      <c r="PKU24" s="39"/>
      <c r="PKV24" s="39"/>
      <c r="PKW24" s="39"/>
      <c r="PKX24" s="39"/>
      <c r="PKY24" s="39"/>
      <c r="PKZ24" s="39"/>
      <c r="PLA24" s="39"/>
      <c r="PLB24" s="39"/>
      <c r="PLC24" s="39"/>
      <c r="PLD24" s="39"/>
      <c r="PLE24" s="39"/>
      <c r="PLF24" s="39"/>
      <c r="PLG24" s="39"/>
      <c r="PLH24" s="39"/>
      <c r="PLI24" s="39"/>
      <c r="PLJ24" s="39"/>
      <c r="PLK24" s="39"/>
      <c r="PLL24" s="39"/>
      <c r="PLM24" s="39"/>
      <c r="PLN24" s="39"/>
      <c r="PLO24" s="39"/>
      <c r="PLP24" s="39"/>
      <c r="PLQ24" s="39"/>
      <c r="PLR24" s="39"/>
      <c r="PLS24" s="39"/>
      <c r="PLT24" s="39"/>
      <c r="PLU24" s="39"/>
      <c r="PLV24" s="39"/>
      <c r="PLW24" s="39"/>
      <c r="PLX24" s="39"/>
      <c r="PLY24" s="39"/>
      <c r="PLZ24" s="39"/>
      <c r="PMA24" s="39"/>
      <c r="PMB24" s="39"/>
      <c r="PMC24" s="39"/>
      <c r="PMD24" s="39"/>
      <c r="PME24" s="39"/>
      <c r="PMF24" s="39"/>
      <c r="PMG24" s="39"/>
      <c r="PMH24" s="39"/>
      <c r="PMI24" s="39"/>
      <c r="PMJ24" s="39"/>
      <c r="PMK24" s="39"/>
      <c r="PML24" s="39"/>
      <c r="PMM24" s="39"/>
      <c r="PMN24" s="39"/>
      <c r="PMO24" s="39"/>
      <c r="PMP24" s="39"/>
      <c r="PMQ24" s="39"/>
      <c r="PMR24" s="39"/>
      <c r="PMS24" s="39"/>
      <c r="PMT24" s="39"/>
      <c r="PMU24" s="39"/>
      <c r="PMV24" s="39"/>
      <c r="PMW24" s="39"/>
      <c r="PMX24" s="39"/>
      <c r="PMY24" s="39"/>
      <c r="PMZ24" s="39"/>
      <c r="PNA24" s="39"/>
      <c r="PNB24" s="39"/>
      <c r="PNC24" s="39"/>
      <c r="PND24" s="39"/>
      <c r="PNE24" s="39"/>
      <c r="PNF24" s="39"/>
      <c r="PNG24" s="39"/>
      <c r="PNH24" s="39"/>
      <c r="PNI24" s="39"/>
      <c r="PNJ24" s="39"/>
      <c r="PNK24" s="39"/>
      <c r="PNL24" s="39"/>
      <c r="PNM24" s="39"/>
      <c r="PNN24" s="39"/>
      <c r="PNO24" s="39"/>
      <c r="PNP24" s="39"/>
      <c r="PNQ24" s="39"/>
      <c r="PNR24" s="39"/>
      <c r="PNS24" s="39"/>
      <c r="PNT24" s="39"/>
      <c r="PNU24" s="39"/>
      <c r="PNV24" s="39"/>
      <c r="PNW24" s="39"/>
      <c r="PNX24" s="39"/>
      <c r="PNY24" s="39"/>
      <c r="PNZ24" s="39"/>
      <c r="POA24" s="39"/>
      <c r="POB24" s="39"/>
      <c r="POC24" s="39"/>
      <c r="POD24" s="39"/>
      <c r="POE24" s="39"/>
      <c r="POF24" s="39"/>
      <c r="POG24" s="39"/>
      <c r="POH24" s="39"/>
      <c r="POI24" s="39"/>
      <c r="POJ24" s="39"/>
      <c r="POK24" s="39"/>
      <c r="POL24" s="39"/>
      <c r="POM24" s="39"/>
      <c r="PON24" s="39"/>
      <c r="POO24" s="39"/>
      <c r="POP24" s="39"/>
      <c r="POQ24" s="39"/>
      <c r="POR24" s="39"/>
      <c r="POS24" s="39"/>
      <c r="POT24" s="39"/>
      <c r="POU24" s="39"/>
      <c r="POV24" s="39"/>
      <c r="POW24" s="39"/>
      <c r="POX24" s="39"/>
      <c r="POY24" s="39"/>
      <c r="POZ24" s="39"/>
      <c r="PPA24" s="39"/>
      <c r="PPB24" s="39"/>
      <c r="PPC24" s="39"/>
      <c r="PPD24" s="39"/>
      <c r="PPE24" s="39"/>
      <c r="PPF24" s="39"/>
      <c r="PPG24" s="39"/>
      <c r="PPH24" s="39"/>
      <c r="PPI24" s="39"/>
      <c r="PPJ24" s="39"/>
      <c r="PPK24" s="39"/>
      <c r="PPL24" s="39"/>
      <c r="PPM24" s="39"/>
      <c r="PPN24" s="39"/>
      <c r="PPO24" s="39"/>
      <c r="PPP24" s="39"/>
      <c r="PPQ24" s="39"/>
      <c r="PPR24" s="39"/>
      <c r="PPS24" s="39"/>
      <c r="PPT24" s="39"/>
      <c r="PPU24" s="39"/>
      <c r="PPV24" s="39"/>
      <c r="PPW24" s="39"/>
      <c r="PPX24" s="39"/>
      <c r="PPY24" s="39"/>
      <c r="PPZ24" s="39"/>
      <c r="PQA24" s="39"/>
      <c r="PQB24" s="39"/>
      <c r="PQC24" s="39"/>
      <c r="PQD24" s="39"/>
      <c r="PQE24" s="39"/>
      <c r="PQF24" s="39"/>
      <c r="PQG24" s="39"/>
      <c r="PQH24" s="39"/>
      <c r="PQI24" s="39"/>
      <c r="PQJ24" s="39"/>
      <c r="PQK24" s="39"/>
      <c r="PQL24" s="39"/>
      <c r="PQM24" s="39"/>
      <c r="PQN24" s="39"/>
      <c r="PQO24" s="39"/>
      <c r="PQP24" s="39"/>
      <c r="PQQ24" s="39"/>
      <c r="PQR24" s="39"/>
      <c r="PQS24" s="39"/>
      <c r="PQT24" s="39"/>
      <c r="PQU24" s="39"/>
      <c r="PQV24" s="39"/>
      <c r="PQW24" s="39"/>
      <c r="PQX24" s="39"/>
      <c r="PQY24" s="39"/>
      <c r="PQZ24" s="39"/>
      <c r="PRA24" s="39"/>
      <c r="PRB24" s="39"/>
      <c r="PRC24" s="39"/>
      <c r="PRD24" s="39"/>
      <c r="PRE24" s="39"/>
      <c r="PRF24" s="39"/>
      <c r="PRG24" s="39"/>
      <c r="PRH24" s="39"/>
      <c r="PRI24" s="39"/>
      <c r="PRJ24" s="39"/>
      <c r="PRK24" s="39"/>
      <c r="PRL24" s="39"/>
      <c r="PRM24" s="39"/>
      <c r="PRN24" s="39"/>
      <c r="PRO24" s="39"/>
      <c r="PRP24" s="39"/>
      <c r="PRQ24" s="39"/>
      <c r="PRR24" s="39"/>
      <c r="PRS24" s="39"/>
      <c r="PRT24" s="39"/>
      <c r="PRU24" s="39"/>
      <c r="PRV24" s="39"/>
      <c r="PRW24" s="39"/>
      <c r="PRX24" s="39"/>
      <c r="PRY24" s="39"/>
      <c r="PRZ24" s="39"/>
      <c r="PSA24" s="39"/>
      <c r="PSB24" s="39"/>
      <c r="PSC24" s="39"/>
      <c r="PSD24" s="39"/>
      <c r="PSE24" s="39"/>
      <c r="PSF24" s="39"/>
      <c r="PSG24" s="39"/>
      <c r="PSH24" s="39"/>
      <c r="PSI24" s="39"/>
      <c r="PSJ24" s="39"/>
      <c r="PSK24" s="39"/>
      <c r="PSL24" s="39"/>
      <c r="PSM24" s="39"/>
      <c r="PSN24" s="39"/>
      <c r="PSO24" s="39"/>
      <c r="PSP24" s="39"/>
      <c r="PSQ24" s="39"/>
      <c r="PSR24" s="39"/>
      <c r="PSS24" s="39"/>
      <c r="PST24" s="39"/>
      <c r="PSU24" s="39"/>
      <c r="PSV24" s="39"/>
      <c r="PSW24" s="39"/>
      <c r="PSX24" s="39"/>
      <c r="PSY24" s="39"/>
      <c r="PSZ24" s="39"/>
      <c r="PTA24" s="39"/>
      <c r="PTB24" s="39"/>
      <c r="PTC24" s="39"/>
      <c r="PTD24" s="39"/>
      <c r="PTE24" s="39"/>
      <c r="PTF24" s="39"/>
      <c r="PTG24" s="39"/>
      <c r="PTH24" s="39"/>
      <c r="PTI24" s="39"/>
      <c r="PTJ24" s="39"/>
      <c r="PTK24" s="39"/>
      <c r="PTL24" s="39"/>
      <c r="PTM24" s="39"/>
      <c r="PTN24" s="39"/>
      <c r="PTO24" s="39"/>
      <c r="PTP24" s="39"/>
      <c r="PTQ24" s="39"/>
      <c r="PTR24" s="39"/>
      <c r="PTS24" s="39"/>
      <c r="PTT24" s="39"/>
      <c r="PTU24" s="39"/>
      <c r="PTV24" s="39"/>
      <c r="PTW24" s="39"/>
      <c r="PTX24" s="39"/>
      <c r="PTY24" s="39"/>
      <c r="PTZ24" s="39"/>
      <c r="PUA24" s="39"/>
      <c r="PUB24" s="39"/>
      <c r="PUC24" s="39"/>
      <c r="PUD24" s="39"/>
      <c r="PUE24" s="39"/>
      <c r="PUF24" s="39"/>
      <c r="PUG24" s="39"/>
      <c r="PUH24" s="39"/>
      <c r="PUI24" s="39"/>
      <c r="PUJ24" s="39"/>
      <c r="PUK24" s="39"/>
      <c r="PUL24" s="39"/>
      <c r="PUM24" s="39"/>
      <c r="PUN24" s="39"/>
      <c r="PUO24" s="39"/>
      <c r="PUP24" s="39"/>
      <c r="PUQ24" s="39"/>
      <c r="PUR24" s="39"/>
      <c r="PUS24" s="39"/>
      <c r="PUT24" s="39"/>
      <c r="PUU24" s="39"/>
      <c r="PUV24" s="39"/>
      <c r="PUW24" s="39"/>
      <c r="PUX24" s="39"/>
      <c r="PUY24" s="39"/>
      <c r="PUZ24" s="39"/>
      <c r="PVA24" s="39"/>
      <c r="PVB24" s="39"/>
      <c r="PVC24" s="39"/>
      <c r="PVD24" s="39"/>
      <c r="PVE24" s="39"/>
      <c r="PVF24" s="39"/>
      <c r="PVG24" s="39"/>
      <c r="PVH24" s="39"/>
      <c r="PVI24" s="39"/>
      <c r="PVJ24" s="39"/>
      <c r="PVK24" s="39"/>
      <c r="PVL24" s="39"/>
      <c r="PVM24" s="39"/>
      <c r="PVN24" s="39"/>
      <c r="PVO24" s="39"/>
      <c r="PVP24" s="39"/>
      <c r="PVQ24" s="39"/>
      <c r="PVR24" s="39"/>
      <c r="PVS24" s="39"/>
      <c r="PVT24" s="39"/>
      <c r="PVU24" s="39"/>
      <c r="PVV24" s="39"/>
      <c r="PVW24" s="39"/>
      <c r="PVX24" s="39"/>
      <c r="PVY24" s="39"/>
      <c r="PVZ24" s="39"/>
      <c r="PWA24" s="39"/>
      <c r="PWB24" s="39"/>
      <c r="PWC24" s="39"/>
      <c r="PWD24" s="39"/>
      <c r="PWE24" s="39"/>
      <c r="PWF24" s="39"/>
      <c r="PWG24" s="39"/>
      <c r="PWH24" s="39"/>
      <c r="PWI24" s="39"/>
      <c r="PWJ24" s="39"/>
      <c r="PWK24" s="39"/>
      <c r="PWL24" s="39"/>
      <c r="PWM24" s="39"/>
      <c r="PWN24" s="39"/>
      <c r="PWO24" s="39"/>
      <c r="PWP24" s="39"/>
      <c r="PWQ24" s="39"/>
      <c r="PWR24" s="39"/>
      <c r="PWS24" s="39"/>
      <c r="PWT24" s="39"/>
      <c r="PWU24" s="39"/>
      <c r="PWV24" s="39"/>
      <c r="PWW24" s="39"/>
      <c r="PWX24" s="39"/>
      <c r="PWY24" s="39"/>
      <c r="PWZ24" s="39"/>
      <c r="PXA24" s="39"/>
      <c r="PXB24" s="39"/>
      <c r="PXC24" s="39"/>
      <c r="PXD24" s="39"/>
      <c r="PXE24" s="39"/>
      <c r="PXF24" s="39"/>
      <c r="PXG24" s="39"/>
      <c r="PXH24" s="39"/>
      <c r="PXI24" s="39"/>
      <c r="PXJ24" s="39"/>
      <c r="PXK24" s="39"/>
      <c r="PXL24" s="39"/>
      <c r="PXM24" s="39"/>
      <c r="PXN24" s="39"/>
      <c r="PXO24" s="39"/>
      <c r="PXP24" s="39"/>
      <c r="PXQ24" s="39"/>
      <c r="PXR24" s="39"/>
      <c r="PXS24" s="39"/>
      <c r="PXT24" s="39"/>
      <c r="PXU24" s="39"/>
      <c r="PXV24" s="39"/>
      <c r="PXW24" s="39"/>
      <c r="PXX24" s="39"/>
      <c r="PXY24" s="39"/>
      <c r="PXZ24" s="39"/>
      <c r="PYA24" s="39"/>
      <c r="PYB24" s="39"/>
      <c r="PYC24" s="39"/>
      <c r="PYD24" s="39"/>
      <c r="PYE24" s="39"/>
      <c r="PYF24" s="39"/>
      <c r="PYG24" s="39"/>
      <c r="PYH24" s="39"/>
      <c r="PYI24" s="39"/>
      <c r="PYJ24" s="39"/>
      <c r="PYK24" s="39"/>
      <c r="PYL24" s="39"/>
      <c r="PYM24" s="39"/>
      <c r="PYN24" s="39"/>
      <c r="PYO24" s="39"/>
      <c r="PYP24" s="39"/>
      <c r="PYQ24" s="39"/>
      <c r="PYR24" s="39"/>
      <c r="PYS24" s="39"/>
      <c r="PYT24" s="39"/>
      <c r="PYU24" s="39"/>
      <c r="PYV24" s="39"/>
      <c r="PYW24" s="39"/>
      <c r="PYX24" s="39"/>
      <c r="PYY24" s="39"/>
      <c r="PYZ24" s="39"/>
      <c r="PZA24" s="39"/>
      <c r="PZB24" s="39"/>
      <c r="PZC24" s="39"/>
      <c r="PZD24" s="39"/>
      <c r="PZE24" s="39"/>
      <c r="PZF24" s="39"/>
      <c r="PZG24" s="39"/>
      <c r="PZH24" s="39"/>
      <c r="PZI24" s="39"/>
      <c r="PZJ24" s="39"/>
      <c r="PZK24" s="39"/>
      <c r="PZL24" s="39"/>
      <c r="PZM24" s="39"/>
      <c r="PZN24" s="39"/>
      <c r="PZO24" s="39"/>
      <c r="PZP24" s="39"/>
      <c r="PZQ24" s="39"/>
      <c r="PZR24" s="39"/>
      <c r="PZS24" s="39"/>
      <c r="PZT24" s="39"/>
      <c r="PZU24" s="39"/>
      <c r="PZV24" s="39"/>
      <c r="PZW24" s="39"/>
      <c r="PZX24" s="39"/>
      <c r="PZY24" s="39"/>
      <c r="PZZ24" s="39"/>
      <c r="QAA24" s="39"/>
      <c r="QAB24" s="39"/>
      <c r="QAC24" s="39"/>
      <c r="QAD24" s="39"/>
      <c r="QAE24" s="39"/>
      <c r="QAF24" s="39"/>
      <c r="QAG24" s="39"/>
      <c r="QAH24" s="39"/>
      <c r="QAI24" s="39"/>
      <c r="QAJ24" s="39"/>
      <c r="QAK24" s="39"/>
      <c r="QAL24" s="39"/>
      <c r="QAM24" s="39"/>
      <c r="QAN24" s="39"/>
      <c r="QAO24" s="39"/>
      <c r="QAP24" s="39"/>
      <c r="QAQ24" s="39"/>
      <c r="QAR24" s="39"/>
      <c r="QAS24" s="39"/>
      <c r="QAT24" s="39"/>
      <c r="QAU24" s="39"/>
      <c r="QAV24" s="39"/>
      <c r="QAW24" s="39"/>
      <c r="QAX24" s="39"/>
      <c r="QAY24" s="39"/>
      <c r="QAZ24" s="39"/>
      <c r="QBA24" s="39"/>
      <c r="QBB24" s="39"/>
      <c r="QBC24" s="39"/>
      <c r="QBD24" s="39"/>
      <c r="QBE24" s="39"/>
      <c r="QBF24" s="39"/>
      <c r="QBG24" s="39"/>
      <c r="QBH24" s="39"/>
      <c r="QBI24" s="39"/>
      <c r="QBJ24" s="39"/>
      <c r="QBK24" s="39"/>
      <c r="QBL24" s="39"/>
      <c r="QBM24" s="39"/>
      <c r="QBN24" s="39"/>
      <c r="QBO24" s="39"/>
      <c r="QBP24" s="39"/>
      <c r="QBQ24" s="39"/>
      <c r="QBR24" s="39"/>
      <c r="QBS24" s="39"/>
      <c r="QBT24" s="39"/>
      <c r="QBU24" s="39"/>
      <c r="QBV24" s="39"/>
      <c r="QBW24" s="39"/>
      <c r="QBX24" s="39"/>
      <c r="QBY24" s="39"/>
      <c r="QBZ24" s="39"/>
      <c r="QCA24" s="39"/>
      <c r="QCB24" s="39"/>
      <c r="QCC24" s="39"/>
      <c r="QCD24" s="39"/>
      <c r="QCE24" s="39"/>
      <c r="QCF24" s="39"/>
      <c r="QCG24" s="39"/>
      <c r="QCH24" s="39"/>
      <c r="QCI24" s="39"/>
      <c r="QCJ24" s="39"/>
      <c r="QCK24" s="39"/>
      <c r="QCL24" s="39"/>
      <c r="QCM24" s="39"/>
      <c r="QCN24" s="39"/>
      <c r="QCO24" s="39"/>
      <c r="QCP24" s="39"/>
      <c r="QCQ24" s="39"/>
      <c r="QCR24" s="39"/>
      <c r="QCS24" s="39"/>
      <c r="QCT24" s="39"/>
      <c r="QCU24" s="39"/>
      <c r="QCV24" s="39"/>
      <c r="QCW24" s="39"/>
      <c r="QCX24" s="39"/>
      <c r="QCY24" s="39"/>
      <c r="QCZ24" s="39"/>
      <c r="QDA24" s="39"/>
      <c r="QDB24" s="39"/>
      <c r="QDC24" s="39"/>
      <c r="QDD24" s="39"/>
      <c r="QDE24" s="39"/>
      <c r="QDF24" s="39"/>
      <c r="QDG24" s="39"/>
      <c r="QDH24" s="39"/>
      <c r="QDI24" s="39"/>
      <c r="QDJ24" s="39"/>
      <c r="QDK24" s="39"/>
      <c r="QDL24" s="39"/>
      <c r="QDM24" s="39"/>
      <c r="QDN24" s="39"/>
      <c r="QDO24" s="39"/>
      <c r="QDP24" s="39"/>
      <c r="QDQ24" s="39"/>
      <c r="QDR24" s="39"/>
      <c r="QDS24" s="39"/>
      <c r="QDT24" s="39"/>
      <c r="QDU24" s="39"/>
      <c r="QDV24" s="39"/>
      <c r="QDW24" s="39"/>
      <c r="QDX24" s="39"/>
      <c r="QDY24" s="39"/>
      <c r="QDZ24" s="39"/>
      <c r="QEA24" s="39"/>
      <c r="QEB24" s="39"/>
      <c r="QEC24" s="39"/>
      <c r="QED24" s="39"/>
      <c r="QEE24" s="39"/>
      <c r="QEF24" s="39"/>
      <c r="QEG24" s="39"/>
      <c r="QEH24" s="39"/>
      <c r="QEI24" s="39"/>
      <c r="QEJ24" s="39"/>
      <c r="QEK24" s="39"/>
      <c r="QEL24" s="39"/>
      <c r="QEM24" s="39"/>
      <c r="QEN24" s="39"/>
      <c r="QEO24" s="39"/>
      <c r="QEP24" s="39"/>
      <c r="QEQ24" s="39"/>
      <c r="QER24" s="39"/>
      <c r="QES24" s="39"/>
      <c r="QET24" s="39"/>
      <c r="QEU24" s="39"/>
      <c r="QEV24" s="39"/>
      <c r="QEW24" s="39"/>
      <c r="QEX24" s="39"/>
      <c r="QEY24" s="39"/>
      <c r="QEZ24" s="39"/>
      <c r="QFA24" s="39"/>
      <c r="QFB24" s="39"/>
      <c r="QFC24" s="39"/>
      <c r="QFD24" s="39"/>
      <c r="QFE24" s="39"/>
      <c r="QFF24" s="39"/>
      <c r="QFG24" s="39"/>
      <c r="QFH24" s="39"/>
      <c r="QFI24" s="39"/>
      <c r="QFJ24" s="39"/>
      <c r="QFK24" s="39"/>
      <c r="QFL24" s="39"/>
      <c r="QFM24" s="39"/>
      <c r="QFN24" s="39"/>
      <c r="QFO24" s="39"/>
      <c r="QFP24" s="39"/>
      <c r="QFQ24" s="39"/>
      <c r="QFR24" s="39"/>
      <c r="QFS24" s="39"/>
      <c r="QFT24" s="39"/>
      <c r="QFU24" s="39"/>
      <c r="QFV24" s="39"/>
      <c r="QFW24" s="39"/>
      <c r="QFX24" s="39"/>
      <c r="QFY24" s="39"/>
      <c r="QFZ24" s="39"/>
      <c r="QGA24" s="39"/>
      <c r="QGB24" s="39"/>
      <c r="QGC24" s="39"/>
      <c r="QGD24" s="39"/>
      <c r="QGE24" s="39"/>
      <c r="QGF24" s="39"/>
      <c r="QGG24" s="39"/>
      <c r="QGH24" s="39"/>
      <c r="QGI24" s="39"/>
      <c r="QGJ24" s="39"/>
      <c r="QGK24" s="39"/>
      <c r="QGL24" s="39"/>
      <c r="QGM24" s="39"/>
      <c r="QGN24" s="39"/>
      <c r="QGO24" s="39"/>
      <c r="QGP24" s="39"/>
      <c r="QGQ24" s="39"/>
      <c r="QGR24" s="39"/>
      <c r="QGS24" s="39"/>
      <c r="QGT24" s="39"/>
      <c r="QGU24" s="39"/>
      <c r="QGV24" s="39"/>
      <c r="QGW24" s="39"/>
      <c r="QGX24" s="39"/>
      <c r="QGY24" s="39"/>
      <c r="QGZ24" s="39"/>
      <c r="QHA24" s="39"/>
      <c r="QHB24" s="39"/>
      <c r="QHC24" s="39"/>
      <c r="QHD24" s="39"/>
      <c r="QHE24" s="39"/>
      <c r="QHF24" s="39"/>
      <c r="QHG24" s="39"/>
      <c r="QHH24" s="39"/>
      <c r="QHI24" s="39"/>
      <c r="QHJ24" s="39"/>
      <c r="QHK24" s="39"/>
      <c r="QHL24" s="39"/>
      <c r="QHM24" s="39"/>
      <c r="QHN24" s="39"/>
      <c r="QHO24" s="39"/>
      <c r="QHP24" s="39"/>
      <c r="QHQ24" s="39"/>
      <c r="QHR24" s="39"/>
      <c r="QHS24" s="39"/>
      <c r="QHT24" s="39"/>
      <c r="QHU24" s="39"/>
      <c r="QHV24" s="39"/>
      <c r="QHW24" s="39"/>
      <c r="QHX24" s="39"/>
      <c r="QHY24" s="39"/>
      <c r="QHZ24" s="39"/>
      <c r="QIA24" s="39"/>
      <c r="QIB24" s="39"/>
      <c r="QIC24" s="39"/>
      <c r="QID24" s="39"/>
      <c r="QIE24" s="39"/>
      <c r="QIF24" s="39"/>
      <c r="QIG24" s="39"/>
      <c r="QIH24" s="39"/>
      <c r="QII24" s="39"/>
      <c r="QIJ24" s="39"/>
      <c r="QIK24" s="39"/>
      <c r="QIL24" s="39"/>
      <c r="QIM24" s="39"/>
      <c r="QIN24" s="39"/>
      <c r="QIO24" s="39"/>
      <c r="QIP24" s="39"/>
      <c r="QIQ24" s="39"/>
      <c r="QIR24" s="39"/>
      <c r="QIS24" s="39"/>
      <c r="QIT24" s="39"/>
      <c r="QIU24" s="39"/>
      <c r="QIV24" s="39"/>
      <c r="QIW24" s="39"/>
      <c r="QIX24" s="39"/>
      <c r="QIY24" s="39"/>
      <c r="QIZ24" s="39"/>
      <c r="QJA24" s="39"/>
      <c r="QJB24" s="39"/>
      <c r="QJC24" s="39"/>
      <c r="QJD24" s="39"/>
      <c r="QJE24" s="39"/>
      <c r="QJF24" s="39"/>
      <c r="QJG24" s="39"/>
      <c r="QJH24" s="39"/>
      <c r="QJI24" s="39"/>
      <c r="QJJ24" s="39"/>
      <c r="QJK24" s="39"/>
      <c r="QJL24" s="39"/>
      <c r="QJM24" s="39"/>
      <c r="QJN24" s="39"/>
      <c r="QJO24" s="39"/>
      <c r="QJP24" s="39"/>
      <c r="QJQ24" s="39"/>
      <c r="QJR24" s="39"/>
      <c r="QJS24" s="39"/>
      <c r="QJT24" s="39"/>
      <c r="QJU24" s="39"/>
      <c r="QJV24" s="39"/>
      <c r="QJW24" s="39"/>
      <c r="QJX24" s="39"/>
      <c r="QJY24" s="39"/>
      <c r="QJZ24" s="39"/>
      <c r="QKA24" s="39"/>
      <c r="QKB24" s="39"/>
      <c r="QKC24" s="39"/>
      <c r="QKD24" s="39"/>
      <c r="QKE24" s="39"/>
      <c r="QKF24" s="39"/>
      <c r="QKG24" s="39"/>
      <c r="QKH24" s="39"/>
      <c r="QKI24" s="39"/>
      <c r="QKJ24" s="39"/>
      <c r="QKK24" s="39"/>
      <c r="QKL24" s="39"/>
      <c r="QKM24" s="39"/>
      <c r="QKN24" s="39"/>
      <c r="QKO24" s="39"/>
      <c r="QKP24" s="39"/>
      <c r="QKQ24" s="39"/>
      <c r="QKR24" s="39"/>
      <c r="QKS24" s="39"/>
      <c r="QKT24" s="39"/>
      <c r="QKU24" s="39"/>
      <c r="QKV24" s="39"/>
      <c r="QKW24" s="39"/>
      <c r="QKX24" s="39"/>
      <c r="QKY24" s="39"/>
      <c r="QKZ24" s="39"/>
      <c r="QLA24" s="39"/>
      <c r="QLB24" s="39"/>
      <c r="QLC24" s="39"/>
      <c r="QLD24" s="39"/>
      <c r="QLE24" s="39"/>
      <c r="QLF24" s="39"/>
      <c r="QLG24" s="39"/>
      <c r="QLH24" s="39"/>
      <c r="QLI24" s="39"/>
      <c r="QLJ24" s="39"/>
      <c r="QLK24" s="39"/>
      <c r="QLL24" s="39"/>
      <c r="QLM24" s="39"/>
      <c r="QLN24" s="39"/>
      <c r="QLO24" s="39"/>
      <c r="QLP24" s="39"/>
      <c r="QLQ24" s="39"/>
      <c r="QLR24" s="39"/>
      <c r="QLS24" s="39"/>
      <c r="QLT24" s="39"/>
      <c r="QLU24" s="39"/>
      <c r="QLV24" s="39"/>
      <c r="QLW24" s="39"/>
      <c r="QLX24" s="39"/>
      <c r="QLY24" s="39"/>
      <c r="QLZ24" s="39"/>
      <c r="QMA24" s="39"/>
      <c r="QMB24" s="39"/>
      <c r="QMC24" s="39"/>
      <c r="QMD24" s="39"/>
      <c r="QME24" s="39"/>
      <c r="QMF24" s="39"/>
      <c r="QMG24" s="39"/>
      <c r="QMH24" s="39"/>
      <c r="QMI24" s="39"/>
      <c r="QMJ24" s="39"/>
      <c r="QMK24" s="39"/>
      <c r="QML24" s="39"/>
      <c r="QMM24" s="39"/>
      <c r="QMN24" s="39"/>
      <c r="QMO24" s="39"/>
      <c r="QMP24" s="39"/>
      <c r="QMQ24" s="39"/>
      <c r="QMR24" s="39"/>
      <c r="QMS24" s="39"/>
      <c r="QMT24" s="39"/>
      <c r="QMU24" s="39"/>
      <c r="QMV24" s="39"/>
      <c r="QMW24" s="39"/>
      <c r="QMX24" s="39"/>
      <c r="QMY24" s="39"/>
      <c r="QMZ24" s="39"/>
      <c r="QNA24" s="39"/>
      <c r="QNB24" s="39"/>
      <c r="QNC24" s="39"/>
      <c r="QND24" s="39"/>
      <c r="QNE24" s="39"/>
      <c r="QNF24" s="39"/>
      <c r="QNG24" s="39"/>
      <c r="QNH24" s="39"/>
      <c r="QNI24" s="39"/>
      <c r="QNJ24" s="39"/>
      <c r="QNK24" s="39"/>
      <c r="QNL24" s="39"/>
      <c r="QNM24" s="39"/>
      <c r="QNN24" s="39"/>
      <c r="QNO24" s="39"/>
      <c r="QNP24" s="39"/>
      <c r="QNQ24" s="39"/>
      <c r="QNR24" s="39"/>
      <c r="QNS24" s="39"/>
      <c r="QNT24" s="39"/>
      <c r="QNU24" s="39"/>
      <c r="QNV24" s="39"/>
      <c r="QNW24" s="39"/>
      <c r="QNX24" s="39"/>
      <c r="QNY24" s="39"/>
      <c r="QNZ24" s="39"/>
      <c r="QOA24" s="39"/>
      <c r="QOB24" s="39"/>
      <c r="QOC24" s="39"/>
      <c r="QOD24" s="39"/>
      <c r="QOE24" s="39"/>
      <c r="QOF24" s="39"/>
      <c r="QOG24" s="39"/>
      <c r="QOH24" s="39"/>
      <c r="QOI24" s="39"/>
      <c r="QOJ24" s="39"/>
      <c r="QOK24" s="39"/>
      <c r="QOL24" s="39"/>
      <c r="QOM24" s="39"/>
      <c r="QON24" s="39"/>
      <c r="QOO24" s="39"/>
      <c r="QOP24" s="39"/>
      <c r="QOQ24" s="39"/>
      <c r="QOR24" s="39"/>
      <c r="QOS24" s="39"/>
      <c r="QOT24" s="39"/>
      <c r="QOU24" s="39"/>
      <c r="QOV24" s="39"/>
      <c r="QOW24" s="39"/>
      <c r="QOX24" s="39"/>
      <c r="QOY24" s="39"/>
      <c r="QOZ24" s="39"/>
      <c r="QPA24" s="39"/>
      <c r="QPB24" s="39"/>
      <c r="QPC24" s="39"/>
      <c r="QPD24" s="39"/>
      <c r="QPE24" s="39"/>
      <c r="QPF24" s="39"/>
      <c r="QPG24" s="39"/>
      <c r="QPH24" s="39"/>
      <c r="QPI24" s="39"/>
      <c r="QPJ24" s="39"/>
      <c r="QPK24" s="39"/>
      <c r="QPL24" s="39"/>
      <c r="QPM24" s="39"/>
      <c r="QPN24" s="39"/>
      <c r="QPO24" s="39"/>
      <c r="QPP24" s="39"/>
      <c r="QPQ24" s="39"/>
      <c r="QPR24" s="39"/>
      <c r="QPS24" s="39"/>
      <c r="QPT24" s="39"/>
      <c r="QPU24" s="39"/>
      <c r="QPV24" s="39"/>
      <c r="QPW24" s="39"/>
      <c r="QPX24" s="39"/>
      <c r="QPY24" s="39"/>
      <c r="QPZ24" s="39"/>
      <c r="QQA24" s="39"/>
      <c r="QQB24" s="39"/>
      <c r="QQC24" s="39"/>
      <c r="QQD24" s="39"/>
      <c r="QQE24" s="39"/>
      <c r="QQF24" s="39"/>
      <c r="QQG24" s="39"/>
      <c r="QQH24" s="39"/>
      <c r="QQI24" s="39"/>
      <c r="QQJ24" s="39"/>
      <c r="QQK24" s="39"/>
      <c r="QQL24" s="39"/>
      <c r="QQM24" s="39"/>
      <c r="QQN24" s="39"/>
      <c r="QQO24" s="39"/>
      <c r="QQP24" s="39"/>
      <c r="QQQ24" s="39"/>
      <c r="QQR24" s="39"/>
      <c r="QQS24" s="39"/>
      <c r="QQT24" s="39"/>
      <c r="QQU24" s="39"/>
      <c r="QQV24" s="39"/>
      <c r="QQW24" s="39"/>
      <c r="QQX24" s="39"/>
      <c r="QQY24" s="39"/>
      <c r="QQZ24" s="39"/>
      <c r="QRA24" s="39"/>
      <c r="QRB24" s="39"/>
      <c r="QRC24" s="39"/>
      <c r="QRD24" s="39"/>
      <c r="QRE24" s="39"/>
      <c r="QRF24" s="39"/>
      <c r="QRG24" s="39"/>
      <c r="QRH24" s="39"/>
      <c r="QRI24" s="39"/>
      <c r="QRJ24" s="39"/>
      <c r="QRK24" s="39"/>
      <c r="QRL24" s="39"/>
      <c r="QRM24" s="39"/>
      <c r="QRN24" s="39"/>
      <c r="QRO24" s="39"/>
      <c r="QRP24" s="39"/>
      <c r="QRQ24" s="39"/>
      <c r="QRR24" s="39"/>
      <c r="QRS24" s="39"/>
      <c r="QRT24" s="39"/>
      <c r="QRU24" s="39"/>
      <c r="QRV24" s="39"/>
      <c r="QRW24" s="39"/>
      <c r="QRX24" s="39"/>
      <c r="QRY24" s="39"/>
      <c r="QRZ24" s="39"/>
      <c r="QSA24" s="39"/>
      <c r="QSB24" s="39"/>
      <c r="QSC24" s="39"/>
      <c r="QSD24" s="39"/>
      <c r="QSE24" s="39"/>
      <c r="QSF24" s="39"/>
      <c r="QSG24" s="39"/>
      <c r="QSH24" s="39"/>
      <c r="QSI24" s="39"/>
      <c r="QSJ24" s="39"/>
      <c r="QSK24" s="39"/>
      <c r="QSL24" s="39"/>
      <c r="QSM24" s="39"/>
      <c r="QSN24" s="39"/>
      <c r="QSO24" s="39"/>
      <c r="QSP24" s="39"/>
      <c r="QSQ24" s="39"/>
      <c r="QSR24" s="39"/>
      <c r="QSS24" s="39"/>
      <c r="QST24" s="39"/>
      <c r="QSU24" s="39"/>
      <c r="QSV24" s="39"/>
      <c r="QSW24" s="39"/>
      <c r="QSX24" s="39"/>
      <c r="QSY24" s="39"/>
      <c r="QSZ24" s="39"/>
      <c r="QTA24" s="39"/>
      <c r="QTB24" s="39"/>
      <c r="QTC24" s="39"/>
      <c r="QTD24" s="39"/>
      <c r="QTE24" s="39"/>
      <c r="QTF24" s="39"/>
      <c r="QTG24" s="39"/>
      <c r="QTH24" s="39"/>
      <c r="QTI24" s="39"/>
      <c r="QTJ24" s="39"/>
      <c r="QTK24" s="39"/>
      <c r="QTL24" s="39"/>
      <c r="QTM24" s="39"/>
      <c r="QTN24" s="39"/>
      <c r="QTO24" s="39"/>
      <c r="QTP24" s="39"/>
      <c r="QTQ24" s="39"/>
      <c r="QTR24" s="39"/>
      <c r="QTS24" s="39"/>
      <c r="QTT24" s="39"/>
      <c r="QTU24" s="39"/>
      <c r="QTV24" s="39"/>
      <c r="QTW24" s="39"/>
      <c r="QTX24" s="39"/>
      <c r="QTY24" s="39"/>
      <c r="QTZ24" s="39"/>
      <c r="QUA24" s="39"/>
      <c r="QUB24" s="39"/>
      <c r="QUC24" s="39"/>
      <c r="QUD24" s="39"/>
      <c r="QUE24" s="39"/>
      <c r="QUF24" s="39"/>
      <c r="QUG24" s="39"/>
      <c r="QUH24" s="39"/>
      <c r="QUI24" s="39"/>
      <c r="QUJ24" s="39"/>
      <c r="QUK24" s="39"/>
      <c r="QUL24" s="39"/>
      <c r="QUM24" s="39"/>
      <c r="QUN24" s="39"/>
      <c r="QUO24" s="39"/>
      <c r="QUP24" s="39"/>
      <c r="QUQ24" s="39"/>
      <c r="QUR24" s="39"/>
      <c r="QUS24" s="39"/>
      <c r="QUT24" s="39"/>
      <c r="QUU24" s="39"/>
      <c r="QUV24" s="39"/>
      <c r="QUW24" s="39"/>
      <c r="QUX24" s="39"/>
      <c r="QUY24" s="39"/>
      <c r="QUZ24" s="39"/>
      <c r="QVA24" s="39"/>
      <c r="QVB24" s="39"/>
      <c r="QVC24" s="39"/>
      <c r="QVD24" s="39"/>
      <c r="QVE24" s="39"/>
      <c r="QVF24" s="39"/>
      <c r="QVG24" s="39"/>
      <c r="QVH24" s="39"/>
      <c r="QVI24" s="39"/>
      <c r="QVJ24" s="39"/>
      <c r="QVK24" s="39"/>
      <c r="QVL24" s="39"/>
      <c r="QVM24" s="39"/>
      <c r="QVN24" s="39"/>
      <c r="QVO24" s="39"/>
      <c r="QVP24" s="39"/>
      <c r="QVQ24" s="39"/>
      <c r="QVR24" s="39"/>
      <c r="QVS24" s="39"/>
      <c r="QVT24" s="39"/>
      <c r="QVU24" s="39"/>
      <c r="QVV24" s="39"/>
      <c r="QVW24" s="39"/>
      <c r="QVX24" s="39"/>
      <c r="QVY24" s="39"/>
      <c r="QVZ24" s="39"/>
      <c r="QWA24" s="39"/>
      <c r="QWB24" s="39"/>
      <c r="QWC24" s="39"/>
      <c r="QWD24" s="39"/>
      <c r="QWE24" s="39"/>
      <c r="QWF24" s="39"/>
      <c r="QWG24" s="39"/>
      <c r="QWH24" s="39"/>
      <c r="QWI24" s="39"/>
      <c r="QWJ24" s="39"/>
      <c r="QWK24" s="39"/>
      <c r="QWL24" s="39"/>
      <c r="QWM24" s="39"/>
      <c r="QWN24" s="39"/>
      <c r="QWO24" s="39"/>
      <c r="QWP24" s="39"/>
      <c r="QWQ24" s="39"/>
      <c r="QWR24" s="39"/>
      <c r="QWS24" s="39"/>
      <c r="QWT24" s="39"/>
      <c r="QWU24" s="39"/>
      <c r="QWV24" s="39"/>
      <c r="QWW24" s="39"/>
      <c r="QWX24" s="39"/>
      <c r="QWY24" s="39"/>
      <c r="QWZ24" s="39"/>
      <c r="QXA24" s="39"/>
      <c r="QXB24" s="39"/>
      <c r="QXC24" s="39"/>
      <c r="QXD24" s="39"/>
      <c r="QXE24" s="39"/>
      <c r="QXF24" s="39"/>
      <c r="QXG24" s="39"/>
      <c r="QXH24" s="39"/>
      <c r="QXI24" s="39"/>
      <c r="QXJ24" s="39"/>
      <c r="QXK24" s="39"/>
      <c r="QXL24" s="39"/>
      <c r="QXM24" s="39"/>
      <c r="QXN24" s="39"/>
      <c r="QXO24" s="39"/>
      <c r="QXP24" s="39"/>
      <c r="QXQ24" s="39"/>
      <c r="QXR24" s="39"/>
      <c r="QXS24" s="39"/>
      <c r="QXT24" s="39"/>
      <c r="QXU24" s="39"/>
      <c r="QXV24" s="39"/>
      <c r="QXW24" s="39"/>
      <c r="QXX24" s="39"/>
      <c r="QXY24" s="39"/>
      <c r="QXZ24" s="39"/>
      <c r="QYA24" s="39"/>
      <c r="QYB24" s="39"/>
      <c r="QYC24" s="39"/>
      <c r="QYD24" s="39"/>
      <c r="QYE24" s="39"/>
      <c r="QYF24" s="39"/>
      <c r="QYG24" s="39"/>
      <c r="QYH24" s="39"/>
      <c r="QYI24" s="39"/>
      <c r="QYJ24" s="39"/>
      <c r="QYK24" s="39"/>
      <c r="QYL24" s="39"/>
      <c r="QYM24" s="39"/>
      <c r="QYN24" s="39"/>
      <c r="QYO24" s="39"/>
      <c r="QYP24" s="39"/>
      <c r="QYQ24" s="39"/>
      <c r="QYR24" s="39"/>
      <c r="QYS24" s="39"/>
      <c r="QYT24" s="39"/>
      <c r="QYU24" s="39"/>
      <c r="QYV24" s="39"/>
      <c r="QYW24" s="39"/>
      <c r="QYX24" s="39"/>
      <c r="QYY24" s="39"/>
      <c r="QYZ24" s="39"/>
      <c r="QZA24" s="39"/>
      <c r="QZB24" s="39"/>
      <c r="QZC24" s="39"/>
      <c r="QZD24" s="39"/>
      <c r="QZE24" s="39"/>
      <c r="QZF24" s="39"/>
      <c r="QZG24" s="39"/>
      <c r="QZH24" s="39"/>
      <c r="QZI24" s="39"/>
      <c r="QZJ24" s="39"/>
      <c r="QZK24" s="39"/>
      <c r="QZL24" s="39"/>
      <c r="QZM24" s="39"/>
      <c r="QZN24" s="39"/>
      <c r="QZO24" s="39"/>
      <c r="QZP24" s="39"/>
      <c r="QZQ24" s="39"/>
      <c r="QZR24" s="39"/>
      <c r="QZS24" s="39"/>
      <c r="QZT24" s="39"/>
      <c r="QZU24" s="39"/>
      <c r="QZV24" s="39"/>
      <c r="QZW24" s="39"/>
      <c r="QZX24" s="39"/>
      <c r="QZY24" s="39"/>
      <c r="QZZ24" s="39"/>
      <c r="RAA24" s="39"/>
      <c r="RAB24" s="39"/>
      <c r="RAC24" s="39"/>
      <c r="RAD24" s="39"/>
      <c r="RAE24" s="39"/>
      <c r="RAF24" s="39"/>
      <c r="RAG24" s="39"/>
      <c r="RAH24" s="39"/>
      <c r="RAI24" s="39"/>
      <c r="RAJ24" s="39"/>
      <c r="RAK24" s="39"/>
      <c r="RAL24" s="39"/>
      <c r="RAM24" s="39"/>
      <c r="RAN24" s="39"/>
      <c r="RAO24" s="39"/>
      <c r="RAP24" s="39"/>
      <c r="RAQ24" s="39"/>
      <c r="RAR24" s="39"/>
      <c r="RAS24" s="39"/>
      <c r="RAT24" s="39"/>
      <c r="RAU24" s="39"/>
      <c r="RAV24" s="39"/>
      <c r="RAW24" s="39"/>
      <c r="RAX24" s="39"/>
      <c r="RAY24" s="39"/>
      <c r="RAZ24" s="39"/>
      <c r="RBA24" s="39"/>
      <c r="RBB24" s="39"/>
      <c r="RBC24" s="39"/>
      <c r="RBD24" s="39"/>
      <c r="RBE24" s="39"/>
      <c r="RBF24" s="39"/>
      <c r="RBG24" s="39"/>
      <c r="RBH24" s="39"/>
      <c r="RBI24" s="39"/>
      <c r="RBJ24" s="39"/>
      <c r="RBK24" s="39"/>
      <c r="RBL24" s="39"/>
      <c r="RBM24" s="39"/>
      <c r="RBN24" s="39"/>
      <c r="RBO24" s="39"/>
      <c r="RBP24" s="39"/>
      <c r="RBQ24" s="39"/>
      <c r="RBR24" s="39"/>
      <c r="RBS24" s="39"/>
      <c r="RBT24" s="39"/>
      <c r="RBU24" s="39"/>
      <c r="RBV24" s="39"/>
      <c r="RBW24" s="39"/>
      <c r="RBX24" s="39"/>
      <c r="RBY24" s="39"/>
      <c r="RBZ24" s="39"/>
      <c r="RCA24" s="39"/>
      <c r="RCB24" s="39"/>
      <c r="RCC24" s="39"/>
      <c r="RCD24" s="39"/>
      <c r="RCE24" s="39"/>
      <c r="RCF24" s="39"/>
      <c r="RCG24" s="39"/>
      <c r="RCH24" s="39"/>
      <c r="RCI24" s="39"/>
      <c r="RCJ24" s="39"/>
      <c r="RCK24" s="39"/>
      <c r="RCL24" s="39"/>
      <c r="RCM24" s="39"/>
      <c r="RCN24" s="39"/>
      <c r="RCO24" s="39"/>
      <c r="RCP24" s="39"/>
      <c r="RCQ24" s="39"/>
      <c r="RCR24" s="39"/>
      <c r="RCS24" s="39"/>
      <c r="RCT24" s="39"/>
      <c r="RCU24" s="39"/>
      <c r="RCV24" s="39"/>
      <c r="RCW24" s="39"/>
      <c r="RCX24" s="39"/>
      <c r="RCY24" s="39"/>
      <c r="RCZ24" s="39"/>
      <c r="RDA24" s="39"/>
      <c r="RDB24" s="39"/>
      <c r="RDC24" s="39"/>
      <c r="RDD24" s="39"/>
      <c r="RDE24" s="39"/>
      <c r="RDF24" s="39"/>
      <c r="RDG24" s="39"/>
      <c r="RDH24" s="39"/>
      <c r="RDI24" s="39"/>
      <c r="RDJ24" s="39"/>
      <c r="RDK24" s="39"/>
      <c r="RDL24" s="39"/>
      <c r="RDM24" s="39"/>
      <c r="RDN24" s="39"/>
      <c r="RDO24" s="39"/>
      <c r="RDP24" s="39"/>
      <c r="RDQ24" s="39"/>
      <c r="RDR24" s="39"/>
      <c r="RDS24" s="39"/>
      <c r="RDT24" s="39"/>
      <c r="RDU24" s="39"/>
      <c r="RDV24" s="39"/>
      <c r="RDW24" s="39"/>
      <c r="RDX24" s="39"/>
      <c r="RDY24" s="39"/>
      <c r="RDZ24" s="39"/>
      <c r="REA24" s="39"/>
      <c r="REB24" s="39"/>
      <c r="REC24" s="39"/>
      <c r="RED24" s="39"/>
      <c r="REE24" s="39"/>
      <c r="REF24" s="39"/>
      <c r="REG24" s="39"/>
      <c r="REH24" s="39"/>
      <c r="REI24" s="39"/>
      <c r="REJ24" s="39"/>
      <c r="REK24" s="39"/>
      <c r="REL24" s="39"/>
      <c r="REM24" s="39"/>
      <c r="REN24" s="39"/>
      <c r="REO24" s="39"/>
      <c r="REP24" s="39"/>
      <c r="REQ24" s="39"/>
      <c r="RER24" s="39"/>
      <c r="RES24" s="39"/>
      <c r="RET24" s="39"/>
      <c r="REU24" s="39"/>
      <c r="REV24" s="39"/>
      <c r="REW24" s="39"/>
      <c r="REX24" s="39"/>
      <c r="REY24" s="39"/>
      <c r="REZ24" s="39"/>
      <c r="RFA24" s="39"/>
      <c r="RFB24" s="39"/>
      <c r="RFC24" s="39"/>
      <c r="RFD24" s="39"/>
      <c r="RFE24" s="39"/>
      <c r="RFF24" s="39"/>
      <c r="RFG24" s="39"/>
      <c r="RFH24" s="39"/>
      <c r="RFI24" s="39"/>
      <c r="RFJ24" s="39"/>
      <c r="RFK24" s="39"/>
      <c r="RFL24" s="39"/>
      <c r="RFM24" s="39"/>
      <c r="RFN24" s="39"/>
      <c r="RFO24" s="39"/>
      <c r="RFP24" s="39"/>
      <c r="RFQ24" s="39"/>
      <c r="RFR24" s="39"/>
      <c r="RFS24" s="39"/>
      <c r="RFT24" s="39"/>
      <c r="RFU24" s="39"/>
      <c r="RFV24" s="39"/>
      <c r="RFW24" s="39"/>
      <c r="RFX24" s="39"/>
      <c r="RFY24" s="39"/>
      <c r="RFZ24" s="39"/>
      <c r="RGA24" s="39"/>
      <c r="RGB24" s="39"/>
      <c r="RGC24" s="39"/>
      <c r="RGD24" s="39"/>
      <c r="RGE24" s="39"/>
      <c r="RGF24" s="39"/>
      <c r="RGG24" s="39"/>
      <c r="RGH24" s="39"/>
      <c r="RGI24" s="39"/>
      <c r="RGJ24" s="39"/>
      <c r="RGK24" s="39"/>
      <c r="RGL24" s="39"/>
      <c r="RGM24" s="39"/>
      <c r="RGN24" s="39"/>
      <c r="RGO24" s="39"/>
      <c r="RGP24" s="39"/>
      <c r="RGQ24" s="39"/>
      <c r="RGR24" s="39"/>
      <c r="RGS24" s="39"/>
      <c r="RGT24" s="39"/>
      <c r="RGU24" s="39"/>
      <c r="RGV24" s="39"/>
      <c r="RGW24" s="39"/>
      <c r="RGX24" s="39"/>
      <c r="RGY24" s="39"/>
      <c r="RGZ24" s="39"/>
      <c r="RHA24" s="39"/>
      <c r="RHB24" s="39"/>
      <c r="RHC24" s="39"/>
      <c r="RHD24" s="39"/>
      <c r="RHE24" s="39"/>
      <c r="RHF24" s="39"/>
      <c r="RHG24" s="39"/>
      <c r="RHH24" s="39"/>
      <c r="RHI24" s="39"/>
      <c r="RHJ24" s="39"/>
      <c r="RHK24" s="39"/>
      <c r="RHL24" s="39"/>
      <c r="RHM24" s="39"/>
      <c r="RHN24" s="39"/>
      <c r="RHO24" s="39"/>
      <c r="RHP24" s="39"/>
      <c r="RHQ24" s="39"/>
      <c r="RHR24" s="39"/>
      <c r="RHS24" s="39"/>
      <c r="RHT24" s="39"/>
      <c r="RHU24" s="39"/>
      <c r="RHV24" s="39"/>
      <c r="RHW24" s="39"/>
      <c r="RHX24" s="39"/>
      <c r="RHY24" s="39"/>
      <c r="RHZ24" s="39"/>
      <c r="RIA24" s="39"/>
      <c r="RIB24" s="39"/>
      <c r="RIC24" s="39"/>
      <c r="RID24" s="39"/>
      <c r="RIE24" s="39"/>
      <c r="RIF24" s="39"/>
      <c r="RIG24" s="39"/>
      <c r="RIH24" s="39"/>
      <c r="RII24" s="39"/>
      <c r="RIJ24" s="39"/>
      <c r="RIK24" s="39"/>
      <c r="RIL24" s="39"/>
      <c r="RIM24" s="39"/>
      <c r="RIN24" s="39"/>
      <c r="RIO24" s="39"/>
      <c r="RIP24" s="39"/>
      <c r="RIQ24" s="39"/>
      <c r="RIR24" s="39"/>
      <c r="RIS24" s="39"/>
      <c r="RIT24" s="39"/>
      <c r="RIU24" s="39"/>
      <c r="RIV24" s="39"/>
      <c r="RIW24" s="39"/>
      <c r="RIX24" s="39"/>
      <c r="RIY24" s="39"/>
      <c r="RIZ24" s="39"/>
      <c r="RJA24" s="39"/>
      <c r="RJB24" s="39"/>
      <c r="RJC24" s="39"/>
      <c r="RJD24" s="39"/>
      <c r="RJE24" s="39"/>
      <c r="RJF24" s="39"/>
      <c r="RJG24" s="39"/>
      <c r="RJH24" s="39"/>
      <c r="RJI24" s="39"/>
      <c r="RJJ24" s="39"/>
      <c r="RJK24" s="39"/>
      <c r="RJL24" s="39"/>
      <c r="RJM24" s="39"/>
      <c r="RJN24" s="39"/>
      <c r="RJO24" s="39"/>
      <c r="RJP24" s="39"/>
      <c r="RJQ24" s="39"/>
      <c r="RJR24" s="39"/>
      <c r="RJS24" s="39"/>
      <c r="RJT24" s="39"/>
      <c r="RJU24" s="39"/>
      <c r="RJV24" s="39"/>
      <c r="RJW24" s="39"/>
      <c r="RJX24" s="39"/>
      <c r="RJY24" s="39"/>
      <c r="RJZ24" s="39"/>
      <c r="RKA24" s="39"/>
      <c r="RKB24" s="39"/>
      <c r="RKC24" s="39"/>
      <c r="RKD24" s="39"/>
      <c r="RKE24" s="39"/>
      <c r="RKF24" s="39"/>
      <c r="RKG24" s="39"/>
      <c r="RKH24" s="39"/>
      <c r="RKI24" s="39"/>
      <c r="RKJ24" s="39"/>
      <c r="RKK24" s="39"/>
      <c r="RKL24" s="39"/>
      <c r="RKM24" s="39"/>
      <c r="RKN24" s="39"/>
      <c r="RKO24" s="39"/>
      <c r="RKP24" s="39"/>
      <c r="RKQ24" s="39"/>
      <c r="RKR24" s="39"/>
      <c r="RKS24" s="39"/>
      <c r="RKT24" s="39"/>
      <c r="RKU24" s="39"/>
      <c r="RKV24" s="39"/>
      <c r="RKW24" s="39"/>
      <c r="RKX24" s="39"/>
      <c r="RKY24" s="39"/>
      <c r="RKZ24" s="39"/>
      <c r="RLA24" s="39"/>
      <c r="RLB24" s="39"/>
      <c r="RLC24" s="39"/>
      <c r="RLD24" s="39"/>
      <c r="RLE24" s="39"/>
      <c r="RLF24" s="39"/>
      <c r="RLG24" s="39"/>
      <c r="RLH24" s="39"/>
      <c r="RLI24" s="39"/>
      <c r="RLJ24" s="39"/>
      <c r="RLK24" s="39"/>
      <c r="RLL24" s="39"/>
      <c r="RLM24" s="39"/>
      <c r="RLN24" s="39"/>
      <c r="RLO24" s="39"/>
      <c r="RLP24" s="39"/>
      <c r="RLQ24" s="39"/>
      <c r="RLR24" s="39"/>
      <c r="RLS24" s="39"/>
      <c r="RLT24" s="39"/>
      <c r="RLU24" s="39"/>
      <c r="RLV24" s="39"/>
      <c r="RLW24" s="39"/>
      <c r="RLX24" s="39"/>
      <c r="RLY24" s="39"/>
      <c r="RLZ24" s="39"/>
      <c r="RMA24" s="39"/>
      <c r="RMB24" s="39"/>
      <c r="RMC24" s="39"/>
      <c r="RMD24" s="39"/>
      <c r="RME24" s="39"/>
      <c r="RMF24" s="39"/>
      <c r="RMG24" s="39"/>
      <c r="RMH24" s="39"/>
      <c r="RMI24" s="39"/>
      <c r="RMJ24" s="39"/>
      <c r="RMK24" s="39"/>
      <c r="RML24" s="39"/>
      <c r="RMM24" s="39"/>
      <c r="RMN24" s="39"/>
      <c r="RMO24" s="39"/>
      <c r="RMP24" s="39"/>
      <c r="RMQ24" s="39"/>
      <c r="RMR24" s="39"/>
      <c r="RMS24" s="39"/>
      <c r="RMT24" s="39"/>
      <c r="RMU24" s="39"/>
      <c r="RMV24" s="39"/>
      <c r="RMW24" s="39"/>
      <c r="RMX24" s="39"/>
      <c r="RMY24" s="39"/>
      <c r="RMZ24" s="39"/>
      <c r="RNA24" s="39"/>
      <c r="RNB24" s="39"/>
      <c r="RNC24" s="39"/>
      <c r="RND24" s="39"/>
      <c r="RNE24" s="39"/>
      <c r="RNF24" s="39"/>
      <c r="RNG24" s="39"/>
      <c r="RNH24" s="39"/>
      <c r="RNI24" s="39"/>
      <c r="RNJ24" s="39"/>
      <c r="RNK24" s="39"/>
      <c r="RNL24" s="39"/>
      <c r="RNM24" s="39"/>
      <c r="RNN24" s="39"/>
      <c r="RNO24" s="39"/>
      <c r="RNP24" s="39"/>
      <c r="RNQ24" s="39"/>
      <c r="RNR24" s="39"/>
      <c r="RNS24" s="39"/>
      <c r="RNT24" s="39"/>
      <c r="RNU24" s="39"/>
      <c r="RNV24" s="39"/>
      <c r="RNW24" s="39"/>
      <c r="RNX24" s="39"/>
      <c r="RNY24" s="39"/>
      <c r="RNZ24" s="39"/>
      <c r="ROA24" s="39"/>
      <c r="ROB24" s="39"/>
      <c r="ROC24" s="39"/>
      <c r="ROD24" s="39"/>
      <c r="ROE24" s="39"/>
      <c r="ROF24" s="39"/>
      <c r="ROG24" s="39"/>
      <c r="ROH24" s="39"/>
      <c r="ROI24" s="39"/>
      <c r="ROJ24" s="39"/>
      <c r="ROK24" s="39"/>
      <c r="ROL24" s="39"/>
      <c r="ROM24" s="39"/>
      <c r="RON24" s="39"/>
      <c r="ROO24" s="39"/>
      <c r="ROP24" s="39"/>
      <c r="ROQ24" s="39"/>
      <c r="ROR24" s="39"/>
      <c r="ROS24" s="39"/>
      <c r="ROT24" s="39"/>
      <c r="ROU24" s="39"/>
      <c r="ROV24" s="39"/>
      <c r="ROW24" s="39"/>
      <c r="ROX24" s="39"/>
      <c r="ROY24" s="39"/>
      <c r="ROZ24" s="39"/>
      <c r="RPA24" s="39"/>
      <c r="RPB24" s="39"/>
      <c r="RPC24" s="39"/>
      <c r="RPD24" s="39"/>
      <c r="RPE24" s="39"/>
      <c r="RPF24" s="39"/>
      <c r="RPG24" s="39"/>
      <c r="RPH24" s="39"/>
      <c r="RPI24" s="39"/>
      <c r="RPJ24" s="39"/>
      <c r="RPK24" s="39"/>
      <c r="RPL24" s="39"/>
      <c r="RPM24" s="39"/>
      <c r="RPN24" s="39"/>
      <c r="RPO24" s="39"/>
      <c r="RPP24" s="39"/>
      <c r="RPQ24" s="39"/>
      <c r="RPR24" s="39"/>
      <c r="RPS24" s="39"/>
      <c r="RPT24" s="39"/>
      <c r="RPU24" s="39"/>
      <c r="RPV24" s="39"/>
      <c r="RPW24" s="39"/>
      <c r="RPX24" s="39"/>
      <c r="RPY24" s="39"/>
      <c r="RPZ24" s="39"/>
      <c r="RQA24" s="39"/>
      <c r="RQB24" s="39"/>
      <c r="RQC24" s="39"/>
      <c r="RQD24" s="39"/>
      <c r="RQE24" s="39"/>
      <c r="RQF24" s="39"/>
      <c r="RQG24" s="39"/>
      <c r="RQH24" s="39"/>
      <c r="RQI24" s="39"/>
      <c r="RQJ24" s="39"/>
      <c r="RQK24" s="39"/>
      <c r="RQL24" s="39"/>
      <c r="RQM24" s="39"/>
      <c r="RQN24" s="39"/>
      <c r="RQO24" s="39"/>
      <c r="RQP24" s="39"/>
      <c r="RQQ24" s="39"/>
      <c r="RQR24" s="39"/>
      <c r="RQS24" s="39"/>
      <c r="RQT24" s="39"/>
      <c r="RQU24" s="39"/>
      <c r="RQV24" s="39"/>
      <c r="RQW24" s="39"/>
      <c r="RQX24" s="39"/>
      <c r="RQY24" s="39"/>
      <c r="RQZ24" s="39"/>
      <c r="RRA24" s="39"/>
      <c r="RRB24" s="39"/>
      <c r="RRC24" s="39"/>
      <c r="RRD24" s="39"/>
      <c r="RRE24" s="39"/>
      <c r="RRF24" s="39"/>
      <c r="RRG24" s="39"/>
      <c r="RRH24" s="39"/>
      <c r="RRI24" s="39"/>
      <c r="RRJ24" s="39"/>
      <c r="RRK24" s="39"/>
      <c r="RRL24" s="39"/>
      <c r="RRM24" s="39"/>
      <c r="RRN24" s="39"/>
      <c r="RRO24" s="39"/>
      <c r="RRP24" s="39"/>
      <c r="RRQ24" s="39"/>
      <c r="RRR24" s="39"/>
      <c r="RRS24" s="39"/>
      <c r="RRT24" s="39"/>
      <c r="RRU24" s="39"/>
      <c r="RRV24" s="39"/>
      <c r="RRW24" s="39"/>
      <c r="RRX24" s="39"/>
      <c r="RRY24" s="39"/>
      <c r="RRZ24" s="39"/>
      <c r="RSA24" s="39"/>
      <c r="RSB24" s="39"/>
      <c r="RSC24" s="39"/>
      <c r="RSD24" s="39"/>
      <c r="RSE24" s="39"/>
      <c r="RSF24" s="39"/>
      <c r="RSG24" s="39"/>
      <c r="RSH24" s="39"/>
      <c r="RSI24" s="39"/>
      <c r="RSJ24" s="39"/>
      <c r="RSK24" s="39"/>
      <c r="RSL24" s="39"/>
      <c r="RSM24" s="39"/>
      <c r="RSN24" s="39"/>
      <c r="RSO24" s="39"/>
      <c r="RSP24" s="39"/>
      <c r="RSQ24" s="39"/>
      <c r="RSR24" s="39"/>
      <c r="RSS24" s="39"/>
      <c r="RST24" s="39"/>
      <c r="RSU24" s="39"/>
      <c r="RSV24" s="39"/>
      <c r="RSW24" s="39"/>
      <c r="RSX24" s="39"/>
      <c r="RSY24" s="39"/>
      <c r="RSZ24" s="39"/>
      <c r="RTA24" s="39"/>
      <c r="RTB24" s="39"/>
      <c r="RTC24" s="39"/>
      <c r="RTD24" s="39"/>
      <c r="RTE24" s="39"/>
      <c r="RTF24" s="39"/>
      <c r="RTG24" s="39"/>
      <c r="RTH24" s="39"/>
      <c r="RTI24" s="39"/>
      <c r="RTJ24" s="39"/>
      <c r="RTK24" s="39"/>
      <c r="RTL24" s="39"/>
      <c r="RTM24" s="39"/>
      <c r="RTN24" s="39"/>
      <c r="RTO24" s="39"/>
      <c r="RTP24" s="39"/>
      <c r="RTQ24" s="39"/>
      <c r="RTR24" s="39"/>
      <c r="RTS24" s="39"/>
      <c r="RTT24" s="39"/>
      <c r="RTU24" s="39"/>
      <c r="RTV24" s="39"/>
      <c r="RTW24" s="39"/>
      <c r="RTX24" s="39"/>
      <c r="RTY24" s="39"/>
      <c r="RTZ24" s="39"/>
      <c r="RUA24" s="39"/>
      <c r="RUB24" s="39"/>
      <c r="RUC24" s="39"/>
      <c r="RUD24" s="39"/>
      <c r="RUE24" s="39"/>
      <c r="RUF24" s="39"/>
      <c r="RUG24" s="39"/>
      <c r="RUH24" s="39"/>
      <c r="RUI24" s="39"/>
      <c r="RUJ24" s="39"/>
      <c r="RUK24" s="39"/>
      <c r="RUL24" s="39"/>
      <c r="RUM24" s="39"/>
      <c r="RUN24" s="39"/>
      <c r="RUO24" s="39"/>
      <c r="RUP24" s="39"/>
      <c r="RUQ24" s="39"/>
      <c r="RUR24" s="39"/>
      <c r="RUS24" s="39"/>
      <c r="RUT24" s="39"/>
      <c r="RUU24" s="39"/>
      <c r="RUV24" s="39"/>
      <c r="RUW24" s="39"/>
      <c r="RUX24" s="39"/>
      <c r="RUY24" s="39"/>
      <c r="RUZ24" s="39"/>
      <c r="RVA24" s="39"/>
      <c r="RVB24" s="39"/>
      <c r="RVC24" s="39"/>
      <c r="RVD24" s="39"/>
      <c r="RVE24" s="39"/>
      <c r="RVF24" s="39"/>
      <c r="RVG24" s="39"/>
      <c r="RVH24" s="39"/>
      <c r="RVI24" s="39"/>
      <c r="RVJ24" s="39"/>
      <c r="RVK24" s="39"/>
      <c r="RVL24" s="39"/>
      <c r="RVM24" s="39"/>
      <c r="RVN24" s="39"/>
      <c r="RVO24" s="39"/>
      <c r="RVP24" s="39"/>
      <c r="RVQ24" s="39"/>
      <c r="RVR24" s="39"/>
      <c r="RVS24" s="39"/>
      <c r="RVT24" s="39"/>
      <c r="RVU24" s="39"/>
      <c r="RVV24" s="39"/>
      <c r="RVW24" s="39"/>
      <c r="RVX24" s="39"/>
      <c r="RVY24" s="39"/>
      <c r="RVZ24" s="39"/>
      <c r="RWA24" s="39"/>
      <c r="RWB24" s="39"/>
      <c r="RWC24" s="39"/>
      <c r="RWD24" s="39"/>
      <c r="RWE24" s="39"/>
      <c r="RWF24" s="39"/>
      <c r="RWG24" s="39"/>
      <c r="RWH24" s="39"/>
      <c r="RWI24" s="39"/>
      <c r="RWJ24" s="39"/>
      <c r="RWK24" s="39"/>
      <c r="RWL24" s="39"/>
      <c r="RWM24" s="39"/>
      <c r="RWN24" s="39"/>
      <c r="RWO24" s="39"/>
      <c r="RWP24" s="39"/>
      <c r="RWQ24" s="39"/>
      <c r="RWR24" s="39"/>
      <c r="RWS24" s="39"/>
      <c r="RWT24" s="39"/>
      <c r="RWU24" s="39"/>
      <c r="RWV24" s="39"/>
      <c r="RWW24" s="39"/>
      <c r="RWX24" s="39"/>
      <c r="RWY24" s="39"/>
      <c r="RWZ24" s="39"/>
      <c r="RXA24" s="39"/>
      <c r="RXB24" s="39"/>
      <c r="RXC24" s="39"/>
      <c r="RXD24" s="39"/>
      <c r="RXE24" s="39"/>
      <c r="RXF24" s="39"/>
      <c r="RXG24" s="39"/>
      <c r="RXH24" s="39"/>
      <c r="RXI24" s="39"/>
      <c r="RXJ24" s="39"/>
      <c r="RXK24" s="39"/>
      <c r="RXL24" s="39"/>
      <c r="RXM24" s="39"/>
      <c r="RXN24" s="39"/>
      <c r="RXO24" s="39"/>
      <c r="RXP24" s="39"/>
      <c r="RXQ24" s="39"/>
      <c r="RXR24" s="39"/>
      <c r="RXS24" s="39"/>
      <c r="RXT24" s="39"/>
      <c r="RXU24" s="39"/>
      <c r="RXV24" s="39"/>
      <c r="RXW24" s="39"/>
      <c r="RXX24" s="39"/>
      <c r="RXY24" s="39"/>
      <c r="RXZ24" s="39"/>
      <c r="RYA24" s="39"/>
      <c r="RYB24" s="39"/>
      <c r="RYC24" s="39"/>
      <c r="RYD24" s="39"/>
      <c r="RYE24" s="39"/>
      <c r="RYF24" s="39"/>
      <c r="RYG24" s="39"/>
      <c r="RYH24" s="39"/>
      <c r="RYI24" s="39"/>
      <c r="RYJ24" s="39"/>
      <c r="RYK24" s="39"/>
      <c r="RYL24" s="39"/>
      <c r="RYM24" s="39"/>
      <c r="RYN24" s="39"/>
      <c r="RYO24" s="39"/>
      <c r="RYP24" s="39"/>
      <c r="RYQ24" s="39"/>
      <c r="RYR24" s="39"/>
      <c r="RYS24" s="39"/>
      <c r="RYT24" s="39"/>
      <c r="RYU24" s="39"/>
      <c r="RYV24" s="39"/>
      <c r="RYW24" s="39"/>
      <c r="RYX24" s="39"/>
      <c r="RYY24" s="39"/>
      <c r="RYZ24" s="39"/>
      <c r="RZA24" s="39"/>
      <c r="RZB24" s="39"/>
      <c r="RZC24" s="39"/>
      <c r="RZD24" s="39"/>
      <c r="RZE24" s="39"/>
      <c r="RZF24" s="39"/>
      <c r="RZG24" s="39"/>
      <c r="RZH24" s="39"/>
      <c r="RZI24" s="39"/>
      <c r="RZJ24" s="39"/>
      <c r="RZK24" s="39"/>
      <c r="RZL24" s="39"/>
      <c r="RZM24" s="39"/>
      <c r="RZN24" s="39"/>
      <c r="RZO24" s="39"/>
      <c r="RZP24" s="39"/>
      <c r="RZQ24" s="39"/>
      <c r="RZR24" s="39"/>
      <c r="RZS24" s="39"/>
      <c r="RZT24" s="39"/>
      <c r="RZU24" s="39"/>
      <c r="RZV24" s="39"/>
      <c r="RZW24" s="39"/>
      <c r="RZX24" s="39"/>
      <c r="RZY24" s="39"/>
      <c r="RZZ24" s="39"/>
      <c r="SAA24" s="39"/>
      <c r="SAB24" s="39"/>
      <c r="SAC24" s="39"/>
      <c r="SAD24" s="39"/>
      <c r="SAE24" s="39"/>
      <c r="SAF24" s="39"/>
      <c r="SAG24" s="39"/>
      <c r="SAH24" s="39"/>
      <c r="SAI24" s="39"/>
      <c r="SAJ24" s="39"/>
      <c r="SAK24" s="39"/>
      <c r="SAL24" s="39"/>
      <c r="SAM24" s="39"/>
      <c r="SAN24" s="39"/>
      <c r="SAO24" s="39"/>
      <c r="SAP24" s="39"/>
      <c r="SAQ24" s="39"/>
      <c r="SAR24" s="39"/>
      <c r="SAS24" s="39"/>
      <c r="SAT24" s="39"/>
      <c r="SAU24" s="39"/>
      <c r="SAV24" s="39"/>
      <c r="SAW24" s="39"/>
      <c r="SAX24" s="39"/>
      <c r="SAY24" s="39"/>
      <c r="SAZ24" s="39"/>
      <c r="SBA24" s="39"/>
      <c r="SBB24" s="39"/>
      <c r="SBC24" s="39"/>
      <c r="SBD24" s="39"/>
      <c r="SBE24" s="39"/>
      <c r="SBF24" s="39"/>
      <c r="SBG24" s="39"/>
      <c r="SBH24" s="39"/>
      <c r="SBI24" s="39"/>
      <c r="SBJ24" s="39"/>
      <c r="SBK24" s="39"/>
      <c r="SBL24" s="39"/>
      <c r="SBM24" s="39"/>
      <c r="SBN24" s="39"/>
      <c r="SBO24" s="39"/>
      <c r="SBP24" s="39"/>
      <c r="SBQ24" s="39"/>
      <c r="SBR24" s="39"/>
      <c r="SBS24" s="39"/>
      <c r="SBT24" s="39"/>
      <c r="SBU24" s="39"/>
      <c r="SBV24" s="39"/>
      <c r="SBW24" s="39"/>
      <c r="SBX24" s="39"/>
      <c r="SBY24" s="39"/>
      <c r="SBZ24" s="39"/>
      <c r="SCA24" s="39"/>
      <c r="SCB24" s="39"/>
      <c r="SCC24" s="39"/>
      <c r="SCD24" s="39"/>
      <c r="SCE24" s="39"/>
      <c r="SCF24" s="39"/>
      <c r="SCG24" s="39"/>
      <c r="SCH24" s="39"/>
      <c r="SCI24" s="39"/>
      <c r="SCJ24" s="39"/>
      <c r="SCK24" s="39"/>
      <c r="SCL24" s="39"/>
      <c r="SCM24" s="39"/>
      <c r="SCN24" s="39"/>
      <c r="SCO24" s="39"/>
      <c r="SCP24" s="39"/>
      <c r="SCQ24" s="39"/>
      <c r="SCR24" s="39"/>
      <c r="SCS24" s="39"/>
      <c r="SCT24" s="39"/>
      <c r="SCU24" s="39"/>
      <c r="SCV24" s="39"/>
      <c r="SCW24" s="39"/>
      <c r="SCX24" s="39"/>
      <c r="SCY24" s="39"/>
      <c r="SCZ24" s="39"/>
      <c r="SDA24" s="39"/>
      <c r="SDB24" s="39"/>
      <c r="SDC24" s="39"/>
      <c r="SDD24" s="39"/>
      <c r="SDE24" s="39"/>
      <c r="SDF24" s="39"/>
      <c r="SDG24" s="39"/>
      <c r="SDH24" s="39"/>
      <c r="SDI24" s="39"/>
      <c r="SDJ24" s="39"/>
      <c r="SDK24" s="39"/>
      <c r="SDL24" s="39"/>
      <c r="SDM24" s="39"/>
      <c r="SDN24" s="39"/>
      <c r="SDO24" s="39"/>
      <c r="SDP24" s="39"/>
      <c r="SDQ24" s="39"/>
      <c r="SDR24" s="39"/>
      <c r="SDS24" s="39"/>
      <c r="SDT24" s="39"/>
      <c r="SDU24" s="39"/>
      <c r="SDV24" s="39"/>
      <c r="SDW24" s="39"/>
      <c r="SDX24" s="39"/>
      <c r="SDY24" s="39"/>
      <c r="SDZ24" s="39"/>
      <c r="SEA24" s="39"/>
      <c r="SEB24" s="39"/>
      <c r="SEC24" s="39"/>
      <c r="SED24" s="39"/>
      <c r="SEE24" s="39"/>
      <c r="SEF24" s="39"/>
      <c r="SEG24" s="39"/>
      <c r="SEH24" s="39"/>
      <c r="SEI24" s="39"/>
      <c r="SEJ24" s="39"/>
      <c r="SEK24" s="39"/>
      <c r="SEL24" s="39"/>
      <c r="SEM24" s="39"/>
      <c r="SEN24" s="39"/>
      <c r="SEO24" s="39"/>
      <c r="SEP24" s="39"/>
      <c r="SEQ24" s="39"/>
      <c r="SER24" s="39"/>
      <c r="SES24" s="39"/>
      <c r="SET24" s="39"/>
      <c r="SEU24" s="39"/>
      <c r="SEV24" s="39"/>
      <c r="SEW24" s="39"/>
      <c r="SEX24" s="39"/>
      <c r="SEY24" s="39"/>
      <c r="SEZ24" s="39"/>
      <c r="SFA24" s="39"/>
      <c r="SFB24" s="39"/>
      <c r="SFC24" s="39"/>
      <c r="SFD24" s="39"/>
      <c r="SFE24" s="39"/>
      <c r="SFF24" s="39"/>
      <c r="SFG24" s="39"/>
      <c r="SFH24" s="39"/>
      <c r="SFI24" s="39"/>
      <c r="SFJ24" s="39"/>
      <c r="SFK24" s="39"/>
      <c r="SFL24" s="39"/>
      <c r="SFM24" s="39"/>
      <c r="SFN24" s="39"/>
      <c r="SFO24" s="39"/>
      <c r="SFP24" s="39"/>
      <c r="SFQ24" s="39"/>
      <c r="SFR24" s="39"/>
      <c r="SFS24" s="39"/>
      <c r="SFT24" s="39"/>
      <c r="SFU24" s="39"/>
      <c r="SFV24" s="39"/>
      <c r="SFW24" s="39"/>
      <c r="SFX24" s="39"/>
      <c r="SFY24" s="39"/>
      <c r="SFZ24" s="39"/>
      <c r="SGA24" s="39"/>
      <c r="SGB24" s="39"/>
      <c r="SGC24" s="39"/>
      <c r="SGD24" s="39"/>
      <c r="SGE24" s="39"/>
      <c r="SGF24" s="39"/>
      <c r="SGG24" s="39"/>
      <c r="SGH24" s="39"/>
      <c r="SGI24" s="39"/>
      <c r="SGJ24" s="39"/>
      <c r="SGK24" s="39"/>
      <c r="SGL24" s="39"/>
      <c r="SGM24" s="39"/>
      <c r="SGN24" s="39"/>
      <c r="SGO24" s="39"/>
      <c r="SGP24" s="39"/>
      <c r="SGQ24" s="39"/>
      <c r="SGR24" s="39"/>
      <c r="SGS24" s="39"/>
      <c r="SGT24" s="39"/>
      <c r="SGU24" s="39"/>
      <c r="SGV24" s="39"/>
      <c r="SGW24" s="39"/>
      <c r="SGX24" s="39"/>
      <c r="SGY24" s="39"/>
      <c r="SGZ24" s="39"/>
      <c r="SHA24" s="39"/>
      <c r="SHB24" s="39"/>
      <c r="SHC24" s="39"/>
      <c r="SHD24" s="39"/>
      <c r="SHE24" s="39"/>
      <c r="SHF24" s="39"/>
      <c r="SHG24" s="39"/>
      <c r="SHH24" s="39"/>
      <c r="SHI24" s="39"/>
      <c r="SHJ24" s="39"/>
      <c r="SHK24" s="39"/>
      <c r="SHL24" s="39"/>
      <c r="SHM24" s="39"/>
      <c r="SHN24" s="39"/>
      <c r="SHO24" s="39"/>
      <c r="SHP24" s="39"/>
      <c r="SHQ24" s="39"/>
      <c r="SHR24" s="39"/>
      <c r="SHS24" s="39"/>
      <c r="SHT24" s="39"/>
      <c r="SHU24" s="39"/>
      <c r="SHV24" s="39"/>
      <c r="SHW24" s="39"/>
      <c r="SHX24" s="39"/>
      <c r="SHY24" s="39"/>
      <c r="SHZ24" s="39"/>
      <c r="SIA24" s="39"/>
      <c r="SIB24" s="39"/>
      <c r="SIC24" s="39"/>
      <c r="SID24" s="39"/>
      <c r="SIE24" s="39"/>
      <c r="SIF24" s="39"/>
      <c r="SIG24" s="39"/>
      <c r="SIH24" s="39"/>
      <c r="SII24" s="39"/>
      <c r="SIJ24" s="39"/>
      <c r="SIK24" s="39"/>
      <c r="SIL24" s="39"/>
      <c r="SIM24" s="39"/>
      <c r="SIN24" s="39"/>
      <c r="SIO24" s="39"/>
      <c r="SIP24" s="39"/>
      <c r="SIQ24" s="39"/>
      <c r="SIR24" s="39"/>
      <c r="SIS24" s="39"/>
      <c r="SIT24" s="39"/>
      <c r="SIU24" s="39"/>
      <c r="SIV24" s="39"/>
      <c r="SIW24" s="39"/>
      <c r="SIX24" s="39"/>
      <c r="SIY24" s="39"/>
      <c r="SIZ24" s="39"/>
      <c r="SJA24" s="39"/>
      <c r="SJB24" s="39"/>
      <c r="SJC24" s="39"/>
      <c r="SJD24" s="39"/>
      <c r="SJE24" s="39"/>
      <c r="SJF24" s="39"/>
      <c r="SJG24" s="39"/>
      <c r="SJH24" s="39"/>
      <c r="SJI24" s="39"/>
      <c r="SJJ24" s="39"/>
      <c r="SJK24" s="39"/>
      <c r="SJL24" s="39"/>
      <c r="SJM24" s="39"/>
      <c r="SJN24" s="39"/>
      <c r="SJO24" s="39"/>
      <c r="SJP24" s="39"/>
      <c r="SJQ24" s="39"/>
      <c r="SJR24" s="39"/>
      <c r="SJS24" s="39"/>
      <c r="SJT24" s="39"/>
      <c r="SJU24" s="39"/>
      <c r="SJV24" s="39"/>
      <c r="SJW24" s="39"/>
      <c r="SJX24" s="39"/>
      <c r="SJY24" s="39"/>
      <c r="SJZ24" s="39"/>
      <c r="SKA24" s="39"/>
      <c r="SKB24" s="39"/>
      <c r="SKC24" s="39"/>
      <c r="SKD24" s="39"/>
      <c r="SKE24" s="39"/>
      <c r="SKF24" s="39"/>
      <c r="SKG24" s="39"/>
      <c r="SKH24" s="39"/>
      <c r="SKI24" s="39"/>
      <c r="SKJ24" s="39"/>
      <c r="SKK24" s="39"/>
      <c r="SKL24" s="39"/>
      <c r="SKM24" s="39"/>
      <c r="SKN24" s="39"/>
      <c r="SKO24" s="39"/>
      <c r="SKP24" s="39"/>
      <c r="SKQ24" s="39"/>
      <c r="SKR24" s="39"/>
      <c r="SKS24" s="39"/>
      <c r="SKT24" s="39"/>
      <c r="SKU24" s="39"/>
      <c r="SKV24" s="39"/>
      <c r="SKW24" s="39"/>
      <c r="SKX24" s="39"/>
      <c r="SKY24" s="39"/>
      <c r="SKZ24" s="39"/>
      <c r="SLA24" s="39"/>
      <c r="SLB24" s="39"/>
      <c r="SLC24" s="39"/>
      <c r="SLD24" s="39"/>
      <c r="SLE24" s="39"/>
      <c r="SLF24" s="39"/>
      <c r="SLG24" s="39"/>
      <c r="SLH24" s="39"/>
      <c r="SLI24" s="39"/>
      <c r="SLJ24" s="39"/>
      <c r="SLK24" s="39"/>
      <c r="SLL24" s="39"/>
      <c r="SLM24" s="39"/>
      <c r="SLN24" s="39"/>
      <c r="SLO24" s="39"/>
      <c r="SLP24" s="39"/>
      <c r="SLQ24" s="39"/>
      <c r="SLR24" s="39"/>
      <c r="SLS24" s="39"/>
      <c r="SLT24" s="39"/>
      <c r="SLU24" s="39"/>
      <c r="SLV24" s="39"/>
      <c r="SLW24" s="39"/>
      <c r="SLX24" s="39"/>
      <c r="SLY24" s="39"/>
      <c r="SLZ24" s="39"/>
      <c r="SMA24" s="39"/>
      <c r="SMB24" s="39"/>
      <c r="SMC24" s="39"/>
      <c r="SMD24" s="39"/>
      <c r="SME24" s="39"/>
      <c r="SMF24" s="39"/>
      <c r="SMG24" s="39"/>
      <c r="SMH24" s="39"/>
      <c r="SMI24" s="39"/>
      <c r="SMJ24" s="39"/>
      <c r="SMK24" s="39"/>
      <c r="SML24" s="39"/>
      <c r="SMM24" s="39"/>
      <c r="SMN24" s="39"/>
      <c r="SMO24" s="39"/>
      <c r="SMP24" s="39"/>
      <c r="SMQ24" s="39"/>
      <c r="SMR24" s="39"/>
      <c r="SMS24" s="39"/>
      <c r="SMT24" s="39"/>
      <c r="SMU24" s="39"/>
      <c r="SMV24" s="39"/>
      <c r="SMW24" s="39"/>
      <c r="SMX24" s="39"/>
      <c r="SMY24" s="39"/>
      <c r="SMZ24" s="39"/>
      <c r="SNA24" s="39"/>
      <c r="SNB24" s="39"/>
      <c r="SNC24" s="39"/>
      <c r="SND24" s="39"/>
      <c r="SNE24" s="39"/>
      <c r="SNF24" s="39"/>
      <c r="SNG24" s="39"/>
      <c r="SNH24" s="39"/>
      <c r="SNI24" s="39"/>
      <c r="SNJ24" s="39"/>
      <c r="SNK24" s="39"/>
      <c r="SNL24" s="39"/>
      <c r="SNM24" s="39"/>
      <c r="SNN24" s="39"/>
      <c r="SNO24" s="39"/>
      <c r="SNP24" s="39"/>
      <c r="SNQ24" s="39"/>
      <c r="SNR24" s="39"/>
      <c r="SNS24" s="39"/>
      <c r="SNT24" s="39"/>
      <c r="SNU24" s="39"/>
      <c r="SNV24" s="39"/>
      <c r="SNW24" s="39"/>
      <c r="SNX24" s="39"/>
      <c r="SNY24" s="39"/>
      <c r="SNZ24" s="39"/>
      <c r="SOA24" s="39"/>
      <c r="SOB24" s="39"/>
      <c r="SOC24" s="39"/>
      <c r="SOD24" s="39"/>
      <c r="SOE24" s="39"/>
      <c r="SOF24" s="39"/>
      <c r="SOG24" s="39"/>
      <c r="SOH24" s="39"/>
      <c r="SOI24" s="39"/>
      <c r="SOJ24" s="39"/>
      <c r="SOK24" s="39"/>
      <c r="SOL24" s="39"/>
      <c r="SOM24" s="39"/>
      <c r="SON24" s="39"/>
      <c r="SOO24" s="39"/>
      <c r="SOP24" s="39"/>
      <c r="SOQ24" s="39"/>
      <c r="SOR24" s="39"/>
      <c r="SOS24" s="39"/>
      <c r="SOT24" s="39"/>
      <c r="SOU24" s="39"/>
      <c r="SOV24" s="39"/>
      <c r="SOW24" s="39"/>
      <c r="SOX24" s="39"/>
      <c r="SOY24" s="39"/>
      <c r="SOZ24" s="39"/>
      <c r="SPA24" s="39"/>
      <c r="SPB24" s="39"/>
      <c r="SPC24" s="39"/>
      <c r="SPD24" s="39"/>
      <c r="SPE24" s="39"/>
      <c r="SPF24" s="39"/>
      <c r="SPG24" s="39"/>
      <c r="SPH24" s="39"/>
      <c r="SPI24" s="39"/>
      <c r="SPJ24" s="39"/>
      <c r="SPK24" s="39"/>
      <c r="SPL24" s="39"/>
      <c r="SPM24" s="39"/>
      <c r="SPN24" s="39"/>
      <c r="SPO24" s="39"/>
      <c r="SPP24" s="39"/>
      <c r="SPQ24" s="39"/>
      <c r="SPR24" s="39"/>
      <c r="SPS24" s="39"/>
      <c r="SPT24" s="39"/>
      <c r="SPU24" s="39"/>
      <c r="SPV24" s="39"/>
      <c r="SPW24" s="39"/>
      <c r="SPX24" s="39"/>
      <c r="SPY24" s="39"/>
      <c r="SPZ24" s="39"/>
      <c r="SQA24" s="39"/>
      <c r="SQB24" s="39"/>
      <c r="SQC24" s="39"/>
      <c r="SQD24" s="39"/>
      <c r="SQE24" s="39"/>
      <c r="SQF24" s="39"/>
      <c r="SQG24" s="39"/>
      <c r="SQH24" s="39"/>
      <c r="SQI24" s="39"/>
      <c r="SQJ24" s="39"/>
      <c r="SQK24" s="39"/>
      <c r="SQL24" s="39"/>
      <c r="SQM24" s="39"/>
      <c r="SQN24" s="39"/>
      <c r="SQO24" s="39"/>
      <c r="SQP24" s="39"/>
      <c r="SQQ24" s="39"/>
      <c r="SQR24" s="39"/>
      <c r="SQS24" s="39"/>
      <c r="SQT24" s="39"/>
      <c r="SQU24" s="39"/>
      <c r="SQV24" s="39"/>
      <c r="SQW24" s="39"/>
      <c r="SQX24" s="39"/>
      <c r="SQY24" s="39"/>
      <c r="SQZ24" s="39"/>
      <c r="SRA24" s="39"/>
      <c r="SRB24" s="39"/>
      <c r="SRC24" s="39"/>
      <c r="SRD24" s="39"/>
      <c r="SRE24" s="39"/>
      <c r="SRF24" s="39"/>
      <c r="SRG24" s="39"/>
      <c r="SRH24" s="39"/>
      <c r="SRI24" s="39"/>
      <c r="SRJ24" s="39"/>
      <c r="SRK24" s="39"/>
      <c r="SRL24" s="39"/>
      <c r="SRM24" s="39"/>
      <c r="SRN24" s="39"/>
      <c r="SRO24" s="39"/>
      <c r="SRP24" s="39"/>
      <c r="SRQ24" s="39"/>
      <c r="SRR24" s="39"/>
      <c r="SRS24" s="39"/>
      <c r="SRT24" s="39"/>
      <c r="SRU24" s="39"/>
      <c r="SRV24" s="39"/>
      <c r="SRW24" s="39"/>
      <c r="SRX24" s="39"/>
      <c r="SRY24" s="39"/>
      <c r="SRZ24" s="39"/>
      <c r="SSA24" s="39"/>
      <c r="SSB24" s="39"/>
      <c r="SSC24" s="39"/>
      <c r="SSD24" s="39"/>
      <c r="SSE24" s="39"/>
      <c r="SSF24" s="39"/>
      <c r="SSG24" s="39"/>
      <c r="SSH24" s="39"/>
      <c r="SSI24" s="39"/>
      <c r="SSJ24" s="39"/>
      <c r="SSK24" s="39"/>
      <c r="SSL24" s="39"/>
      <c r="SSM24" s="39"/>
      <c r="SSN24" s="39"/>
      <c r="SSO24" s="39"/>
      <c r="SSP24" s="39"/>
      <c r="SSQ24" s="39"/>
      <c r="SSR24" s="39"/>
      <c r="SSS24" s="39"/>
      <c r="SST24" s="39"/>
      <c r="SSU24" s="39"/>
      <c r="SSV24" s="39"/>
      <c r="SSW24" s="39"/>
      <c r="SSX24" s="39"/>
      <c r="SSY24" s="39"/>
      <c r="SSZ24" s="39"/>
      <c r="STA24" s="39"/>
      <c r="STB24" s="39"/>
      <c r="STC24" s="39"/>
      <c r="STD24" s="39"/>
      <c r="STE24" s="39"/>
      <c r="STF24" s="39"/>
      <c r="STG24" s="39"/>
      <c r="STH24" s="39"/>
      <c r="STI24" s="39"/>
      <c r="STJ24" s="39"/>
      <c r="STK24" s="39"/>
      <c r="STL24" s="39"/>
      <c r="STM24" s="39"/>
      <c r="STN24" s="39"/>
      <c r="STO24" s="39"/>
      <c r="STP24" s="39"/>
      <c r="STQ24" s="39"/>
      <c r="STR24" s="39"/>
      <c r="STS24" s="39"/>
      <c r="STT24" s="39"/>
      <c r="STU24" s="39"/>
      <c r="STV24" s="39"/>
      <c r="STW24" s="39"/>
      <c r="STX24" s="39"/>
      <c r="STY24" s="39"/>
      <c r="STZ24" s="39"/>
      <c r="SUA24" s="39"/>
      <c r="SUB24" s="39"/>
      <c r="SUC24" s="39"/>
      <c r="SUD24" s="39"/>
      <c r="SUE24" s="39"/>
      <c r="SUF24" s="39"/>
      <c r="SUG24" s="39"/>
      <c r="SUH24" s="39"/>
      <c r="SUI24" s="39"/>
      <c r="SUJ24" s="39"/>
      <c r="SUK24" s="39"/>
      <c r="SUL24" s="39"/>
      <c r="SUM24" s="39"/>
      <c r="SUN24" s="39"/>
      <c r="SUO24" s="39"/>
      <c r="SUP24" s="39"/>
      <c r="SUQ24" s="39"/>
      <c r="SUR24" s="39"/>
      <c r="SUS24" s="39"/>
      <c r="SUT24" s="39"/>
      <c r="SUU24" s="39"/>
      <c r="SUV24" s="39"/>
      <c r="SUW24" s="39"/>
      <c r="SUX24" s="39"/>
      <c r="SUY24" s="39"/>
      <c r="SUZ24" s="39"/>
      <c r="SVA24" s="39"/>
      <c r="SVB24" s="39"/>
      <c r="SVC24" s="39"/>
      <c r="SVD24" s="39"/>
      <c r="SVE24" s="39"/>
      <c r="SVF24" s="39"/>
      <c r="SVG24" s="39"/>
      <c r="SVH24" s="39"/>
      <c r="SVI24" s="39"/>
      <c r="SVJ24" s="39"/>
      <c r="SVK24" s="39"/>
      <c r="SVL24" s="39"/>
      <c r="SVM24" s="39"/>
      <c r="SVN24" s="39"/>
      <c r="SVO24" s="39"/>
      <c r="SVP24" s="39"/>
      <c r="SVQ24" s="39"/>
      <c r="SVR24" s="39"/>
      <c r="SVS24" s="39"/>
      <c r="SVT24" s="39"/>
      <c r="SVU24" s="39"/>
      <c r="SVV24" s="39"/>
      <c r="SVW24" s="39"/>
      <c r="SVX24" s="39"/>
      <c r="SVY24" s="39"/>
      <c r="SVZ24" s="39"/>
      <c r="SWA24" s="39"/>
      <c r="SWB24" s="39"/>
      <c r="SWC24" s="39"/>
      <c r="SWD24" s="39"/>
      <c r="SWE24" s="39"/>
      <c r="SWF24" s="39"/>
      <c r="SWG24" s="39"/>
      <c r="SWH24" s="39"/>
      <c r="SWI24" s="39"/>
      <c r="SWJ24" s="39"/>
      <c r="SWK24" s="39"/>
      <c r="SWL24" s="39"/>
      <c r="SWM24" s="39"/>
      <c r="SWN24" s="39"/>
      <c r="SWO24" s="39"/>
      <c r="SWP24" s="39"/>
      <c r="SWQ24" s="39"/>
      <c r="SWR24" s="39"/>
      <c r="SWS24" s="39"/>
      <c r="SWT24" s="39"/>
      <c r="SWU24" s="39"/>
      <c r="SWV24" s="39"/>
      <c r="SWW24" s="39"/>
      <c r="SWX24" s="39"/>
      <c r="SWY24" s="39"/>
      <c r="SWZ24" s="39"/>
      <c r="SXA24" s="39"/>
      <c r="SXB24" s="39"/>
      <c r="SXC24" s="39"/>
      <c r="SXD24" s="39"/>
      <c r="SXE24" s="39"/>
      <c r="SXF24" s="39"/>
      <c r="SXG24" s="39"/>
      <c r="SXH24" s="39"/>
      <c r="SXI24" s="39"/>
      <c r="SXJ24" s="39"/>
      <c r="SXK24" s="39"/>
      <c r="SXL24" s="39"/>
      <c r="SXM24" s="39"/>
      <c r="SXN24" s="39"/>
      <c r="SXO24" s="39"/>
      <c r="SXP24" s="39"/>
      <c r="SXQ24" s="39"/>
      <c r="SXR24" s="39"/>
      <c r="SXS24" s="39"/>
      <c r="SXT24" s="39"/>
      <c r="SXU24" s="39"/>
      <c r="SXV24" s="39"/>
      <c r="SXW24" s="39"/>
      <c r="SXX24" s="39"/>
      <c r="SXY24" s="39"/>
      <c r="SXZ24" s="39"/>
      <c r="SYA24" s="39"/>
      <c r="SYB24" s="39"/>
      <c r="SYC24" s="39"/>
      <c r="SYD24" s="39"/>
      <c r="SYE24" s="39"/>
      <c r="SYF24" s="39"/>
      <c r="SYG24" s="39"/>
      <c r="SYH24" s="39"/>
      <c r="SYI24" s="39"/>
      <c r="SYJ24" s="39"/>
      <c r="SYK24" s="39"/>
      <c r="SYL24" s="39"/>
      <c r="SYM24" s="39"/>
      <c r="SYN24" s="39"/>
      <c r="SYO24" s="39"/>
      <c r="SYP24" s="39"/>
      <c r="SYQ24" s="39"/>
      <c r="SYR24" s="39"/>
      <c r="SYS24" s="39"/>
      <c r="SYT24" s="39"/>
      <c r="SYU24" s="39"/>
      <c r="SYV24" s="39"/>
      <c r="SYW24" s="39"/>
      <c r="SYX24" s="39"/>
      <c r="SYY24" s="39"/>
      <c r="SYZ24" s="39"/>
      <c r="SZA24" s="39"/>
      <c r="SZB24" s="39"/>
      <c r="SZC24" s="39"/>
      <c r="SZD24" s="39"/>
      <c r="SZE24" s="39"/>
      <c r="SZF24" s="39"/>
      <c r="SZG24" s="39"/>
      <c r="SZH24" s="39"/>
      <c r="SZI24" s="39"/>
      <c r="SZJ24" s="39"/>
      <c r="SZK24" s="39"/>
      <c r="SZL24" s="39"/>
      <c r="SZM24" s="39"/>
      <c r="SZN24" s="39"/>
      <c r="SZO24" s="39"/>
      <c r="SZP24" s="39"/>
      <c r="SZQ24" s="39"/>
      <c r="SZR24" s="39"/>
      <c r="SZS24" s="39"/>
      <c r="SZT24" s="39"/>
      <c r="SZU24" s="39"/>
      <c r="SZV24" s="39"/>
      <c r="SZW24" s="39"/>
      <c r="SZX24" s="39"/>
      <c r="SZY24" s="39"/>
      <c r="SZZ24" s="39"/>
      <c r="TAA24" s="39"/>
      <c r="TAB24" s="39"/>
      <c r="TAC24" s="39"/>
      <c r="TAD24" s="39"/>
      <c r="TAE24" s="39"/>
      <c r="TAF24" s="39"/>
      <c r="TAG24" s="39"/>
      <c r="TAH24" s="39"/>
      <c r="TAI24" s="39"/>
      <c r="TAJ24" s="39"/>
      <c r="TAK24" s="39"/>
      <c r="TAL24" s="39"/>
      <c r="TAM24" s="39"/>
      <c r="TAN24" s="39"/>
      <c r="TAO24" s="39"/>
      <c r="TAP24" s="39"/>
      <c r="TAQ24" s="39"/>
      <c r="TAR24" s="39"/>
      <c r="TAS24" s="39"/>
      <c r="TAT24" s="39"/>
      <c r="TAU24" s="39"/>
      <c r="TAV24" s="39"/>
      <c r="TAW24" s="39"/>
      <c r="TAX24" s="39"/>
      <c r="TAY24" s="39"/>
      <c r="TAZ24" s="39"/>
      <c r="TBA24" s="39"/>
      <c r="TBB24" s="39"/>
      <c r="TBC24" s="39"/>
      <c r="TBD24" s="39"/>
      <c r="TBE24" s="39"/>
      <c r="TBF24" s="39"/>
      <c r="TBG24" s="39"/>
      <c r="TBH24" s="39"/>
      <c r="TBI24" s="39"/>
      <c r="TBJ24" s="39"/>
      <c r="TBK24" s="39"/>
      <c r="TBL24" s="39"/>
      <c r="TBM24" s="39"/>
      <c r="TBN24" s="39"/>
      <c r="TBO24" s="39"/>
      <c r="TBP24" s="39"/>
      <c r="TBQ24" s="39"/>
      <c r="TBR24" s="39"/>
      <c r="TBS24" s="39"/>
      <c r="TBT24" s="39"/>
      <c r="TBU24" s="39"/>
      <c r="TBV24" s="39"/>
      <c r="TBW24" s="39"/>
      <c r="TBX24" s="39"/>
      <c r="TBY24" s="39"/>
      <c r="TBZ24" s="39"/>
      <c r="TCA24" s="39"/>
      <c r="TCB24" s="39"/>
      <c r="TCC24" s="39"/>
      <c r="TCD24" s="39"/>
      <c r="TCE24" s="39"/>
      <c r="TCF24" s="39"/>
      <c r="TCG24" s="39"/>
      <c r="TCH24" s="39"/>
      <c r="TCI24" s="39"/>
      <c r="TCJ24" s="39"/>
      <c r="TCK24" s="39"/>
      <c r="TCL24" s="39"/>
      <c r="TCM24" s="39"/>
      <c r="TCN24" s="39"/>
      <c r="TCO24" s="39"/>
      <c r="TCP24" s="39"/>
      <c r="TCQ24" s="39"/>
      <c r="TCR24" s="39"/>
      <c r="TCS24" s="39"/>
      <c r="TCT24" s="39"/>
      <c r="TCU24" s="39"/>
      <c r="TCV24" s="39"/>
      <c r="TCW24" s="39"/>
      <c r="TCX24" s="39"/>
      <c r="TCY24" s="39"/>
      <c r="TCZ24" s="39"/>
      <c r="TDA24" s="39"/>
      <c r="TDB24" s="39"/>
      <c r="TDC24" s="39"/>
      <c r="TDD24" s="39"/>
      <c r="TDE24" s="39"/>
      <c r="TDF24" s="39"/>
      <c r="TDG24" s="39"/>
      <c r="TDH24" s="39"/>
      <c r="TDI24" s="39"/>
      <c r="TDJ24" s="39"/>
      <c r="TDK24" s="39"/>
      <c r="TDL24" s="39"/>
      <c r="TDM24" s="39"/>
      <c r="TDN24" s="39"/>
      <c r="TDO24" s="39"/>
      <c r="TDP24" s="39"/>
      <c r="TDQ24" s="39"/>
      <c r="TDR24" s="39"/>
      <c r="TDS24" s="39"/>
      <c r="TDT24" s="39"/>
      <c r="TDU24" s="39"/>
      <c r="TDV24" s="39"/>
      <c r="TDW24" s="39"/>
      <c r="TDX24" s="39"/>
      <c r="TDY24" s="39"/>
      <c r="TDZ24" s="39"/>
      <c r="TEA24" s="39"/>
      <c r="TEB24" s="39"/>
      <c r="TEC24" s="39"/>
      <c r="TED24" s="39"/>
      <c r="TEE24" s="39"/>
      <c r="TEF24" s="39"/>
      <c r="TEG24" s="39"/>
      <c r="TEH24" s="39"/>
      <c r="TEI24" s="39"/>
      <c r="TEJ24" s="39"/>
      <c r="TEK24" s="39"/>
      <c r="TEL24" s="39"/>
      <c r="TEM24" s="39"/>
      <c r="TEN24" s="39"/>
      <c r="TEO24" s="39"/>
      <c r="TEP24" s="39"/>
      <c r="TEQ24" s="39"/>
      <c r="TER24" s="39"/>
      <c r="TES24" s="39"/>
      <c r="TET24" s="39"/>
      <c r="TEU24" s="39"/>
      <c r="TEV24" s="39"/>
      <c r="TEW24" s="39"/>
      <c r="TEX24" s="39"/>
      <c r="TEY24" s="39"/>
      <c r="TEZ24" s="39"/>
      <c r="TFA24" s="39"/>
      <c r="TFB24" s="39"/>
      <c r="TFC24" s="39"/>
      <c r="TFD24" s="39"/>
      <c r="TFE24" s="39"/>
      <c r="TFF24" s="39"/>
      <c r="TFG24" s="39"/>
      <c r="TFH24" s="39"/>
      <c r="TFI24" s="39"/>
      <c r="TFJ24" s="39"/>
      <c r="TFK24" s="39"/>
      <c r="TFL24" s="39"/>
      <c r="TFM24" s="39"/>
      <c r="TFN24" s="39"/>
      <c r="TFO24" s="39"/>
      <c r="TFP24" s="39"/>
      <c r="TFQ24" s="39"/>
      <c r="TFR24" s="39"/>
      <c r="TFS24" s="39"/>
      <c r="TFT24" s="39"/>
      <c r="TFU24" s="39"/>
      <c r="TFV24" s="39"/>
      <c r="TFW24" s="39"/>
      <c r="TFX24" s="39"/>
      <c r="TFY24" s="39"/>
      <c r="TFZ24" s="39"/>
      <c r="TGA24" s="39"/>
      <c r="TGB24" s="39"/>
      <c r="TGC24" s="39"/>
      <c r="TGD24" s="39"/>
      <c r="TGE24" s="39"/>
      <c r="TGF24" s="39"/>
      <c r="TGG24" s="39"/>
      <c r="TGH24" s="39"/>
      <c r="TGI24" s="39"/>
      <c r="TGJ24" s="39"/>
      <c r="TGK24" s="39"/>
      <c r="TGL24" s="39"/>
      <c r="TGM24" s="39"/>
      <c r="TGN24" s="39"/>
      <c r="TGO24" s="39"/>
      <c r="TGP24" s="39"/>
      <c r="TGQ24" s="39"/>
      <c r="TGR24" s="39"/>
      <c r="TGS24" s="39"/>
      <c r="TGT24" s="39"/>
      <c r="TGU24" s="39"/>
      <c r="TGV24" s="39"/>
      <c r="TGW24" s="39"/>
      <c r="TGX24" s="39"/>
      <c r="TGY24" s="39"/>
      <c r="TGZ24" s="39"/>
      <c r="THA24" s="39"/>
      <c r="THB24" s="39"/>
      <c r="THC24" s="39"/>
      <c r="THD24" s="39"/>
      <c r="THE24" s="39"/>
      <c r="THF24" s="39"/>
      <c r="THG24" s="39"/>
      <c r="THH24" s="39"/>
      <c r="THI24" s="39"/>
      <c r="THJ24" s="39"/>
      <c r="THK24" s="39"/>
      <c r="THL24" s="39"/>
      <c r="THM24" s="39"/>
      <c r="THN24" s="39"/>
      <c r="THO24" s="39"/>
      <c r="THP24" s="39"/>
      <c r="THQ24" s="39"/>
      <c r="THR24" s="39"/>
      <c r="THS24" s="39"/>
      <c r="THT24" s="39"/>
      <c r="THU24" s="39"/>
      <c r="THV24" s="39"/>
      <c r="THW24" s="39"/>
      <c r="THX24" s="39"/>
      <c r="THY24" s="39"/>
      <c r="THZ24" s="39"/>
      <c r="TIA24" s="39"/>
      <c r="TIB24" s="39"/>
      <c r="TIC24" s="39"/>
      <c r="TID24" s="39"/>
      <c r="TIE24" s="39"/>
      <c r="TIF24" s="39"/>
      <c r="TIG24" s="39"/>
      <c r="TIH24" s="39"/>
      <c r="TII24" s="39"/>
      <c r="TIJ24" s="39"/>
      <c r="TIK24" s="39"/>
      <c r="TIL24" s="39"/>
      <c r="TIM24" s="39"/>
      <c r="TIN24" s="39"/>
      <c r="TIO24" s="39"/>
      <c r="TIP24" s="39"/>
      <c r="TIQ24" s="39"/>
      <c r="TIR24" s="39"/>
      <c r="TIS24" s="39"/>
      <c r="TIT24" s="39"/>
      <c r="TIU24" s="39"/>
      <c r="TIV24" s="39"/>
      <c r="TIW24" s="39"/>
      <c r="TIX24" s="39"/>
      <c r="TIY24" s="39"/>
      <c r="TIZ24" s="39"/>
      <c r="TJA24" s="39"/>
      <c r="TJB24" s="39"/>
      <c r="TJC24" s="39"/>
      <c r="TJD24" s="39"/>
      <c r="TJE24" s="39"/>
      <c r="TJF24" s="39"/>
      <c r="TJG24" s="39"/>
      <c r="TJH24" s="39"/>
      <c r="TJI24" s="39"/>
      <c r="TJJ24" s="39"/>
      <c r="TJK24" s="39"/>
      <c r="TJL24" s="39"/>
      <c r="TJM24" s="39"/>
      <c r="TJN24" s="39"/>
      <c r="TJO24" s="39"/>
      <c r="TJP24" s="39"/>
      <c r="TJQ24" s="39"/>
      <c r="TJR24" s="39"/>
      <c r="TJS24" s="39"/>
      <c r="TJT24" s="39"/>
      <c r="TJU24" s="39"/>
      <c r="TJV24" s="39"/>
      <c r="TJW24" s="39"/>
      <c r="TJX24" s="39"/>
      <c r="TJY24" s="39"/>
      <c r="TJZ24" s="39"/>
      <c r="TKA24" s="39"/>
      <c r="TKB24" s="39"/>
      <c r="TKC24" s="39"/>
      <c r="TKD24" s="39"/>
      <c r="TKE24" s="39"/>
      <c r="TKF24" s="39"/>
      <c r="TKG24" s="39"/>
      <c r="TKH24" s="39"/>
      <c r="TKI24" s="39"/>
      <c r="TKJ24" s="39"/>
      <c r="TKK24" s="39"/>
      <c r="TKL24" s="39"/>
      <c r="TKM24" s="39"/>
      <c r="TKN24" s="39"/>
      <c r="TKO24" s="39"/>
      <c r="TKP24" s="39"/>
      <c r="TKQ24" s="39"/>
      <c r="TKR24" s="39"/>
      <c r="TKS24" s="39"/>
      <c r="TKT24" s="39"/>
      <c r="TKU24" s="39"/>
      <c r="TKV24" s="39"/>
      <c r="TKW24" s="39"/>
      <c r="TKX24" s="39"/>
      <c r="TKY24" s="39"/>
      <c r="TKZ24" s="39"/>
      <c r="TLA24" s="39"/>
      <c r="TLB24" s="39"/>
      <c r="TLC24" s="39"/>
      <c r="TLD24" s="39"/>
      <c r="TLE24" s="39"/>
      <c r="TLF24" s="39"/>
      <c r="TLG24" s="39"/>
      <c r="TLH24" s="39"/>
      <c r="TLI24" s="39"/>
      <c r="TLJ24" s="39"/>
      <c r="TLK24" s="39"/>
      <c r="TLL24" s="39"/>
      <c r="TLM24" s="39"/>
      <c r="TLN24" s="39"/>
      <c r="TLO24" s="39"/>
      <c r="TLP24" s="39"/>
      <c r="TLQ24" s="39"/>
      <c r="TLR24" s="39"/>
      <c r="TLS24" s="39"/>
      <c r="TLT24" s="39"/>
      <c r="TLU24" s="39"/>
      <c r="TLV24" s="39"/>
      <c r="TLW24" s="39"/>
      <c r="TLX24" s="39"/>
      <c r="TLY24" s="39"/>
      <c r="TLZ24" s="39"/>
      <c r="TMA24" s="39"/>
      <c r="TMB24" s="39"/>
      <c r="TMC24" s="39"/>
      <c r="TMD24" s="39"/>
      <c r="TME24" s="39"/>
      <c r="TMF24" s="39"/>
      <c r="TMG24" s="39"/>
      <c r="TMH24" s="39"/>
      <c r="TMI24" s="39"/>
      <c r="TMJ24" s="39"/>
      <c r="TMK24" s="39"/>
      <c r="TML24" s="39"/>
      <c r="TMM24" s="39"/>
      <c r="TMN24" s="39"/>
      <c r="TMO24" s="39"/>
      <c r="TMP24" s="39"/>
      <c r="TMQ24" s="39"/>
      <c r="TMR24" s="39"/>
      <c r="TMS24" s="39"/>
      <c r="TMT24" s="39"/>
      <c r="TMU24" s="39"/>
      <c r="TMV24" s="39"/>
      <c r="TMW24" s="39"/>
      <c r="TMX24" s="39"/>
      <c r="TMY24" s="39"/>
      <c r="TMZ24" s="39"/>
      <c r="TNA24" s="39"/>
      <c r="TNB24" s="39"/>
      <c r="TNC24" s="39"/>
      <c r="TND24" s="39"/>
      <c r="TNE24" s="39"/>
      <c r="TNF24" s="39"/>
      <c r="TNG24" s="39"/>
      <c r="TNH24" s="39"/>
      <c r="TNI24" s="39"/>
      <c r="TNJ24" s="39"/>
      <c r="TNK24" s="39"/>
      <c r="TNL24" s="39"/>
      <c r="TNM24" s="39"/>
      <c r="TNN24" s="39"/>
      <c r="TNO24" s="39"/>
      <c r="TNP24" s="39"/>
      <c r="TNQ24" s="39"/>
      <c r="TNR24" s="39"/>
      <c r="TNS24" s="39"/>
      <c r="TNT24" s="39"/>
      <c r="TNU24" s="39"/>
      <c r="TNV24" s="39"/>
      <c r="TNW24" s="39"/>
      <c r="TNX24" s="39"/>
      <c r="TNY24" s="39"/>
      <c r="TNZ24" s="39"/>
      <c r="TOA24" s="39"/>
      <c r="TOB24" s="39"/>
      <c r="TOC24" s="39"/>
      <c r="TOD24" s="39"/>
      <c r="TOE24" s="39"/>
      <c r="TOF24" s="39"/>
      <c r="TOG24" s="39"/>
      <c r="TOH24" s="39"/>
      <c r="TOI24" s="39"/>
      <c r="TOJ24" s="39"/>
      <c r="TOK24" s="39"/>
      <c r="TOL24" s="39"/>
      <c r="TOM24" s="39"/>
      <c r="TON24" s="39"/>
      <c r="TOO24" s="39"/>
      <c r="TOP24" s="39"/>
      <c r="TOQ24" s="39"/>
      <c r="TOR24" s="39"/>
      <c r="TOS24" s="39"/>
      <c r="TOT24" s="39"/>
      <c r="TOU24" s="39"/>
      <c r="TOV24" s="39"/>
      <c r="TOW24" s="39"/>
      <c r="TOX24" s="39"/>
      <c r="TOY24" s="39"/>
      <c r="TOZ24" s="39"/>
      <c r="TPA24" s="39"/>
      <c r="TPB24" s="39"/>
      <c r="TPC24" s="39"/>
      <c r="TPD24" s="39"/>
      <c r="TPE24" s="39"/>
      <c r="TPF24" s="39"/>
      <c r="TPG24" s="39"/>
      <c r="TPH24" s="39"/>
      <c r="TPI24" s="39"/>
      <c r="TPJ24" s="39"/>
      <c r="TPK24" s="39"/>
      <c r="TPL24" s="39"/>
      <c r="TPM24" s="39"/>
      <c r="TPN24" s="39"/>
      <c r="TPO24" s="39"/>
      <c r="TPP24" s="39"/>
      <c r="TPQ24" s="39"/>
      <c r="TPR24" s="39"/>
      <c r="TPS24" s="39"/>
      <c r="TPT24" s="39"/>
      <c r="TPU24" s="39"/>
      <c r="TPV24" s="39"/>
      <c r="TPW24" s="39"/>
      <c r="TPX24" s="39"/>
      <c r="TPY24" s="39"/>
      <c r="TPZ24" s="39"/>
      <c r="TQA24" s="39"/>
      <c r="TQB24" s="39"/>
      <c r="TQC24" s="39"/>
      <c r="TQD24" s="39"/>
      <c r="TQE24" s="39"/>
      <c r="TQF24" s="39"/>
      <c r="TQG24" s="39"/>
      <c r="TQH24" s="39"/>
      <c r="TQI24" s="39"/>
      <c r="TQJ24" s="39"/>
      <c r="TQK24" s="39"/>
      <c r="TQL24" s="39"/>
      <c r="TQM24" s="39"/>
      <c r="TQN24" s="39"/>
      <c r="TQO24" s="39"/>
      <c r="TQP24" s="39"/>
      <c r="TQQ24" s="39"/>
      <c r="TQR24" s="39"/>
      <c r="TQS24" s="39"/>
      <c r="TQT24" s="39"/>
      <c r="TQU24" s="39"/>
      <c r="TQV24" s="39"/>
      <c r="TQW24" s="39"/>
      <c r="TQX24" s="39"/>
      <c r="TQY24" s="39"/>
      <c r="TQZ24" s="39"/>
      <c r="TRA24" s="39"/>
      <c r="TRB24" s="39"/>
      <c r="TRC24" s="39"/>
      <c r="TRD24" s="39"/>
      <c r="TRE24" s="39"/>
      <c r="TRF24" s="39"/>
      <c r="TRG24" s="39"/>
      <c r="TRH24" s="39"/>
      <c r="TRI24" s="39"/>
      <c r="TRJ24" s="39"/>
      <c r="TRK24" s="39"/>
      <c r="TRL24" s="39"/>
      <c r="TRM24" s="39"/>
      <c r="TRN24" s="39"/>
      <c r="TRO24" s="39"/>
      <c r="TRP24" s="39"/>
      <c r="TRQ24" s="39"/>
      <c r="TRR24" s="39"/>
      <c r="TRS24" s="39"/>
      <c r="TRT24" s="39"/>
      <c r="TRU24" s="39"/>
      <c r="TRV24" s="39"/>
      <c r="TRW24" s="39"/>
      <c r="TRX24" s="39"/>
      <c r="TRY24" s="39"/>
      <c r="TRZ24" s="39"/>
      <c r="TSA24" s="39"/>
      <c r="TSB24" s="39"/>
      <c r="TSC24" s="39"/>
      <c r="TSD24" s="39"/>
      <c r="TSE24" s="39"/>
      <c r="TSF24" s="39"/>
      <c r="TSG24" s="39"/>
      <c r="TSH24" s="39"/>
      <c r="TSI24" s="39"/>
      <c r="TSJ24" s="39"/>
      <c r="TSK24" s="39"/>
      <c r="TSL24" s="39"/>
      <c r="TSM24" s="39"/>
      <c r="TSN24" s="39"/>
      <c r="TSO24" s="39"/>
      <c r="TSP24" s="39"/>
      <c r="TSQ24" s="39"/>
      <c r="TSR24" s="39"/>
      <c r="TSS24" s="39"/>
      <c r="TST24" s="39"/>
      <c r="TSU24" s="39"/>
      <c r="TSV24" s="39"/>
      <c r="TSW24" s="39"/>
      <c r="TSX24" s="39"/>
      <c r="TSY24" s="39"/>
      <c r="TSZ24" s="39"/>
      <c r="TTA24" s="39"/>
      <c r="TTB24" s="39"/>
      <c r="TTC24" s="39"/>
      <c r="TTD24" s="39"/>
      <c r="TTE24" s="39"/>
      <c r="TTF24" s="39"/>
      <c r="TTG24" s="39"/>
      <c r="TTH24" s="39"/>
      <c r="TTI24" s="39"/>
      <c r="TTJ24" s="39"/>
      <c r="TTK24" s="39"/>
      <c r="TTL24" s="39"/>
      <c r="TTM24" s="39"/>
      <c r="TTN24" s="39"/>
      <c r="TTO24" s="39"/>
      <c r="TTP24" s="39"/>
      <c r="TTQ24" s="39"/>
      <c r="TTR24" s="39"/>
      <c r="TTS24" s="39"/>
      <c r="TTT24" s="39"/>
      <c r="TTU24" s="39"/>
      <c r="TTV24" s="39"/>
      <c r="TTW24" s="39"/>
      <c r="TTX24" s="39"/>
      <c r="TTY24" s="39"/>
      <c r="TTZ24" s="39"/>
      <c r="TUA24" s="39"/>
      <c r="TUB24" s="39"/>
      <c r="TUC24" s="39"/>
      <c r="TUD24" s="39"/>
      <c r="TUE24" s="39"/>
      <c r="TUF24" s="39"/>
      <c r="TUG24" s="39"/>
      <c r="TUH24" s="39"/>
      <c r="TUI24" s="39"/>
      <c r="TUJ24" s="39"/>
      <c r="TUK24" s="39"/>
      <c r="TUL24" s="39"/>
      <c r="TUM24" s="39"/>
      <c r="TUN24" s="39"/>
      <c r="TUO24" s="39"/>
      <c r="TUP24" s="39"/>
      <c r="TUQ24" s="39"/>
      <c r="TUR24" s="39"/>
      <c r="TUS24" s="39"/>
      <c r="TUT24" s="39"/>
      <c r="TUU24" s="39"/>
      <c r="TUV24" s="39"/>
      <c r="TUW24" s="39"/>
      <c r="TUX24" s="39"/>
      <c r="TUY24" s="39"/>
      <c r="TUZ24" s="39"/>
      <c r="TVA24" s="39"/>
      <c r="TVB24" s="39"/>
      <c r="TVC24" s="39"/>
      <c r="TVD24" s="39"/>
      <c r="TVE24" s="39"/>
      <c r="TVF24" s="39"/>
      <c r="TVG24" s="39"/>
      <c r="TVH24" s="39"/>
      <c r="TVI24" s="39"/>
      <c r="TVJ24" s="39"/>
      <c r="TVK24" s="39"/>
      <c r="TVL24" s="39"/>
      <c r="TVM24" s="39"/>
      <c r="TVN24" s="39"/>
      <c r="TVO24" s="39"/>
      <c r="TVP24" s="39"/>
      <c r="TVQ24" s="39"/>
      <c r="TVR24" s="39"/>
      <c r="TVS24" s="39"/>
      <c r="TVT24" s="39"/>
      <c r="TVU24" s="39"/>
      <c r="TVV24" s="39"/>
      <c r="TVW24" s="39"/>
      <c r="TVX24" s="39"/>
      <c r="TVY24" s="39"/>
      <c r="TVZ24" s="39"/>
      <c r="TWA24" s="39"/>
      <c r="TWB24" s="39"/>
      <c r="TWC24" s="39"/>
      <c r="TWD24" s="39"/>
      <c r="TWE24" s="39"/>
      <c r="TWF24" s="39"/>
      <c r="TWG24" s="39"/>
      <c r="TWH24" s="39"/>
      <c r="TWI24" s="39"/>
      <c r="TWJ24" s="39"/>
      <c r="TWK24" s="39"/>
      <c r="TWL24" s="39"/>
      <c r="TWM24" s="39"/>
      <c r="TWN24" s="39"/>
      <c r="TWO24" s="39"/>
      <c r="TWP24" s="39"/>
      <c r="TWQ24" s="39"/>
      <c r="TWR24" s="39"/>
      <c r="TWS24" s="39"/>
      <c r="TWT24" s="39"/>
      <c r="TWU24" s="39"/>
      <c r="TWV24" s="39"/>
      <c r="TWW24" s="39"/>
      <c r="TWX24" s="39"/>
      <c r="TWY24" s="39"/>
      <c r="TWZ24" s="39"/>
      <c r="TXA24" s="39"/>
      <c r="TXB24" s="39"/>
      <c r="TXC24" s="39"/>
      <c r="TXD24" s="39"/>
      <c r="TXE24" s="39"/>
      <c r="TXF24" s="39"/>
      <c r="TXG24" s="39"/>
      <c r="TXH24" s="39"/>
      <c r="TXI24" s="39"/>
      <c r="TXJ24" s="39"/>
      <c r="TXK24" s="39"/>
      <c r="TXL24" s="39"/>
      <c r="TXM24" s="39"/>
      <c r="TXN24" s="39"/>
      <c r="TXO24" s="39"/>
      <c r="TXP24" s="39"/>
      <c r="TXQ24" s="39"/>
      <c r="TXR24" s="39"/>
      <c r="TXS24" s="39"/>
      <c r="TXT24" s="39"/>
      <c r="TXU24" s="39"/>
      <c r="TXV24" s="39"/>
      <c r="TXW24" s="39"/>
      <c r="TXX24" s="39"/>
      <c r="TXY24" s="39"/>
      <c r="TXZ24" s="39"/>
      <c r="TYA24" s="39"/>
      <c r="TYB24" s="39"/>
      <c r="TYC24" s="39"/>
      <c r="TYD24" s="39"/>
      <c r="TYE24" s="39"/>
      <c r="TYF24" s="39"/>
      <c r="TYG24" s="39"/>
      <c r="TYH24" s="39"/>
      <c r="TYI24" s="39"/>
      <c r="TYJ24" s="39"/>
      <c r="TYK24" s="39"/>
      <c r="TYL24" s="39"/>
      <c r="TYM24" s="39"/>
      <c r="TYN24" s="39"/>
      <c r="TYO24" s="39"/>
      <c r="TYP24" s="39"/>
      <c r="TYQ24" s="39"/>
      <c r="TYR24" s="39"/>
      <c r="TYS24" s="39"/>
      <c r="TYT24" s="39"/>
      <c r="TYU24" s="39"/>
      <c r="TYV24" s="39"/>
      <c r="TYW24" s="39"/>
      <c r="TYX24" s="39"/>
      <c r="TYY24" s="39"/>
      <c r="TYZ24" s="39"/>
      <c r="TZA24" s="39"/>
      <c r="TZB24" s="39"/>
      <c r="TZC24" s="39"/>
      <c r="TZD24" s="39"/>
      <c r="TZE24" s="39"/>
      <c r="TZF24" s="39"/>
      <c r="TZG24" s="39"/>
      <c r="TZH24" s="39"/>
      <c r="TZI24" s="39"/>
      <c r="TZJ24" s="39"/>
      <c r="TZK24" s="39"/>
      <c r="TZL24" s="39"/>
      <c r="TZM24" s="39"/>
      <c r="TZN24" s="39"/>
      <c r="TZO24" s="39"/>
      <c r="TZP24" s="39"/>
      <c r="TZQ24" s="39"/>
      <c r="TZR24" s="39"/>
      <c r="TZS24" s="39"/>
      <c r="TZT24" s="39"/>
      <c r="TZU24" s="39"/>
      <c r="TZV24" s="39"/>
      <c r="TZW24" s="39"/>
      <c r="TZX24" s="39"/>
      <c r="TZY24" s="39"/>
      <c r="TZZ24" s="39"/>
      <c r="UAA24" s="39"/>
      <c r="UAB24" s="39"/>
      <c r="UAC24" s="39"/>
      <c r="UAD24" s="39"/>
      <c r="UAE24" s="39"/>
      <c r="UAF24" s="39"/>
      <c r="UAG24" s="39"/>
      <c r="UAH24" s="39"/>
      <c r="UAI24" s="39"/>
      <c r="UAJ24" s="39"/>
      <c r="UAK24" s="39"/>
      <c r="UAL24" s="39"/>
      <c r="UAM24" s="39"/>
      <c r="UAN24" s="39"/>
      <c r="UAO24" s="39"/>
      <c r="UAP24" s="39"/>
      <c r="UAQ24" s="39"/>
      <c r="UAR24" s="39"/>
      <c r="UAS24" s="39"/>
      <c r="UAT24" s="39"/>
      <c r="UAU24" s="39"/>
      <c r="UAV24" s="39"/>
      <c r="UAW24" s="39"/>
      <c r="UAX24" s="39"/>
      <c r="UAY24" s="39"/>
      <c r="UAZ24" s="39"/>
      <c r="UBA24" s="39"/>
      <c r="UBB24" s="39"/>
      <c r="UBC24" s="39"/>
      <c r="UBD24" s="39"/>
      <c r="UBE24" s="39"/>
      <c r="UBF24" s="39"/>
      <c r="UBG24" s="39"/>
      <c r="UBH24" s="39"/>
      <c r="UBI24" s="39"/>
      <c r="UBJ24" s="39"/>
      <c r="UBK24" s="39"/>
      <c r="UBL24" s="39"/>
      <c r="UBM24" s="39"/>
      <c r="UBN24" s="39"/>
      <c r="UBO24" s="39"/>
      <c r="UBP24" s="39"/>
      <c r="UBQ24" s="39"/>
      <c r="UBR24" s="39"/>
      <c r="UBS24" s="39"/>
      <c r="UBT24" s="39"/>
      <c r="UBU24" s="39"/>
      <c r="UBV24" s="39"/>
      <c r="UBW24" s="39"/>
      <c r="UBX24" s="39"/>
      <c r="UBY24" s="39"/>
      <c r="UBZ24" s="39"/>
      <c r="UCA24" s="39"/>
      <c r="UCB24" s="39"/>
      <c r="UCC24" s="39"/>
      <c r="UCD24" s="39"/>
      <c r="UCE24" s="39"/>
      <c r="UCF24" s="39"/>
      <c r="UCG24" s="39"/>
      <c r="UCH24" s="39"/>
      <c r="UCI24" s="39"/>
      <c r="UCJ24" s="39"/>
      <c r="UCK24" s="39"/>
      <c r="UCL24" s="39"/>
      <c r="UCM24" s="39"/>
      <c r="UCN24" s="39"/>
      <c r="UCO24" s="39"/>
      <c r="UCP24" s="39"/>
      <c r="UCQ24" s="39"/>
      <c r="UCR24" s="39"/>
      <c r="UCS24" s="39"/>
      <c r="UCT24" s="39"/>
      <c r="UCU24" s="39"/>
      <c r="UCV24" s="39"/>
      <c r="UCW24" s="39"/>
      <c r="UCX24" s="39"/>
      <c r="UCY24" s="39"/>
      <c r="UCZ24" s="39"/>
      <c r="UDA24" s="39"/>
      <c r="UDB24" s="39"/>
      <c r="UDC24" s="39"/>
      <c r="UDD24" s="39"/>
      <c r="UDE24" s="39"/>
      <c r="UDF24" s="39"/>
      <c r="UDG24" s="39"/>
      <c r="UDH24" s="39"/>
      <c r="UDI24" s="39"/>
      <c r="UDJ24" s="39"/>
      <c r="UDK24" s="39"/>
      <c r="UDL24" s="39"/>
      <c r="UDM24" s="39"/>
      <c r="UDN24" s="39"/>
      <c r="UDO24" s="39"/>
      <c r="UDP24" s="39"/>
      <c r="UDQ24" s="39"/>
      <c r="UDR24" s="39"/>
      <c r="UDS24" s="39"/>
      <c r="UDT24" s="39"/>
      <c r="UDU24" s="39"/>
      <c r="UDV24" s="39"/>
      <c r="UDW24" s="39"/>
      <c r="UDX24" s="39"/>
      <c r="UDY24" s="39"/>
      <c r="UDZ24" s="39"/>
      <c r="UEA24" s="39"/>
      <c r="UEB24" s="39"/>
      <c r="UEC24" s="39"/>
      <c r="UED24" s="39"/>
      <c r="UEE24" s="39"/>
      <c r="UEF24" s="39"/>
      <c r="UEG24" s="39"/>
      <c r="UEH24" s="39"/>
      <c r="UEI24" s="39"/>
      <c r="UEJ24" s="39"/>
      <c r="UEK24" s="39"/>
      <c r="UEL24" s="39"/>
      <c r="UEM24" s="39"/>
      <c r="UEN24" s="39"/>
      <c r="UEO24" s="39"/>
      <c r="UEP24" s="39"/>
      <c r="UEQ24" s="39"/>
      <c r="UER24" s="39"/>
      <c r="UES24" s="39"/>
      <c r="UET24" s="39"/>
      <c r="UEU24" s="39"/>
      <c r="UEV24" s="39"/>
      <c r="UEW24" s="39"/>
      <c r="UEX24" s="39"/>
      <c r="UEY24" s="39"/>
      <c r="UEZ24" s="39"/>
      <c r="UFA24" s="39"/>
      <c r="UFB24" s="39"/>
      <c r="UFC24" s="39"/>
      <c r="UFD24" s="39"/>
      <c r="UFE24" s="39"/>
      <c r="UFF24" s="39"/>
      <c r="UFG24" s="39"/>
      <c r="UFH24" s="39"/>
      <c r="UFI24" s="39"/>
      <c r="UFJ24" s="39"/>
      <c r="UFK24" s="39"/>
      <c r="UFL24" s="39"/>
      <c r="UFM24" s="39"/>
      <c r="UFN24" s="39"/>
      <c r="UFO24" s="39"/>
      <c r="UFP24" s="39"/>
      <c r="UFQ24" s="39"/>
      <c r="UFR24" s="39"/>
      <c r="UFS24" s="39"/>
      <c r="UFT24" s="39"/>
      <c r="UFU24" s="39"/>
      <c r="UFV24" s="39"/>
      <c r="UFW24" s="39"/>
      <c r="UFX24" s="39"/>
      <c r="UFY24" s="39"/>
      <c r="UFZ24" s="39"/>
      <c r="UGA24" s="39"/>
      <c r="UGB24" s="39"/>
      <c r="UGC24" s="39"/>
      <c r="UGD24" s="39"/>
      <c r="UGE24" s="39"/>
      <c r="UGF24" s="39"/>
      <c r="UGG24" s="39"/>
      <c r="UGH24" s="39"/>
      <c r="UGI24" s="39"/>
      <c r="UGJ24" s="39"/>
      <c r="UGK24" s="39"/>
      <c r="UGL24" s="39"/>
      <c r="UGM24" s="39"/>
      <c r="UGN24" s="39"/>
      <c r="UGO24" s="39"/>
      <c r="UGP24" s="39"/>
      <c r="UGQ24" s="39"/>
      <c r="UGR24" s="39"/>
      <c r="UGS24" s="39"/>
      <c r="UGT24" s="39"/>
      <c r="UGU24" s="39"/>
      <c r="UGV24" s="39"/>
      <c r="UGW24" s="39"/>
      <c r="UGX24" s="39"/>
      <c r="UGY24" s="39"/>
      <c r="UGZ24" s="39"/>
      <c r="UHA24" s="39"/>
      <c r="UHB24" s="39"/>
      <c r="UHC24" s="39"/>
      <c r="UHD24" s="39"/>
      <c r="UHE24" s="39"/>
      <c r="UHF24" s="39"/>
      <c r="UHG24" s="39"/>
      <c r="UHH24" s="39"/>
      <c r="UHI24" s="39"/>
      <c r="UHJ24" s="39"/>
      <c r="UHK24" s="39"/>
      <c r="UHL24" s="39"/>
      <c r="UHM24" s="39"/>
      <c r="UHN24" s="39"/>
      <c r="UHO24" s="39"/>
      <c r="UHP24" s="39"/>
      <c r="UHQ24" s="39"/>
      <c r="UHR24" s="39"/>
      <c r="UHS24" s="39"/>
      <c r="UHT24" s="39"/>
      <c r="UHU24" s="39"/>
      <c r="UHV24" s="39"/>
      <c r="UHW24" s="39"/>
      <c r="UHX24" s="39"/>
      <c r="UHY24" s="39"/>
      <c r="UHZ24" s="39"/>
      <c r="UIA24" s="39"/>
      <c r="UIB24" s="39"/>
      <c r="UIC24" s="39"/>
      <c r="UID24" s="39"/>
      <c r="UIE24" s="39"/>
      <c r="UIF24" s="39"/>
      <c r="UIG24" s="39"/>
      <c r="UIH24" s="39"/>
      <c r="UII24" s="39"/>
      <c r="UIJ24" s="39"/>
      <c r="UIK24" s="39"/>
      <c r="UIL24" s="39"/>
      <c r="UIM24" s="39"/>
      <c r="UIN24" s="39"/>
      <c r="UIO24" s="39"/>
      <c r="UIP24" s="39"/>
      <c r="UIQ24" s="39"/>
      <c r="UIR24" s="39"/>
      <c r="UIS24" s="39"/>
      <c r="UIT24" s="39"/>
      <c r="UIU24" s="39"/>
      <c r="UIV24" s="39"/>
      <c r="UIW24" s="39"/>
      <c r="UIX24" s="39"/>
      <c r="UIY24" s="39"/>
      <c r="UIZ24" s="39"/>
      <c r="UJA24" s="39"/>
      <c r="UJB24" s="39"/>
      <c r="UJC24" s="39"/>
      <c r="UJD24" s="39"/>
      <c r="UJE24" s="39"/>
      <c r="UJF24" s="39"/>
      <c r="UJG24" s="39"/>
      <c r="UJH24" s="39"/>
      <c r="UJI24" s="39"/>
      <c r="UJJ24" s="39"/>
      <c r="UJK24" s="39"/>
      <c r="UJL24" s="39"/>
      <c r="UJM24" s="39"/>
      <c r="UJN24" s="39"/>
      <c r="UJO24" s="39"/>
      <c r="UJP24" s="39"/>
      <c r="UJQ24" s="39"/>
      <c r="UJR24" s="39"/>
      <c r="UJS24" s="39"/>
      <c r="UJT24" s="39"/>
      <c r="UJU24" s="39"/>
      <c r="UJV24" s="39"/>
      <c r="UJW24" s="39"/>
      <c r="UJX24" s="39"/>
      <c r="UJY24" s="39"/>
      <c r="UJZ24" s="39"/>
      <c r="UKA24" s="39"/>
      <c r="UKB24" s="39"/>
      <c r="UKC24" s="39"/>
      <c r="UKD24" s="39"/>
      <c r="UKE24" s="39"/>
      <c r="UKF24" s="39"/>
      <c r="UKG24" s="39"/>
      <c r="UKH24" s="39"/>
      <c r="UKI24" s="39"/>
      <c r="UKJ24" s="39"/>
      <c r="UKK24" s="39"/>
      <c r="UKL24" s="39"/>
      <c r="UKM24" s="39"/>
      <c r="UKN24" s="39"/>
      <c r="UKO24" s="39"/>
      <c r="UKP24" s="39"/>
      <c r="UKQ24" s="39"/>
      <c r="UKR24" s="39"/>
      <c r="UKS24" s="39"/>
      <c r="UKT24" s="39"/>
      <c r="UKU24" s="39"/>
      <c r="UKV24" s="39"/>
      <c r="UKW24" s="39"/>
      <c r="UKX24" s="39"/>
      <c r="UKY24" s="39"/>
      <c r="UKZ24" s="39"/>
      <c r="ULA24" s="39"/>
      <c r="ULB24" s="39"/>
      <c r="ULC24" s="39"/>
      <c r="ULD24" s="39"/>
      <c r="ULE24" s="39"/>
      <c r="ULF24" s="39"/>
      <c r="ULG24" s="39"/>
      <c r="ULH24" s="39"/>
      <c r="ULI24" s="39"/>
      <c r="ULJ24" s="39"/>
      <c r="ULK24" s="39"/>
      <c r="ULL24" s="39"/>
      <c r="ULM24" s="39"/>
      <c r="ULN24" s="39"/>
      <c r="ULO24" s="39"/>
      <c r="ULP24" s="39"/>
      <c r="ULQ24" s="39"/>
      <c r="ULR24" s="39"/>
      <c r="ULS24" s="39"/>
      <c r="ULT24" s="39"/>
      <c r="ULU24" s="39"/>
      <c r="ULV24" s="39"/>
      <c r="ULW24" s="39"/>
      <c r="ULX24" s="39"/>
      <c r="ULY24" s="39"/>
      <c r="ULZ24" s="39"/>
      <c r="UMA24" s="39"/>
      <c r="UMB24" s="39"/>
      <c r="UMC24" s="39"/>
      <c r="UMD24" s="39"/>
      <c r="UME24" s="39"/>
      <c r="UMF24" s="39"/>
      <c r="UMG24" s="39"/>
      <c r="UMH24" s="39"/>
      <c r="UMI24" s="39"/>
      <c r="UMJ24" s="39"/>
      <c r="UMK24" s="39"/>
      <c r="UML24" s="39"/>
      <c r="UMM24" s="39"/>
      <c r="UMN24" s="39"/>
      <c r="UMO24" s="39"/>
      <c r="UMP24" s="39"/>
      <c r="UMQ24" s="39"/>
      <c r="UMR24" s="39"/>
      <c r="UMS24" s="39"/>
      <c r="UMT24" s="39"/>
      <c r="UMU24" s="39"/>
      <c r="UMV24" s="39"/>
      <c r="UMW24" s="39"/>
      <c r="UMX24" s="39"/>
      <c r="UMY24" s="39"/>
      <c r="UMZ24" s="39"/>
      <c r="UNA24" s="39"/>
      <c r="UNB24" s="39"/>
      <c r="UNC24" s="39"/>
      <c r="UND24" s="39"/>
      <c r="UNE24" s="39"/>
      <c r="UNF24" s="39"/>
      <c r="UNG24" s="39"/>
      <c r="UNH24" s="39"/>
      <c r="UNI24" s="39"/>
      <c r="UNJ24" s="39"/>
      <c r="UNK24" s="39"/>
      <c r="UNL24" s="39"/>
      <c r="UNM24" s="39"/>
      <c r="UNN24" s="39"/>
      <c r="UNO24" s="39"/>
      <c r="UNP24" s="39"/>
      <c r="UNQ24" s="39"/>
      <c r="UNR24" s="39"/>
      <c r="UNS24" s="39"/>
      <c r="UNT24" s="39"/>
      <c r="UNU24" s="39"/>
      <c r="UNV24" s="39"/>
      <c r="UNW24" s="39"/>
      <c r="UNX24" s="39"/>
      <c r="UNY24" s="39"/>
      <c r="UNZ24" s="39"/>
      <c r="UOA24" s="39"/>
      <c r="UOB24" s="39"/>
      <c r="UOC24" s="39"/>
      <c r="UOD24" s="39"/>
      <c r="UOE24" s="39"/>
      <c r="UOF24" s="39"/>
      <c r="UOG24" s="39"/>
      <c r="UOH24" s="39"/>
      <c r="UOI24" s="39"/>
      <c r="UOJ24" s="39"/>
      <c r="UOK24" s="39"/>
      <c r="UOL24" s="39"/>
      <c r="UOM24" s="39"/>
      <c r="UON24" s="39"/>
      <c r="UOO24" s="39"/>
      <c r="UOP24" s="39"/>
      <c r="UOQ24" s="39"/>
      <c r="UOR24" s="39"/>
      <c r="UOS24" s="39"/>
      <c r="UOT24" s="39"/>
      <c r="UOU24" s="39"/>
      <c r="UOV24" s="39"/>
      <c r="UOW24" s="39"/>
      <c r="UOX24" s="39"/>
      <c r="UOY24" s="39"/>
      <c r="UOZ24" s="39"/>
      <c r="UPA24" s="39"/>
      <c r="UPB24" s="39"/>
      <c r="UPC24" s="39"/>
      <c r="UPD24" s="39"/>
      <c r="UPE24" s="39"/>
      <c r="UPF24" s="39"/>
      <c r="UPG24" s="39"/>
      <c r="UPH24" s="39"/>
      <c r="UPI24" s="39"/>
      <c r="UPJ24" s="39"/>
      <c r="UPK24" s="39"/>
      <c r="UPL24" s="39"/>
      <c r="UPM24" s="39"/>
      <c r="UPN24" s="39"/>
      <c r="UPO24" s="39"/>
      <c r="UPP24" s="39"/>
      <c r="UPQ24" s="39"/>
      <c r="UPR24" s="39"/>
      <c r="UPS24" s="39"/>
      <c r="UPT24" s="39"/>
      <c r="UPU24" s="39"/>
      <c r="UPV24" s="39"/>
      <c r="UPW24" s="39"/>
      <c r="UPX24" s="39"/>
      <c r="UPY24" s="39"/>
      <c r="UPZ24" s="39"/>
      <c r="UQA24" s="39"/>
      <c r="UQB24" s="39"/>
      <c r="UQC24" s="39"/>
      <c r="UQD24" s="39"/>
      <c r="UQE24" s="39"/>
      <c r="UQF24" s="39"/>
      <c r="UQG24" s="39"/>
      <c r="UQH24" s="39"/>
      <c r="UQI24" s="39"/>
      <c r="UQJ24" s="39"/>
      <c r="UQK24" s="39"/>
      <c r="UQL24" s="39"/>
      <c r="UQM24" s="39"/>
      <c r="UQN24" s="39"/>
      <c r="UQO24" s="39"/>
      <c r="UQP24" s="39"/>
      <c r="UQQ24" s="39"/>
      <c r="UQR24" s="39"/>
      <c r="UQS24" s="39"/>
      <c r="UQT24" s="39"/>
      <c r="UQU24" s="39"/>
      <c r="UQV24" s="39"/>
      <c r="UQW24" s="39"/>
      <c r="UQX24" s="39"/>
      <c r="UQY24" s="39"/>
      <c r="UQZ24" s="39"/>
      <c r="URA24" s="39"/>
      <c r="URB24" s="39"/>
      <c r="URC24" s="39"/>
      <c r="URD24" s="39"/>
      <c r="URE24" s="39"/>
      <c r="URF24" s="39"/>
      <c r="URG24" s="39"/>
      <c r="URH24" s="39"/>
      <c r="URI24" s="39"/>
      <c r="URJ24" s="39"/>
      <c r="URK24" s="39"/>
      <c r="URL24" s="39"/>
      <c r="URM24" s="39"/>
      <c r="URN24" s="39"/>
      <c r="URO24" s="39"/>
      <c r="URP24" s="39"/>
      <c r="URQ24" s="39"/>
      <c r="URR24" s="39"/>
      <c r="URS24" s="39"/>
      <c r="URT24" s="39"/>
      <c r="URU24" s="39"/>
      <c r="URV24" s="39"/>
      <c r="URW24" s="39"/>
      <c r="URX24" s="39"/>
      <c r="URY24" s="39"/>
      <c r="URZ24" s="39"/>
      <c r="USA24" s="39"/>
      <c r="USB24" s="39"/>
      <c r="USC24" s="39"/>
      <c r="USD24" s="39"/>
      <c r="USE24" s="39"/>
      <c r="USF24" s="39"/>
      <c r="USG24" s="39"/>
      <c r="USH24" s="39"/>
      <c r="USI24" s="39"/>
      <c r="USJ24" s="39"/>
      <c r="USK24" s="39"/>
      <c r="USL24" s="39"/>
      <c r="USM24" s="39"/>
      <c r="USN24" s="39"/>
      <c r="USO24" s="39"/>
      <c r="USP24" s="39"/>
      <c r="USQ24" s="39"/>
      <c r="USR24" s="39"/>
      <c r="USS24" s="39"/>
      <c r="UST24" s="39"/>
      <c r="USU24" s="39"/>
      <c r="USV24" s="39"/>
      <c r="USW24" s="39"/>
      <c r="USX24" s="39"/>
      <c r="USY24" s="39"/>
      <c r="USZ24" s="39"/>
      <c r="UTA24" s="39"/>
      <c r="UTB24" s="39"/>
      <c r="UTC24" s="39"/>
      <c r="UTD24" s="39"/>
      <c r="UTE24" s="39"/>
      <c r="UTF24" s="39"/>
      <c r="UTG24" s="39"/>
      <c r="UTH24" s="39"/>
      <c r="UTI24" s="39"/>
      <c r="UTJ24" s="39"/>
      <c r="UTK24" s="39"/>
      <c r="UTL24" s="39"/>
      <c r="UTM24" s="39"/>
      <c r="UTN24" s="39"/>
      <c r="UTO24" s="39"/>
      <c r="UTP24" s="39"/>
      <c r="UTQ24" s="39"/>
      <c r="UTR24" s="39"/>
      <c r="UTS24" s="39"/>
      <c r="UTT24" s="39"/>
      <c r="UTU24" s="39"/>
      <c r="UTV24" s="39"/>
      <c r="UTW24" s="39"/>
      <c r="UTX24" s="39"/>
      <c r="UTY24" s="39"/>
      <c r="UTZ24" s="39"/>
      <c r="UUA24" s="39"/>
      <c r="UUB24" s="39"/>
      <c r="UUC24" s="39"/>
      <c r="UUD24" s="39"/>
      <c r="UUE24" s="39"/>
      <c r="UUF24" s="39"/>
      <c r="UUG24" s="39"/>
      <c r="UUH24" s="39"/>
      <c r="UUI24" s="39"/>
      <c r="UUJ24" s="39"/>
      <c r="UUK24" s="39"/>
      <c r="UUL24" s="39"/>
      <c r="UUM24" s="39"/>
      <c r="UUN24" s="39"/>
      <c r="UUO24" s="39"/>
      <c r="UUP24" s="39"/>
      <c r="UUQ24" s="39"/>
      <c r="UUR24" s="39"/>
      <c r="UUS24" s="39"/>
      <c r="UUT24" s="39"/>
      <c r="UUU24" s="39"/>
      <c r="UUV24" s="39"/>
      <c r="UUW24" s="39"/>
      <c r="UUX24" s="39"/>
      <c r="UUY24" s="39"/>
      <c r="UUZ24" s="39"/>
      <c r="UVA24" s="39"/>
      <c r="UVB24" s="39"/>
      <c r="UVC24" s="39"/>
      <c r="UVD24" s="39"/>
      <c r="UVE24" s="39"/>
      <c r="UVF24" s="39"/>
      <c r="UVG24" s="39"/>
      <c r="UVH24" s="39"/>
      <c r="UVI24" s="39"/>
      <c r="UVJ24" s="39"/>
      <c r="UVK24" s="39"/>
      <c r="UVL24" s="39"/>
      <c r="UVM24" s="39"/>
      <c r="UVN24" s="39"/>
      <c r="UVO24" s="39"/>
      <c r="UVP24" s="39"/>
      <c r="UVQ24" s="39"/>
      <c r="UVR24" s="39"/>
      <c r="UVS24" s="39"/>
      <c r="UVT24" s="39"/>
      <c r="UVU24" s="39"/>
      <c r="UVV24" s="39"/>
      <c r="UVW24" s="39"/>
      <c r="UVX24" s="39"/>
      <c r="UVY24" s="39"/>
      <c r="UVZ24" s="39"/>
      <c r="UWA24" s="39"/>
      <c r="UWB24" s="39"/>
      <c r="UWC24" s="39"/>
      <c r="UWD24" s="39"/>
      <c r="UWE24" s="39"/>
      <c r="UWF24" s="39"/>
      <c r="UWG24" s="39"/>
      <c r="UWH24" s="39"/>
      <c r="UWI24" s="39"/>
      <c r="UWJ24" s="39"/>
      <c r="UWK24" s="39"/>
      <c r="UWL24" s="39"/>
      <c r="UWM24" s="39"/>
      <c r="UWN24" s="39"/>
      <c r="UWO24" s="39"/>
      <c r="UWP24" s="39"/>
      <c r="UWQ24" s="39"/>
      <c r="UWR24" s="39"/>
      <c r="UWS24" s="39"/>
      <c r="UWT24" s="39"/>
      <c r="UWU24" s="39"/>
      <c r="UWV24" s="39"/>
      <c r="UWW24" s="39"/>
      <c r="UWX24" s="39"/>
      <c r="UWY24" s="39"/>
      <c r="UWZ24" s="39"/>
      <c r="UXA24" s="39"/>
      <c r="UXB24" s="39"/>
      <c r="UXC24" s="39"/>
      <c r="UXD24" s="39"/>
      <c r="UXE24" s="39"/>
      <c r="UXF24" s="39"/>
      <c r="UXG24" s="39"/>
      <c r="UXH24" s="39"/>
      <c r="UXI24" s="39"/>
      <c r="UXJ24" s="39"/>
      <c r="UXK24" s="39"/>
      <c r="UXL24" s="39"/>
      <c r="UXM24" s="39"/>
      <c r="UXN24" s="39"/>
      <c r="UXO24" s="39"/>
      <c r="UXP24" s="39"/>
      <c r="UXQ24" s="39"/>
      <c r="UXR24" s="39"/>
      <c r="UXS24" s="39"/>
      <c r="UXT24" s="39"/>
      <c r="UXU24" s="39"/>
      <c r="UXV24" s="39"/>
      <c r="UXW24" s="39"/>
      <c r="UXX24" s="39"/>
      <c r="UXY24" s="39"/>
      <c r="UXZ24" s="39"/>
      <c r="UYA24" s="39"/>
      <c r="UYB24" s="39"/>
      <c r="UYC24" s="39"/>
      <c r="UYD24" s="39"/>
      <c r="UYE24" s="39"/>
      <c r="UYF24" s="39"/>
      <c r="UYG24" s="39"/>
      <c r="UYH24" s="39"/>
      <c r="UYI24" s="39"/>
      <c r="UYJ24" s="39"/>
      <c r="UYK24" s="39"/>
      <c r="UYL24" s="39"/>
      <c r="UYM24" s="39"/>
      <c r="UYN24" s="39"/>
      <c r="UYO24" s="39"/>
      <c r="UYP24" s="39"/>
      <c r="UYQ24" s="39"/>
      <c r="UYR24" s="39"/>
      <c r="UYS24" s="39"/>
      <c r="UYT24" s="39"/>
      <c r="UYU24" s="39"/>
      <c r="UYV24" s="39"/>
      <c r="UYW24" s="39"/>
      <c r="UYX24" s="39"/>
      <c r="UYY24" s="39"/>
      <c r="UYZ24" s="39"/>
      <c r="UZA24" s="39"/>
      <c r="UZB24" s="39"/>
      <c r="UZC24" s="39"/>
      <c r="UZD24" s="39"/>
      <c r="UZE24" s="39"/>
      <c r="UZF24" s="39"/>
      <c r="UZG24" s="39"/>
      <c r="UZH24" s="39"/>
      <c r="UZI24" s="39"/>
      <c r="UZJ24" s="39"/>
      <c r="UZK24" s="39"/>
      <c r="UZL24" s="39"/>
      <c r="UZM24" s="39"/>
      <c r="UZN24" s="39"/>
      <c r="UZO24" s="39"/>
      <c r="UZP24" s="39"/>
      <c r="UZQ24" s="39"/>
      <c r="UZR24" s="39"/>
      <c r="UZS24" s="39"/>
      <c r="UZT24" s="39"/>
      <c r="UZU24" s="39"/>
      <c r="UZV24" s="39"/>
      <c r="UZW24" s="39"/>
      <c r="UZX24" s="39"/>
      <c r="UZY24" s="39"/>
      <c r="UZZ24" s="39"/>
      <c r="VAA24" s="39"/>
      <c r="VAB24" s="39"/>
      <c r="VAC24" s="39"/>
      <c r="VAD24" s="39"/>
      <c r="VAE24" s="39"/>
      <c r="VAF24" s="39"/>
      <c r="VAG24" s="39"/>
      <c r="VAH24" s="39"/>
      <c r="VAI24" s="39"/>
      <c r="VAJ24" s="39"/>
      <c r="VAK24" s="39"/>
      <c r="VAL24" s="39"/>
      <c r="VAM24" s="39"/>
      <c r="VAN24" s="39"/>
      <c r="VAO24" s="39"/>
      <c r="VAP24" s="39"/>
      <c r="VAQ24" s="39"/>
      <c r="VAR24" s="39"/>
      <c r="VAS24" s="39"/>
      <c r="VAT24" s="39"/>
      <c r="VAU24" s="39"/>
      <c r="VAV24" s="39"/>
      <c r="VAW24" s="39"/>
      <c r="VAX24" s="39"/>
      <c r="VAY24" s="39"/>
      <c r="VAZ24" s="39"/>
      <c r="VBA24" s="39"/>
      <c r="VBB24" s="39"/>
      <c r="VBC24" s="39"/>
      <c r="VBD24" s="39"/>
      <c r="VBE24" s="39"/>
      <c r="VBF24" s="39"/>
      <c r="VBG24" s="39"/>
      <c r="VBH24" s="39"/>
      <c r="VBI24" s="39"/>
      <c r="VBJ24" s="39"/>
      <c r="VBK24" s="39"/>
      <c r="VBL24" s="39"/>
      <c r="VBM24" s="39"/>
      <c r="VBN24" s="39"/>
      <c r="VBO24" s="39"/>
      <c r="VBP24" s="39"/>
      <c r="VBQ24" s="39"/>
      <c r="VBR24" s="39"/>
      <c r="VBS24" s="39"/>
      <c r="VBT24" s="39"/>
      <c r="VBU24" s="39"/>
      <c r="VBV24" s="39"/>
      <c r="VBW24" s="39"/>
      <c r="VBX24" s="39"/>
      <c r="VBY24" s="39"/>
      <c r="VBZ24" s="39"/>
      <c r="VCA24" s="39"/>
      <c r="VCB24" s="39"/>
      <c r="VCC24" s="39"/>
      <c r="VCD24" s="39"/>
      <c r="VCE24" s="39"/>
      <c r="VCF24" s="39"/>
      <c r="VCG24" s="39"/>
      <c r="VCH24" s="39"/>
      <c r="VCI24" s="39"/>
      <c r="VCJ24" s="39"/>
      <c r="VCK24" s="39"/>
      <c r="VCL24" s="39"/>
      <c r="VCM24" s="39"/>
      <c r="VCN24" s="39"/>
      <c r="VCO24" s="39"/>
      <c r="VCP24" s="39"/>
      <c r="VCQ24" s="39"/>
      <c r="VCR24" s="39"/>
      <c r="VCS24" s="39"/>
      <c r="VCT24" s="39"/>
      <c r="VCU24" s="39"/>
      <c r="VCV24" s="39"/>
      <c r="VCW24" s="39"/>
      <c r="VCX24" s="39"/>
      <c r="VCY24" s="39"/>
      <c r="VCZ24" s="39"/>
      <c r="VDA24" s="39"/>
      <c r="VDB24" s="39"/>
      <c r="VDC24" s="39"/>
      <c r="VDD24" s="39"/>
      <c r="VDE24" s="39"/>
      <c r="VDF24" s="39"/>
      <c r="VDG24" s="39"/>
      <c r="VDH24" s="39"/>
      <c r="VDI24" s="39"/>
      <c r="VDJ24" s="39"/>
      <c r="VDK24" s="39"/>
      <c r="VDL24" s="39"/>
      <c r="VDM24" s="39"/>
      <c r="VDN24" s="39"/>
      <c r="VDO24" s="39"/>
      <c r="VDP24" s="39"/>
      <c r="VDQ24" s="39"/>
      <c r="VDR24" s="39"/>
      <c r="VDS24" s="39"/>
      <c r="VDT24" s="39"/>
      <c r="VDU24" s="39"/>
      <c r="VDV24" s="39"/>
      <c r="VDW24" s="39"/>
      <c r="VDX24" s="39"/>
      <c r="VDY24" s="39"/>
      <c r="VDZ24" s="39"/>
      <c r="VEA24" s="39"/>
      <c r="VEB24" s="39"/>
      <c r="VEC24" s="39"/>
      <c r="VED24" s="39"/>
      <c r="VEE24" s="39"/>
      <c r="VEF24" s="39"/>
      <c r="VEG24" s="39"/>
      <c r="VEH24" s="39"/>
      <c r="VEI24" s="39"/>
      <c r="VEJ24" s="39"/>
      <c r="VEK24" s="39"/>
      <c r="VEL24" s="39"/>
      <c r="VEM24" s="39"/>
      <c r="VEN24" s="39"/>
      <c r="VEO24" s="39"/>
      <c r="VEP24" s="39"/>
      <c r="VEQ24" s="39"/>
      <c r="VER24" s="39"/>
      <c r="VES24" s="39"/>
      <c r="VET24" s="39"/>
      <c r="VEU24" s="39"/>
      <c r="VEV24" s="39"/>
      <c r="VEW24" s="39"/>
      <c r="VEX24" s="39"/>
      <c r="VEY24" s="39"/>
      <c r="VEZ24" s="39"/>
      <c r="VFA24" s="39"/>
      <c r="VFB24" s="39"/>
      <c r="VFC24" s="39"/>
      <c r="VFD24" s="39"/>
      <c r="VFE24" s="39"/>
      <c r="VFF24" s="39"/>
      <c r="VFG24" s="39"/>
      <c r="VFH24" s="39"/>
      <c r="VFI24" s="39"/>
      <c r="VFJ24" s="39"/>
      <c r="VFK24" s="39"/>
      <c r="VFL24" s="39"/>
      <c r="VFM24" s="39"/>
      <c r="VFN24" s="39"/>
      <c r="VFO24" s="39"/>
      <c r="VFP24" s="39"/>
      <c r="VFQ24" s="39"/>
      <c r="VFR24" s="39"/>
      <c r="VFS24" s="39"/>
      <c r="VFT24" s="39"/>
      <c r="VFU24" s="39"/>
      <c r="VFV24" s="39"/>
      <c r="VFW24" s="39"/>
      <c r="VFX24" s="39"/>
      <c r="VFY24" s="39"/>
      <c r="VFZ24" s="39"/>
      <c r="VGA24" s="39"/>
      <c r="VGB24" s="39"/>
      <c r="VGC24" s="39"/>
      <c r="VGD24" s="39"/>
      <c r="VGE24" s="39"/>
      <c r="VGF24" s="39"/>
      <c r="VGG24" s="39"/>
      <c r="VGH24" s="39"/>
      <c r="VGI24" s="39"/>
      <c r="VGJ24" s="39"/>
      <c r="VGK24" s="39"/>
      <c r="VGL24" s="39"/>
      <c r="VGM24" s="39"/>
      <c r="VGN24" s="39"/>
      <c r="VGO24" s="39"/>
      <c r="VGP24" s="39"/>
      <c r="VGQ24" s="39"/>
      <c r="VGR24" s="39"/>
      <c r="VGS24" s="39"/>
      <c r="VGT24" s="39"/>
      <c r="VGU24" s="39"/>
      <c r="VGV24" s="39"/>
      <c r="VGW24" s="39"/>
      <c r="VGX24" s="39"/>
      <c r="VGY24" s="39"/>
      <c r="VGZ24" s="39"/>
      <c r="VHA24" s="39"/>
      <c r="VHB24" s="39"/>
      <c r="VHC24" s="39"/>
      <c r="VHD24" s="39"/>
      <c r="VHE24" s="39"/>
      <c r="VHF24" s="39"/>
      <c r="VHG24" s="39"/>
      <c r="VHH24" s="39"/>
      <c r="VHI24" s="39"/>
      <c r="VHJ24" s="39"/>
      <c r="VHK24" s="39"/>
      <c r="VHL24" s="39"/>
      <c r="VHM24" s="39"/>
      <c r="VHN24" s="39"/>
      <c r="VHO24" s="39"/>
      <c r="VHP24" s="39"/>
      <c r="VHQ24" s="39"/>
      <c r="VHR24" s="39"/>
      <c r="VHS24" s="39"/>
      <c r="VHT24" s="39"/>
      <c r="VHU24" s="39"/>
      <c r="VHV24" s="39"/>
      <c r="VHW24" s="39"/>
      <c r="VHX24" s="39"/>
      <c r="VHY24" s="39"/>
      <c r="VHZ24" s="39"/>
      <c r="VIA24" s="39"/>
      <c r="VIB24" s="39"/>
      <c r="VIC24" s="39"/>
      <c r="VID24" s="39"/>
      <c r="VIE24" s="39"/>
      <c r="VIF24" s="39"/>
      <c r="VIG24" s="39"/>
      <c r="VIH24" s="39"/>
      <c r="VII24" s="39"/>
      <c r="VIJ24" s="39"/>
      <c r="VIK24" s="39"/>
      <c r="VIL24" s="39"/>
      <c r="VIM24" s="39"/>
      <c r="VIN24" s="39"/>
      <c r="VIO24" s="39"/>
      <c r="VIP24" s="39"/>
      <c r="VIQ24" s="39"/>
      <c r="VIR24" s="39"/>
      <c r="VIS24" s="39"/>
      <c r="VIT24" s="39"/>
      <c r="VIU24" s="39"/>
      <c r="VIV24" s="39"/>
      <c r="VIW24" s="39"/>
      <c r="VIX24" s="39"/>
      <c r="VIY24" s="39"/>
      <c r="VIZ24" s="39"/>
      <c r="VJA24" s="39"/>
      <c r="VJB24" s="39"/>
      <c r="VJC24" s="39"/>
      <c r="VJD24" s="39"/>
      <c r="VJE24" s="39"/>
      <c r="VJF24" s="39"/>
      <c r="VJG24" s="39"/>
      <c r="VJH24" s="39"/>
      <c r="VJI24" s="39"/>
      <c r="VJJ24" s="39"/>
      <c r="VJK24" s="39"/>
      <c r="VJL24" s="39"/>
      <c r="VJM24" s="39"/>
      <c r="VJN24" s="39"/>
      <c r="VJO24" s="39"/>
      <c r="VJP24" s="39"/>
      <c r="VJQ24" s="39"/>
      <c r="VJR24" s="39"/>
      <c r="VJS24" s="39"/>
      <c r="VJT24" s="39"/>
      <c r="VJU24" s="39"/>
      <c r="VJV24" s="39"/>
      <c r="VJW24" s="39"/>
      <c r="VJX24" s="39"/>
      <c r="VJY24" s="39"/>
      <c r="VJZ24" s="39"/>
      <c r="VKA24" s="39"/>
      <c r="VKB24" s="39"/>
      <c r="VKC24" s="39"/>
      <c r="VKD24" s="39"/>
      <c r="VKE24" s="39"/>
      <c r="VKF24" s="39"/>
      <c r="VKG24" s="39"/>
      <c r="VKH24" s="39"/>
      <c r="VKI24" s="39"/>
      <c r="VKJ24" s="39"/>
      <c r="VKK24" s="39"/>
      <c r="VKL24" s="39"/>
      <c r="VKM24" s="39"/>
      <c r="VKN24" s="39"/>
      <c r="VKO24" s="39"/>
      <c r="VKP24" s="39"/>
      <c r="VKQ24" s="39"/>
      <c r="VKR24" s="39"/>
      <c r="VKS24" s="39"/>
      <c r="VKT24" s="39"/>
      <c r="VKU24" s="39"/>
      <c r="VKV24" s="39"/>
      <c r="VKW24" s="39"/>
      <c r="VKX24" s="39"/>
      <c r="VKY24" s="39"/>
      <c r="VKZ24" s="39"/>
      <c r="VLA24" s="39"/>
      <c r="VLB24" s="39"/>
      <c r="VLC24" s="39"/>
      <c r="VLD24" s="39"/>
      <c r="VLE24" s="39"/>
      <c r="VLF24" s="39"/>
      <c r="VLG24" s="39"/>
      <c r="VLH24" s="39"/>
      <c r="VLI24" s="39"/>
      <c r="VLJ24" s="39"/>
      <c r="VLK24" s="39"/>
      <c r="VLL24" s="39"/>
      <c r="VLM24" s="39"/>
      <c r="VLN24" s="39"/>
      <c r="VLO24" s="39"/>
      <c r="VLP24" s="39"/>
      <c r="VLQ24" s="39"/>
      <c r="VLR24" s="39"/>
      <c r="VLS24" s="39"/>
      <c r="VLT24" s="39"/>
      <c r="VLU24" s="39"/>
      <c r="VLV24" s="39"/>
      <c r="VLW24" s="39"/>
      <c r="VLX24" s="39"/>
      <c r="VLY24" s="39"/>
      <c r="VLZ24" s="39"/>
      <c r="VMA24" s="39"/>
      <c r="VMB24" s="39"/>
      <c r="VMC24" s="39"/>
      <c r="VMD24" s="39"/>
      <c r="VME24" s="39"/>
      <c r="VMF24" s="39"/>
      <c r="VMG24" s="39"/>
      <c r="VMH24" s="39"/>
      <c r="VMI24" s="39"/>
      <c r="VMJ24" s="39"/>
      <c r="VMK24" s="39"/>
      <c r="VML24" s="39"/>
      <c r="VMM24" s="39"/>
      <c r="VMN24" s="39"/>
      <c r="VMO24" s="39"/>
      <c r="VMP24" s="39"/>
      <c r="VMQ24" s="39"/>
      <c r="VMR24" s="39"/>
      <c r="VMS24" s="39"/>
      <c r="VMT24" s="39"/>
      <c r="VMU24" s="39"/>
      <c r="VMV24" s="39"/>
      <c r="VMW24" s="39"/>
      <c r="VMX24" s="39"/>
      <c r="VMY24" s="39"/>
      <c r="VMZ24" s="39"/>
      <c r="VNA24" s="39"/>
      <c r="VNB24" s="39"/>
      <c r="VNC24" s="39"/>
      <c r="VND24" s="39"/>
      <c r="VNE24" s="39"/>
      <c r="VNF24" s="39"/>
      <c r="VNG24" s="39"/>
      <c r="VNH24" s="39"/>
      <c r="VNI24" s="39"/>
      <c r="VNJ24" s="39"/>
      <c r="VNK24" s="39"/>
      <c r="VNL24" s="39"/>
      <c r="VNM24" s="39"/>
      <c r="VNN24" s="39"/>
      <c r="VNO24" s="39"/>
      <c r="VNP24" s="39"/>
      <c r="VNQ24" s="39"/>
      <c r="VNR24" s="39"/>
      <c r="VNS24" s="39"/>
      <c r="VNT24" s="39"/>
      <c r="VNU24" s="39"/>
      <c r="VNV24" s="39"/>
      <c r="VNW24" s="39"/>
      <c r="VNX24" s="39"/>
      <c r="VNY24" s="39"/>
      <c r="VNZ24" s="39"/>
      <c r="VOA24" s="39"/>
      <c r="VOB24" s="39"/>
      <c r="VOC24" s="39"/>
      <c r="VOD24" s="39"/>
      <c r="VOE24" s="39"/>
      <c r="VOF24" s="39"/>
      <c r="VOG24" s="39"/>
      <c r="VOH24" s="39"/>
      <c r="VOI24" s="39"/>
      <c r="VOJ24" s="39"/>
      <c r="VOK24" s="39"/>
      <c r="VOL24" s="39"/>
      <c r="VOM24" s="39"/>
      <c r="VON24" s="39"/>
      <c r="VOO24" s="39"/>
      <c r="VOP24" s="39"/>
      <c r="VOQ24" s="39"/>
      <c r="VOR24" s="39"/>
      <c r="VOS24" s="39"/>
      <c r="VOT24" s="39"/>
      <c r="VOU24" s="39"/>
      <c r="VOV24" s="39"/>
      <c r="VOW24" s="39"/>
      <c r="VOX24" s="39"/>
      <c r="VOY24" s="39"/>
      <c r="VOZ24" s="39"/>
      <c r="VPA24" s="39"/>
      <c r="VPB24" s="39"/>
      <c r="VPC24" s="39"/>
      <c r="VPD24" s="39"/>
      <c r="VPE24" s="39"/>
      <c r="VPF24" s="39"/>
      <c r="VPG24" s="39"/>
      <c r="VPH24" s="39"/>
      <c r="VPI24" s="39"/>
      <c r="VPJ24" s="39"/>
      <c r="VPK24" s="39"/>
      <c r="VPL24" s="39"/>
      <c r="VPM24" s="39"/>
      <c r="VPN24" s="39"/>
      <c r="VPO24" s="39"/>
      <c r="VPP24" s="39"/>
      <c r="VPQ24" s="39"/>
      <c r="VPR24" s="39"/>
      <c r="VPS24" s="39"/>
      <c r="VPT24" s="39"/>
      <c r="VPU24" s="39"/>
      <c r="VPV24" s="39"/>
      <c r="VPW24" s="39"/>
      <c r="VPX24" s="39"/>
      <c r="VPY24" s="39"/>
      <c r="VPZ24" s="39"/>
      <c r="VQA24" s="39"/>
      <c r="VQB24" s="39"/>
      <c r="VQC24" s="39"/>
      <c r="VQD24" s="39"/>
      <c r="VQE24" s="39"/>
      <c r="VQF24" s="39"/>
      <c r="VQG24" s="39"/>
      <c r="VQH24" s="39"/>
      <c r="VQI24" s="39"/>
      <c r="VQJ24" s="39"/>
      <c r="VQK24" s="39"/>
      <c r="VQL24" s="39"/>
      <c r="VQM24" s="39"/>
      <c r="VQN24" s="39"/>
      <c r="VQO24" s="39"/>
      <c r="VQP24" s="39"/>
      <c r="VQQ24" s="39"/>
      <c r="VQR24" s="39"/>
      <c r="VQS24" s="39"/>
      <c r="VQT24" s="39"/>
      <c r="VQU24" s="39"/>
      <c r="VQV24" s="39"/>
      <c r="VQW24" s="39"/>
      <c r="VQX24" s="39"/>
      <c r="VQY24" s="39"/>
      <c r="VQZ24" s="39"/>
      <c r="VRA24" s="39"/>
      <c r="VRB24" s="39"/>
      <c r="VRC24" s="39"/>
      <c r="VRD24" s="39"/>
      <c r="VRE24" s="39"/>
      <c r="VRF24" s="39"/>
      <c r="VRG24" s="39"/>
      <c r="VRH24" s="39"/>
      <c r="VRI24" s="39"/>
      <c r="VRJ24" s="39"/>
      <c r="VRK24" s="39"/>
      <c r="VRL24" s="39"/>
      <c r="VRM24" s="39"/>
      <c r="VRN24" s="39"/>
      <c r="VRO24" s="39"/>
      <c r="VRP24" s="39"/>
      <c r="VRQ24" s="39"/>
      <c r="VRR24" s="39"/>
      <c r="VRS24" s="39"/>
      <c r="VRT24" s="39"/>
      <c r="VRU24" s="39"/>
      <c r="VRV24" s="39"/>
      <c r="VRW24" s="39"/>
      <c r="VRX24" s="39"/>
      <c r="VRY24" s="39"/>
      <c r="VRZ24" s="39"/>
      <c r="VSA24" s="39"/>
      <c r="VSB24" s="39"/>
      <c r="VSC24" s="39"/>
      <c r="VSD24" s="39"/>
      <c r="VSE24" s="39"/>
      <c r="VSF24" s="39"/>
      <c r="VSG24" s="39"/>
      <c r="VSH24" s="39"/>
      <c r="VSI24" s="39"/>
      <c r="VSJ24" s="39"/>
      <c r="VSK24" s="39"/>
      <c r="VSL24" s="39"/>
      <c r="VSM24" s="39"/>
      <c r="VSN24" s="39"/>
      <c r="VSO24" s="39"/>
      <c r="VSP24" s="39"/>
      <c r="VSQ24" s="39"/>
      <c r="VSR24" s="39"/>
      <c r="VSS24" s="39"/>
      <c r="VST24" s="39"/>
      <c r="VSU24" s="39"/>
      <c r="VSV24" s="39"/>
      <c r="VSW24" s="39"/>
      <c r="VSX24" s="39"/>
      <c r="VSY24" s="39"/>
      <c r="VSZ24" s="39"/>
      <c r="VTA24" s="39"/>
      <c r="VTB24" s="39"/>
      <c r="VTC24" s="39"/>
      <c r="VTD24" s="39"/>
      <c r="VTE24" s="39"/>
      <c r="VTF24" s="39"/>
      <c r="VTG24" s="39"/>
      <c r="VTH24" s="39"/>
      <c r="VTI24" s="39"/>
      <c r="VTJ24" s="39"/>
      <c r="VTK24" s="39"/>
      <c r="VTL24" s="39"/>
      <c r="VTM24" s="39"/>
      <c r="VTN24" s="39"/>
      <c r="VTO24" s="39"/>
      <c r="VTP24" s="39"/>
      <c r="VTQ24" s="39"/>
      <c r="VTR24" s="39"/>
      <c r="VTS24" s="39"/>
      <c r="VTT24" s="39"/>
      <c r="VTU24" s="39"/>
      <c r="VTV24" s="39"/>
      <c r="VTW24" s="39"/>
      <c r="VTX24" s="39"/>
      <c r="VTY24" s="39"/>
      <c r="VTZ24" s="39"/>
      <c r="VUA24" s="39"/>
      <c r="VUB24" s="39"/>
      <c r="VUC24" s="39"/>
      <c r="VUD24" s="39"/>
      <c r="VUE24" s="39"/>
      <c r="VUF24" s="39"/>
      <c r="VUG24" s="39"/>
      <c r="VUH24" s="39"/>
      <c r="VUI24" s="39"/>
      <c r="VUJ24" s="39"/>
      <c r="VUK24" s="39"/>
      <c r="VUL24" s="39"/>
      <c r="VUM24" s="39"/>
      <c r="VUN24" s="39"/>
      <c r="VUO24" s="39"/>
      <c r="VUP24" s="39"/>
      <c r="VUQ24" s="39"/>
      <c r="VUR24" s="39"/>
      <c r="VUS24" s="39"/>
      <c r="VUT24" s="39"/>
      <c r="VUU24" s="39"/>
      <c r="VUV24" s="39"/>
      <c r="VUW24" s="39"/>
      <c r="VUX24" s="39"/>
      <c r="VUY24" s="39"/>
      <c r="VUZ24" s="39"/>
      <c r="VVA24" s="39"/>
      <c r="VVB24" s="39"/>
      <c r="VVC24" s="39"/>
      <c r="VVD24" s="39"/>
      <c r="VVE24" s="39"/>
      <c r="VVF24" s="39"/>
      <c r="VVG24" s="39"/>
      <c r="VVH24" s="39"/>
      <c r="VVI24" s="39"/>
      <c r="VVJ24" s="39"/>
      <c r="VVK24" s="39"/>
      <c r="VVL24" s="39"/>
      <c r="VVM24" s="39"/>
      <c r="VVN24" s="39"/>
      <c r="VVO24" s="39"/>
      <c r="VVP24" s="39"/>
      <c r="VVQ24" s="39"/>
      <c r="VVR24" s="39"/>
      <c r="VVS24" s="39"/>
      <c r="VVT24" s="39"/>
      <c r="VVU24" s="39"/>
      <c r="VVV24" s="39"/>
      <c r="VVW24" s="39"/>
      <c r="VVX24" s="39"/>
      <c r="VVY24" s="39"/>
      <c r="VVZ24" s="39"/>
      <c r="VWA24" s="39"/>
      <c r="VWB24" s="39"/>
      <c r="VWC24" s="39"/>
      <c r="VWD24" s="39"/>
      <c r="VWE24" s="39"/>
      <c r="VWF24" s="39"/>
      <c r="VWG24" s="39"/>
      <c r="VWH24" s="39"/>
      <c r="VWI24" s="39"/>
      <c r="VWJ24" s="39"/>
      <c r="VWK24" s="39"/>
      <c r="VWL24" s="39"/>
      <c r="VWM24" s="39"/>
      <c r="VWN24" s="39"/>
      <c r="VWO24" s="39"/>
      <c r="VWP24" s="39"/>
      <c r="VWQ24" s="39"/>
      <c r="VWR24" s="39"/>
      <c r="VWS24" s="39"/>
      <c r="VWT24" s="39"/>
      <c r="VWU24" s="39"/>
      <c r="VWV24" s="39"/>
      <c r="VWW24" s="39"/>
      <c r="VWX24" s="39"/>
      <c r="VWY24" s="39"/>
      <c r="VWZ24" s="39"/>
      <c r="VXA24" s="39"/>
      <c r="VXB24" s="39"/>
      <c r="VXC24" s="39"/>
      <c r="VXD24" s="39"/>
      <c r="VXE24" s="39"/>
      <c r="VXF24" s="39"/>
      <c r="VXG24" s="39"/>
      <c r="VXH24" s="39"/>
      <c r="VXI24" s="39"/>
      <c r="VXJ24" s="39"/>
      <c r="VXK24" s="39"/>
      <c r="VXL24" s="39"/>
      <c r="VXM24" s="39"/>
      <c r="VXN24" s="39"/>
      <c r="VXO24" s="39"/>
      <c r="VXP24" s="39"/>
      <c r="VXQ24" s="39"/>
      <c r="VXR24" s="39"/>
      <c r="VXS24" s="39"/>
      <c r="VXT24" s="39"/>
      <c r="VXU24" s="39"/>
      <c r="VXV24" s="39"/>
      <c r="VXW24" s="39"/>
      <c r="VXX24" s="39"/>
      <c r="VXY24" s="39"/>
      <c r="VXZ24" s="39"/>
      <c r="VYA24" s="39"/>
      <c r="VYB24" s="39"/>
      <c r="VYC24" s="39"/>
      <c r="VYD24" s="39"/>
      <c r="VYE24" s="39"/>
      <c r="VYF24" s="39"/>
      <c r="VYG24" s="39"/>
      <c r="VYH24" s="39"/>
      <c r="VYI24" s="39"/>
      <c r="VYJ24" s="39"/>
      <c r="VYK24" s="39"/>
      <c r="VYL24" s="39"/>
      <c r="VYM24" s="39"/>
      <c r="VYN24" s="39"/>
      <c r="VYO24" s="39"/>
      <c r="VYP24" s="39"/>
      <c r="VYQ24" s="39"/>
      <c r="VYR24" s="39"/>
      <c r="VYS24" s="39"/>
      <c r="VYT24" s="39"/>
      <c r="VYU24" s="39"/>
      <c r="VYV24" s="39"/>
      <c r="VYW24" s="39"/>
      <c r="VYX24" s="39"/>
      <c r="VYY24" s="39"/>
      <c r="VYZ24" s="39"/>
      <c r="VZA24" s="39"/>
      <c r="VZB24" s="39"/>
      <c r="VZC24" s="39"/>
      <c r="VZD24" s="39"/>
      <c r="VZE24" s="39"/>
      <c r="VZF24" s="39"/>
      <c r="VZG24" s="39"/>
      <c r="VZH24" s="39"/>
      <c r="VZI24" s="39"/>
      <c r="VZJ24" s="39"/>
      <c r="VZK24" s="39"/>
      <c r="VZL24" s="39"/>
      <c r="VZM24" s="39"/>
      <c r="VZN24" s="39"/>
      <c r="VZO24" s="39"/>
      <c r="VZP24" s="39"/>
      <c r="VZQ24" s="39"/>
      <c r="VZR24" s="39"/>
      <c r="VZS24" s="39"/>
      <c r="VZT24" s="39"/>
      <c r="VZU24" s="39"/>
      <c r="VZV24" s="39"/>
      <c r="VZW24" s="39"/>
      <c r="VZX24" s="39"/>
      <c r="VZY24" s="39"/>
      <c r="VZZ24" s="39"/>
      <c r="WAA24" s="39"/>
      <c r="WAB24" s="39"/>
      <c r="WAC24" s="39"/>
      <c r="WAD24" s="39"/>
      <c r="WAE24" s="39"/>
      <c r="WAF24" s="39"/>
      <c r="WAG24" s="39"/>
      <c r="WAH24" s="39"/>
      <c r="WAI24" s="39"/>
      <c r="WAJ24" s="39"/>
      <c r="WAK24" s="39"/>
      <c r="WAL24" s="39"/>
      <c r="WAM24" s="39"/>
      <c r="WAN24" s="39"/>
      <c r="WAO24" s="39"/>
      <c r="WAP24" s="39"/>
      <c r="WAQ24" s="39"/>
      <c r="WAR24" s="39"/>
      <c r="WAS24" s="39"/>
      <c r="WAT24" s="39"/>
      <c r="WAU24" s="39"/>
      <c r="WAV24" s="39"/>
      <c r="WAW24" s="39"/>
      <c r="WAX24" s="39"/>
      <c r="WAY24" s="39"/>
      <c r="WAZ24" s="39"/>
      <c r="WBA24" s="39"/>
      <c r="WBB24" s="39"/>
      <c r="WBC24" s="39"/>
      <c r="WBD24" s="39"/>
      <c r="WBE24" s="39"/>
      <c r="WBF24" s="39"/>
      <c r="WBG24" s="39"/>
      <c r="WBH24" s="39"/>
      <c r="WBI24" s="39"/>
      <c r="WBJ24" s="39"/>
      <c r="WBK24" s="39"/>
      <c r="WBL24" s="39"/>
      <c r="WBM24" s="39"/>
      <c r="WBN24" s="39"/>
      <c r="WBO24" s="39"/>
      <c r="WBP24" s="39"/>
      <c r="WBQ24" s="39"/>
      <c r="WBR24" s="39"/>
      <c r="WBS24" s="39"/>
      <c r="WBT24" s="39"/>
      <c r="WBU24" s="39"/>
      <c r="WBV24" s="39"/>
      <c r="WBW24" s="39"/>
      <c r="WBX24" s="39"/>
      <c r="WBY24" s="39"/>
      <c r="WBZ24" s="39"/>
      <c r="WCA24" s="39"/>
      <c r="WCB24" s="39"/>
      <c r="WCC24" s="39"/>
      <c r="WCD24" s="39"/>
      <c r="WCE24" s="39"/>
      <c r="WCF24" s="39"/>
      <c r="WCG24" s="39"/>
      <c r="WCH24" s="39"/>
      <c r="WCI24" s="39"/>
      <c r="WCJ24" s="39"/>
      <c r="WCK24" s="39"/>
      <c r="WCL24" s="39"/>
      <c r="WCM24" s="39"/>
      <c r="WCN24" s="39"/>
      <c r="WCO24" s="39"/>
      <c r="WCP24" s="39"/>
      <c r="WCQ24" s="39"/>
      <c r="WCR24" s="39"/>
      <c r="WCS24" s="39"/>
      <c r="WCT24" s="39"/>
      <c r="WCU24" s="39"/>
      <c r="WCV24" s="39"/>
      <c r="WCW24" s="39"/>
      <c r="WCX24" s="39"/>
      <c r="WCY24" s="39"/>
      <c r="WCZ24" s="39"/>
      <c r="WDA24" s="39"/>
      <c r="WDB24" s="39"/>
      <c r="WDC24" s="39"/>
      <c r="WDD24" s="39"/>
      <c r="WDE24" s="39"/>
      <c r="WDF24" s="39"/>
      <c r="WDG24" s="39"/>
      <c r="WDH24" s="39"/>
      <c r="WDI24" s="39"/>
      <c r="WDJ24" s="39"/>
      <c r="WDK24" s="39"/>
      <c r="WDL24" s="39"/>
      <c r="WDM24" s="39"/>
      <c r="WDN24" s="39"/>
      <c r="WDO24" s="39"/>
      <c r="WDP24" s="39"/>
      <c r="WDQ24" s="39"/>
      <c r="WDR24" s="39"/>
      <c r="WDS24" s="39"/>
      <c r="WDT24" s="39"/>
      <c r="WDU24" s="39"/>
      <c r="WDV24" s="39"/>
      <c r="WDW24" s="39"/>
      <c r="WDX24" s="39"/>
      <c r="WDY24" s="39"/>
      <c r="WDZ24" s="39"/>
      <c r="WEA24" s="39"/>
      <c r="WEB24" s="39"/>
      <c r="WEC24" s="39"/>
      <c r="WED24" s="39"/>
      <c r="WEE24" s="39"/>
      <c r="WEF24" s="39"/>
      <c r="WEG24" s="39"/>
      <c r="WEH24" s="39"/>
      <c r="WEI24" s="39"/>
      <c r="WEJ24" s="39"/>
      <c r="WEK24" s="39"/>
      <c r="WEL24" s="39"/>
      <c r="WEM24" s="39"/>
      <c r="WEN24" s="39"/>
      <c r="WEO24" s="39"/>
      <c r="WEP24" s="39"/>
      <c r="WEQ24" s="39"/>
      <c r="WER24" s="39"/>
      <c r="WES24" s="39"/>
      <c r="WET24" s="39"/>
      <c r="WEU24" s="39"/>
      <c r="WEV24" s="39"/>
      <c r="WEW24" s="39"/>
      <c r="WEX24" s="39"/>
      <c r="WEY24" s="39"/>
      <c r="WEZ24" s="39"/>
      <c r="WFA24" s="39"/>
      <c r="WFB24" s="39"/>
      <c r="WFC24" s="39"/>
      <c r="WFD24" s="39"/>
      <c r="WFE24" s="39"/>
      <c r="WFF24" s="39"/>
      <c r="WFG24" s="39"/>
      <c r="WFH24" s="39"/>
      <c r="WFI24" s="39"/>
      <c r="WFJ24" s="39"/>
      <c r="WFK24" s="39"/>
      <c r="WFL24" s="39"/>
      <c r="WFM24" s="39"/>
      <c r="WFN24" s="39"/>
      <c r="WFO24" s="39"/>
      <c r="WFP24" s="39"/>
      <c r="WFQ24" s="39"/>
      <c r="WFR24" s="39"/>
      <c r="WFS24" s="39"/>
      <c r="WFT24" s="39"/>
      <c r="WFU24" s="39"/>
      <c r="WFV24" s="39"/>
      <c r="WFW24" s="39"/>
      <c r="WFX24" s="39"/>
      <c r="WFY24" s="39"/>
      <c r="WFZ24" s="39"/>
      <c r="WGA24" s="39"/>
      <c r="WGB24" s="39"/>
      <c r="WGC24" s="39"/>
      <c r="WGD24" s="39"/>
      <c r="WGE24" s="39"/>
      <c r="WGF24" s="39"/>
      <c r="WGG24" s="39"/>
      <c r="WGH24" s="39"/>
      <c r="WGI24" s="39"/>
      <c r="WGJ24" s="39"/>
      <c r="WGK24" s="39"/>
      <c r="WGL24" s="39"/>
      <c r="WGM24" s="39"/>
      <c r="WGN24" s="39"/>
      <c r="WGO24" s="39"/>
      <c r="WGP24" s="39"/>
      <c r="WGQ24" s="39"/>
      <c r="WGR24" s="39"/>
      <c r="WGS24" s="39"/>
      <c r="WGT24" s="39"/>
      <c r="WGU24" s="39"/>
      <c r="WGV24" s="39"/>
      <c r="WGW24" s="39"/>
      <c r="WGX24" s="39"/>
      <c r="WGY24" s="39"/>
      <c r="WGZ24" s="39"/>
      <c r="WHA24" s="39"/>
      <c r="WHB24" s="39"/>
      <c r="WHC24" s="39"/>
      <c r="WHD24" s="39"/>
      <c r="WHE24" s="39"/>
      <c r="WHF24" s="39"/>
      <c r="WHG24" s="39"/>
      <c r="WHH24" s="39"/>
      <c r="WHI24" s="39"/>
      <c r="WHJ24" s="39"/>
      <c r="WHK24" s="39"/>
      <c r="WHL24" s="39"/>
      <c r="WHM24" s="39"/>
      <c r="WHN24" s="39"/>
      <c r="WHO24" s="39"/>
      <c r="WHP24" s="39"/>
      <c r="WHQ24" s="39"/>
      <c r="WHR24" s="39"/>
      <c r="WHS24" s="39"/>
      <c r="WHT24" s="39"/>
      <c r="WHU24" s="39"/>
      <c r="WHV24" s="39"/>
      <c r="WHW24" s="39"/>
      <c r="WHX24" s="39"/>
      <c r="WHY24" s="39"/>
      <c r="WHZ24" s="39"/>
      <c r="WIA24" s="39"/>
      <c r="WIB24" s="39"/>
      <c r="WIC24" s="39"/>
      <c r="WID24" s="39"/>
      <c r="WIE24" s="39"/>
      <c r="WIF24" s="39"/>
      <c r="WIG24" s="39"/>
      <c r="WIH24" s="39"/>
      <c r="WII24" s="39"/>
      <c r="WIJ24" s="39"/>
      <c r="WIK24" s="39"/>
      <c r="WIL24" s="39"/>
      <c r="WIM24" s="39"/>
      <c r="WIN24" s="39"/>
      <c r="WIO24" s="39"/>
      <c r="WIP24" s="39"/>
      <c r="WIQ24" s="39"/>
      <c r="WIR24" s="39"/>
      <c r="WIS24" s="39"/>
      <c r="WIT24" s="39"/>
      <c r="WIU24" s="39"/>
      <c r="WIV24" s="39"/>
      <c r="WIW24" s="39"/>
      <c r="WIX24" s="39"/>
      <c r="WIY24" s="39"/>
      <c r="WIZ24" s="39"/>
      <c r="WJA24" s="39"/>
      <c r="WJB24" s="39"/>
      <c r="WJC24" s="39"/>
      <c r="WJD24" s="39"/>
      <c r="WJE24" s="39"/>
      <c r="WJF24" s="39"/>
      <c r="WJG24" s="39"/>
      <c r="WJH24" s="39"/>
      <c r="WJI24" s="39"/>
      <c r="WJJ24" s="39"/>
      <c r="WJK24" s="39"/>
      <c r="WJL24" s="39"/>
      <c r="WJM24" s="39"/>
      <c r="WJN24" s="39"/>
      <c r="WJO24" s="39"/>
      <c r="WJP24" s="39"/>
      <c r="WJQ24" s="39"/>
      <c r="WJR24" s="39"/>
      <c r="WJS24" s="39"/>
      <c r="WJT24" s="39"/>
      <c r="WJU24" s="39"/>
      <c r="WJV24" s="39"/>
      <c r="WJW24" s="39"/>
      <c r="WJX24" s="39"/>
      <c r="WJY24" s="39"/>
      <c r="WJZ24" s="39"/>
      <c r="WKA24" s="39"/>
      <c r="WKB24" s="39"/>
      <c r="WKC24" s="39"/>
      <c r="WKD24" s="39"/>
      <c r="WKE24" s="39"/>
      <c r="WKF24" s="39"/>
      <c r="WKG24" s="39"/>
      <c r="WKH24" s="39"/>
      <c r="WKI24" s="39"/>
      <c r="WKJ24" s="39"/>
      <c r="WKK24" s="39"/>
      <c r="WKL24" s="39"/>
      <c r="WKM24" s="39"/>
      <c r="WKN24" s="39"/>
      <c r="WKO24" s="39"/>
      <c r="WKP24" s="39"/>
      <c r="WKQ24" s="39"/>
      <c r="WKR24" s="39"/>
      <c r="WKS24" s="39"/>
      <c r="WKT24" s="39"/>
      <c r="WKU24" s="39"/>
      <c r="WKV24" s="39"/>
      <c r="WKW24" s="39"/>
      <c r="WKX24" s="39"/>
      <c r="WKY24" s="39"/>
      <c r="WKZ24" s="39"/>
      <c r="WLA24" s="39"/>
      <c r="WLB24" s="39"/>
      <c r="WLC24" s="39"/>
      <c r="WLD24" s="39"/>
      <c r="WLE24" s="39"/>
      <c r="WLF24" s="39"/>
      <c r="WLG24" s="39"/>
      <c r="WLH24" s="39"/>
      <c r="WLI24" s="39"/>
      <c r="WLJ24" s="39"/>
      <c r="WLK24" s="39"/>
      <c r="WLL24" s="39"/>
      <c r="WLM24" s="39"/>
      <c r="WLN24" s="39"/>
      <c r="WLO24" s="39"/>
      <c r="WLP24" s="39"/>
      <c r="WLQ24" s="39"/>
      <c r="WLR24" s="39"/>
      <c r="WLS24" s="39"/>
      <c r="WLT24" s="39"/>
      <c r="WLU24" s="39"/>
      <c r="WLV24" s="39"/>
      <c r="WLW24" s="39"/>
      <c r="WLX24" s="39"/>
      <c r="WLY24" s="39"/>
      <c r="WLZ24" s="39"/>
      <c r="WMA24" s="39"/>
      <c r="WMB24" s="39"/>
      <c r="WMC24" s="39"/>
      <c r="WMD24" s="39"/>
      <c r="WME24" s="39"/>
      <c r="WMF24" s="39"/>
      <c r="WMG24" s="39"/>
      <c r="WMH24" s="39"/>
      <c r="WMI24" s="39"/>
      <c r="WMJ24" s="39"/>
      <c r="WMK24" s="39"/>
      <c r="WML24" s="39"/>
      <c r="WMM24" s="39"/>
      <c r="WMN24" s="39"/>
      <c r="WMO24" s="39"/>
      <c r="WMP24" s="39"/>
      <c r="WMQ24" s="39"/>
      <c r="WMR24" s="39"/>
      <c r="WMS24" s="39"/>
      <c r="WMT24" s="39"/>
      <c r="WMU24" s="39"/>
      <c r="WMV24" s="39"/>
      <c r="WMW24" s="39"/>
      <c r="WMX24" s="39"/>
      <c r="WMY24" s="39"/>
      <c r="WMZ24" s="39"/>
      <c r="WNA24" s="39"/>
      <c r="WNB24" s="39"/>
      <c r="WNC24" s="39"/>
      <c r="WND24" s="39"/>
      <c r="WNE24" s="39"/>
      <c r="WNF24" s="39"/>
      <c r="WNG24" s="39"/>
      <c r="WNH24" s="39"/>
      <c r="WNI24" s="39"/>
      <c r="WNJ24" s="39"/>
      <c r="WNK24" s="39"/>
      <c r="WNL24" s="39"/>
      <c r="WNM24" s="39"/>
      <c r="WNN24" s="39"/>
      <c r="WNO24" s="39"/>
      <c r="WNP24" s="39"/>
      <c r="WNQ24" s="39"/>
      <c r="WNR24" s="39"/>
      <c r="WNS24" s="39"/>
      <c r="WNT24" s="39"/>
      <c r="WNU24" s="39"/>
      <c r="WNV24" s="39"/>
      <c r="WNW24" s="39"/>
      <c r="WNX24" s="39"/>
      <c r="WNY24" s="39"/>
      <c r="WNZ24" s="39"/>
      <c r="WOA24" s="39"/>
      <c r="WOB24" s="39"/>
      <c r="WOC24" s="39"/>
      <c r="WOD24" s="39"/>
      <c r="WOE24" s="39"/>
      <c r="WOF24" s="39"/>
      <c r="WOG24" s="39"/>
      <c r="WOH24" s="39"/>
      <c r="WOI24" s="39"/>
      <c r="WOJ24" s="39"/>
      <c r="WOK24" s="39"/>
      <c r="WOL24" s="39"/>
      <c r="WOM24" s="39"/>
      <c r="WON24" s="39"/>
      <c r="WOO24" s="39"/>
      <c r="WOP24" s="39"/>
      <c r="WOQ24" s="39"/>
      <c r="WOR24" s="39"/>
      <c r="WOS24" s="39"/>
      <c r="WOT24" s="39"/>
      <c r="WOU24" s="39"/>
      <c r="WOV24" s="39"/>
      <c r="WOW24" s="39"/>
      <c r="WOX24" s="39"/>
      <c r="WOY24" s="39"/>
      <c r="WOZ24" s="39"/>
      <c r="WPA24" s="39"/>
      <c r="WPB24" s="39"/>
      <c r="WPC24" s="39"/>
      <c r="WPD24" s="39"/>
      <c r="WPE24" s="39"/>
      <c r="WPF24" s="39"/>
      <c r="WPG24" s="39"/>
      <c r="WPH24" s="39"/>
      <c r="WPI24" s="39"/>
      <c r="WPJ24" s="39"/>
      <c r="WPK24" s="39"/>
      <c r="WPL24" s="39"/>
      <c r="WPM24" s="39"/>
      <c r="WPN24" s="39"/>
      <c r="WPO24" s="39"/>
      <c r="WPP24" s="39"/>
      <c r="WPQ24" s="39"/>
      <c r="WPR24" s="39"/>
      <c r="WPS24" s="39"/>
      <c r="WPT24" s="39"/>
      <c r="WPU24" s="39"/>
      <c r="WPV24" s="39"/>
      <c r="WPW24" s="39"/>
      <c r="WPX24" s="39"/>
      <c r="WPY24" s="39"/>
      <c r="WPZ24" s="39"/>
      <c r="WQA24" s="39"/>
      <c r="WQB24" s="39"/>
      <c r="WQC24" s="39"/>
      <c r="WQD24" s="39"/>
      <c r="WQE24" s="39"/>
      <c r="WQF24" s="39"/>
      <c r="WQG24" s="39"/>
      <c r="WQH24" s="39"/>
      <c r="WQI24" s="39"/>
      <c r="WQJ24" s="39"/>
      <c r="WQK24" s="39"/>
      <c r="WQL24" s="39"/>
      <c r="WQM24" s="39"/>
      <c r="WQN24" s="39"/>
      <c r="WQO24" s="39"/>
      <c r="WQP24" s="39"/>
      <c r="WQQ24" s="39"/>
      <c r="WQR24" s="39"/>
      <c r="WQS24" s="39"/>
      <c r="WQT24" s="39"/>
      <c r="WQU24" s="39"/>
      <c r="WQV24" s="39"/>
      <c r="WQW24" s="39"/>
      <c r="WQX24" s="39"/>
      <c r="WQY24" s="39"/>
      <c r="WQZ24" s="39"/>
      <c r="WRA24" s="39"/>
      <c r="WRB24" s="39"/>
      <c r="WRC24" s="39"/>
      <c r="WRD24" s="39"/>
      <c r="WRE24" s="39"/>
      <c r="WRF24" s="39"/>
      <c r="WRG24" s="39"/>
      <c r="WRH24" s="39"/>
      <c r="WRI24" s="39"/>
      <c r="WRJ24" s="39"/>
      <c r="WRK24" s="39"/>
      <c r="WRL24" s="39"/>
      <c r="WRM24" s="39"/>
      <c r="WRN24" s="39"/>
      <c r="WRO24" s="39"/>
      <c r="WRP24" s="39"/>
      <c r="WRQ24" s="39"/>
      <c r="WRR24" s="39"/>
      <c r="WRS24" s="39"/>
      <c r="WRT24" s="39"/>
      <c r="WRU24" s="39"/>
      <c r="WRV24" s="39"/>
      <c r="WRW24" s="39"/>
      <c r="WRX24" s="39"/>
      <c r="WRY24" s="39"/>
      <c r="WRZ24" s="39"/>
      <c r="WSA24" s="39"/>
      <c r="WSB24" s="39"/>
      <c r="WSC24" s="39"/>
      <c r="WSD24" s="39"/>
      <c r="WSE24" s="39"/>
      <c r="WSF24" s="39"/>
      <c r="WSG24" s="39"/>
      <c r="WSH24" s="39"/>
      <c r="WSI24" s="39"/>
      <c r="WSJ24" s="39"/>
      <c r="WSK24" s="39"/>
      <c r="WSL24" s="39"/>
      <c r="WSM24" s="39"/>
      <c r="WSN24" s="39"/>
      <c r="WSO24" s="39"/>
      <c r="WSP24" s="39"/>
      <c r="WSQ24" s="39"/>
      <c r="WSR24" s="39"/>
      <c r="WSS24" s="39"/>
      <c r="WST24" s="39"/>
      <c r="WSU24" s="39"/>
      <c r="WSV24" s="39"/>
      <c r="WSW24" s="39"/>
      <c r="WSX24" s="39"/>
      <c r="WSY24" s="39"/>
      <c r="WSZ24" s="39"/>
      <c r="WTA24" s="39"/>
      <c r="WTB24" s="39"/>
      <c r="WTC24" s="39"/>
      <c r="WTD24" s="39"/>
      <c r="WTE24" s="39"/>
      <c r="WTF24" s="39"/>
      <c r="WTG24" s="39"/>
      <c r="WTH24" s="39"/>
      <c r="WTI24" s="39"/>
      <c r="WTJ24" s="39"/>
      <c r="WTK24" s="39"/>
      <c r="WTL24" s="39"/>
      <c r="WTM24" s="39"/>
      <c r="WTN24" s="39"/>
      <c r="WTO24" s="39"/>
      <c r="WTP24" s="39"/>
      <c r="WTQ24" s="39"/>
      <c r="WTR24" s="39"/>
      <c r="WTS24" s="39"/>
      <c r="WTT24" s="39"/>
      <c r="WTU24" s="39"/>
      <c r="WTV24" s="39"/>
      <c r="WTW24" s="39"/>
      <c r="WTX24" s="39"/>
      <c r="WTY24" s="39"/>
      <c r="WTZ24" s="39"/>
      <c r="WUA24" s="39"/>
      <c r="WUB24" s="39"/>
      <c r="WUC24" s="39"/>
      <c r="WUD24" s="39"/>
      <c r="WUE24" s="39"/>
      <c r="WUF24" s="39"/>
      <c r="WUG24" s="39"/>
      <c r="WUH24" s="39"/>
      <c r="WUI24" s="39"/>
      <c r="WUJ24" s="39"/>
      <c r="WUK24" s="39"/>
      <c r="WUL24" s="39"/>
      <c r="WUM24" s="39"/>
      <c r="WUN24" s="39"/>
      <c r="WUO24" s="39"/>
      <c r="WUP24" s="39"/>
      <c r="WUQ24" s="39"/>
      <c r="WUR24" s="39"/>
      <c r="WUS24" s="39"/>
      <c r="WUT24" s="39"/>
      <c r="WUU24" s="39"/>
      <c r="WUV24" s="39"/>
      <c r="WUW24" s="39"/>
      <c r="WUX24" s="39"/>
      <c r="WUY24" s="39"/>
      <c r="WUZ24" s="39"/>
      <c r="WVA24" s="39"/>
      <c r="WVB24" s="39"/>
      <c r="WVC24" s="39"/>
      <c r="WVD24" s="39"/>
      <c r="WVE24" s="39"/>
      <c r="WVF24" s="39"/>
      <c r="WVG24" s="39"/>
      <c r="WVH24" s="39"/>
      <c r="WVI24" s="39"/>
      <c r="WVJ24" s="39"/>
      <c r="WVK24" s="39"/>
      <c r="WVL24" s="39"/>
      <c r="WVM24" s="39"/>
      <c r="WVN24" s="39"/>
      <c r="WVO24" s="39"/>
      <c r="WVP24" s="39"/>
      <c r="WVQ24" s="39"/>
      <c r="WVR24" s="39"/>
      <c r="WVS24" s="39"/>
      <c r="WVT24" s="39"/>
      <c r="WVU24" s="39"/>
      <c r="WVV24" s="39"/>
      <c r="WVW24" s="39"/>
      <c r="WVX24" s="39"/>
      <c r="WVY24" s="39"/>
      <c r="WVZ24" s="39"/>
      <c r="WWA24" s="39"/>
      <c r="WWB24" s="39"/>
      <c r="WWC24" s="39"/>
      <c r="WWD24" s="39"/>
      <c r="WWE24" s="39"/>
      <c r="WWF24" s="39"/>
      <c r="WWG24" s="39"/>
      <c r="WWH24" s="39"/>
      <c r="WWI24" s="39"/>
      <c r="WWJ24" s="39"/>
      <c r="WWK24" s="39"/>
      <c r="WWL24" s="39"/>
      <c r="WWM24" s="39"/>
      <c r="WWN24" s="39"/>
      <c r="WWO24" s="39"/>
      <c r="WWP24" s="39"/>
      <c r="WWQ24" s="39"/>
      <c r="WWR24" s="39"/>
      <c r="WWS24" s="39"/>
      <c r="WWT24" s="39"/>
      <c r="WWU24" s="39"/>
      <c r="WWV24" s="39"/>
      <c r="WWW24" s="39"/>
      <c r="WWX24" s="39"/>
      <c r="WWY24" s="39"/>
      <c r="WWZ24" s="39"/>
      <c r="WXA24" s="39"/>
      <c r="WXB24" s="39"/>
      <c r="WXC24" s="39"/>
      <c r="WXD24" s="39"/>
      <c r="WXE24" s="39"/>
      <c r="WXF24" s="39"/>
      <c r="WXG24" s="39"/>
      <c r="WXH24" s="39"/>
      <c r="WXI24" s="39"/>
      <c r="WXJ24" s="39"/>
      <c r="WXK24" s="39"/>
      <c r="WXL24" s="39"/>
      <c r="WXM24" s="39"/>
      <c r="WXN24" s="39"/>
      <c r="WXO24" s="39"/>
      <c r="WXP24" s="39"/>
      <c r="WXQ24" s="39"/>
      <c r="WXR24" s="39"/>
      <c r="WXS24" s="39"/>
      <c r="WXT24" s="39"/>
      <c r="WXU24" s="39"/>
      <c r="WXV24" s="39"/>
      <c r="WXW24" s="39"/>
      <c r="WXX24" s="39"/>
      <c r="WXY24" s="39"/>
      <c r="WXZ24" s="39"/>
      <c r="WYA24" s="39"/>
      <c r="WYB24" s="39"/>
      <c r="WYC24" s="39"/>
      <c r="WYD24" s="39"/>
      <c r="WYE24" s="39"/>
      <c r="WYF24" s="39"/>
      <c r="WYG24" s="39"/>
      <c r="WYH24" s="39"/>
      <c r="WYI24" s="39"/>
      <c r="WYJ24" s="39"/>
      <c r="WYK24" s="39"/>
      <c r="WYL24" s="39"/>
      <c r="WYM24" s="39"/>
      <c r="WYN24" s="39"/>
      <c r="WYO24" s="39"/>
      <c r="WYP24" s="39"/>
      <c r="WYQ24" s="39"/>
      <c r="WYR24" s="39"/>
      <c r="WYS24" s="39"/>
      <c r="WYT24" s="39"/>
      <c r="WYU24" s="39"/>
      <c r="WYV24" s="39"/>
      <c r="WYW24" s="39"/>
      <c r="WYX24" s="39"/>
      <c r="WYY24" s="39"/>
      <c r="WYZ24" s="39"/>
      <c r="WZA24" s="39"/>
      <c r="WZB24" s="39"/>
      <c r="WZC24" s="39"/>
      <c r="WZD24" s="39"/>
      <c r="WZE24" s="39"/>
      <c r="WZF24" s="39"/>
      <c r="WZG24" s="39"/>
      <c r="WZH24" s="39"/>
      <c r="WZI24" s="39"/>
      <c r="WZJ24" s="39"/>
      <c r="WZK24" s="39"/>
      <c r="WZL24" s="39"/>
      <c r="WZM24" s="39"/>
      <c r="WZN24" s="39"/>
      <c r="WZO24" s="39"/>
      <c r="WZP24" s="39"/>
      <c r="WZQ24" s="39"/>
      <c r="WZR24" s="39"/>
      <c r="WZS24" s="39"/>
      <c r="WZT24" s="39"/>
      <c r="WZU24" s="39"/>
      <c r="WZV24" s="39"/>
      <c r="WZW24" s="39"/>
      <c r="WZX24" s="39"/>
      <c r="WZY24" s="39"/>
      <c r="WZZ24" s="39"/>
      <c r="XAA24" s="39"/>
      <c r="XAB24" s="39"/>
      <c r="XAC24" s="39"/>
      <c r="XAD24" s="39"/>
      <c r="XAE24" s="39"/>
      <c r="XAF24" s="39"/>
      <c r="XAG24" s="39"/>
      <c r="XAH24" s="39"/>
      <c r="XAI24" s="39"/>
      <c r="XAJ24" s="39"/>
      <c r="XAK24" s="39"/>
      <c r="XAL24" s="39"/>
      <c r="XAM24" s="39"/>
      <c r="XAN24" s="39"/>
      <c r="XAO24" s="39"/>
      <c r="XAP24" s="39"/>
      <c r="XAQ24" s="39"/>
      <c r="XAR24" s="39"/>
      <c r="XAS24" s="39"/>
      <c r="XAT24" s="39"/>
      <c r="XAU24" s="39"/>
      <c r="XAV24" s="39"/>
      <c r="XAW24" s="39"/>
      <c r="XAX24" s="39"/>
      <c r="XAY24" s="39"/>
      <c r="XAZ24" s="39"/>
      <c r="XBA24" s="39"/>
      <c r="XBB24" s="39"/>
      <c r="XBC24" s="39"/>
      <c r="XBD24" s="39"/>
      <c r="XBE24" s="39"/>
      <c r="XBF24" s="39"/>
      <c r="XBG24" s="39"/>
      <c r="XBH24" s="39"/>
      <c r="XBI24" s="39"/>
      <c r="XBJ24" s="39"/>
      <c r="XBK24" s="39"/>
      <c r="XBL24" s="39"/>
      <c r="XBM24" s="39"/>
      <c r="XBN24" s="39"/>
      <c r="XBO24" s="39"/>
      <c r="XBP24" s="39"/>
      <c r="XBQ24" s="39"/>
      <c r="XBR24" s="39"/>
      <c r="XBS24" s="39"/>
      <c r="XBT24" s="39"/>
      <c r="XBU24" s="39"/>
      <c r="XBV24" s="39"/>
      <c r="XBW24" s="39"/>
      <c r="XBX24" s="39"/>
      <c r="XBY24" s="39"/>
      <c r="XBZ24" s="39"/>
      <c r="XCA24" s="39"/>
      <c r="XCB24" s="39"/>
      <c r="XCC24" s="39"/>
      <c r="XCD24" s="39"/>
      <c r="XCE24" s="39"/>
      <c r="XCF24" s="39"/>
      <c r="XCG24" s="39"/>
      <c r="XCH24" s="39"/>
      <c r="XCI24" s="39"/>
      <c r="XCJ24" s="39"/>
      <c r="XCK24" s="39"/>
      <c r="XCL24" s="39"/>
      <c r="XCM24" s="39"/>
      <c r="XCN24" s="39"/>
      <c r="XCO24" s="39"/>
      <c r="XCP24" s="39"/>
      <c r="XCQ24" s="39"/>
      <c r="XCR24" s="39"/>
      <c r="XCS24" s="39"/>
      <c r="XCT24" s="39"/>
      <c r="XCU24" s="39"/>
      <c r="XCV24" s="39"/>
      <c r="XCW24" s="39"/>
      <c r="XCX24" s="39"/>
      <c r="XCY24" s="39"/>
      <c r="XCZ24" s="39"/>
      <c r="XDA24" s="39"/>
      <c r="XDB24" s="39"/>
      <c r="XDC24" s="39"/>
      <c r="XDD24" s="39"/>
      <c r="XDE24" s="39"/>
      <c r="XDF24" s="39"/>
      <c r="XDG24" s="39"/>
      <c r="XDH24" s="39"/>
      <c r="XDI24" s="39"/>
      <c r="XDJ24" s="39"/>
      <c r="XDK24" s="39"/>
      <c r="XDL24" s="39"/>
      <c r="XDM24" s="39"/>
      <c r="XDN24" s="39"/>
      <c r="XDO24" s="39"/>
      <c r="XDP24" s="39"/>
      <c r="XDQ24" s="39"/>
      <c r="XDR24" s="39"/>
      <c r="XDS24" s="39"/>
      <c r="XDT24" s="39"/>
      <c r="XDU24" s="39"/>
      <c r="XDV24" s="39"/>
      <c r="XDW24" s="39"/>
      <c r="XDX24" s="39"/>
      <c r="XDY24" s="39"/>
      <c r="XDZ24" s="39"/>
      <c r="XEA24" s="39"/>
      <c r="XEB24" s="39"/>
      <c r="XEC24" s="39"/>
      <c r="XED24" s="39"/>
      <c r="XEE24" s="39"/>
      <c r="XEF24" s="39"/>
      <c r="XEG24" s="39"/>
      <c r="XEH24" s="39"/>
      <c r="XEI24" s="39"/>
      <c r="XEJ24" s="39"/>
      <c r="XEK24" s="39"/>
      <c r="XEL24" s="39"/>
      <c r="XEM24" s="39"/>
      <c r="XEN24" s="39"/>
      <c r="XEO24" s="39"/>
      <c r="XEP24" s="39"/>
      <c r="XEQ24" s="39"/>
      <c r="XER24" s="39"/>
      <c r="XES24" s="39"/>
      <c r="XET24" s="39"/>
      <c r="XEU24" s="39"/>
      <c r="XEV24" s="39"/>
      <c r="XEW24" s="39"/>
      <c r="XEX24" s="39"/>
      <c r="XEY24" s="39"/>
      <c r="XEZ24" s="39"/>
      <c r="XFA24" s="39"/>
      <c r="XFB24" s="39"/>
      <c r="XFC24" s="39"/>
      <c r="XFD24" s="39"/>
    </row>
    <row r="25" spans="1:16384" s="98" customFormat="1" ht="16.5" customHeight="1" x14ac:dyDescent="0.2">
      <c r="A25" s="179" t="s">
        <v>394</v>
      </c>
      <c r="B25" s="448"/>
      <c r="C25" s="449"/>
      <c r="D25" s="449"/>
      <c r="E25" s="449"/>
      <c r="F25" s="449"/>
      <c r="G25" s="449"/>
      <c r="H25" s="450"/>
      <c r="I25" s="99"/>
      <c r="J25" s="452"/>
      <c r="K25" s="452"/>
      <c r="L25" s="452"/>
      <c r="M25" s="99"/>
      <c r="N25" s="99"/>
      <c r="O25" s="100"/>
      <c r="P25" s="101"/>
      <c r="Q25" s="99"/>
      <c r="R25" s="452"/>
      <c r="S25" s="452"/>
      <c r="T25" s="452"/>
      <c r="U25" s="99"/>
      <c r="V25" s="99"/>
      <c r="W25" s="100"/>
      <c r="X25" s="101"/>
      <c r="Y25" s="99"/>
      <c r="Z25" s="452"/>
      <c r="AA25" s="452"/>
      <c r="AB25" s="452"/>
      <c r="AC25" s="99"/>
      <c r="AD25" s="99"/>
      <c r="AE25" s="100"/>
      <c r="AF25" s="101"/>
      <c r="AG25" s="99"/>
      <c r="AH25" s="452"/>
      <c r="AI25" s="452"/>
      <c r="AJ25" s="452"/>
      <c r="AK25" s="99"/>
      <c r="AL25" s="99"/>
      <c r="AM25" s="100"/>
      <c r="AN25" s="101"/>
      <c r="AO25" s="99"/>
      <c r="AP25" s="452"/>
      <c r="AQ25" s="452"/>
      <c r="AR25" s="452"/>
      <c r="AS25" s="99"/>
      <c r="AT25" s="99"/>
      <c r="AU25" s="100"/>
      <c r="AV25" s="101"/>
      <c r="AW25" s="99"/>
      <c r="AX25" s="452"/>
      <c r="AY25" s="452"/>
      <c r="AZ25" s="452"/>
      <c r="BA25" s="99"/>
      <c r="BB25" s="99"/>
      <c r="BC25" s="100"/>
      <c r="BD25" s="101"/>
      <c r="BE25" s="99"/>
      <c r="BF25" s="452"/>
      <c r="BG25" s="452"/>
      <c r="BH25" s="452"/>
      <c r="BI25" s="99"/>
      <c r="BJ25" s="99"/>
      <c r="BK25" s="100"/>
      <c r="BL25" s="101"/>
      <c r="BM25" s="99"/>
      <c r="BN25" s="452"/>
      <c r="BO25" s="452"/>
      <c r="BP25" s="452"/>
      <c r="BQ25" s="99"/>
      <c r="BR25" s="99"/>
      <c r="BS25" s="100"/>
      <c r="BT25" s="101"/>
      <c r="BU25" s="99"/>
      <c r="BV25" s="452"/>
      <c r="BW25" s="452"/>
      <c r="BX25" s="452"/>
      <c r="BY25" s="99"/>
      <c r="BZ25" s="99"/>
      <c r="CA25" s="100"/>
      <c r="CB25" s="101"/>
      <c r="CC25" s="99"/>
      <c r="CD25" s="452"/>
      <c r="CE25" s="452"/>
      <c r="CF25" s="452"/>
      <c r="CG25" s="99"/>
      <c r="CH25" s="99"/>
      <c r="CI25" s="100"/>
      <c r="CJ25" s="101"/>
      <c r="CK25" s="99"/>
      <c r="CL25" s="452"/>
      <c r="CM25" s="452"/>
      <c r="CN25" s="452"/>
      <c r="CO25" s="99"/>
      <c r="CP25" s="99"/>
      <c r="CQ25" s="100"/>
      <c r="CR25" s="101"/>
      <c r="CS25" s="99"/>
      <c r="CT25" s="452"/>
      <c r="CU25" s="452"/>
      <c r="CV25" s="452"/>
      <c r="CW25" s="99"/>
      <c r="CX25" s="99"/>
      <c r="CY25" s="100"/>
      <c r="CZ25" s="101"/>
      <c r="DA25" s="99"/>
      <c r="DB25" s="452"/>
      <c r="DC25" s="452"/>
      <c r="DD25" s="452"/>
      <c r="DE25" s="99"/>
      <c r="DF25" s="99"/>
      <c r="DG25" s="100"/>
      <c r="DH25" s="101"/>
      <c r="DI25" s="99"/>
      <c r="DJ25" s="452"/>
      <c r="DK25" s="452"/>
      <c r="DL25" s="452"/>
      <c r="DM25" s="99"/>
      <c r="DN25" s="99"/>
      <c r="DO25" s="100"/>
      <c r="DP25" s="101"/>
      <c r="DQ25" s="99"/>
      <c r="DR25" s="452"/>
      <c r="DS25" s="452"/>
      <c r="DT25" s="452"/>
      <c r="DU25" s="99"/>
      <c r="DV25" s="99"/>
      <c r="DW25" s="100"/>
      <c r="DX25" s="101"/>
      <c r="DY25" s="99"/>
      <c r="DZ25" s="452"/>
      <c r="EA25" s="452"/>
      <c r="EB25" s="452"/>
      <c r="EC25" s="99"/>
      <c r="ED25" s="99"/>
      <c r="EE25" s="100"/>
      <c r="EF25" s="101"/>
      <c r="EG25" s="99"/>
      <c r="EH25" s="452"/>
      <c r="EI25" s="452"/>
      <c r="EJ25" s="452"/>
      <c r="EK25" s="99"/>
      <c r="EL25" s="99"/>
      <c r="EM25" s="100"/>
      <c r="EN25" s="101"/>
      <c r="EO25" s="99"/>
      <c r="EP25" s="452"/>
      <c r="EQ25" s="452"/>
      <c r="ER25" s="452"/>
      <c r="ES25" s="99"/>
      <c r="ET25" s="99"/>
      <c r="EU25" s="100"/>
      <c r="EV25" s="101"/>
      <c r="EW25" s="99"/>
      <c r="EX25" s="452"/>
      <c r="EY25" s="452"/>
      <c r="EZ25" s="452"/>
      <c r="FA25" s="99"/>
      <c r="FB25" s="99"/>
      <c r="FC25" s="100"/>
      <c r="FD25" s="101"/>
      <c r="FE25" s="99"/>
      <c r="FF25" s="452"/>
      <c r="FG25" s="452"/>
      <c r="FH25" s="452"/>
      <c r="FI25" s="99"/>
      <c r="FJ25" s="99"/>
      <c r="FK25" s="100"/>
      <c r="FL25" s="101"/>
      <c r="FM25" s="99"/>
      <c r="FN25" s="452"/>
      <c r="FO25" s="452"/>
      <c r="FP25" s="452"/>
      <c r="FQ25" s="99"/>
      <c r="FR25" s="99"/>
      <c r="FS25" s="100"/>
      <c r="FT25" s="101"/>
      <c r="FU25" s="99"/>
      <c r="FV25" s="452"/>
      <c r="FW25" s="452"/>
      <c r="FX25" s="452"/>
      <c r="FY25" s="99"/>
      <c r="FZ25" s="99"/>
      <c r="GA25" s="100"/>
      <c r="GB25" s="101"/>
      <c r="GC25" s="99"/>
      <c r="GD25" s="452"/>
      <c r="GE25" s="452"/>
      <c r="GF25" s="452"/>
      <c r="GG25" s="99"/>
      <c r="GH25" s="99"/>
      <c r="GI25" s="100"/>
      <c r="GJ25" s="101"/>
      <c r="GK25" s="99"/>
      <c r="GL25" s="452"/>
      <c r="GM25" s="452"/>
      <c r="GN25" s="452"/>
      <c r="GO25" s="99"/>
      <c r="GP25" s="99"/>
      <c r="GQ25" s="100"/>
      <c r="GR25" s="101"/>
      <c r="GS25" s="99"/>
      <c r="GT25" s="452"/>
      <c r="GU25" s="452"/>
      <c r="GV25" s="452"/>
      <c r="GW25" s="99"/>
      <c r="GX25" s="99"/>
      <c r="GY25" s="100"/>
      <c r="GZ25" s="101"/>
      <c r="HA25" s="99"/>
      <c r="HB25" s="452"/>
      <c r="HC25" s="452"/>
      <c r="HD25" s="452"/>
      <c r="HE25" s="99"/>
      <c r="HF25" s="99"/>
      <c r="HG25" s="100"/>
      <c r="HH25" s="101"/>
      <c r="HI25" s="99"/>
      <c r="HJ25" s="452"/>
      <c r="HK25" s="452"/>
      <c r="HL25" s="452"/>
      <c r="HM25" s="99"/>
      <c r="HN25" s="99"/>
      <c r="HO25" s="100"/>
      <c r="HP25" s="101"/>
      <c r="HQ25" s="99"/>
      <c r="HR25" s="452"/>
      <c r="HS25" s="452"/>
      <c r="HT25" s="452"/>
      <c r="HU25" s="99"/>
      <c r="HV25" s="99"/>
      <c r="HW25" s="100"/>
      <c r="HX25" s="101"/>
      <c r="HY25" s="99"/>
      <c r="HZ25" s="452"/>
      <c r="IA25" s="452"/>
      <c r="IB25" s="452"/>
      <c r="IC25" s="99"/>
      <c r="ID25" s="99"/>
      <c r="IE25" s="100"/>
      <c r="IF25" s="101"/>
      <c r="IG25" s="99"/>
      <c r="IH25" s="452"/>
      <c r="II25" s="452"/>
      <c r="IJ25" s="452"/>
      <c r="IK25" s="99"/>
      <c r="IL25" s="99"/>
      <c r="IM25" s="100"/>
      <c r="IN25" s="101"/>
      <c r="IO25" s="99"/>
      <c r="IP25" s="452"/>
      <c r="IQ25" s="452"/>
      <c r="IR25" s="452"/>
      <c r="IS25" s="99"/>
      <c r="IT25" s="99"/>
      <c r="IU25" s="100"/>
      <c r="IV25" s="101"/>
      <c r="IW25" s="99"/>
      <c r="IX25" s="452"/>
      <c r="IY25" s="452"/>
      <c r="IZ25" s="452"/>
      <c r="JA25" s="99"/>
      <c r="JB25" s="99"/>
      <c r="JC25" s="100"/>
      <c r="JD25" s="101"/>
      <c r="JE25" s="99"/>
      <c r="JF25" s="452"/>
      <c r="JG25" s="452"/>
      <c r="JH25" s="452"/>
      <c r="JI25" s="99"/>
      <c r="JJ25" s="99"/>
      <c r="JK25" s="100"/>
      <c r="JL25" s="101"/>
      <c r="JM25" s="99"/>
      <c r="JN25" s="452"/>
      <c r="JO25" s="452"/>
      <c r="JP25" s="452"/>
      <c r="JQ25" s="99"/>
      <c r="JR25" s="99"/>
      <c r="JS25" s="100"/>
      <c r="JT25" s="101"/>
      <c r="JU25" s="99"/>
      <c r="JV25" s="452"/>
      <c r="JW25" s="452"/>
      <c r="JX25" s="452"/>
      <c r="JY25" s="99"/>
      <c r="JZ25" s="99"/>
      <c r="KA25" s="100"/>
      <c r="KB25" s="101"/>
      <c r="KC25" s="99"/>
      <c r="KD25" s="452"/>
      <c r="KE25" s="452"/>
      <c r="KF25" s="452"/>
      <c r="KG25" s="99"/>
      <c r="KH25" s="99"/>
      <c r="KI25" s="100"/>
      <c r="KJ25" s="101"/>
      <c r="KK25" s="99"/>
      <c r="KL25" s="452"/>
      <c r="KM25" s="452"/>
      <c r="KN25" s="452"/>
      <c r="KO25" s="99"/>
      <c r="KP25" s="99"/>
      <c r="KQ25" s="100"/>
      <c r="KR25" s="101"/>
      <c r="KS25" s="99"/>
      <c r="KT25" s="452"/>
      <c r="KU25" s="452"/>
      <c r="KV25" s="452"/>
      <c r="KW25" s="99"/>
      <c r="KX25" s="99"/>
      <c r="KY25" s="100"/>
      <c r="KZ25" s="101"/>
      <c r="LA25" s="99"/>
      <c r="LB25" s="452"/>
      <c r="LC25" s="452"/>
      <c r="LD25" s="452"/>
      <c r="LE25" s="99"/>
      <c r="LF25" s="99"/>
      <c r="LG25" s="100"/>
      <c r="LH25" s="101"/>
      <c r="LI25" s="99"/>
      <c r="LJ25" s="452"/>
      <c r="LK25" s="452"/>
      <c r="LL25" s="452"/>
      <c r="LM25" s="99"/>
      <c r="LN25" s="99"/>
      <c r="LO25" s="100"/>
      <c r="LP25" s="101"/>
      <c r="LQ25" s="99"/>
      <c r="LR25" s="452"/>
      <c r="LS25" s="452"/>
      <c r="LT25" s="452"/>
      <c r="LU25" s="99"/>
      <c r="LV25" s="99"/>
      <c r="LW25" s="100"/>
      <c r="LX25" s="101"/>
      <c r="LY25" s="99"/>
      <c r="LZ25" s="452"/>
      <c r="MA25" s="452"/>
      <c r="MB25" s="452"/>
      <c r="MC25" s="99"/>
      <c r="MD25" s="99"/>
      <c r="ME25" s="100"/>
      <c r="MF25" s="101"/>
      <c r="MG25" s="99"/>
      <c r="MH25" s="452"/>
      <c r="MI25" s="452"/>
      <c r="MJ25" s="452"/>
      <c r="MK25" s="99"/>
      <c r="ML25" s="99"/>
      <c r="MM25" s="100"/>
      <c r="MN25" s="101"/>
      <c r="MO25" s="99"/>
      <c r="MP25" s="452"/>
      <c r="MQ25" s="452"/>
      <c r="MR25" s="452"/>
      <c r="MS25" s="99"/>
      <c r="MT25" s="99"/>
      <c r="MU25" s="100"/>
      <c r="MV25" s="101"/>
      <c r="MW25" s="99"/>
      <c r="MX25" s="452"/>
      <c r="MY25" s="452"/>
      <c r="MZ25" s="452"/>
      <c r="NA25" s="99"/>
      <c r="NB25" s="99"/>
      <c r="NC25" s="100"/>
      <c r="ND25" s="101"/>
      <c r="NE25" s="99"/>
      <c r="NF25" s="452"/>
      <c r="NG25" s="452"/>
      <c r="NH25" s="452"/>
      <c r="NI25" s="99"/>
      <c r="NJ25" s="99"/>
      <c r="NK25" s="100"/>
      <c r="NL25" s="101"/>
      <c r="NM25" s="99"/>
      <c r="NN25" s="452"/>
      <c r="NO25" s="452"/>
      <c r="NP25" s="452"/>
      <c r="NQ25" s="99"/>
      <c r="NR25" s="99"/>
      <c r="NS25" s="100"/>
      <c r="NT25" s="101"/>
      <c r="NU25" s="99"/>
      <c r="NV25" s="452"/>
      <c r="NW25" s="452"/>
      <c r="NX25" s="452"/>
      <c r="NY25" s="99"/>
      <c r="NZ25" s="99"/>
      <c r="OA25" s="100"/>
      <c r="OB25" s="101"/>
      <c r="OC25" s="99"/>
      <c r="OD25" s="452"/>
      <c r="OE25" s="452"/>
      <c r="OF25" s="452"/>
      <c r="OG25" s="99"/>
      <c r="OH25" s="99"/>
      <c r="OI25" s="100"/>
      <c r="OJ25" s="101"/>
      <c r="OK25" s="99"/>
      <c r="OL25" s="452"/>
      <c r="OM25" s="452"/>
      <c r="ON25" s="452"/>
      <c r="OO25" s="99"/>
      <c r="OP25" s="99"/>
      <c r="OQ25" s="100"/>
      <c r="OR25" s="101"/>
      <c r="OS25" s="99"/>
      <c r="OT25" s="452"/>
      <c r="OU25" s="452"/>
      <c r="OV25" s="452"/>
      <c r="OW25" s="99"/>
      <c r="OX25" s="99"/>
      <c r="OY25" s="100"/>
      <c r="OZ25" s="101"/>
      <c r="PA25" s="99"/>
      <c r="PB25" s="452"/>
      <c r="PC25" s="452"/>
      <c r="PD25" s="452"/>
      <c r="PE25" s="99"/>
      <c r="PF25" s="99"/>
      <c r="PG25" s="100"/>
      <c r="PH25" s="101"/>
      <c r="PI25" s="99"/>
      <c r="PJ25" s="452"/>
      <c r="PK25" s="452"/>
      <c r="PL25" s="452"/>
      <c r="PM25" s="99"/>
      <c r="PN25" s="99"/>
      <c r="PO25" s="100"/>
      <c r="PP25" s="101"/>
      <c r="PQ25" s="99"/>
      <c r="PR25" s="452"/>
      <c r="PS25" s="452"/>
      <c r="PT25" s="452"/>
      <c r="PU25" s="99"/>
      <c r="PV25" s="99"/>
      <c r="PW25" s="100"/>
      <c r="PX25" s="101"/>
      <c r="PY25" s="99"/>
      <c r="PZ25" s="452"/>
      <c r="QA25" s="452"/>
      <c r="QB25" s="452"/>
      <c r="QC25" s="99"/>
      <c r="QD25" s="99"/>
      <c r="QE25" s="100"/>
      <c r="QF25" s="101"/>
      <c r="QG25" s="99"/>
      <c r="QH25" s="452"/>
      <c r="QI25" s="452"/>
      <c r="QJ25" s="452"/>
      <c r="QK25" s="99"/>
      <c r="QL25" s="99"/>
      <c r="QM25" s="100"/>
      <c r="QN25" s="101"/>
      <c r="QO25" s="99"/>
      <c r="QP25" s="452"/>
      <c r="QQ25" s="452"/>
      <c r="QR25" s="452"/>
      <c r="QS25" s="99"/>
      <c r="QT25" s="99"/>
      <c r="QU25" s="100"/>
      <c r="QV25" s="101"/>
      <c r="QW25" s="99"/>
      <c r="QX25" s="452"/>
      <c r="QY25" s="452"/>
      <c r="QZ25" s="452"/>
      <c r="RA25" s="99"/>
      <c r="RB25" s="99"/>
      <c r="RC25" s="100"/>
      <c r="RD25" s="101"/>
      <c r="RE25" s="99"/>
      <c r="RF25" s="452"/>
      <c r="RG25" s="452"/>
      <c r="RH25" s="452"/>
      <c r="RI25" s="99"/>
      <c r="RJ25" s="99"/>
      <c r="RK25" s="100"/>
      <c r="RL25" s="101"/>
      <c r="RM25" s="99"/>
      <c r="RN25" s="452"/>
      <c r="RO25" s="452"/>
      <c r="RP25" s="452"/>
      <c r="RQ25" s="99"/>
      <c r="RR25" s="99"/>
      <c r="RS25" s="100"/>
      <c r="RT25" s="101"/>
      <c r="RU25" s="99"/>
      <c r="RV25" s="452"/>
      <c r="RW25" s="452"/>
      <c r="RX25" s="452"/>
      <c r="RY25" s="99"/>
      <c r="RZ25" s="99"/>
      <c r="SA25" s="100"/>
      <c r="SB25" s="101"/>
      <c r="SC25" s="99"/>
      <c r="SD25" s="452"/>
      <c r="SE25" s="452"/>
      <c r="SF25" s="452"/>
      <c r="SG25" s="99"/>
      <c r="SH25" s="99"/>
      <c r="SI25" s="100"/>
      <c r="SJ25" s="101"/>
      <c r="SK25" s="99"/>
      <c r="SL25" s="452"/>
      <c r="SM25" s="452"/>
      <c r="SN25" s="452"/>
      <c r="SO25" s="99"/>
      <c r="SP25" s="99"/>
      <c r="SQ25" s="100"/>
      <c r="SR25" s="101"/>
      <c r="SS25" s="99"/>
      <c r="ST25" s="452"/>
      <c r="SU25" s="452"/>
      <c r="SV25" s="452"/>
      <c r="SW25" s="99"/>
      <c r="SX25" s="99"/>
      <c r="SY25" s="100"/>
      <c r="SZ25" s="101"/>
      <c r="TA25" s="99"/>
      <c r="TB25" s="452"/>
      <c r="TC25" s="452"/>
      <c r="TD25" s="452"/>
      <c r="TE25" s="99"/>
      <c r="TF25" s="99"/>
      <c r="TG25" s="100"/>
      <c r="TH25" s="101"/>
      <c r="TI25" s="99"/>
      <c r="TJ25" s="452"/>
      <c r="TK25" s="452"/>
      <c r="TL25" s="452"/>
      <c r="TM25" s="99"/>
      <c r="TN25" s="99"/>
      <c r="TO25" s="100"/>
      <c r="TP25" s="101"/>
      <c r="TQ25" s="99"/>
      <c r="TR25" s="452"/>
      <c r="TS25" s="452"/>
      <c r="TT25" s="452"/>
      <c r="TU25" s="99"/>
      <c r="TV25" s="99"/>
      <c r="TW25" s="100"/>
      <c r="TX25" s="101"/>
      <c r="TY25" s="99"/>
      <c r="TZ25" s="452"/>
      <c r="UA25" s="452"/>
      <c r="UB25" s="452"/>
      <c r="UC25" s="99"/>
      <c r="UD25" s="99"/>
      <c r="UE25" s="100"/>
      <c r="UF25" s="101"/>
      <c r="UG25" s="99"/>
      <c r="UH25" s="452"/>
      <c r="UI25" s="452"/>
      <c r="UJ25" s="452"/>
      <c r="UK25" s="99"/>
      <c r="UL25" s="99"/>
      <c r="UM25" s="100"/>
      <c r="UN25" s="101"/>
      <c r="UO25" s="99"/>
      <c r="UP25" s="452"/>
      <c r="UQ25" s="452"/>
      <c r="UR25" s="452"/>
      <c r="US25" s="99"/>
      <c r="UT25" s="99"/>
      <c r="UU25" s="100"/>
      <c r="UV25" s="101"/>
      <c r="UW25" s="99"/>
      <c r="UX25" s="452"/>
      <c r="UY25" s="452"/>
      <c r="UZ25" s="452"/>
      <c r="VA25" s="99"/>
      <c r="VB25" s="99"/>
      <c r="VC25" s="100"/>
      <c r="VD25" s="101"/>
      <c r="VE25" s="99"/>
      <c r="VF25" s="452"/>
      <c r="VG25" s="452"/>
      <c r="VH25" s="452"/>
      <c r="VI25" s="99"/>
      <c r="VJ25" s="99"/>
      <c r="VK25" s="100"/>
      <c r="VL25" s="101"/>
      <c r="VM25" s="99"/>
      <c r="VN25" s="452"/>
      <c r="VO25" s="452"/>
      <c r="VP25" s="452"/>
      <c r="VQ25" s="99"/>
      <c r="VR25" s="99"/>
      <c r="VS25" s="100"/>
      <c r="VT25" s="101"/>
      <c r="VU25" s="99"/>
      <c r="VV25" s="452"/>
      <c r="VW25" s="452"/>
      <c r="VX25" s="452"/>
      <c r="VY25" s="99"/>
      <c r="VZ25" s="99"/>
      <c r="WA25" s="100"/>
      <c r="WB25" s="101"/>
      <c r="WC25" s="99"/>
      <c r="WD25" s="452"/>
      <c r="WE25" s="452"/>
      <c r="WF25" s="452"/>
      <c r="WG25" s="99"/>
      <c r="WH25" s="99"/>
      <c r="WI25" s="100"/>
      <c r="WJ25" s="101"/>
      <c r="WK25" s="99"/>
      <c r="WL25" s="452"/>
      <c r="WM25" s="452"/>
      <c r="WN25" s="452"/>
      <c r="WO25" s="99"/>
      <c r="WP25" s="99"/>
      <c r="WQ25" s="100"/>
      <c r="WR25" s="101"/>
      <c r="WS25" s="99"/>
      <c r="WT25" s="452"/>
      <c r="WU25" s="452"/>
      <c r="WV25" s="452"/>
      <c r="WW25" s="99"/>
      <c r="WX25" s="99"/>
      <c r="WY25" s="100"/>
      <c r="WZ25" s="101"/>
      <c r="XA25" s="99"/>
      <c r="XB25" s="452"/>
      <c r="XC25" s="452"/>
      <c r="XD25" s="452"/>
      <c r="XE25" s="99"/>
      <c r="XF25" s="99"/>
      <c r="XG25" s="100"/>
      <c r="XH25" s="101"/>
      <c r="XI25" s="99"/>
      <c r="XJ25" s="452"/>
      <c r="XK25" s="452"/>
      <c r="XL25" s="452"/>
      <c r="XM25" s="99"/>
      <c r="XN25" s="99"/>
      <c r="XO25" s="100"/>
      <c r="XP25" s="101"/>
      <c r="XQ25" s="99"/>
      <c r="XR25" s="452"/>
      <c r="XS25" s="452"/>
      <c r="XT25" s="452"/>
      <c r="XU25" s="99"/>
      <c r="XV25" s="99"/>
      <c r="XW25" s="100"/>
      <c r="XX25" s="101"/>
      <c r="XY25" s="99"/>
      <c r="XZ25" s="452"/>
      <c r="YA25" s="452"/>
      <c r="YB25" s="452"/>
      <c r="YC25" s="99"/>
      <c r="YD25" s="99"/>
      <c r="YE25" s="100"/>
      <c r="YF25" s="101"/>
      <c r="YG25" s="99"/>
      <c r="YH25" s="452"/>
      <c r="YI25" s="452"/>
      <c r="YJ25" s="452"/>
      <c r="YK25" s="99"/>
      <c r="YL25" s="99"/>
      <c r="YM25" s="100"/>
      <c r="YN25" s="101"/>
      <c r="YO25" s="99"/>
      <c r="YP25" s="452"/>
      <c r="YQ25" s="452"/>
      <c r="YR25" s="452"/>
      <c r="YS25" s="99"/>
      <c r="YT25" s="99"/>
      <c r="YU25" s="100"/>
      <c r="YV25" s="101"/>
      <c r="YW25" s="99"/>
      <c r="YX25" s="452"/>
      <c r="YY25" s="452"/>
      <c r="YZ25" s="452"/>
      <c r="ZA25" s="99"/>
      <c r="ZB25" s="99"/>
      <c r="ZC25" s="100"/>
      <c r="ZD25" s="101"/>
      <c r="ZE25" s="99"/>
      <c r="ZF25" s="452"/>
      <c r="ZG25" s="452"/>
      <c r="ZH25" s="452"/>
      <c r="ZI25" s="99"/>
      <c r="ZJ25" s="99"/>
      <c r="ZK25" s="100"/>
      <c r="ZL25" s="101"/>
      <c r="ZM25" s="99"/>
      <c r="ZN25" s="452"/>
      <c r="ZO25" s="452"/>
      <c r="ZP25" s="452"/>
      <c r="ZQ25" s="99"/>
      <c r="ZR25" s="99"/>
      <c r="ZS25" s="100"/>
      <c r="ZT25" s="101"/>
      <c r="ZU25" s="99"/>
      <c r="ZV25" s="452"/>
      <c r="ZW25" s="452"/>
      <c r="ZX25" s="452"/>
      <c r="ZY25" s="99"/>
      <c r="ZZ25" s="99"/>
      <c r="AAA25" s="100"/>
      <c r="AAB25" s="101"/>
      <c r="AAC25" s="99"/>
      <c r="AAD25" s="452"/>
      <c r="AAE25" s="452"/>
      <c r="AAF25" s="452"/>
      <c r="AAG25" s="99"/>
      <c r="AAH25" s="99"/>
      <c r="AAI25" s="100"/>
      <c r="AAJ25" s="101"/>
      <c r="AAK25" s="99"/>
      <c r="AAL25" s="452"/>
      <c r="AAM25" s="452"/>
      <c r="AAN25" s="452"/>
      <c r="AAO25" s="99"/>
      <c r="AAP25" s="99"/>
      <c r="AAQ25" s="100"/>
      <c r="AAR25" s="101"/>
      <c r="AAS25" s="99"/>
      <c r="AAT25" s="452"/>
      <c r="AAU25" s="452"/>
      <c r="AAV25" s="452"/>
      <c r="AAW25" s="99"/>
      <c r="AAX25" s="99"/>
      <c r="AAY25" s="100"/>
      <c r="AAZ25" s="101"/>
      <c r="ABA25" s="99"/>
      <c r="ABB25" s="452"/>
      <c r="ABC25" s="452"/>
      <c r="ABD25" s="452"/>
      <c r="ABE25" s="99"/>
      <c r="ABF25" s="99"/>
      <c r="ABG25" s="100"/>
      <c r="ABH25" s="101"/>
      <c r="ABI25" s="99"/>
      <c r="ABJ25" s="452"/>
      <c r="ABK25" s="452"/>
      <c r="ABL25" s="452"/>
      <c r="ABM25" s="99"/>
      <c r="ABN25" s="99"/>
      <c r="ABO25" s="100"/>
      <c r="ABP25" s="101"/>
      <c r="ABQ25" s="99"/>
      <c r="ABR25" s="452"/>
      <c r="ABS25" s="452"/>
      <c r="ABT25" s="452"/>
      <c r="ABU25" s="99"/>
      <c r="ABV25" s="99"/>
      <c r="ABW25" s="100"/>
      <c r="ABX25" s="101"/>
      <c r="ABY25" s="99"/>
      <c r="ABZ25" s="452"/>
      <c r="ACA25" s="452"/>
      <c r="ACB25" s="452"/>
      <c r="ACC25" s="99"/>
      <c r="ACD25" s="99"/>
      <c r="ACE25" s="100"/>
      <c r="ACF25" s="101"/>
      <c r="ACG25" s="99"/>
      <c r="ACH25" s="452"/>
      <c r="ACI25" s="452"/>
      <c r="ACJ25" s="452"/>
      <c r="ACK25" s="99"/>
      <c r="ACL25" s="99"/>
      <c r="ACM25" s="100"/>
      <c r="ACN25" s="101"/>
      <c r="ACO25" s="99"/>
      <c r="ACP25" s="452"/>
      <c r="ACQ25" s="452"/>
      <c r="ACR25" s="452"/>
      <c r="ACS25" s="99"/>
      <c r="ACT25" s="99"/>
      <c r="ACU25" s="100"/>
      <c r="ACV25" s="101"/>
      <c r="ACW25" s="99"/>
      <c r="ACX25" s="452"/>
      <c r="ACY25" s="452"/>
      <c r="ACZ25" s="452"/>
      <c r="ADA25" s="99"/>
      <c r="ADB25" s="99"/>
      <c r="ADC25" s="100"/>
      <c r="ADD25" s="101"/>
      <c r="ADE25" s="99"/>
      <c r="ADF25" s="452"/>
      <c r="ADG25" s="452"/>
      <c r="ADH25" s="452"/>
      <c r="ADI25" s="99"/>
      <c r="ADJ25" s="99"/>
      <c r="ADK25" s="100"/>
      <c r="ADL25" s="101"/>
      <c r="ADM25" s="99"/>
      <c r="ADN25" s="452"/>
      <c r="ADO25" s="452"/>
      <c r="ADP25" s="452"/>
      <c r="ADQ25" s="99"/>
      <c r="ADR25" s="99"/>
      <c r="ADS25" s="100"/>
      <c r="ADT25" s="101"/>
      <c r="ADU25" s="99"/>
      <c r="ADV25" s="452"/>
      <c r="ADW25" s="452"/>
      <c r="ADX25" s="452"/>
      <c r="ADY25" s="99"/>
      <c r="ADZ25" s="99"/>
      <c r="AEA25" s="100"/>
      <c r="AEB25" s="101"/>
      <c r="AEC25" s="99"/>
      <c r="AED25" s="452"/>
      <c r="AEE25" s="452"/>
      <c r="AEF25" s="452"/>
      <c r="AEG25" s="99"/>
      <c r="AEH25" s="99"/>
      <c r="AEI25" s="100"/>
      <c r="AEJ25" s="101"/>
      <c r="AEK25" s="99"/>
      <c r="AEL25" s="452"/>
      <c r="AEM25" s="452"/>
      <c r="AEN25" s="452"/>
      <c r="AEO25" s="99"/>
      <c r="AEP25" s="99"/>
      <c r="AEQ25" s="100"/>
      <c r="AER25" s="101"/>
      <c r="AES25" s="99"/>
      <c r="AET25" s="452"/>
      <c r="AEU25" s="452"/>
      <c r="AEV25" s="452"/>
      <c r="AEW25" s="99"/>
      <c r="AEX25" s="99"/>
      <c r="AEY25" s="100"/>
      <c r="AEZ25" s="101"/>
      <c r="AFA25" s="99"/>
      <c r="AFB25" s="452"/>
      <c r="AFC25" s="452"/>
      <c r="AFD25" s="452"/>
      <c r="AFE25" s="99"/>
      <c r="AFF25" s="99"/>
      <c r="AFG25" s="100"/>
      <c r="AFH25" s="101"/>
      <c r="AFI25" s="99"/>
      <c r="AFJ25" s="452"/>
      <c r="AFK25" s="452"/>
      <c r="AFL25" s="452"/>
      <c r="AFM25" s="99"/>
      <c r="AFN25" s="99"/>
      <c r="AFO25" s="100"/>
      <c r="AFP25" s="101"/>
      <c r="AFQ25" s="99"/>
      <c r="AFR25" s="452"/>
      <c r="AFS25" s="452"/>
      <c r="AFT25" s="452"/>
      <c r="AFU25" s="99"/>
      <c r="AFV25" s="99"/>
      <c r="AFW25" s="100"/>
      <c r="AFX25" s="101"/>
      <c r="AFY25" s="99"/>
      <c r="AFZ25" s="452"/>
      <c r="AGA25" s="452"/>
      <c r="AGB25" s="452"/>
      <c r="AGC25" s="99"/>
      <c r="AGD25" s="99"/>
      <c r="AGE25" s="100"/>
      <c r="AGF25" s="101"/>
      <c r="AGG25" s="99"/>
      <c r="AGH25" s="452"/>
      <c r="AGI25" s="452"/>
      <c r="AGJ25" s="452"/>
      <c r="AGK25" s="99"/>
      <c r="AGL25" s="99"/>
      <c r="AGM25" s="100"/>
      <c r="AGN25" s="101"/>
      <c r="AGO25" s="99"/>
      <c r="AGP25" s="452"/>
      <c r="AGQ25" s="452"/>
      <c r="AGR25" s="452"/>
      <c r="AGS25" s="99"/>
      <c r="AGT25" s="99"/>
      <c r="AGU25" s="100"/>
      <c r="AGV25" s="101"/>
      <c r="AGW25" s="99"/>
      <c r="AGX25" s="452"/>
      <c r="AGY25" s="452"/>
      <c r="AGZ25" s="452"/>
      <c r="AHA25" s="99"/>
      <c r="AHB25" s="99"/>
      <c r="AHC25" s="100"/>
      <c r="AHD25" s="101"/>
      <c r="AHE25" s="99"/>
      <c r="AHF25" s="452"/>
      <c r="AHG25" s="452"/>
      <c r="AHH25" s="452"/>
      <c r="AHI25" s="99"/>
      <c r="AHJ25" s="99"/>
      <c r="AHK25" s="100"/>
      <c r="AHL25" s="101"/>
      <c r="AHM25" s="99"/>
      <c r="AHN25" s="452"/>
      <c r="AHO25" s="452"/>
      <c r="AHP25" s="452"/>
      <c r="AHQ25" s="99"/>
      <c r="AHR25" s="99"/>
      <c r="AHS25" s="100"/>
      <c r="AHT25" s="101"/>
      <c r="AHU25" s="99"/>
      <c r="AHV25" s="452"/>
      <c r="AHW25" s="452"/>
      <c r="AHX25" s="452"/>
      <c r="AHY25" s="99"/>
      <c r="AHZ25" s="99"/>
      <c r="AIA25" s="100"/>
      <c r="AIB25" s="101"/>
      <c r="AIC25" s="99"/>
      <c r="AID25" s="452"/>
      <c r="AIE25" s="452"/>
      <c r="AIF25" s="452"/>
      <c r="AIG25" s="99"/>
      <c r="AIH25" s="99"/>
      <c r="AII25" s="100"/>
      <c r="AIJ25" s="101"/>
      <c r="AIK25" s="99"/>
      <c r="AIL25" s="452"/>
      <c r="AIM25" s="452"/>
      <c r="AIN25" s="452"/>
      <c r="AIO25" s="99"/>
      <c r="AIP25" s="99"/>
      <c r="AIQ25" s="100"/>
      <c r="AIR25" s="101"/>
      <c r="AIS25" s="99"/>
      <c r="AIT25" s="452"/>
      <c r="AIU25" s="452"/>
      <c r="AIV25" s="452"/>
      <c r="AIW25" s="99"/>
      <c r="AIX25" s="99"/>
      <c r="AIY25" s="100"/>
      <c r="AIZ25" s="101"/>
      <c r="AJA25" s="99"/>
      <c r="AJB25" s="452"/>
      <c r="AJC25" s="452"/>
      <c r="AJD25" s="452"/>
      <c r="AJE25" s="99"/>
      <c r="AJF25" s="99"/>
      <c r="AJG25" s="100"/>
      <c r="AJH25" s="101"/>
      <c r="AJI25" s="99"/>
      <c r="AJJ25" s="452"/>
      <c r="AJK25" s="452"/>
      <c r="AJL25" s="452"/>
      <c r="AJM25" s="99"/>
      <c r="AJN25" s="99"/>
      <c r="AJO25" s="100"/>
      <c r="AJP25" s="101"/>
      <c r="AJQ25" s="99"/>
      <c r="AJR25" s="452"/>
      <c r="AJS25" s="452"/>
      <c r="AJT25" s="452"/>
      <c r="AJU25" s="99"/>
      <c r="AJV25" s="99"/>
      <c r="AJW25" s="100"/>
      <c r="AJX25" s="101"/>
      <c r="AJY25" s="99"/>
      <c r="AJZ25" s="452"/>
      <c r="AKA25" s="452"/>
      <c r="AKB25" s="452"/>
      <c r="AKC25" s="99"/>
      <c r="AKD25" s="99"/>
      <c r="AKE25" s="100"/>
      <c r="AKF25" s="101"/>
      <c r="AKG25" s="99"/>
      <c r="AKH25" s="452"/>
      <c r="AKI25" s="452"/>
      <c r="AKJ25" s="452"/>
      <c r="AKK25" s="99"/>
      <c r="AKL25" s="99"/>
      <c r="AKM25" s="100"/>
      <c r="AKN25" s="101"/>
      <c r="AKO25" s="99"/>
      <c r="AKP25" s="452"/>
      <c r="AKQ25" s="452"/>
      <c r="AKR25" s="452"/>
      <c r="AKS25" s="99"/>
      <c r="AKT25" s="99"/>
      <c r="AKU25" s="100"/>
      <c r="AKV25" s="101"/>
      <c r="AKW25" s="99"/>
      <c r="AKX25" s="452"/>
      <c r="AKY25" s="452"/>
      <c r="AKZ25" s="452"/>
      <c r="ALA25" s="99"/>
      <c r="ALB25" s="99"/>
      <c r="ALC25" s="100"/>
      <c r="ALD25" s="101"/>
      <c r="ALE25" s="99"/>
      <c r="ALF25" s="452"/>
      <c r="ALG25" s="452"/>
      <c r="ALH25" s="452"/>
      <c r="ALI25" s="99"/>
      <c r="ALJ25" s="99"/>
      <c r="ALK25" s="100"/>
      <c r="ALL25" s="101"/>
      <c r="ALM25" s="99"/>
      <c r="ALN25" s="452"/>
      <c r="ALO25" s="452"/>
      <c r="ALP25" s="452"/>
      <c r="ALQ25" s="99"/>
      <c r="ALR25" s="99"/>
      <c r="ALS25" s="100"/>
      <c r="ALT25" s="101"/>
      <c r="ALU25" s="99"/>
      <c r="ALV25" s="452"/>
      <c r="ALW25" s="452"/>
      <c r="ALX25" s="452"/>
      <c r="ALY25" s="99"/>
      <c r="ALZ25" s="99"/>
      <c r="AMA25" s="100"/>
      <c r="AMB25" s="101"/>
      <c r="AMC25" s="99"/>
      <c r="AMD25" s="452"/>
      <c r="AME25" s="452"/>
      <c r="AMF25" s="452"/>
      <c r="AMG25" s="99"/>
      <c r="AMH25" s="99"/>
      <c r="AMI25" s="100"/>
      <c r="AMJ25" s="101"/>
      <c r="AMK25" s="99"/>
      <c r="AML25" s="452"/>
      <c r="AMM25" s="452"/>
      <c r="AMN25" s="452"/>
      <c r="AMO25" s="99"/>
      <c r="AMP25" s="99"/>
      <c r="AMQ25" s="100"/>
      <c r="AMR25" s="101"/>
      <c r="AMS25" s="99"/>
      <c r="AMT25" s="452"/>
      <c r="AMU25" s="452"/>
      <c r="AMV25" s="452"/>
      <c r="AMW25" s="99"/>
      <c r="AMX25" s="99"/>
      <c r="AMY25" s="100"/>
      <c r="AMZ25" s="101"/>
      <c r="ANA25" s="99"/>
      <c r="ANB25" s="452"/>
      <c r="ANC25" s="452"/>
      <c r="AND25" s="452"/>
      <c r="ANE25" s="99"/>
      <c r="ANF25" s="99"/>
      <c r="ANG25" s="100"/>
      <c r="ANH25" s="101"/>
      <c r="ANI25" s="99"/>
      <c r="ANJ25" s="452"/>
      <c r="ANK25" s="452"/>
      <c r="ANL25" s="452"/>
      <c r="ANM25" s="99"/>
      <c r="ANN25" s="99"/>
      <c r="ANO25" s="100"/>
      <c r="ANP25" s="101"/>
      <c r="ANQ25" s="99"/>
      <c r="ANR25" s="452"/>
      <c r="ANS25" s="452"/>
      <c r="ANT25" s="452"/>
      <c r="ANU25" s="99"/>
      <c r="ANV25" s="99"/>
      <c r="ANW25" s="100"/>
      <c r="ANX25" s="101"/>
      <c r="ANY25" s="99"/>
      <c r="ANZ25" s="452"/>
      <c r="AOA25" s="452"/>
      <c r="AOB25" s="452"/>
      <c r="AOC25" s="99"/>
      <c r="AOD25" s="99"/>
      <c r="AOE25" s="100"/>
      <c r="AOF25" s="101"/>
      <c r="AOG25" s="99"/>
      <c r="AOH25" s="452"/>
      <c r="AOI25" s="452"/>
      <c r="AOJ25" s="452"/>
      <c r="AOK25" s="99"/>
      <c r="AOL25" s="99"/>
      <c r="AOM25" s="100"/>
      <c r="AON25" s="101"/>
      <c r="AOO25" s="99"/>
      <c r="AOP25" s="452"/>
      <c r="AOQ25" s="452"/>
      <c r="AOR25" s="452"/>
      <c r="AOS25" s="99"/>
      <c r="AOT25" s="99"/>
      <c r="AOU25" s="100"/>
      <c r="AOV25" s="101"/>
      <c r="AOW25" s="99"/>
      <c r="AOX25" s="452"/>
      <c r="AOY25" s="452"/>
      <c r="AOZ25" s="452"/>
      <c r="APA25" s="99"/>
      <c r="APB25" s="99"/>
      <c r="APC25" s="100"/>
      <c r="APD25" s="101"/>
      <c r="APE25" s="99"/>
      <c r="APF25" s="452"/>
      <c r="APG25" s="452"/>
      <c r="APH25" s="452"/>
      <c r="API25" s="99"/>
      <c r="APJ25" s="99"/>
      <c r="APK25" s="100"/>
      <c r="APL25" s="101"/>
      <c r="APM25" s="99"/>
      <c r="APN25" s="452"/>
      <c r="APO25" s="452"/>
      <c r="APP25" s="452"/>
      <c r="APQ25" s="99"/>
      <c r="APR25" s="99"/>
      <c r="APS25" s="100"/>
      <c r="APT25" s="101"/>
      <c r="APU25" s="99"/>
      <c r="APV25" s="452"/>
      <c r="APW25" s="452"/>
      <c r="APX25" s="452"/>
      <c r="APY25" s="99"/>
      <c r="APZ25" s="99"/>
      <c r="AQA25" s="100"/>
      <c r="AQB25" s="101"/>
      <c r="AQC25" s="99"/>
      <c r="AQD25" s="452"/>
      <c r="AQE25" s="452"/>
      <c r="AQF25" s="452"/>
      <c r="AQG25" s="99"/>
      <c r="AQH25" s="99"/>
      <c r="AQI25" s="100"/>
      <c r="AQJ25" s="101"/>
      <c r="AQK25" s="99"/>
      <c r="AQL25" s="452"/>
      <c r="AQM25" s="452"/>
      <c r="AQN25" s="452"/>
      <c r="AQO25" s="99"/>
      <c r="AQP25" s="99"/>
      <c r="AQQ25" s="100"/>
      <c r="AQR25" s="101"/>
      <c r="AQS25" s="99"/>
      <c r="AQT25" s="452"/>
      <c r="AQU25" s="452"/>
      <c r="AQV25" s="452"/>
      <c r="AQW25" s="99"/>
      <c r="AQX25" s="99"/>
      <c r="AQY25" s="100"/>
      <c r="AQZ25" s="101"/>
      <c r="ARA25" s="99"/>
      <c r="ARB25" s="452"/>
      <c r="ARC25" s="452"/>
      <c r="ARD25" s="452"/>
      <c r="ARE25" s="99"/>
      <c r="ARF25" s="99"/>
      <c r="ARG25" s="100"/>
      <c r="ARH25" s="101"/>
      <c r="ARI25" s="99"/>
      <c r="ARJ25" s="452"/>
      <c r="ARK25" s="452"/>
      <c r="ARL25" s="452"/>
      <c r="ARM25" s="99"/>
      <c r="ARN25" s="99"/>
      <c r="ARO25" s="100"/>
      <c r="ARP25" s="101"/>
      <c r="ARQ25" s="99"/>
      <c r="ARR25" s="452"/>
      <c r="ARS25" s="452"/>
      <c r="ART25" s="452"/>
      <c r="ARU25" s="99"/>
      <c r="ARV25" s="99"/>
      <c r="ARW25" s="100"/>
      <c r="ARX25" s="101"/>
      <c r="ARY25" s="99"/>
      <c r="ARZ25" s="452"/>
      <c r="ASA25" s="452"/>
      <c r="ASB25" s="452"/>
      <c r="ASC25" s="99"/>
      <c r="ASD25" s="99"/>
      <c r="ASE25" s="100"/>
      <c r="ASF25" s="101"/>
      <c r="ASG25" s="99"/>
      <c r="ASH25" s="452"/>
      <c r="ASI25" s="452"/>
      <c r="ASJ25" s="452"/>
      <c r="ASK25" s="99"/>
      <c r="ASL25" s="99"/>
      <c r="ASM25" s="100"/>
      <c r="ASN25" s="101"/>
      <c r="ASO25" s="99"/>
      <c r="ASP25" s="452"/>
      <c r="ASQ25" s="452"/>
      <c r="ASR25" s="452"/>
      <c r="ASS25" s="99"/>
      <c r="AST25" s="99"/>
      <c r="ASU25" s="100"/>
      <c r="ASV25" s="101"/>
      <c r="ASW25" s="99"/>
      <c r="ASX25" s="452"/>
      <c r="ASY25" s="452"/>
      <c r="ASZ25" s="452"/>
      <c r="ATA25" s="99"/>
      <c r="ATB25" s="99"/>
      <c r="ATC25" s="100"/>
      <c r="ATD25" s="101"/>
      <c r="ATE25" s="99"/>
      <c r="ATF25" s="452"/>
      <c r="ATG25" s="452"/>
      <c r="ATH25" s="452"/>
      <c r="ATI25" s="99"/>
      <c r="ATJ25" s="99"/>
      <c r="ATK25" s="100"/>
      <c r="ATL25" s="101"/>
      <c r="ATM25" s="99"/>
      <c r="ATN25" s="452"/>
      <c r="ATO25" s="452"/>
      <c r="ATP25" s="452"/>
      <c r="ATQ25" s="99"/>
      <c r="ATR25" s="99"/>
      <c r="ATS25" s="100"/>
      <c r="ATT25" s="101"/>
      <c r="ATU25" s="99"/>
      <c r="ATV25" s="452"/>
      <c r="ATW25" s="452"/>
      <c r="ATX25" s="452"/>
      <c r="ATY25" s="99"/>
      <c r="ATZ25" s="99"/>
      <c r="AUA25" s="100"/>
      <c r="AUB25" s="101"/>
      <c r="AUC25" s="99"/>
      <c r="AUD25" s="452"/>
      <c r="AUE25" s="452"/>
      <c r="AUF25" s="452"/>
      <c r="AUG25" s="99"/>
      <c r="AUH25" s="99"/>
      <c r="AUI25" s="100"/>
      <c r="AUJ25" s="101"/>
      <c r="AUK25" s="99"/>
      <c r="AUL25" s="452"/>
      <c r="AUM25" s="452"/>
      <c r="AUN25" s="452"/>
      <c r="AUO25" s="99"/>
      <c r="AUP25" s="99"/>
      <c r="AUQ25" s="100"/>
      <c r="AUR25" s="101"/>
      <c r="AUS25" s="99"/>
      <c r="AUT25" s="452"/>
      <c r="AUU25" s="452"/>
      <c r="AUV25" s="452"/>
      <c r="AUW25" s="99"/>
      <c r="AUX25" s="99"/>
      <c r="AUY25" s="100"/>
      <c r="AUZ25" s="101"/>
      <c r="AVA25" s="99"/>
      <c r="AVB25" s="452"/>
      <c r="AVC25" s="452"/>
      <c r="AVD25" s="452"/>
      <c r="AVE25" s="99"/>
      <c r="AVF25" s="99"/>
      <c r="AVG25" s="100"/>
      <c r="AVH25" s="101"/>
      <c r="AVI25" s="99"/>
      <c r="AVJ25" s="452"/>
      <c r="AVK25" s="452"/>
      <c r="AVL25" s="452"/>
      <c r="AVM25" s="99"/>
      <c r="AVN25" s="99"/>
      <c r="AVO25" s="100"/>
      <c r="AVP25" s="101"/>
      <c r="AVQ25" s="99"/>
      <c r="AVR25" s="452"/>
      <c r="AVS25" s="452"/>
      <c r="AVT25" s="452"/>
      <c r="AVU25" s="99"/>
      <c r="AVV25" s="99"/>
      <c r="AVW25" s="100"/>
      <c r="AVX25" s="101"/>
      <c r="AVY25" s="99"/>
      <c r="AVZ25" s="452"/>
      <c r="AWA25" s="452"/>
      <c r="AWB25" s="452"/>
      <c r="AWC25" s="99"/>
      <c r="AWD25" s="99"/>
      <c r="AWE25" s="100"/>
      <c r="AWF25" s="101"/>
      <c r="AWG25" s="99"/>
      <c r="AWH25" s="452"/>
      <c r="AWI25" s="452"/>
      <c r="AWJ25" s="452"/>
      <c r="AWK25" s="99"/>
      <c r="AWL25" s="99"/>
      <c r="AWM25" s="100"/>
      <c r="AWN25" s="101"/>
      <c r="AWO25" s="99"/>
      <c r="AWP25" s="452"/>
      <c r="AWQ25" s="452"/>
      <c r="AWR25" s="452"/>
      <c r="AWS25" s="99"/>
      <c r="AWT25" s="99"/>
      <c r="AWU25" s="100"/>
      <c r="AWV25" s="101"/>
      <c r="AWW25" s="99"/>
      <c r="AWX25" s="452"/>
      <c r="AWY25" s="452"/>
      <c r="AWZ25" s="452"/>
      <c r="AXA25" s="99"/>
      <c r="AXB25" s="99"/>
      <c r="AXC25" s="100"/>
      <c r="AXD25" s="101"/>
      <c r="AXE25" s="99"/>
      <c r="AXF25" s="452"/>
      <c r="AXG25" s="452"/>
      <c r="AXH25" s="452"/>
      <c r="AXI25" s="99"/>
      <c r="AXJ25" s="99"/>
      <c r="AXK25" s="100"/>
      <c r="AXL25" s="101"/>
      <c r="AXM25" s="99"/>
      <c r="AXN25" s="452"/>
      <c r="AXO25" s="452"/>
      <c r="AXP25" s="452"/>
      <c r="AXQ25" s="99"/>
      <c r="AXR25" s="99"/>
      <c r="AXS25" s="100"/>
      <c r="AXT25" s="101"/>
      <c r="AXU25" s="99"/>
      <c r="AXV25" s="452"/>
      <c r="AXW25" s="452"/>
      <c r="AXX25" s="452"/>
      <c r="AXY25" s="99"/>
      <c r="AXZ25" s="99"/>
      <c r="AYA25" s="100"/>
      <c r="AYB25" s="101"/>
      <c r="AYC25" s="99"/>
      <c r="AYD25" s="452"/>
      <c r="AYE25" s="452"/>
      <c r="AYF25" s="452"/>
      <c r="AYG25" s="99"/>
      <c r="AYH25" s="99"/>
      <c r="AYI25" s="100"/>
      <c r="AYJ25" s="101"/>
      <c r="AYK25" s="99"/>
      <c r="AYL25" s="452"/>
      <c r="AYM25" s="452"/>
      <c r="AYN25" s="452"/>
      <c r="AYO25" s="99"/>
      <c r="AYP25" s="99"/>
      <c r="AYQ25" s="100"/>
      <c r="AYR25" s="101"/>
      <c r="AYS25" s="99"/>
      <c r="AYT25" s="452"/>
      <c r="AYU25" s="452"/>
      <c r="AYV25" s="452"/>
      <c r="AYW25" s="99"/>
      <c r="AYX25" s="99"/>
      <c r="AYY25" s="100"/>
      <c r="AYZ25" s="101"/>
      <c r="AZA25" s="99"/>
      <c r="AZB25" s="452"/>
      <c r="AZC25" s="452"/>
      <c r="AZD25" s="452"/>
      <c r="AZE25" s="99"/>
      <c r="AZF25" s="99"/>
      <c r="AZG25" s="100"/>
      <c r="AZH25" s="101"/>
      <c r="AZI25" s="99"/>
      <c r="AZJ25" s="452"/>
      <c r="AZK25" s="452"/>
      <c r="AZL25" s="452"/>
      <c r="AZM25" s="99"/>
      <c r="AZN25" s="99"/>
      <c r="AZO25" s="100"/>
      <c r="AZP25" s="101"/>
      <c r="AZQ25" s="99"/>
      <c r="AZR25" s="452"/>
      <c r="AZS25" s="452"/>
      <c r="AZT25" s="452"/>
      <c r="AZU25" s="99"/>
      <c r="AZV25" s="99"/>
      <c r="AZW25" s="100"/>
      <c r="AZX25" s="101"/>
      <c r="AZY25" s="99"/>
      <c r="AZZ25" s="452"/>
      <c r="BAA25" s="452"/>
      <c r="BAB25" s="452"/>
      <c r="BAC25" s="99"/>
      <c r="BAD25" s="99"/>
      <c r="BAE25" s="100"/>
      <c r="BAF25" s="101"/>
      <c r="BAG25" s="99"/>
      <c r="BAH25" s="452"/>
      <c r="BAI25" s="452"/>
      <c r="BAJ25" s="452"/>
      <c r="BAK25" s="99"/>
      <c r="BAL25" s="99"/>
      <c r="BAM25" s="100"/>
      <c r="BAN25" s="101"/>
      <c r="BAO25" s="99"/>
      <c r="BAP25" s="452"/>
      <c r="BAQ25" s="452"/>
      <c r="BAR25" s="452"/>
      <c r="BAS25" s="99"/>
      <c r="BAT25" s="99"/>
      <c r="BAU25" s="100"/>
      <c r="BAV25" s="101"/>
      <c r="BAW25" s="99"/>
      <c r="BAX25" s="452"/>
      <c r="BAY25" s="452"/>
      <c r="BAZ25" s="452"/>
      <c r="BBA25" s="99"/>
      <c r="BBB25" s="99"/>
      <c r="BBC25" s="100"/>
      <c r="BBD25" s="101"/>
      <c r="BBE25" s="99"/>
      <c r="BBF25" s="452"/>
      <c r="BBG25" s="452"/>
      <c r="BBH25" s="452"/>
      <c r="BBI25" s="99"/>
      <c r="BBJ25" s="99"/>
      <c r="BBK25" s="100"/>
      <c r="BBL25" s="101"/>
      <c r="BBM25" s="99"/>
      <c r="BBN25" s="452"/>
      <c r="BBO25" s="452"/>
      <c r="BBP25" s="452"/>
      <c r="BBQ25" s="99"/>
      <c r="BBR25" s="99"/>
      <c r="BBS25" s="100"/>
      <c r="BBT25" s="101"/>
      <c r="BBU25" s="99"/>
      <c r="BBV25" s="452"/>
      <c r="BBW25" s="452"/>
      <c r="BBX25" s="452"/>
      <c r="BBY25" s="99"/>
      <c r="BBZ25" s="99"/>
      <c r="BCA25" s="100"/>
      <c r="BCB25" s="101"/>
      <c r="BCC25" s="99"/>
      <c r="BCD25" s="452"/>
      <c r="BCE25" s="452"/>
      <c r="BCF25" s="452"/>
      <c r="BCG25" s="99"/>
      <c r="BCH25" s="99"/>
      <c r="BCI25" s="100"/>
      <c r="BCJ25" s="101"/>
      <c r="BCK25" s="99"/>
      <c r="BCL25" s="452"/>
      <c r="BCM25" s="452"/>
      <c r="BCN25" s="452"/>
      <c r="BCO25" s="99"/>
      <c r="BCP25" s="99"/>
      <c r="BCQ25" s="100"/>
      <c r="BCR25" s="101"/>
      <c r="BCS25" s="99"/>
      <c r="BCT25" s="452"/>
      <c r="BCU25" s="452"/>
      <c r="BCV25" s="452"/>
      <c r="BCW25" s="99"/>
      <c r="BCX25" s="99"/>
      <c r="BCY25" s="100"/>
      <c r="BCZ25" s="101"/>
      <c r="BDA25" s="99"/>
      <c r="BDB25" s="452"/>
      <c r="BDC25" s="452"/>
      <c r="BDD25" s="452"/>
      <c r="BDE25" s="99"/>
      <c r="BDF25" s="99"/>
      <c r="BDG25" s="100"/>
      <c r="BDH25" s="101"/>
      <c r="BDI25" s="99"/>
      <c r="BDJ25" s="452"/>
      <c r="BDK25" s="452"/>
      <c r="BDL25" s="452"/>
      <c r="BDM25" s="99"/>
      <c r="BDN25" s="99"/>
      <c r="BDO25" s="100"/>
      <c r="BDP25" s="101"/>
      <c r="BDQ25" s="99"/>
      <c r="BDR25" s="452"/>
      <c r="BDS25" s="452"/>
      <c r="BDT25" s="452"/>
      <c r="BDU25" s="99"/>
      <c r="BDV25" s="99"/>
      <c r="BDW25" s="100"/>
      <c r="BDX25" s="101"/>
      <c r="BDY25" s="99"/>
      <c r="BDZ25" s="452"/>
      <c r="BEA25" s="452"/>
      <c r="BEB25" s="452"/>
      <c r="BEC25" s="99"/>
      <c r="BED25" s="99"/>
      <c r="BEE25" s="100"/>
      <c r="BEF25" s="101"/>
      <c r="BEG25" s="99"/>
      <c r="BEH25" s="452"/>
      <c r="BEI25" s="452"/>
      <c r="BEJ25" s="452"/>
      <c r="BEK25" s="99"/>
      <c r="BEL25" s="99"/>
      <c r="BEM25" s="100"/>
      <c r="BEN25" s="101"/>
      <c r="BEO25" s="99"/>
      <c r="BEP25" s="452"/>
      <c r="BEQ25" s="452"/>
      <c r="BER25" s="452"/>
      <c r="BES25" s="99"/>
      <c r="BET25" s="99"/>
      <c r="BEU25" s="100"/>
      <c r="BEV25" s="101"/>
      <c r="BEW25" s="99"/>
      <c r="BEX25" s="452"/>
      <c r="BEY25" s="452"/>
      <c r="BEZ25" s="452"/>
      <c r="BFA25" s="99"/>
      <c r="BFB25" s="99"/>
      <c r="BFC25" s="100"/>
      <c r="BFD25" s="101"/>
      <c r="BFE25" s="99"/>
      <c r="BFF25" s="452"/>
      <c r="BFG25" s="452"/>
      <c r="BFH25" s="452"/>
      <c r="BFI25" s="99"/>
      <c r="BFJ25" s="99"/>
      <c r="BFK25" s="100"/>
      <c r="BFL25" s="101"/>
      <c r="BFM25" s="99"/>
      <c r="BFN25" s="452"/>
      <c r="BFO25" s="452"/>
      <c r="BFP25" s="452"/>
      <c r="BFQ25" s="99"/>
      <c r="BFR25" s="99"/>
      <c r="BFS25" s="100"/>
      <c r="BFT25" s="101"/>
      <c r="BFU25" s="99"/>
      <c r="BFV25" s="452"/>
      <c r="BFW25" s="452"/>
      <c r="BFX25" s="452"/>
      <c r="BFY25" s="99"/>
      <c r="BFZ25" s="99"/>
      <c r="BGA25" s="100"/>
      <c r="BGB25" s="101"/>
      <c r="BGC25" s="99"/>
      <c r="BGD25" s="452"/>
      <c r="BGE25" s="452"/>
      <c r="BGF25" s="452"/>
      <c r="BGG25" s="99"/>
      <c r="BGH25" s="99"/>
      <c r="BGI25" s="100"/>
      <c r="BGJ25" s="101"/>
      <c r="BGK25" s="99"/>
      <c r="BGL25" s="452"/>
      <c r="BGM25" s="452"/>
      <c r="BGN25" s="452"/>
      <c r="BGO25" s="99"/>
      <c r="BGP25" s="99"/>
      <c r="BGQ25" s="100"/>
      <c r="BGR25" s="101"/>
      <c r="BGS25" s="99"/>
      <c r="BGT25" s="452"/>
      <c r="BGU25" s="452"/>
      <c r="BGV25" s="452"/>
      <c r="BGW25" s="99"/>
      <c r="BGX25" s="99"/>
      <c r="BGY25" s="100"/>
      <c r="BGZ25" s="101"/>
      <c r="BHA25" s="99"/>
      <c r="BHB25" s="452"/>
      <c r="BHC25" s="452"/>
      <c r="BHD25" s="452"/>
      <c r="BHE25" s="99"/>
      <c r="BHF25" s="99"/>
      <c r="BHG25" s="100"/>
      <c r="BHH25" s="101"/>
      <c r="BHI25" s="99"/>
      <c r="BHJ25" s="452"/>
      <c r="BHK25" s="452"/>
      <c r="BHL25" s="452"/>
      <c r="BHM25" s="99"/>
      <c r="BHN25" s="99"/>
      <c r="BHO25" s="100"/>
      <c r="BHP25" s="101"/>
      <c r="BHQ25" s="99"/>
      <c r="BHR25" s="452"/>
      <c r="BHS25" s="452"/>
      <c r="BHT25" s="452"/>
      <c r="BHU25" s="99"/>
      <c r="BHV25" s="99"/>
      <c r="BHW25" s="100"/>
      <c r="BHX25" s="101"/>
      <c r="BHY25" s="99"/>
      <c r="BHZ25" s="452"/>
      <c r="BIA25" s="452"/>
      <c r="BIB25" s="452"/>
      <c r="BIC25" s="99"/>
      <c r="BID25" s="99"/>
      <c r="BIE25" s="100"/>
      <c r="BIF25" s="101"/>
      <c r="BIG25" s="99"/>
      <c r="BIH25" s="452"/>
      <c r="BII25" s="452"/>
      <c r="BIJ25" s="452"/>
      <c r="BIK25" s="99"/>
      <c r="BIL25" s="99"/>
      <c r="BIM25" s="100"/>
      <c r="BIN25" s="101"/>
      <c r="BIO25" s="99"/>
      <c r="BIP25" s="452"/>
      <c r="BIQ25" s="452"/>
      <c r="BIR25" s="452"/>
      <c r="BIS25" s="99"/>
      <c r="BIT25" s="99"/>
      <c r="BIU25" s="100"/>
      <c r="BIV25" s="101"/>
      <c r="BIW25" s="99"/>
      <c r="BIX25" s="452"/>
      <c r="BIY25" s="452"/>
      <c r="BIZ25" s="452"/>
      <c r="BJA25" s="99"/>
      <c r="BJB25" s="99"/>
      <c r="BJC25" s="100"/>
      <c r="BJD25" s="101"/>
      <c r="BJE25" s="99"/>
      <c r="BJF25" s="452"/>
      <c r="BJG25" s="452"/>
      <c r="BJH25" s="452"/>
      <c r="BJI25" s="99"/>
      <c r="BJJ25" s="99"/>
      <c r="BJK25" s="100"/>
      <c r="BJL25" s="101"/>
      <c r="BJM25" s="99"/>
      <c r="BJN25" s="452"/>
      <c r="BJO25" s="452"/>
      <c r="BJP25" s="452"/>
      <c r="BJQ25" s="99"/>
      <c r="BJR25" s="99"/>
      <c r="BJS25" s="100"/>
      <c r="BJT25" s="101"/>
      <c r="BJU25" s="99"/>
      <c r="BJV25" s="452"/>
      <c r="BJW25" s="452"/>
      <c r="BJX25" s="452"/>
      <c r="BJY25" s="99"/>
      <c r="BJZ25" s="99"/>
      <c r="BKA25" s="100"/>
      <c r="BKB25" s="101"/>
      <c r="BKC25" s="99"/>
      <c r="BKD25" s="452"/>
      <c r="BKE25" s="452"/>
      <c r="BKF25" s="452"/>
      <c r="BKG25" s="99"/>
      <c r="BKH25" s="99"/>
      <c r="BKI25" s="100"/>
      <c r="BKJ25" s="101"/>
      <c r="BKK25" s="99"/>
      <c r="BKL25" s="452"/>
      <c r="BKM25" s="452"/>
      <c r="BKN25" s="452"/>
      <c r="BKO25" s="99"/>
      <c r="BKP25" s="99"/>
      <c r="BKQ25" s="100"/>
      <c r="BKR25" s="101"/>
      <c r="BKS25" s="99"/>
      <c r="BKT25" s="452"/>
      <c r="BKU25" s="452"/>
      <c r="BKV25" s="452"/>
      <c r="BKW25" s="99"/>
      <c r="BKX25" s="99"/>
      <c r="BKY25" s="100"/>
      <c r="BKZ25" s="101"/>
      <c r="BLA25" s="99"/>
      <c r="BLB25" s="452"/>
      <c r="BLC25" s="452"/>
      <c r="BLD25" s="452"/>
      <c r="BLE25" s="99"/>
      <c r="BLF25" s="99"/>
      <c r="BLG25" s="100"/>
      <c r="BLH25" s="101"/>
      <c r="BLI25" s="99"/>
      <c r="BLJ25" s="452"/>
      <c r="BLK25" s="452"/>
      <c r="BLL25" s="452"/>
      <c r="BLM25" s="99"/>
      <c r="BLN25" s="99"/>
      <c r="BLO25" s="100"/>
      <c r="BLP25" s="101"/>
      <c r="BLQ25" s="99"/>
      <c r="BLR25" s="452"/>
      <c r="BLS25" s="452"/>
      <c r="BLT25" s="452"/>
      <c r="BLU25" s="99"/>
      <c r="BLV25" s="99"/>
      <c r="BLW25" s="100"/>
      <c r="BLX25" s="101"/>
      <c r="BLY25" s="99"/>
      <c r="BLZ25" s="452"/>
      <c r="BMA25" s="452"/>
      <c r="BMB25" s="452"/>
      <c r="BMC25" s="99"/>
      <c r="BMD25" s="99"/>
      <c r="BME25" s="100"/>
      <c r="BMF25" s="101"/>
      <c r="BMG25" s="99"/>
      <c r="BMH25" s="452"/>
      <c r="BMI25" s="452"/>
      <c r="BMJ25" s="452"/>
      <c r="BMK25" s="99"/>
      <c r="BML25" s="99"/>
      <c r="BMM25" s="100"/>
      <c r="BMN25" s="101"/>
      <c r="BMO25" s="99"/>
      <c r="BMP25" s="452"/>
      <c r="BMQ25" s="452"/>
      <c r="BMR25" s="452"/>
      <c r="BMS25" s="99"/>
      <c r="BMT25" s="99"/>
      <c r="BMU25" s="100"/>
      <c r="BMV25" s="101"/>
      <c r="BMW25" s="99"/>
      <c r="BMX25" s="452"/>
      <c r="BMY25" s="452"/>
      <c r="BMZ25" s="452"/>
      <c r="BNA25" s="99"/>
      <c r="BNB25" s="99"/>
      <c r="BNC25" s="100"/>
      <c r="BND25" s="101"/>
      <c r="BNE25" s="99"/>
      <c r="BNF25" s="452"/>
      <c r="BNG25" s="452"/>
      <c r="BNH25" s="452"/>
      <c r="BNI25" s="99"/>
      <c r="BNJ25" s="99"/>
      <c r="BNK25" s="100"/>
      <c r="BNL25" s="101"/>
      <c r="BNM25" s="99"/>
      <c r="BNN25" s="452"/>
      <c r="BNO25" s="452"/>
      <c r="BNP25" s="452"/>
      <c r="BNQ25" s="99"/>
      <c r="BNR25" s="99"/>
      <c r="BNS25" s="100"/>
      <c r="BNT25" s="101"/>
      <c r="BNU25" s="99"/>
      <c r="BNV25" s="452"/>
      <c r="BNW25" s="452"/>
      <c r="BNX25" s="452"/>
      <c r="BNY25" s="99"/>
      <c r="BNZ25" s="99"/>
      <c r="BOA25" s="100"/>
      <c r="BOB25" s="101"/>
      <c r="BOC25" s="99"/>
      <c r="BOD25" s="452"/>
      <c r="BOE25" s="452"/>
      <c r="BOF25" s="452"/>
      <c r="BOG25" s="99"/>
      <c r="BOH25" s="99"/>
      <c r="BOI25" s="100"/>
      <c r="BOJ25" s="101"/>
      <c r="BOK25" s="99"/>
      <c r="BOL25" s="452"/>
      <c r="BOM25" s="452"/>
      <c r="BON25" s="452"/>
      <c r="BOO25" s="99"/>
      <c r="BOP25" s="99"/>
      <c r="BOQ25" s="100"/>
      <c r="BOR25" s="101"/>
      <c r="BOS25" s="99"/>
      <c r="BOT25" s="452"/>
      <c r="BOU25" s="452"/>
      <c r="BOV25" s="452"/>
      <c r="BOW25" s="99"/>
      <c r="BOX25" s="99"/>
      <c r="BOY25" s="100"/>
      <c r="BOZ25" s="101"/>
      <c r="BPA25" s="99"/>
      <c r="BPB25" s="452"/>
      <c r="BPC25" s="452"/>
      <c r="BPD25" s="452"/>
      <c r="BPE25" s="99"/>
      <c r="BPF25" s="99"/>
      <c r="BPG25" s="100"/>
      <c r="BPH25" s="101"/>
      <c r="BPI25" s="99"/>
      <c r="BPJ25" s="452"/>
      <c r="BPK25" s="452"/>
      <c r="BPL25" s="452"/>
      <c r="BPM25" s="99"/>
      <c r="BPN25" s="99"/>
      <c r="BPO25" s="100"/>
      <c r="BPP25" s="101"/>
      <c r="BPQ25" s="99"/>
      <c r="BPR25" s="452"/>
      <c r="BPS25" s="452"/>
      <c r="BPT25" s="452"/>
      <c r="BPU25" s="99"/>
      <c r="BPV25" s="99"/>
      <c r="BPW25" s="100"/>
      <c r="BPX25" s="101"/>
      <c r="BPY25" s="99"/>
      <c r="BPZ25" s="452"/>
      <c r="BQA25" s="452"/>
      <c r="BQB25" s="452"/>
      <c r="BQC25" s="99"/>
      <c r="BQD25" s="99"/>
      <c r="BQE25" s="100"/>
      <c r="BQF25" s="101"/>
      <c r="BQG25" s="99"/>
      <c r="BQH25" s="452"/>
      <c r="BQI25" s="452"/>
      <c r="BQJ25" s="452"/>
      <c r="BQK25" s="99"/>
      <c r="BQL25" s="99"/>
      <c r="BQM25" s="100"/>
      <c r="BQN25" s="101"/>
      <c r="BQO25" s="99"/>
      <c r="BQP25" s="452"/>
      <c r="BQQ25" s="452"/>
      <c r="BQR25" s="452"/>
      <c r="BQS25" s="99"/>
      <c r="BQT25" s="99"/>
      <c r="BQU25" s="100"/>
      <c r="BQV25" s="101"/>
      <c r="BQW25" s="99"/>
      <c r="BQX25" s="452"/>
      <c r="BQY25" s="452"/>
      <c r="BQZ25" s="452"/>
      <c r="BRA25" s="99"/>
      <c r="BRB25" s="99"/>
      <c r="BRC25" s="100"/>
      <c r="BRD25" s="101"/>
      <c r="BRE25" s="99"/>
      <c r="BRF25" s="452"/>
      <c r="BRG25" s="452"/>
      <c r="BRH25" s="452"/>
      <c r="BRI25" s="99"/>
      <c r="BRJ25" s="99"/>
      <c r="BRK25" s="100"/>
      <c r="BRL25" s="101"/>
      <c r="BRM25" s="99"/>
      <c r="BRN25" s="452"/>
      <c r="BRO25" s="452"/>
      <c r="BRP25" s="452"/>
      <c r="BRQ25" s="99"/>
      <c r="BRR25" s="99"/>
      <c r="BRS25" s="100"/>
      <c r="BRT25" s="101"/>
      <c r="BRU25" s="99"/>
      <c r="BRV25" s="452"/>
      <c r="BRW25" s="452"/>
      <c r="BRX25" s="452"/>
      <c r="BRY25" s="99"/>
      <c r="BRZ25" s="99"/>
      <c r="BSA25" s="100"/>
      <c r="BSB25" s="101"/>
      <c r="BSC25" s="99"/>
      <c r="BSD25" s="452"/>
      <c r="BSE25" s="452"/>
      <c r="BSF25" s="452"/>
      <c r="BSG25" s="99"/>
      <c r="BSH25" s="99"/>
      <c r="BSI25" s="100"/>
      <c r="BSJ25" s="101"/>
      <c r="BSK25" s="99"/>
      <c r="BSL25" s="452"/>
      <c r="BSM25" s="452"/>
      <c r="BSN25" s="452"/>
      <c r="BSO25" s="99"/>
      <c r="BSP25" s="99"/>
      <c r="BSQ25" s="100"/>
      <c r="BSR25" s="101"/>
      <c r="BSS25" s="99"/>
      <c r="BST25" s="452"/>
      <c r="BSU25" s="452"/>
      <c r="BSV25" s="452"/>
      <c r="BSW25" s="99"/>
      <c r="BSX25" s="99"/>
      <c r="BSY25" s="100"/>
      <c r="BSZ25" s="101"/>
      <c r="BTA25" s="99"/>
      <c r="BTB25" s="452"/>
      <c r="BTC25" s="452"/>
      <c r="BTD25" s="452"/>
      <c r="BTE25" s="99"/>
      <c r="BTF25" s="99"/>
      <c r="BTG25" s="100"/>
      <c r="BTH25" s="101"/>
      <c r="BTI25" s="99"/>
      <c r="BTJ25" s="452"/>
      <c r="BTK25" s="452"/>
      <c r="BTL25" s="452"/>
      <c r="BTM25" s="99"/>
      <c r="BTN25" s="99"/>
      <c r="BTO25" s="100"/>
      <c r="BTP25" s="101"/>
      <c r="BTQ25" s="99"/>
      <c r="BTR25" s="452"/>
      <c r="BTS25" s="452"/>
      <c r="BTT25" s="452"/>
      <c r="BTU25" s="99"/>
      <c r="BTV25" s="99"/>
      <c r="BTW25" s="100"/>
      <c r="BTX25" s="101"/>
      <c r="BTY25" s="99"/>
      <c r="BTZ25" s="452"/>
      <c r="BUA25" s="452"/>
      <c r="BUB25" s="452"/>
      <c r="BUC25" s="99"/>
      <c r="BUD25" s="99"/>
      <c r="BUE25" s="100"/>
      <c r="BUF25" s="101"/>
      <c r="BUG25" s="99"/>
      <c r="BUH25" s="452"/>
      <c r="BUI25" s="452"/>
      <c r="BUJ25" s="452"/>
      <c r="BUK25" s="99"/>
      <c r="BUL25" s="99"/>
      <c r="BUM25" s="100"/>
      <c r="BUN25" s="101"/>
      <c r="BUO25" s="99"/>
      <c r="BUP25" s="452"/>
      <c r="BUQ25" s="452"/>
      <c r="BUR25" s="452"/>
      <c r="BUS25" s="99"/>
      <c r="BUT25" s="99"/>
      <c r="BUU25" s="100"/>
      <c r="BUV25" s="101"/>
      <c r="BUW25" s="99"/>
      <c r="BUX25" s="452"/>
      <c r="BUY25" s="452"/>
      <c r="BUZ25" s="452"/>
      <c r="BVA25" s="99"/>
      <c r="BVB25" s="99"/>
      <c r="BVC25" s="100"/>
      <c r="BVD25" s="101"/>
      <c r="BVE25" s="99"/>
      <c r="BVF25" s="452"/>
      <c r="BVG25" s="452"/>
      <c r="BVH25" s="452"/>
      <c r="BVI25" s="99"/>
      <c r="BVJ25" s="99"/>
      <c r="BVK25" s="100"/>
      <c r="BVL25" s="101"/>
      <c r="BVM25" s="99"/>
      <c r="BVN25" s="452"/>
      <c r="BVO25" s="452"/>
      <c r="BVP25" s="452"/>
      <c r="BVQ25" s="99"/>
      <c r="BVR25" s="99"/>
      <c r="BVS25" s="100"/>
      <c r="BVT25" s="101"/>
      <c r="BVU25" s="99"/>
      <c r="BVV25" s="452"/>
      <c r="BVW25" s="452"/>
      <c r="BVX25" s="452"/>
      <c r="BVY25" s="99"/>
      <c r="BVZ25" s="99"/>
      <c r="BWA25" s="100"/>
      <c r="BWB25" s="101"/>
      <c r="BWC25" s="99"/>
      <c r="BWD25" s="452"/>
      <c r="BWE25" s="452"/>
      <c r="BWF25" s="452"/>
      <c r="BWG25" s="99"/>
      <c r="BWH25" s="99"/>
      <c r="BWI25" s="100"/>
      <c r="BWJ25" s="101"/>
      <c r="BWK25" s="99"/>
      <c r="BWL25" s="452"/>
      <c r="BWM25" s="452"/>
      <c r="BWN25" s="452"/>
      <c r="BWO25" s="99"/>
      <c r="BWP25" s="99"/>
      <c r="BWQ25" s="100"/>
      <c r="BWR25" s="101"/>
      <c r="BWS25" s="99"/>
      <c r="BWT25" s="452"/>
      <c r="BWU25" s="452"/>
      <c r="BWV25" s="452"/>
      <c r="BWW25" s="99"/>
      <c r="BWX25" s="99"/>
      <c r="BWY25" s="100"/>
      <c r="BWZ25" s="101"/>
      <c r="BXA25" s="99"/>
      <c r="BXB25" s="452"/>
      <c r="BXC25" s="452"/>
      <c r="BXD25" s="452"/>
      <c r="BXE25" s="99"/>
      <c r="BXF25" s="99"/>
      <c r="BXG25" s="100"/>
      <c r="BXH25" s="101"/>
      <c r="BXI25" s="99"/>
      <c r="BXJ25" s="452"/>
      <c r="BXK25" s="452"/>
      <c r="BXL25" s="452"/>
      <c r="BXM25" s="99"/>
      <c r="BXN25" s="99"/>
      <c r="BXO25" s="100"/>
      <c r="BXP25" s="101"/>
      <c r="BXQ25" s="99"/>
      <c r="BXR25" s="452"/>
      <c r="BXS25" s="452"/>
      <c r="BXT25" s="452"/>
      <c r="BXU25" s="99"/>
      <c r="BXV25" s="99"/>
      <c r="BXW25" s="100"/>
      <c r="BXX25" s="101"/>
      <c r="BXY25" s="99"/>
      <c r="BXZ25" s="452"/>
      <c r="BYA25" s="452"/>
      <c r="BYB25" s="452"/>
      <c r="BYC25" s="99"/>
      <c r="BYD25" s="99"/>
      <c r="BYE25" s="100"/>
      <c r="BYF25" s="101"/>
      <c r="BYG25" s="99"/>
      <c r="BYH25" s="452"/>
      <c r="BYI25" s="452"/>
      <c r="BYJ25" s="452"/>
      <c r="BYK25" s="99"/>
      <c r="BYL25" s="99"/>
      <c r="BYM25" s="100"/>
      <c r="BYN25" s="101"/>
      <c r="BYO25" s="99"/>
      <c r="BYP25" s="452"/>
      <c r="BYQ25" s="452"/>
      <c r="BYR25" s="452"/>
      <c r="BYS25" s="99"/>
      <c r="BYT25" s="99"/>
      <c r="BYU25" s="100"/>
      <c r="BYV25" s="101"/>
      <c r="BYW25" s="99"/>
      <c r="BYX25" s="452"/>
      <c r="BYY25" s="452"/>
      <c r="BYZ25" s="452"/>
      <c r="BZA25" s="99"/>
      <c r="BZB25" s="99"/>
      <c r="BZC25" s="100"/>
      <c r="BZD25" s="101"/>
      <c r="BZE25" s="99"/>
      <c r="BZF25" s="452"/>
      <c r="BZG25" s="452"/>
      <c r="BZH25" s="452"/>
      <c r="BZI25" s="99"/>
      <c r="BZJ25" s="99"/>
      <c r="BZK25" s="100"/>
      <c r="BZL25" s="101"/>
      <c r="BZM25" s="99"/>
      <c r="BZN25" s="452"/>
      <c r="BZO25" s="452"/>
      <c r="BZP25" s="452"/>
      <c r="BZQ25" s="99"/>
      <c r="BZR25" s="99"/>
      <c r="BZS25" s="100"/>
      <c r="BZT25" s="101"/>
      <c r="BZU25" s="99"/>
      <c r="BZV25" s="452"/>
      <c r="BZW25" s="452"/>
      <c r="BZX25" s="452"/>
      <c r="BZY25" s="99"/>
      <c r="BZZ25" s="99"/>
      <c r="CAA25" s="100"/>
      <c r="CAB25" s="101"/>
      <c r="CAC25" s="99"/>
      <c r="CAD25" s="452"/>
      <c r="CAE25" s="452"/>
      <c r="CAF25" s="452"/>
      <c r="CAG25" s="99"/>
      <c r="CAH25" s="99"/>
      <c r="CAI25" s="100"/>
      <c r="CAJ25" s="101"/>
      <c r="CAK25" s="99"/>
      <c r="CAL25" s="452"/>
      <c r="CAM25" s="452"/>
      <c r="CAN25" s="452"/>
      <c r="CAO25" s="99"/>
      <c r="CAP25" s="99"/>
      <c r="CAQ25" s="100"/>
      <c r="CAR25" s="101"/>
      <c r="CAS25" s="99"/>
      <c r="CAT25" s="452"/>
      <c r="CAU25" s="452"/>
      <c r="CAV25" s="452"/>
      <c r="CAW25" s="99"/>
      <c r="CAX25" s="99"/>
      <c r="CAY25" s="100"/>
      <c r="CAZ25" s="101"/>
      <c r="CBA25" s="99"/>
      <c r="CBB25" s="452"/>
      <c r="CBC25" s="452"/>
      <c r="CBD25" s="452"/>
      <c r="CBE25" s="99"/>
      <c r="CBF25" s="99"/>
      <c r="CBG25" s="100"/>
      <c r="CBH25" s="101"/>
      <c r="CBI25" s="99"/>
      <c r="CBJ25" s="452"/>
      <c r="CBK25" s="452"/>
      <c r="CBL25" s="452"/>
      <c r="CBM25" s="99"/>
      <c r="CBN25" s="99"/>
      <c r="CBO25" s="100"/>
      <c r="CBP25" s="101"/>
      <c r="CBQ25" s="99"/>
      <c r="CBR25" s="452"/>
      <c r="CBS25" s="452"/>
      <c r="CBT25" s="452"/>
      <c r="CBU25" s="99"/>
      <c r="CBV25" s="99"/>
      <c r="CBW25" s="100"/>
      <c r="CBX25" s="101"/>
      <c r="CBY25" s="99"/>
      <c r="CBZ25" s="452"/>
      <c r="CCA25" s="452"/>
      <c r="CCB25" s="452"/>
      <c r="CCC25" s="99"/>
      <c r="CCD25" s="99"/>
      <c r="CCE25" s="100"/>
      <c r="CCF25" s="101"/>
      <c r="CCG25" s="99"/>
      <c r="CCH25" s="452"/>
      <c r="CCI25" s="452"/>
      <c r="CCJ25" s="452"/>
      <c r="CCK25" s="99"/>
      <c r="CCL25" s="99"/>
      <c r="CCM25" s="100"/>
      <c r="CCN25" s="101"/>
      <c r="CCO25" s="99"/>
      <c r="CCP25" s="452"/>
      <c r="CCQ25" s="452"/>
      <c r="CCR25" s="452"/>
      <c r="CCS25" s="99"/>
      <c r="CCT25" s="99"/>
      <c r="CCU25" s="100"/>
      <c r="CCV25" s="101"/>
      <c r="CCW25" s="99"/>
      <c r="CCX25" s="452"/>
      <c r="CCY25" s="452"/>
      <c r="CCZ25" s="452"/>
      <c r="CDA25" s="99"/>
      <c r="CDB25" s="99"/>
      <c r="CDC25" s="100"/>
      <c r="CDD25" s="101"/>
      <c r="CDE25" s="99"/>
      <c r="CDF25" s="452"/>
      <c r="CDG25" s="452"/>
      <c r="CDH25" s="452"/>
      <c r="CDI25" s="99"/>
      <c r="CDJ25" s="99"/>
      <c r="CDK25" s="100"/>
      <c r="CDL25" s="101"/>
      <c r="CDM25" s="99"/>
      <c r="CDN25" s="452"/>
      <c r="CDO25" s="452"/>
      <c r="CDP25" s="452"/>
      <c r="CDQ25" s="99"/>
      <c r="CDR25" s="99"/>
      <c r="CDS25" s="100"/>
      <c r="CDT25" s="101"/>
      <c r="CDU25" s="99"/>
      <c r="CDV25" s="452"/>
      <c r="CDW25" s="452"/>
      <c r="CDX25" s="452"/>
      <c r="CDY25" s="99"/>
      <c r="CDZ25" s="99"/>
      <c r="CEA25" s="100"/>
      <c r="CEB25" s="101"/>
      <c r="CEC25" s="99"/>
      <c r="CED25" s="452"/>
      <c r="CEE25" s="452"/>
      <c r="CEF25" s="452"/>
      <c r="CEG25" s="99"/>
      <c r="CEH25" s="99"/>
      <c r="CEI25" s="100"/>
      <c r="CEJ25" s="101"/>
      <c r="CEK25" s="99"/>
      <c r="CEL25" s="452"/>
      <c r="CEM25" s="452"/>
      <c r="CEN25" s="452"/>
      <c r="CEO25" s="99"/>
      <c r="CEP25" s="99"/>
      <c r="CEQ25" s="100"/>
      <c r="CER25" s="101"/>
      <c r="CES25" s="99"/>
      <c r="CET25" s="452"/>
      <c r="CEU25" s="452"/>
      <c r="CEV25" s="452"/>
      <c r="CEW25" s="99"/>
      <c r="CEX25" s="99"/>
      <c r="CEY25" s="100"/>
      <c r="CEZ25" s="101"/>
      <c r="CFA25" s="99"/>
      <c r="CFB25" s="452"/>
      <c r="CFC25" s="452"/>
      <c r="CFD25" s="452"/>
      <c r="CFE25" s="99"/>
      <c r="CFF25" s="99"/>
      <c r="CFG25" s="100"/>
      <c r="CFH25" s="101"/>
      <c r="CFI25" s="99"/>
      <c r="CFJ25" s="452"/>
      <c r="CFK25" s="452"/>
      <c r="CFL25" s="452"/>
      <c r="CFM25" s="99"/>
      <c r="CFN25" s="99"/>
      <c r="CFO25" s="100"/>
      <c r="CFP25" s="101"/>
      <c r="CFQ25" s="99"/>
      <c r="CFR25" s="452"/>
      <c r="CFS25" s="452"/>
      <c r="CFT25" s="452"/>
      <c r="CFU25" s="99"/>
      <c r="CFV25" s="99"/>
      <c r="CFW25" s="100"/>
      <c r="CFX25" s="101"/>
      <c r="CFY25" s="99"/>
      <c r="CFZ25" s="452"/>
      <c r="CGA25" s="452"/>
      <c r="CGB25" s="452"/>
      <c r="CGC25" s="99"/>
      <c r="CGD25" s="99"/>
      <c r="CGE25" s="100"/>
      <c r="CGF25" s="101"/>
      <c r="CGG25" s="99"/>
      <c r="CGH25" s="452"/>
      <c r="CGI25" s="452"/>
      <c r="CGJ25" s="452"/>
      <c r="CGK25" s="99"/>
      <c r="CGL25" s="99"/>
      <c r="CGM25" s="100"/>
      <c r="CGN25" s="101"/>
      <c r="CGO25" s="99"/>
      <c r="CGP25" s="452"/>
      <c r="CGQ25" s="452"/>
      <c r="CGR25" s="452"/>
      <c r="CGS25" s="99"/>
      <c r="CGT25" s="99"/>
      <c r="CGU25" s="100"/>
      <c r="CGV25" s="101"/>
      <c r="CGW25" s="99"/>
      <c r="CGX25" s="452"/>
      <c r="CGY25" s="452"/>
      <c r="CGZ25" s="452"/>
      <c r="CHA25" s="99"/>
      <c r="CHB25" s="99"/>
      <c r="CHC25" s="100"/>
      <c r="CHD25" s="101"/>
      <c r="CHE25" s="99"/>
      <c r="CHF25" s="452"/>
      <c r="CHG25" s="452"/>
      <c r="CHH25" s="452"/>
      <c r="CHI25" s="99"/>
      <c r="CHJ25" s="99"/>
      <c r="CHK25" s="100"/>
      <c r="CHL25" s="101"/>
      <c r="CHM25" s="99"/>
      <c r="CHN25" s="452"/>
      <c r="CHO25" s="452"/>
      <c r="CHP25" s="452"/>
      <c r="CHQ25" s="99"/>
      <c r="CHR25" s="99"/>
      <c r="CHS25" s="100"/>
      <c r="CHT25" s="101"/>
      <c r="CHU25" s="99"/>
      <c r="CHV25" s="452"/>
      <c r="CHW25" s="452"/>
      <c r="CHX25" s="452"/>
      <c r="CHY25" s="99"/>
      <c r="CHZ25" s="99"/>
      <c r="CIA25" s="100"/>
      <c r="CIB25" s="101"/>
      <c r="CIC25" s="99"/>
      <c r="CID25" s="452"/>
      <c r="CIE25" s="452"/>
      <c r="CIF25" s="452"/>
      <c r="CIG25" s="99"/>
      <c r="CIH25" s="99"/>
      <c r="CII25" s="100"/>
      <c r="CIJ25" s="101"/>
      <c r="CIK25" s="99"/>
      <c r="CIL25" s="452"/>
      <c r="CIM25" s="452"/>
      <c r="CIN25" s="452"/>
      <c r="CIO25" s="99"/>
      <c r="CIP25" s="99"/>
      <c r="CIQ25" s="100"/>
      <c r="CIR25" s="101"/>
      <c r="CIS25" s="99"/>
      <c r="CIT25" s="452"/>
      <c r="CIU25" s="452"/>
      <c r="CIV25" s="452"/>
      <c r="CIW25" s="99"/>
      <c r="CIX25" s="99"/>
      <c r="CIY25" s="100"/>
      <c r="CIZ25" s="101"/>
      <c r="CJA25" s="99"/>
      <c r="CJB25" s="452"/>
      <c r="CJC25" s="452"/>
      <c r="CJD25" s="452"/>
      <c r="CJE25" s="99"/>
      <c r="CJF25" s="99"/>
      <c r="CJG25" s="100"/>
      <c r="CJH25" s="101"/>
      <c r="CJI25" s="99"/>
      <c r="CJJ25" s="452"/>
      <c r="CJK25" s="452"/>
      <c r="CJL25" s="452"/>
      <c r="CJM25" s="99"/>
      <c r="CJN25" s="99"/>
      <c r="CJO25" s="100"/>
      <c r="CJP25" s="101"/>
      <c r="CJQ25" s="99"/>
      <c r="CJR25" s="452"/>
      <c r="CJS25" s="452"/>
      <c r="CJT25" s="452"/>
      <c r="CJU25" s="99"/>
      <c r="CJV25" s="99"/>
      <c r="CJW25" s="100"/>
      <c r="CJX25" s="101"/>
      <c r="CJY25" s="99"/>
      <c r="CJZ25" s="452"/>
      <c r="CKA25" s="452"/>
      <c r="CKB25" s="452"/>
      <c r="CKC25" s="99"/>
      <c r="CKD25" s="99"/>
      <c r="CKE25" s="100"/>
      <c r="CKF25" s="101"/>
      <c r="CKG25" s="99"/>
      <c r="CKH25" s="452"/>
      <c r="CKI25" s="452"/>
      <c r="CKJ25" s="452"/>
      <c r="CKK25" s="99"/>
      <c r="CKL25" s="99"/>
      <c r="CKM25" s="100"/>
      <c r="CKN25" s="101"/>
      <c r="CKO25" s="99"/>
      <c r="CKP25" s="452"/>
      <c r="CKQ25" s="452"/>
      <c r="CKR25" s="452"/>
      <c r="CKS25" s="99"/>
      <c r="CKT25" s="99"/>
      <c r="CKU25" s="100"/>
      <c r="CKV25" s="101"/>
      <c r="CKW25" s="99"/>
      <c r="CKX25" s="452"/>
      <c r="CKY25" s="452"/>
      <c r="CKZ25" s="452"/>
      <c r="CLA25" s="99"/>
      <c r="CLB25" s="99"/>
      <c r="CLC25" s="100"/>
      <c r="CLD25" s="101"/>
      <c r="CLE25" s="99"/>
      <c r="CLF25" s="452"/>
      <c r="CLG25" s="452"/>
      <c r="CLH25" s="452"/>
      <c r="CLI25" s="99"/>
      <c r="CLJ25" s="99"/>
      <c r="CLK25" s="100"/>
      <c r="CLL25" s="101"/>
      <c r="CLM25" s="99"/>
      <c r="CLN25" s="452"/>
      <c r="CLO25" s="452"/>
      <c r="CLP25" s="452"/>
      <c r="CLQ25" s="99"/>
      <c r="CLR25" s="99"/>
      <c r="CLS25" s="100"/>
      <c r="CLT25" s="101"/>
      <c r="CLU25" s="99"/>
      <c r="CLV25" s="452"/>
      <c r="CLW25" s="452"/>
      <c r="CLX25" s="452"/>
      <c r="CLY25" s="99"/>
      <c r="CLZ25" s="99"/>
      <c r="CMA25" s="100"/>
      <c r="CMB25" s="101"/>
      <c r="CMC25" s="99"/>
      <c r="CMD25" s="452"/>
      <c r="CME25" s="452"/>
      <c r="CMF25" s="452"/>
      <c r="CMG25" s="99"/>
      <c r="CMH25" s="99"/>
      <c r="CMI25" s="100"/>
      <c r="CMJ25" s="101"/>
      <c r="CMK25" s="99"/>
      <c r="CML25" s="452"/>
      <c r="CMM25" s="452"/>
      <c r="CMN25" s="452"/>
      <c r="CMO25" s="99"/>
      <c r="CMP25" s="99"/>
      <c r="CMQ25" s="100"/>
      <c r="CMR25" s="101"/>
      <c r="CMS25" s="99"/>
      <c r="CMT25" s="452"/>
      <c r="CMU25" s="452"/>
      <c r="CMV25" s="452"/>
      <c r="CMW25" s="99"/>
      <c r="CMX25" s="99"/>
      <c r="CMY25" s="100"/>
      <c r="CMZ25" s="101"/>
      <c r="CNA25" s="99"/>
      <c r="CNB25" s="452"/>
      <c r="CNC25" s="452"/>
      <c r="CND25" s="452"/>
      <c r="CNE25" s="99"/>
      <c r="CNF25" s="99"/>
      <c r="CNG25" s="100"/>
      <c r="CNH25" s="101"/>
      <c r="CNI25" s="99"/>
      <c r="CNJ25" s="452"/>
      <c r="CNK25" s="452"/>
      <c r="CNL25" s="452"/>
      <c r="CNM25" s="99"/>
      <c r="CNN25" s="99"/>
      <c r="CNO25" s="100"/>
      <c r="CNP25" s="101"/>
      <c r="CNQ25" s="99"/>
      <c r="CNR25" s="452"/>
      <c r="CNS25" s="452"/>
      <c r="CNT25" s="452"/>
      <c r="CNU25" s="99"/>
      <c r="CNV25" s="99"/>
      <c r="CNW25" s="100"/>
      <c r="CNX25" s="101"/>
      <c r="CNY25" s="99"/>
      <c r="CNZ25" s="452"/>
      <c r="COA25" s="452"/>
      <c r="COB25" s="452"/>
      <c r="COC25" s="99"/>
      <c r="COD25" s="99"/>
      <c r="COE25" s="100"/>
      <c r="COF25" s="101"/>
      <c r="COG25" s="99"/>
      <c r="COH25" s="452"/>
      <c r="COI25" s="452"/>
      <c r="COJ25" s="452"/>
      <c r="COK25" s="99"/>
      <c r="COL25" s="99"/>
      <c r="COM25" s="100"/>
      <c r="CON25" s="101"/>
      <c r="COO25" s="99"/>
      <c r="COP25" s="452"/>
      <c r="COQ25" s="452"/>
      <c r="COR25" s="452"/>
      <c r="COS25" s="99"/>
      <c r="COT25" s="99"/>
      <c r="COU25" s="100"/>
      <c r="COV25" s="101"/>
      <c r="COW25" s="99"/>
      <c r="COX25" s="452"/>
      <c r="COY25" s="452"/>
      <c r="COZ25" s="452"/>
      <c r="CPA25" s="99"/>
      <c r="CPB25" s="99"/>
      <c r="CPC25" s="100"/>
      <c r="CPD25" s="101"/>
      <c r="CPE25" s="99"/>
      <c r="CPF25" s="452"/>
      <c r="CPG25" s="452"/>
      <c r="CPH25" s="452"/>
      <c r="CPI25" s="99"/>
      <c r="CPJ25" s="99"/>
      <c r="CPK25" s="100"/>
      <c r="CPL25" s="101"/>
      <c r="CPM25" s="99"/>
      <c r="CPN25" s="452"/>
      <c r="CPO25" s="452"/>
      <c r="CPP25" s="452"/>
      <c r="CPQ25" s="99"/>
      <c r="CPR25" s="99"/>
      <c r="CPS25" s="100"/>
      <c r="CPT25" s="101"/>
      <c r="CPU25" s="99"/>
      <c r="CPV25" s="452"/>
      <c r="CPW25" s="452"/>
      <c r="CPX25" s="452"/>
      <c r="CPY25" s="99"/>
      <c r="CPZ25" s="99"/>
      <c r="CQA25" s="100"/>
      <c r="CQB25" s="101"/>
      <c r="CQC25" s="99"/>
      <c r="CQD25" s="452"/>
      <c r="CQE25" s="452"/>
      <c r="CQF25" s="452"/>
      <c r="CQG25" s="99"/>
      <c r="CQH25" s="99"/>
      <c r="CQI25" s="100"/>
      <c r="CQJ25" s="101"/>
      <c r="CQK25" s="99"/>
      <c r="CQL25" s="452"/>
      <c r="CQM25" s="452"/>
      <c r="CQN25" s="452"/>
      <c r="CQO25" s="99"/>
      <c r="CQP25" s="99"/>
      <c r="CQQ25" s="100"/>
      <c r="CQR25" s="101"/>
      <c r="CQS25" s="99"/>
      <c r="CQT25" s="452"/>
      <c r="CQU25" s="452"/>
      <c r="CQV25" s="452"/>
      <c r="CQW25" s="99"/>
      <c r="CQX25" s="99"/>
      <c r="CQY25" s="100"/>
      <c r="CQZ25" s="101"/>
      <c r="CRA25" s="99"/>
      <c r="CRB25" s="452"/>
      <c r="CRC25" s="452"/>
      <c r="CRD25" s="452"/>
      <c r="CRE25" s="99"/>
      <c r="CRF25" s="99"/>
      <c r="CRG25" s="100"/>
      <c r="CRH25" s="101"/>
      <c r="CRI25" s="99"/>
      <c r="CRJ25" s="452"/>
      <c r="CRK25" s="452"/>
      <c r="CRL25" s="452"/>
      <c r="CRM25" s="99"/>
      <c r="CRN25" s="99"/>
      <c r="CRO25" s="100"/>
      <c r="CRP25" s="101"/>
      <c r="CRQ25" s="99"/>
      <c r="CRR25" s="452"/>
      <c r="CRS25" s="452"/>
      <c r="CRT25" s="452"/>
      <c r="CRU25" s="99"/>
      <c r="CRV25" s="99"/>
      <c r="CRW25" s="100"/>
      <c r="CRX25" s="101"/>
      <c r="CRY25" s="99"/>
      <c r="CRZ25" s="452"/>
      <c r="CSA25" s="452"/>
      <c r="CSB25" s="452"/>
      <c r="CSC25" s="99"/>
      <c r="CSD25" s="99"/>
      <c r="CSE25" s="100"/>
      <c r="CSF25" s="101"/>
      <c r="CSG25" s="99"/>
      <c r="CSH25" s="452"/>
      <c r="CSI25" s="452"/>
      <c r="CSJ25" s="452"/>
      <c r="CSK25" s="99"/>
      <c r="CSL25" s="99"/>
      <c r="CSM25" s="100"/>
      <c r="CSN25" s="101"/>
      <c r="CSO25" s="99"/>
      <c r="CSP25" s="452"/>
      <c r="CSQ25" s="452"/>
      <c r="CSR25" s="452"/>
      <c r="CSS25" s="99"/>
      <c r="CST25" s="99"/>
      <c r="CSU25" s="100"/>
      <c r="CSV25" s="101"/>
      <c r="CSW25" s="99"/>
      <c r="CSX25" s="452"/>
      <c r="CSY25" s="452"/>
      <c r="CSZ25" s="452"/>
      <c r="CTA25" s="99"/>
      <c r="CTB25" s="99"/>
      <c r="CTC25" s="100"/>
      <c r="CTD25" s="101"/>
      <c r="CTE25" s="99"/>
      <c r="CTF25" s="452"/>
      <c r="CTG25" s="452"/>
      <c r="CTH25" s="452"/>
      <c r="CTI25" s="99"/>
      <c r="CTJ25" s="99"/>
      <c r="CTK25" s="100"/>
      <c r="CTL25" s="101"/>
      <c r="CTM25" s="99"/>
      <c r="CTN25" s="452"/>
      <c r="CTO25" s="452"/>
      <c r="CTP25" s="452"/>
      <c r="CTQ25" s="99"/>
      <c r="CTR25" s="99"/>
      <c r="CTS25" s="100"/>
      <c r="CTT25" s="101"/>
      <c r="CTU25" s="99"/>
      <c r="CTV25" s="452"/>
      <c r="CTW25" s="452"/>
      <c r="CTX25" s="452"/>
      <c r="CTY25" s="99"/>
      <c r="CTZ25" s="99"/>
      <c r="CUA25" s="100"/>
      <c r="CUB25" s="101"/>
      <c r="CUC25" s="99"/>
      <c r="CUD25" s="452"/>
      <c r="CUE25" s="452"/>
      <c r="CUF25" s="452"/>
      <c r="CUG25" s="99"/>
      <c r="CUH25" s="99"/>
      <c r="CUI25" s="100"/>
      <c r="CUJ25" s="101"/>
      <c r="CUK25" s="99"/>
      <c r="CUL25" s="452"/>
      <c r="CUM25" s="452"/>
      <c r="CUN25" s="452"/>
      <c r="CUO25" s="99"/>
      <c r="CUP25" s="99"/>
      <c r="CUQ25" s="100"/>
      <c r="CUR25" s="101"/>
      <c r="CUS25" s="99"/>
      <c r="CUT25" s="452"/>
      <c r="CUU25" s="452"/>
      <c r="CUV25" s="452"/>
      <c r="CUW25" s="99"/>
      <c r="CUX25" s="99"/>
      <c r="CUY25" s="100"/>
      <c r="CUZ25" s="101"/>
      <c r="CVA25" s="99"/>
      <c r="CVB25" s="452"/>
      <c r="CVC25" s="452"/>
      <c r="CVD25" s="452"/>
      <c r="CVE25" s="99"/>
      <c r="CVF25" s="99"/>
      <c r="CVG25" s="100"/>
      <c r="CVH25" s="101"/>
      <c r="CVI25" s="99"/>
      <c r="CVJ25" s="452"/>
      <c r="CVK25" s="452"/>
      <c r="CVL25" s="452"/>
      <c r="CVM25" s="99"/>
      <c r="CVN25" s="99"/>
      <c r="CVO25" s="100"/>
      <c r="CVP25" s="101"/>
      <c r="CVQ25" s="99"/>
      <c r="CVR25" s="452"/>
      <c r="CVS25" s="452"/>
      <c r="CVT25" s="452"/>
      <c r="CVU25" s="99"/>
      <c r="CVV25" s="99"/>
      <c r="CVW25" s="100"/>
      <c r="CVX25" s="101"/>
      <c r="CVY25" s="99"/>
      <c r="CVZ25" s="452"/>
      <c r="CWA25" s="452"/>
      <c r="CWB25" s="452"/>
      <c r="CWC25" s="99"/>
      <c r="CWD25" s="99"/>
      <c r="CWE25" s="100"/>
      <c r="CWF25" s="101"/>
      <c r="CWG25" s="99"/>
      <c r="CWH25" s="452"/>
      <c r="CWI25" s="452"/>
      <c r="CWJ25" s="452"/>
      <c r="CWK25" s="99"/>
      <c r="CWL25" s="99"/>
      <c r="CWM25" s="100"/>
      <c r="CWN25" s="101"/>
      <c r="CWO25" s="99"/>
      <c r="CWP25" s="452"/>
      <c r="CWQ25" s="452"/>
      <c r="CWR25" s="452"/>
      <c r="CWS25" s="99"/>
      <c r="CWT25" s="99"/>
      <c r="CWU25" s="100"/>
      <c r="CWV25" s="101"/>
      <c r="CWW25" s="99"/>
      <c r="CWX25" s="452"/>
      <c r="CWY25" s="452"/>
      <c r="CWZ25" s="452"/>
      <c r="CXA25" s="99"/>
      <c r="CXB25" s="99"/>
      <c r="CXC25" s="100"/>
      <c r="CXD25" s="101"/>
      <c r="CXE25" s="99"/>
      <c r="CXF25" s="452"/>
      <c r="CXG25" s="452"/>
      <c r="CXH25" s="452"/>
      <c r="CXI25" s="99"/>
      <c r="CXJ25" s="99"/>
      <c r="CXK25" s="100"/>
      <c r="CXL25" s="101"/>
      <c r="CXM25" s="99"/>
      <c r="CXN25" s="452"/>
      <c r="CXO25" s="452"/>
      <c r="CXP25" s="452"/>
      <c r="CXQ25" s="99"/>
      <c r="CXR25" s="99"/>
      <c r="CXS25" s="100"/>
      <c r="CXT25" s="101"/>
      <c r="CXU25" s="99"/>
      <c r="CXV25" s="452"/>
      <c r="CXW25" s="452"/>
      <c r="CXX25" s="452"/>
      <c r="CXY25" s="99"/>
      <c r="CXZ25" s="99"/>
      <c r="CYA25" s="100"/>
      <c r="CYB25" s="101"/>
      <c r="CYC25" s="99"/>
      <c r="CYD25" s="452"/>
      <c r="CYE25" s="452"/>
      <c r="CYF25" s="452"/>
      <c r="CYG25" s="99"/>
      <c r="CYH25" s="99"/>
      <c r="CYI25" s="100"/>
      <c r="CYJ25" s="101"/>
      <c r="CYK25" s="99"/>
      <c r="CYL25" s="452"/>
      <c r="CYM25" s="452"/>
      <c r="CYN25" s="452"/>
      <c r="CYO25" s="99"/>
      <c r="CYP25" s="99"/>
      <c r="CYQ25" s="100"/>
      <c r="CYR25" s="101"/>
      <c r="CYS25" s="99"/>
      <c r="CYT25" s="452"/>
      <c r="CYU25" s="452"/>
      <c r="CYV25" s="452"/>
      <c r="CYW25" s="99"/>
      <c r="CYX25" s="99"/>
      <c r="CYY25" s="100"/>
      <c r="CYZ25" s="101"/>
      <c r="CZA25" s="99"/>
      <c r="CZB25" s="452"/>
      <c r="CZC25" s="452"/>
      <c r="CZD25" s="452"/>
      <c r="CZE25" s="99"/>
      <c r="CZF25" s="99"/>
      <c r="CZG25" s="100"/>
      <c r="CZH25" s="101"/>
      <c r="CZI25" s="99"/>
      <c r="CZJ25" s="452"/>
      <c r="CZK25" s="452"/>
      <c r="CZL25" s="452"/>
      <c r="CZM25" s="99"/>
      <c r="CZN25" s="99"/>
      <c r="CZO25" s="100"/>
      <c r="CZP25" s="101"/>
      <c r="CZQ25" s="99"/>
      <c r="CZR25" s="452"/>
      <c r="CZS25" s="452"/>
      <c r="CZT25" s="452"/>
      <c r="CZU25" s="99"/>
      <c r="CZV25" s="99"/>
      <c r="CZW25" s="100"/>
      <c r="CZX25" s="101"/>
      <c r="CZY25" s="99"/>
      <c r="CZZ25" s="452"/>
      <c r="DAA25" s="452"/>
      <c r="DAB25" s="452"/>
      <c r="DAC25" s="99"/>
      <c r="DAD25" s="99"/>
      <c r="DAE25" s="100"/>
      <c r="DAF25" s="101"/>
      <c r="DAG25" s="99"/>
      <c r="DAH25" s="452"/>
      <c r="DAI25" s="452"/>
      <c r="DAJ25" s="452"/>
      <c r="DAK25" s="99"/>
      <c r="DAL25" s="99"/>
      <c r="DAM25" s="100"/>
      <c r="DAN25" s="101"/>
      <c r="DAO25" s="99"/>
      <c r="DAP25" s="452"/>
      <c r="DAQ25" s="452"/>
      <c r="DAR25" s="452"/>
      <c r="DAS25" s="99"/>
      <c r="DAT25" s="99"/>
      <c r="DAU25" s="100"/>
      <c r="DAV25" s="101"/>
      <c r="DAW25" s="99"/>
      <c r="DAX25" s="452"/>
      <c r="DAY25" s="452"/>
      <c r="DAZ25" s="452"/>
      <c r="DBA25" s="99"/>
      <c r="DBB25" s="99"/>
      <c r="DBC25" s="100"/>
      <c r="DBD25" s="101"/>
      <c r="DBE25" s="99"/>
      <c r="DBF25" s="452"/>
      <c r="DBG25" s="452"/>
      <c r="DBH25" s="452"/>
      <c r="DBI25" s="99"/>
      <c r="DBJ25" s="99"/>
      <c r="DBK25" s="100"/>
      <c r="DBL25" s="101"/>
      <c r="DBM25" s="99"/>
      <c r="DBN25" s="452"/>
      <c r="DBO25" s="452"/>
      <c r="DBP25" s="452"/>
      <c r="DBQ25" s="99"/>
      <c r="DBR25" s="99"/>
      <c r="DBS25" s="100"/>
      <c r="DBT25" s="101"/>
      <c r="DBU25" s="99"/>
      <c r="DBV25" s="452"/>
      <c r="DBW25" s="452"/>
      <c r="DBX25" s="452"/>
      <c r="DBY25" s="99"/>
      <c r="DBZ25" s="99"/>
      <c r="DCA25" s="100"/>
      <c r="DCB25" s="101"/>
      <c r="DCC25" s="99"/>
      <c r="DCD25" s="452"/>
      <c r="DCE25" s="452"/>
      <c r="DCF25" s="452"/>
      <c r="DCG25" s="99"/>
      <c r="DCH25" s="99"/>
      <c r="DCI25" s="100"/>
      <c r="DCJ25" s="101"/>
      <c r="DCK25" s="99"/>
      <c r="DCL25" s="452"/>
      <c r="DCM25" s="452"/>
      <c r="DCN25" s="452"/>
      <c r="DCO25" s="99"/>
      <c r="DCP25" s="99"/>
      <c r="DCQ25" s="100"/>
      <c r="DCR25" s="101"/>
      <c r="DCS25" s="99"/>
      <c r="DCT25" s="452"/>
      <c r="DCU25" s="452"/>
      <c r="DCV25" s="452"/>
      <c r="DCW25" s="99"/>
      <c r="DCX25" s="99"/>
      <c r="DCY25" s="100"/>
      <c r="DCZ25" s="101"/>
      <c r="DDA25" s="99"/>
      <c r="DDB25" s="452"/>
      <c r="DDC25" s="452"/>
      <c r="DDD25" s="452"/>
      <c r="DDE25" s="99"/>
      <c r="DDF25" s="99"/>
      <c r="DDG25" s="100"/>
      <c r="DDH25" s="101"/>
      <c r="DDI25" s="99"/>
      <c r="DDJ25" s="452"/>
      <c r="DDK25" s="452"/>
      <c r="DDL25" s="452"/>
      <c r="DDM25" s="99"/>
      <c r="DDN25" s="99"/>
      <c r="DDO25" s="100"/>
      <c r="DDP25" s="101"/>
      <c r="DDQ25" s="99"/>
      <c r="DDR25" s="452"/>
      <c r="DDS25" s="452"/>
      <c r="DDT25" s="452"/>
      <c r="DDU25" s="99"/>
      <c r="DDV25" s="99"/>
      <c r="DDW25" s="100"/>
      <c r="DDX25" s="101"/>
      <c r="DDY25" s="99"/>
      <c r="DDZ25" s="452"/>
      <c r="DEA25" s="452"/>
      <c r="DEB25" s="452"/>
      <c r="DEC25" s="99"/>
      <c r="DED25" s="99"/>
      <c r="DEE25" s="100"/>
      <c r="DEF25" s="101"/>
      <c r="DEG25" s="99"/>
      <c r="DEH25" s="452"/>
      <c r="DEI25" s="452"/>
      <c r="DEJ25" s="452"/>
      <c r="DEK25" s="99"/>
      <c r="DEL25" s="99"/>
      <c r="DEM25" s="100"/>
      <c r="DEN25" s="101"/>
      <c r="DEO25" s="99"/>
      <c r="DEP25" s="452"/>
      <c r="DEQ25" s="452"/>
      <c r="DER25" s="452"/>
      <c r="DES25" s="99"/>
      <c r="DET25" s="99"/>
      <c r="DEU25" s="100"/>
      <c r="DEV25" s="101"/>
      <c r="DEW25" s="99"/>
      <c r="DEX25" s="452"/>
      <c r="DEY25" s="452"/>
      <c r="DEZ25" s="452"/>
      <c r="DFA25" s="99"/>
      <c r="DFB25" s="99"/>
      <c r="DFC25" s="100"/>
      <c r="DFD25" s="101"/>
      <c r="DFE25" s="99"/>
      <c r="DFF25" s="452"/>
      <c r="DFG25" s="452"/>
      <c r="DFH25" s="452"/>
      <c r="DFI25" s="99"/>
      <c r="DFJ25" s="99"/>
      <c r="DFK25" s="100"/>
      <c r="DFL25" s="101"/>
      <c r="DFM25" s="99"/>
      <c r="DFN25" s="452"/>
      <c r="DFO25" s="452"/>
      <c r="DFP25" s="452"/>
      <c r="DFQ25" s="99"/>
      <c r="DFR25" s="99"/>
      <c r="DFS25" s="100"/>
      <c r="DFT25" s="101"/>
      <c r="DFU25" s="99"/>
      <c r="DFV25" s="452"/>
      <c r="DFW25" s="452"/>
      <c r="DFX25" s="452"/>
      <c r="DFY25" s="99"/>
      <c r="DFZ25" s="99"/>
      <c r="DGA25" s="100"/>
      <c r="DGB25" s="101"/>
      <c r="DGC25" s="99"/>
      <c r="DGD25" s="452"/>
      <c r="DGE25" s="452"/>
      <c r="DGF25" s="452"/>
      <c r="DGG25" s="99"/>
      <c r="DGH25" s="99"/>
      <c r="DGI25" s="100"/>
      <c r="DGJ25" s="101"/>
      <c r="DGK25" s="99"/>
      <c r="DGL25" s="452"/>
      <c r="DGM25" s="452"/>
      <c r="DGN25" s="452"/>
      <c r="DGO25" s="99"/>
      <c r="DGP25" s="99"/>
      <c r="DGQ25" s="100"/>
      <c r="DGR25" s="101"/>
      <c r="DGS25" s="99"/>
      <c r="DGT25" s="452"/>
      <c r="DGU25" s="452"/>
      <c r="DGV25" s="452"/>
      <c r="DGW25" s="99"/>
      <c r="DGX25" s="99"/>
      <c r="DGY25" s="100"/>
      <c r="DGZ25" s="101"/>
      <c r="DHA25" s="99"/>
      <c r="DHB25" s="452"/>
      <c r="DHC25" s="452"/>
      <c r="DHD25" s="452"/>
      <c r="DHE25" s="99"/>
      <c r="DHF25" s="99"/>
      <c r="DHG25" s="100"/>
      <c r="DHH25" s="101"/>
      <c r="DHI25" s="99"/>
      <c r="DHJ25" s="452"/>
      <c r="DHK25" s="452"/>
      <c r="DHL25" s="452"/>
      <c r="DHM25" s="99"/>
      <c r="DHN25" s="99"/>
      <c r="DHO25" s="100"/>
      <c r="DHP25" s="101"/>
      <c r="DHQ25" s="99"/>
      <c r="DHR25" s="452"/>
      <c r="DHS25" s="452"/>
      <c r="DHT25" s="452"/>
      <c r="DHU25" s="99"/>
      <c r="DHV25" s="99"/>
      <c r="DHW25" s="100"/>
      <c r="DHX25" s="101"/>
      <c r="DHY25" s="99"/>
      <c r="DHZ25" s="452"/>
      <c r="DIA25" s="452"/>
      <c r="DIB25" s="452"/>
      <c r="DIC25" s="99"/>
      <c r="DID25" s="99"/>
      <c r="DIE25" s="100"/>
      <c r="DIF25" s="101"/>
      <c r="DIG25" s="99"/>
      <c r="DIH25" s="452"/>
      <c r="DII25" s="452"/>
      <c r="DIJ25" s="452"/>
      <c r="DIK25" s="99"/>
      <c r="DIL25" s="99"/>
      <c r="DIM25" s="100"/>
      <c r="DIN25" s="101"/>
      <c r="DIO25" s="99"/>
      <c r="DIP25" s="452"/>
      <c r="DIQ25" s="452"/>
      <c r="DIR25" s="452"/>
      <c r="DIS25" s="99"/>
      <c r="DIT25" s="99"/>
      <c r="DIU25" s="100"/>
      <c r="DIV25" s="101"/>
      <c r="DIW25" s="99"/>
      <c r="DIX25" s="452"/>
      <c r="DIY25" s="452"/>
      <c r="DIZ25" s="452"/>
      <c r="DJA25" s="99"/>
      <c r="DJB25" s="99"/>
      <c r="DJC25" s="100"/>
      <c r="DJD25" s="101"/>
      <c r="DJE25" s="99"/>
      <c r="DJF25" s="452"/>
      <c r="DJG25" s="452"/>
      <c r="DJH25" s="452"/>
      <c r="DJI25" s="99"/>
      <c r="DJJ25" s="99"/>
      <c r="DJK25" s="100"/>
      <c r="DJL25" s="101"/>
      <c r="DJM25" s="99"/>
      <c r="DJN25" s="452"/>
      <c r="DJO25" s="452"/>
      <c r="DJP25" s="452"/>
      <c r="DJQ25" s="99"/>
      <c r="DJR25" s="99"/>
      <c r="DJS25" s="100"/>
      <c r="DJT25" s="101"/>
      <c r="DJU25" s="99"/>
      <c r="DJV25" s="452"/>
      <c r="DJW25" s="452"/>
      <c r="DJX25" s="452"/>
      <c r="DJY25" s="99"/>
      <c r="DJZ25" s="99"/>
      <c r="DKA25" s="100"/>
      <c r="DKB25" s="101"/>
      <c r="DKC25" s="99"/>
      <c r="DKD25" s="452"/>
      <c r="DKE25" s="452"/>
      <c r="DKF25" s="452"/>
      <c r="DKG25" s="99"/>
      <c r="DKH25" s="99"/>
      <c r="DKI25" s="100"/>
      <c r="DKJ25" s="101"/>
      <c r="DKK25" s="99"/>
      <c r="DKL25" s="452"/>
      <c r="DKM25" s="452"/>
      <c r="DKN25" s="452"/>
      <c r="DKO25" s="99"/>
      <c r="DKP25" s="99"/>
      <c r="DKQ25" s="100"/>
      <c r="DKR25" s="101"/>
      <c r="DKS25" s="99"/>
      <c r="DKT25" s="452"/>
      <c r="DKU25" s="452"/>
      <c r="DKV25" s="452"/>
      <c r="DKW25" s="99"/>
      <c r="DKX25" s="99"/>
      <c r="DKY25" s="100"/>
      <c r="DKZ25" s="101"/>
      <c r="DLA25" s="99"/>
      <c r="DLB25" s="452"/>
      <c r="DLC25" s="452"/>
      <c r="DLD25" s="452"/>
      <c r="DLE25" s="99"/>
      <c r="DLF25" s="99"/>
      <c r="DLG25" s="100"/>
      <c r="DLH25" s="101"/>
      <c r="DLI25" s="99"/>
      <c r="DLJ25" s="452"/>
      <c r="DLK25" s="452"/>
      <c r="DLL25" s="452"/>
      <c r="DLM25" s="99"/>
      <c r="DLN25" s="99"/>
      <c r="DLO25" s="100"/>
      <c r="DLP25" s="101"/>
      <c r="DLQ25" s="99"/>
      <c r="DLR25" s="452"/>
      <c r="DLS25" s="452"/>
      <c r="DLT25" s="452"/>
      <c r="DLU25" s="99"/>
      <c r="DLV25" s="99"/>
      <c r="DLW25" s="100"/>
      <c r="DLX25" s="101"/>
      <c r="DLY25" s="99"/>
      <c r="DLZ25" s="452"/>
      <c r="DMA25" s="452"/>
      <c r="DMB25" s="452"/>
      <c r="DMC25" s="99"/>
      <c r="DMD25" s="99"/>
      <c r="DME25" s="100"/>
      <c r="DMF25" s="101"/>
      <c r="DMG25" s="99"/>
      <c r="DMH25" s="452"/>
      <c r="DMI25" s="452"/>
      <c r="DMJ25" s="452"/>
      <c r="DMK25" s="99"/>
      <c r="DML25" s="99"/>
      <c r="DMM25" s="100"/>
      <c r="DMN25" s="101"/>
      <c r="DMO25" s="99"/>
      <c r="DMP25" s="452"/>
      <c r="DMQ25" s="452"/>
      <c r="DMR25" s="452"/>
      <c r="DMS25" s="99"/>
      <c r="DMT25" s="99"/>
      <c r="DMU25" s="100"/>
      <c r="DMV25" s="101"/>
      <c r="DMW25" s="99"/>
      <c r="DMX25" s="452"/>
      <c r="DMY25" s="452"/>
      <c r="DMZ25" s="452"/>
      <c r="DNA25" s="99"/>
      <c r="DNB25" s="99"/>
      <c r="DNC25" s="100"/>
      <c r="DND25" s="101"/>
      <c r="DNE25" s="99"/>
      <c r="DNF25" s="452"/>
      <c r="DNG25" s="452"/>
      <c r="DNH25" s="452"/>
      <c r="DNI25" s="99"/>
      <c r="DNJ25" s="99"/>
      <c r="DNK25" s="100"/>
      <c r="DNL25" s="101"/>
      <c r="DNM25" s="99"/>
      <c r="DNN25" s="452"/>
      <c r="DNO25" s="452"/>
      <c r="DNP25" s="452"/>
      <c r="DNQ25" s="99"/>
      <c r="DNR25" s="99"/>
      <c r="DNS25" s="100"/>
      <c r="DNT25" s="101"/>
      <c r="DNU25" s="99"/>
      <c r="DNV25" s="452"/>
      <c r="DNW25" s="452"/>
      <c r="DNX25" s="452"/>
      <c r="DNY25" s="99"/>
      <c r="DNZ25" s="99"/>
      <c r="DOA25" s="100"/>
      <c r="DOB25" s="101"/>
      <c r="DOC25" s="99"/>
      <c r="DOD25" s="452"/>
      <c r="DOE25" s="452"/>
      <c r="DOF25" s="452"/>
      <c r="DOG25" s="99"/>
      <c r="DOH25" s="99"/>
      <c r="DOI25" s="100"/>
      <c r="DOJ25" s="101"/>
      <c r="DOK25" s="99"/>
      <c r="DOL25" s="452"/>
      <c r="DOM25" s="452"/>
      <c r="DON25" s="452"/>
      <c r="DOO25" s="99"/>
      <c r="DOP25" s="99"/>
      <c r="DOQ25" s="100"/>
      <c r="DOR25" s="101"/>
      <c r="DOS25" s="99"/>
      <c r="DOT25" s="452"/>
      <c r="DOU25" s="452"/>
      <c r="DOV25" s="452"/>
      <c r="DOW25" s="99"/>
      <c r="DOX25" s="99"/>
      <c r="DOY25" s="100"/>
      <c r="DOZ25" s="101"/>
      <c r="DPA25" s="99"/>
      <c r="DPB25" s="452"/>
      <c r="DPC25" s="452"/>
      <c r="DPD25" s="452"/>
      <c r="DPE25" s="99"/>
      <c r="DPF25" s="99"/>
      <c r="DPG25" s="100"/>
      <c r="DPH25" s="101"/>
      <c r="DPI25" s="99"/>
      <c r="DPJ25" s="452"/>
      <c r="DPK25" s="452"/>
      <c r="DPL25" s="452"/>
      <c r="DPM25" s="99"/>
      <c r="DPN25" s="99"/>
      <c r="DPO25" s="100"/>
      <c r="DPP25" s="101"/>
      <c r="DPQ25" s="99"/>
      <c r="DPR25" s="452"/>
      <c r="DPS25" s="452"/>
      <c r="DPT25" s="452"/>
      <c r="DPU25" s="99"/>
      <c r="DPV25" s="99"/>
      <c r="DPW25" s="100"/>
      <c r="DPX25" s="101"/>
      <c r="DPY25" s="99"/>
      <c r="DPZ25" s="452"/>
      <c r="DQA25" s="452"/>
      <c r="DQB25" s="452"/>
      <c r="DQC25" s="99"/>
      <c r="DQD25" s="99"/>
      <c r="DQE25" s="100"/>
      <c r="DQF25" s="101"/>
      <c r="DQG25" s="99"/>
      <c r="DQH25" s="452"/>
      <c r="DQI25" s="452"/>
      <c r="DQJ25" s="452"/>
      <c r="DQK25" s="99"/>
      <c r="DQL25" s="99"/>
      <c r="DQM25" s="100"/>
      <c r="DQN25" s="101"/>
      <c r="DQO25" s="99"/>
      <c r="DQP25" s="452"/>
      <c r="DQQ25" s="452"/>
      <c r="DQR25" s="452"/>
      <c r="DQS25" s="99"/>
      <c r="DQT25" s="99"/>
      <c r="DQU25" s="100"/>
      <c r="DQV25" s="101"/>
      <c r="DQW25" s="99"/>
      <c r="DQX25" s="452"/>
      <c r="DQY25" s="452"/>
      <c r="DQZ25" s="452"/>
      <c r="DRA25" s="99"/>
      <c r="DRB25" s="99"/>
      <c r="DRC25" s="100"/>
      <c r="DRD25" s="101"/>
      <c r="DRE25" s="99"/>
      <c r="DRF25" s="452"/>
      <c r="DRG25" s="452"/>
      <c r="DRH25" s="452"/>
      <c r="DRI25" s="99"/>
      <c r="DRJ25" s="99"/>
      <c r="DRK25" s="100"/>
      <c r="DRL25" s="101"/>
      <c r="DRM25" s="99"/>
      <c r="DRN25" s="452"/>
      <c r="DRO25" s="452"/>
      <c r="DRP25" s="452"/>
      <c r="DRQ25" s="99"/>
      <c r="DRR25" s="99"/>
      <c r="DRS25" s="100"/>
      <c r="DRT25" s="101"/>
      <c r="DRU25" s="99"/>
      <c r="DRV25" s="452"/>
      <c r="DRW25" s="452"/>
      <c r="DRX25" s="452"/>
      <c r="DRY25" s="99"/>
      <c r="DRZ25" s="99"/>
      <c r="DSA25" s="100"/>
      <c r="DSB25" s="101"/>
      <c r="DSC25" s="99"/>
      <c r="DSD25" s="452"/>
      <c r="DSE25" s="452"/>
      <c r="DSF25" s="452"/>
      <c r="DSG25" s="99"/>
      <c r="DSH25" s="99"/>
      <c r="DSI25" s="100"/>
      <c r="DSJ25" s="101"/>
      <c r="DSK25" s="99"/>
      <c r="DSL25" s="452"/>
      <c r="DSM25" s="452"/>
      <c r="DSN25" s="452"/>
      <c r="DSO25" s="99"/>
      <c r="DSP25" s="99"/>
      <c r="DSQ25" s="100"/>
      <c r="DSR25" s="101"/>
      <c r="DSS25" s="99"/>
      <c r="DST25" s="452"/>
      <c r="DSU25" s="452"/>
      <c r="DSV25" s="452"/>
      <c r="DSW25" s="99"/>
      <c r="DSX25" s="99"/>
      <c r="DSY25" s="100"/>
      <c r="DSZ25" s="101"/>
      <c r="DTA25" s="99"/>
      <c r="DTB25" s="452"/>
      <c r="DTC25" s="452"/>
      <c r="DTD25" s="452"/>
      <c r="DTE25" s="99"/>
      <c r="DTF25" s="99"/>
      <c r="DTG25" s="100"/>
      <c r="DTH25" s="101"/>
      <c r="DTI25" s="99"/>
      <c r="DTJ25" s="452"/>
      <c r="DTK25" s="452"/>
      <c r="DTL25" s="452"/>
      <c r="DTM25" s="99"/>
      <c r="DTN25" s="99"/>
      <c r="DTO25" s="100"/>
      <c r="DTP25" s="101"/>
      <c r="DTQ25" s="99"/>
      <c r="DTR25" s="452"/>
      <c r="DTS25" s="452"/>
      <c r="DTT25" s="452"/>
      <c r="DTU25" s="99"/>
      <c r="DTV25" s="99"/>
      <c r="DTW25" s="100"/>
      <c r="DTX25" s="101"/>
      <c r="DTY25" s="99"/>
      <c r="DTZ25" s="452"/>
      <c r="DUA25" s="452"/>
      <c r="DUB25" s="452"/>
      <c r="DUC25" s="99"/>
      <c r="DUD25" s="99"/>
      <c r="DUE25" s="100"/>
      <c r="DUF25" s="101"/>
      <c r="DUG25" s="99"/>
      <c r="DUH25" s="452"/>
      <c r="DUI25" s="452"/>
      <c r="DUJ25" s="452"/>
      <c r="DUK25" s="99"/>
      <c r="DUL25" s="99"/>
      <c r="DUM25" s="100"/>
      <c r="DUN25" s="101"/>
      <c r="DUO25" s="99"/>
      <c r="DUP25" s="452"/>
      <c r="DUQ25" s="452"/>
      <c r="DUR25" s="452"/>
      <c r="DUS25" s="99"/>
      <c r="DUT25" s="99"/>
      <c r="DUU25" s="100"/>
      <c r="DUV25" s="101"/>
      <c r="DUW25" s="99"/>
      <c r="DUX25" s="452"/>
      <c r="DUY25" s="452"/>
      <c r="DUZ25" s="452"/>
      <c r="DVA25" s="99"/>
      <c r="DVB25" s="99"/>
      <c r="DVC25" s="100"/>
      <c r="DVD25" s="101"/>
      <c r="DVE25" s="99"/>
      <c r="DVF25" s="452"/>
      <c r="DVG25" s="452"/>
      <c r="DVH25" s="452"/>
      <c r="DVI25" s="99"/>
      <c r="DVJ25" s="99"/>
      <c r="DVK25" s="100"/>
      <c r="DVL25" s="101"/>
      <c r="DVM25" s="99"/>
      <c r="DVN25" s="452"/>
      <c r="DVO25" s="452"/>
      <c r="DVP25" s="452"/>
      <c r="DVQ25" s="99"/>
      <c r="DVR25" s="99"/>
      <c r="DVS25" s="100"/>
      <c r="DVT25" s="101"/>
      <c r="DVU25" s="99"/>
      <c r="DVV25" s="452"/>
      <c r="DVW25" s="452"/>
      <c r="DVX25" s="452"/>
      <c r="DVY25" s="99"/>
      <c r="DVZ25" s="99"/>
      <c r="DWA25" s="100"/>
      <c r="DWB25" s="101"/>
      <c r="DWC25" s="99"/>
      <c r="DWD25" s="452"/>
      <c r="DWE25" s="452"/>
      <c r="DWF25" s="452"/>
      <c r="DWG25" s="99"/>
      <c r="DWH25" s="99"/>
      <c r="DWI25" s="100"/>
      <c r="DWJ25" s="101"/>
      <c r="DWK25" s="99"/>
      <c r="DWL25" s="452"/>
      <c r="DWM25" s="452"/>
      <c r="DWN25" s="452"/>
      <c r="DWO25" s="99"/>
      <c r="DWP25" s="99"/>
      <c r="DWQ25" s="100"/>
      <c r="DWR25" s="101"/>
      <c r="DWS25" s="99"/>
      <c r="DWT25" s="452"/>
      <c r="DWU25" s="452"/>
      <c r="DWV25" s="452"/>
      <c r="DWW25" s="99"/>
      <c r="DWX25" s="99"/>
      <c r="DWY25" s="100"/>
      <c r="DWZ25" s="101"/>
      <c r="DXA25" s="99"/>
      <c r="DXB25" s="452"/>
      <c r="DXC25" s="452"/>
      <c r="DXD25" s="452"/>
      <c r="DXE25" s="99"/>
      <c r="DXF25" s="99"/>
      <c r="DXG25" s="100"/>
      <c r="DXH25" s="101"/>
      <c r="DXI25" s="99"/>
      <c r="DXJ25" s="452"/>
      <c r="DXK25" s="452"/>
      <c r="DXL25" s="452"/>
      <c r="DXM25" s="99"/>
      <c r="DXN25" s="99"/>
      <c r="DXO25" s="100"/>
      <c r="DXP25" s="101"/>
      <c r="DXQ25" s="99"/>
      <c r="DXR25" s="452"/>
      <c r="DXS25" s="452"/>
      <c r="DXT25" s="452"/>
      <c r="DXU25" s="99"/>
      <c r="DXV25" s="99"/>
      <c r="DXW25" s="100"/>
      <c r="DXX25" s="101"/>
      <c r="DXY25" s="99"/>
      <c r="DXZ25" s="452"/>
      <c r="DYA25" s="452"/>
      <c r="DYB25" s="452"/>
      <c r="DYC25" s="99"/>
      <c r="DYD25" s="99"/>
      <c r="DYE25" s="100"/>
      <c r="DYF25" s="101"/>
      <c r="DYG25" s="99"/>
      <c r="DYH25" s="452"/>
      <c r="DYI25" s="452"/>
      <c r="DYJ25" s="452"/>
      <c r="DYK25" s="99"/>
      <c r="DYL25" s="99"/>
      <c r="DYM25" s="100"/>
      <c r="DYN25" s="101"/>
      <c r="DYO25" s="99"/>
      <c r="DYP25" s="452"/>
      <c r="DYQ25" s="452"/>
      <c r="DYR25" s="452"/>
      <c r="DYS25" s="99"/>
      <c r="DYT25" s="99"/>
      <c r="DYU25" s="100"/>
      <c r="DYV25" s="101"/>
      <c r="DYW25" s="99"/>
      <c r="DYX25" s="452"/>
      <c r="DYY25" s="452"/>
      <c r="DYZ25" s="452"/>
      <c r="DZA25" s="99"/>
      <c r="DZB25" s="99"/>
      <c r="DZC25" s="100"/>
      <c r="DZD25" s="101"/>
      <c r="DZE25" s="99"/>
      <c r="DZF25" s="452"/>
      <c r="DZG25" s="452"/>
      <c r="DZH25" s="452"/>
      <c r="DZI25" s="99"/>
      <c r="DZJ25" s="99"/>
      <c r="DZK25" s="100"/>
      <c r="DZL25" s="101"/>
      <c r="DZM25" s="99"/>
      <c r="DZN25" s="452"/>
      <c r="DZO25" s="452"/>
      <c r="DZP25" s="452"/>
      <c r="DZQ25" s="99"/>
      <c r="DZR25" s="99"/>
      <c r="DZS25" s="100"/>
      <c r="DZT25" s="101"/>
      <c r="DZU25" s="99"/>
      <c r="DZV25" s="452"/>
      <c r="DZW25" s="452"/>
      <c r="DZX25" s="452"/>
      <c r="DZY25" s="99"/>
      <c r="DZZ25" s="99"/>
      <c r="EAA25" s="100"/>
      <c r="EAB25" s="101"/>
      <c r="EAC25" s="99"/>
      <c r="EAD25" s="452"/>
      <c r="EAE25" s="452"/>
      <c r="EAF25" s="452"/>
      <c r="EAG25" s="99"/>
      <c r="EAH25" s="99"/>
      <c r="EAI25" s="100"/>
      <c r="EAJ25" s="101"/>
      <c r="EAK25" s="99"/>
      <c r="EAL25" s="452"/>
      <c r="EAM25" s="452"/>
      <c r="EAN25" s="452"/>
      <c r="EAO25" s="99"/>
      <c r="EAP25" s="99"/>
      <c r="EAQ25" s="100"/>
      <c r="EAR25" s="101"/>
      <c r="EAS25" s="99"/>
      <c r="EAT25" s="452"/>
      <c r="EAU25" s="452"/>
      <c r="EAV25" s="452"/>
      <c r="EAW25" s="99"/>
      <c r="EAX25" s="99"/>
      <c r="EAY25" s="100"/>
      <c r="EAZ25" s="101"/>
      <c r="EBA25" s="99"/>
      <c r="EBB25" s="452"/>
      <c r="EBC25" s="452"/>
      <c r="EBD25" s="452"/>
      <c r="EBE25" s="99"/>
      <c r="EBF25" s="99"/>
      <c r="EBG25" s="100"/>
      <c r="EBH25" s="101"/>
      <c r="EBI25" s="99"/>
      <c r="EBJ25" s="452"/>
      <c r="EBK25" s="452"/>
      <c r="EBL25" s="452"/>
      <c r="EBM25" s="99"/>
      <c r="EBN25" s="99"/>
      <c r="EBO25" s="100"/>
      <c r="EBP25" s="101"/>
      <c r="EBQ25" s="99"/>
      <c r="EBR25" s="452"/>
      <c r="EBS25" s="452"/>
      <c r="EBT25" s="452"/>
      <c r="EBU25" s="99"/>
      <c r="EBV25" s="99"/>
      <c r="EBW25" s="100"/>
      <c r="EBX25" s="101"/>
      <c r="EBY25" s="99"/>
      <c r="EBZ25" s="452"/>
      <c r="ECA25" s="452"/>
      <c r="ECB25" s="452"/>
      <c r="ECC25" s="99"/>
      <c r="ECD25" s="99"/>
      <c r="ECE25" s="100"/>
      <c r="ECF25" s="101"/>
      <c r="ECG25" s="99"/>
      <c r="ECH25" s="452"/>
      <c r="ECI25" s="452"/>
      <c r="ECJ25" s="452"/>
      <c r="ECK25" s="99"/>
      <c r="ECL25" s="99"/>
      <c r="ECM25" s="100"/>
      <c r="ECN25" s="101"/>
      <c r="ECO25" s="99"/>
      <c r="ECP25" s="452"/>
      <c r="ECQ25" s="452"/>
      <c r="ECR25" s="452"/>
      <c r="ECS25" s="99"/>
      <c r="ECT25" s="99"/>
      <c r="ECU25" s="100"/>
      <c r="ECV25" s="101"/>
      <c r="ECW25" s="99"/>
      <c r="ECX25" s="452"/>
      <c r="ECY25" s="452"/>
      <c r="ECZ25" s="452"/>
      <c r="EDA25" s="99"/>
      <c r="EDB25" s="99"/>
      <c r="EDC25" s="100"/>
      <c r="EDD25" s="101"/>
      <c r="EDE25" s="99"/>
      <c r="EDF25" s="452"/>
      <c r="EDG25" s="452"/>
      <c r="EDH25" s="452"/>
      <c r="EDI25" s="99"/>
      <c r="EDJ25" s="99"/>
      <c r="EDK25" s="100"/>
      <c r="EDL25" s="101"/>
      <c r="EDM25" s="99"/>
      <c r="EDN25" s="452"/>
      <c r="EDO25" s="452"/>
      <c r="EDP25" s="452"/>
      <c r="EDQ25" s="99"/>
      <c r="EDR25" s="99"/>
      <c r="EDS25" s="100"/>
      <c r="EDT25" s="101"/>
      <c r="EDU25" s="99"/>
      <c r="EDV25" s="452"/>
      <c r="EDW25" s="452"/>
      <c r="EDX25" s="452"/>
      <c r="EDY25" s="99"/>
      <c r="EDZ25" s="99"/>
      <c r="EEA25" s="100"/>
      <c r="EEB25" s="101"/>
      <c r="EEC25" s="99"/>
      <c r="EED25" s="452"/>
      <c r="EEE25" s="452"/>
      <c r="EEF25" s="452"/>
      <c r="EEG25" s="99"/>
      <c r="EEH25" s="99"/>
      <c r="EEI25" s="100"/>
      <c r="EEJ25" s="101"/>
      <c r="EEK25" s="99"/>
      <c r="EEL25" s="452"/>
      <c r="EEM25" s="452"/>
      <c r="EEN25" s="452"/>
      <c r="EEO25" s="99"/>
      <c r="EEP25" s="99"/>
      <c r="EEQ25" s="100"/>
      <c r="EER25" s="101"/>
      <c r="EES25" s="99"/>
      <c r="EET25" s="452"/>
      <c r="EEU25" s="452"/>
      <c r="EEV25" s="452"/>
      <c r="EEW25" s="99"/>
      <c r="EEX25" s="99"/>
      <c r="EEY25" s="100"/>
      <c r="EEZ25" s="101"/>
      <c r="EFA25" s="99"/>
      <c r="EFB25" s="452"/>
      <c r="EFC25" s="452"/>
      <c r="EFD25" s="452"/>
      <c r="EFE25" s="99"/>
      <c r="EFF25" s="99"/>
      <c r="EFG25" s="100"/>
      <c r="EFH25" s="101"/>
      <c r="EFI25" s="99"/>
      <c r="EFJ25" s="452"/>
      <c r="EFK25" s="452"/>
      <c r="EFL25" s="452"/>
      <c r="EFM25" s="99"/>
      <c r="EFN25" s="99"/>
      <c r="EFO25" s="100"/>
      <c r="EFP25" s="101"/>
      <c r="EFQ25" s="99"/>
      <c r="EFR25" s="452"/>
      <c r="EFS25" s="452"/>
      <c r="EFT25" s="452"/>
      <c r="EFU25" s="99"/>
      <c r="EFV25" s="99"/>
      <c r="EFW25" s="100"/>
      <c r="EFX25" s="101"/>
      <c r="EFY25" s="99"/>
      <c r="EFZ25" s="452"/>
      <c r="EGA25" s="452"/>
      <c r="EGB25" s="452"/>
      <c r="EGC25" s="99"/>
      <c r="EGD25" s="99"/>
      <c r="EGE25" s="100"/>
      <c r="EGF25" s="101"/>
      <c r="EGG25" s="99"/>
      <c r="EGH25" s="452"/>
      <c r="EGI25" s="452"/>
      <c r="EGJ25" s="452"/>
      <c r="EGK25" s="99"/>
      <c r="EGL25" s="99"/>
      <c r="EGM25" s="100"/>
      <c r="EGN25" s="101"/>
      <c r="EGO25" s="99"/>
      <c r="EGP25" s="452"/>
      <c r="EGQ25" s="452"/>
      <c r="EGR25" s="452"/>
      <c r="EGS25" s="99"/>
      <c r="EGT25" s="99"/>
      <c r="EGU25" s="100"/>
      <c r="EGV25" s="101"/>
      <c r="EGW25" s="99"/>
      <c r="EGX25" s="452"/>
      <c r="EGY25" s="452"/>
      <c r="EGZ25" s="452"/>
      <c r="EHA25" s="99"/>
      <c r="EHB25" s="99"/>
      <c r="EHC25" s="100"/>
      <c r="EHD25" s="101"/>
      <c r="EHE25" s="99"/>
      <c r="EHF25" s="452"/>
      <c r="EHG25" s="452"/>
      <c r="EHH25" s="452"/>
      <c r="EHI25" s="99"/>
      <c r="EHJ25" s="99"/>
      <c r="EHK25" s="100"/>
      <c r="EHL25" s="101"/>
      <c r="EHM25" s="99"/>
      <c r="EHN25" s="452"/>
      <c r="EHO25" s="452"/>
      <c r="EHP25" s="452"/>
      <c r="EHQ25" s="99"/>
      <c r="EHR25" s="99"/>
      <c r="EHS25" s="100"/>
      <c r="EHT25" s="101"/>
      <c r="EHU25" s="99"/>
      <c r="EHV25" s="452"/>
      <c r="EHW25" s="452"/>
      <c r="EHX25" s="452"/>
      <c r="EHY25" s="99"/>
      <c r="EHZ25" s="99"/>
      <c r="EIA25" s="100"/>
      <c r="EIB25" s="101"/>
      <c r="EIC25" s="99"/>
      <c r="EID25" s="452"/>
      <c r="EIE25" s="452"/>
      <c r="EIF25" s="452"/>
      <c r="EIG25" s="99"/>
      <c r="EIH25" s="99"/>
      <c r="EII25" s="100"/>
      <c r="EIJ25" s="101"/>
      <c r="EIK25" s="99"/>
      <c r="EIL25" s="452"/>
      <c r="EIM25" s="452"/>
      <c r="EIN25" s="452"/>
      <c r="EIO25" s="99"/>
      <c r="EIP25" s="99"/>
      <c r="EIQ25" s="100"/>
      <c r="EIR25" s="101"/>
      <c r="EIS25" s="99"/>
      <c r="EIT25" s="452"/>
      <c r="EIU25" s="452"/>
      <c r="EIV25" s="452"/>
      <c r="EIW25" s="99"/>
      <c r="EIX25" s="99"/>
      <c r="EIY25" s="100"/>
      <c r="EIZ25" s="101"/>
      <c r="EJA25" s="99"/>
      <c r="EJB25" s="452"/>
      <c r="EJC25" s="452"/>
      <c r="EJD25" s="452"/>
      <c r="EJE25" s="99"/>
      <c r="EJF25" s="99"/>
      <c r="EJG25" s="100"/>
      <c r="EJH25" s="101"/>
      <c r="EJI25" s="99"/>
      <c r="EJJ25" s="452"/>
      <c r="EJK25" s="452"/>
      <c r="EJL25" s="452"/>
      <c r="EJM25" s="99"/>
      <c r="EJN25" s="99"/>
      <c r="EJO25" s="100"/>
      <c r="EJP25" s="101"/>
      <c r="EJQ25" s="99"/>
      <c r="EJR25" s="452"/>
      <c r="EJS25" s="452"/>
      <c r="EJT25" s="452"/>
      <c r="EJU25" s="99"/>
      <c r="EJV25" s="99"/>
      <c r="EJW25" s="100"/>
      <c r="EJX25" s="101"/>
      <c r="EJY25" s="99"/>
      <c r="EJZ25" s="452"/>
      <c r="EKA25" s="452"/>
      <c r="EKB25" s="452"/>
      <c r="EKC25" s="99"/>
      <c r="EKD25" s="99"/>
      <c r="EKE25" s="100"/>
      <c r="EKF25" s="101"/>
      <c r="EKG25" s="99"/>
      <c r="EKH25" s="452"/>
      <c r="EKI25" s="452"/>
      <c r="EKJ25" s="452"/>
      <c r="EKK25" s="99"/>
      <c r="EKL25" s="99"/>
      <c r="EKM25" s="100"/>
      <c r="EKN25" s="101"/>
      <c r="EKO25" s="99"/>
      <c r="EKP25" s="452"/>
      <c r="EKQ25" s="452"/>
      <c r="EKR25" s="452"/>
      <c r="EKS25" s="99"/>
      <c r="EKT25" s="99"/>
      <c r="EKU25" s="100"/>
      <c r="EKV25" s="101"/>
      <c r="EKW25" s="99"/>
      <c r="EKX25" s="452"/>
      <c r="EKY25" s="452"/>
      <c r="EKZ25" s="452"/>
      <c r="ELA25" s="99"/>
      <c r="ELB25" s="99"/>
      <c r="ELC25" s="100"/>
      <c r="ELD25" s="101"/>
      <c r="ELE25" s="99"/>
      <c r="ELF25" s="452"/>
      <c r="ELG25" s="452"/>
      <c r="ELH25" s="452"/>
      <c r="ELI25" s="99"/>
      <c r="ELJ25" s="99"/>
      <c r="ELK25" s="100"/>
      <c r="ELL25" s="101"/>
      <c r="ELM25" s="99"/>
      <c r="ELN25" s="452"/>
      <c r="ELO25" s="452"/>
      <c r="ELP25" s="452"/>
      <c r="ELQ25" s="99"/>
      <c r="ELR25" s="99"/>
      <c r="ELS25" s="100"/>
      <c r="ELT25" s="101"/>
      <c r="ELU25" s="99"/>
      <c r="ELV25" s="452"/>
      <c r="ELW25" s="452"/>
      <c r="ELX25" s="452"/>
      <c r="ELY25" s="99"/>
      <c r="ELZ25" s="99"/>
      <c r="EMA25" s="100"/>
      <c r="EMB25" s="101"/>
      <c r="EMC25" s="99"/>
      <c r="EMD25" s="452"/>
      <c r="EME25" s="452"/>
      <c r="EMF25" s="452"/>
      <c r="EMG25" s="99"/>
      <c r="EMH25" s="99"/>
      <c r="EMI25" s="100"/>
      <c r="EMJ25" s="101"/>
      <c r="EMK25" s="99"/>
      <c r="EML25" s="452"/>
      <c r="EMM25" s="452"/>
      <c r="EMN25" s="452"/>
      <c r="EMO25" s="99"/>
      <c r="EMP25" s="99"/>
      <c r="EMQ25" s="100"/>
      <c r="EMR25" s="101"/>
      <c r="EMS25" s="99"/>
      <c r="EMT25" s="452"/>
      <c r="EMU25" s="452"/>
      <c r="EMV25" s="452"/>
      <c r="EMW25" s="99"/>
      <c r="EMX25" s="99"/>
      <c r="EMY25" s="100"/>
      <c r="EMZ25" s="101"/>
      <c r="ENA25" s="99"/>
      <c r="ENB25" s="452"/>
      <c r="ENC25" s="452"/>
      <c r="END25" s="452"/>
      <c r="ENE25" s="99"/>
      <c r="ENF25" s="99"/>
      <c r="ENG25" s="100"/>
      <c r="ENH25" s="101"/>
      <c r="ENI25" s="99"/>
      <c r="ENJ25" s="452"/>
      <c r="ENK25" s="452"/>
      <c r="ENL25" s="452"/>
      <c r="ENM25" s="99"/>
      <c r="ENN25" s="99"/>
      <c r="ENO25" s="100"/>
      <c r="ENP25" s="101"/>
      <c r="ENQ25" s="99"/>
      <c r="ENR25" s="452"/>
      <c r="ENS25" s="452"/>
      <c r="ENT25" s="452"/>
      <c r="ENU25" s="99"/>
      <c r="ENV25" s="99"/>
      <c r="ENW25" s="100"/>
      <c r="ENX25" s="101"/>
      <c r="ENY25" s="99"/>
      <c r="ENZ25" s="452"/>
      <c r="EOA25" s="452"/>
      <c r="EOB25" s="452"/>
      <c r="EOC25" s="99"/>
      <c r="EOD25" s="99"/>
      <c r="EOE25" s="100"/>
      <c r="EOF25" s="101"/>
      <c r="EOG25" s="99"/>
      <c r="EOH25" s="452"/>
      <c r="EOI25" s="452"/>
      <c r="EOJ25" s="452"/>
      <c r="EOK25" s="99"/>
      <c r="EOL25" s="99"/>
      <c r="EOM25" s="100"/>
      <c r="EON25" s="101"/>
      <c r="EOO25" s="99"/>
      <c r="EOP25" s="452"/>
      <c r="EOQ25" s="452"/>
      <c r="EOR25" s="452"/>
      <c r="EOS25" s="99"/>
      <c r="EOT25" s="99"/>
      <c r="EOU25" s="100"/>
      <c r="EOV25" s="101"/>
      <c r="EOW25" s="99"/>
      <c r="EOX25" s="452"/>
      <c r="EOY25" s="452"/>
      <c r="EOZ25" s="452"/>
      <c r="EPA25" s="99"/>
      <c r="EPB25" s="99"/>
      <c r="EPC25" s="100"/>
      <c r="EPD25" s="101"/>
      <c r="EPE25" s="99"/>
      <c r="EPF25" s="452"/>
      <c r="EPG25" s="452"/>
      <c r="EPH25" s="452"/>
      <c r="EPI25" s="99"/>
      <c r="EPJ25" s="99"/>
      <c r="EPK25" s="100"/>
      <c r="EPL25" s="101"/>
      <c r="EPM25" s="99"/>
      <c r="EPN25" s="452"/>
      <c r="EPO25" s="452"/>
      <c r="EPP25" s="452"/>
      <c r="EPQ25" s="99"/>
      <c r="EPR25" s="99"/>
      <c r="EPS25" s="100"/>
      <c r="EPT25" s="101"/>
      <c r="EPU25" s="99"/>
      <c r="EPV25" s="452"/>
      <c r="EPW25" s="452"/>
      <c r="EPX25" s="452"/>
      <c r="EPY25" s="99"/>
      <c r="EPZ25" s="99"/>
      <c r="EQA25" s="100"/>
      <c r="EQB25" s="101"/>
      <c r="EQC25" s="99"/>
      <c r="EQD25" s="452"/>
      <c r="EQE25" s="452"/>
      <c r="EQF25" s="452"/>
      <c r="EQG25" s="99"/>
      <c r="EQH25" s="99"/>
      <c r="EQI25" s="100"/>
      <c r="EQJ25" s="101"/>
      <c r="EQK25" s="99"/>
      <c r="EQL25" s="452"/>
      <c r="EQM25" s="452"/>
      <c r="EQN25" s="452"/>
      <c r="EQO25" s="99"/>
      <c r="EQP25" s="99"/>
      <c r="EQQ25" s="100"/>
      <c r="EQR25" s="101"/>
      <c r="EQS25" s="99"/>
      <c r="EQT25" s="452"/>
      <c r="EQU25" s="452"/>
      <c r="EQV25" s="452"/>
      <c r="EQW25" s="99"/>
      <c r="EQX25" s="99"/>
      <c r="EQY25" s="100"/>
      <c r="EQZ25" s="101"/>
      <c r="ERA25" s="99"/>
      <c r="ERB25" s="452"/>
      <c r="ERC25" s="452"/>
      <c r="ERD25" s="452"/>
      <c r="ERE25" s="99"/>
      <c r="ERF25" s="99"/>
      <c r="ERG25" s="100"/>
      <c r="ERH25" s="101"/>
      <c r="ERI25" s="99"/>
      <c r="ERJ25" s="452"/>
      <c r="ERK25" s="452"/>
      <c r="ERL25" s="452"/>
      <c r="ERM25" s="99"/>
      <c r="ERN25" s="99"/>
      <c r="ERO25" s="100"/>
      <c r="ERP25" s="101"/>
      <c r="ERQ25" s="99"/>
      <c r="ERR25" s="452"/>
      <c r="ERS25" s="452"/>
      <c r="ERT25" s="452"/>
      <c r="ERU25" s="99"/>
      <c r="ERV25" s="99"/>
      <c r="ERW25" s="100"/>
      <c r="ERX25" s="101"/>
      <c r="ERY25" s="99"/>
      <c r="ERZ25" s="452"/>
      <c r="ESA25" s="452"/>
      <c r="ESB25" s="452"/>
      <c r="ESC25" s="99"/>
      <c r="ESD25" s="99"/>
      <c r="ESE25" s="100"/>
      <c r="ESF25" s="101"/>
      <c r="ESG25" s="99"/>
      <c r="ESH25" s="452"/>
      <c r="ESI25" s="452"/>
      <c r="ESJ25" s="452"/>
      <c r="ESK25" s="99"/>
      <c r="ESL25" s="99"/>
      <c r="ESM25" s="100"/>
      <c r="ESN25" s="101"/>
      <c r="ESO25" s="99"/>
      <c r="ESP25" s="452"/>
      <c r="ESQ25" s="452"/>
      <c r="ESR25" s="452"/>
      <c r="ESS25" s="99"/>
      <c r="EST25" s="99"/>
      <c r="ESU25" s="100"/>
      <c r="ESV25" s="101"/>
      <c r="ESW25" s="99"/>
      <c r="ESX25" s="452"/>
      <c r="ESY25" s="452"/>
      <c r="ESZ25" s="452"/>
      <c r="ETA25" s="99"/>
      <c r="ETB25" s="99"/>
      <c r="ETC25" s="100"/>
      <c r="ETD25" s="101"/>
      <c r="ETE25" s="99"/>
      <c r="ETF25" s="452"/>
      <c r="ETG25" s="452"/>
      <c r="ETH25" s="452"/>
      <c r="ETI25" s="99"/>
      <c r="ETJ25" s="99"/>
      <c r="ETK25" s="100"/>
      <c r="ETL25" s="101"/>
      <c r="ETM25" s="99"/>
      <c r="ETN25" s="452"/>
      <c r="ETO25" s="452"/>
      <c r="ETP25" s="452"/>
      <c r="ETQ25" s="99"/>
      <c r="ETR25" s="99"/>
      <c r="ETS25" s="100"/>
      <c r="ETT25" s="101"/>
      <c r="ETU25" s="99"/>
      <c r="ETV25" s="452"/>
      <c r="ETW25" s="452"/>
      <c r="ETX25" s="452"/>
      <c r="ETY25" s="99"/>
      <c r="ETZ25" s="99"/>
      <c r="EUA25" s="100"/>
      <c r="EUB25" s="101"/>
      <c r="EUC25" s="99"/>
      <c r="EUD25" s="452"/>
      <c r="EUE25" s="452"/>
      <c r="EUF25" s="452"/>
      <c r="EUG25" s="99"/>
      <c r="EUH25" s="99"/>
      <c r="EUI25" s="100"/>
      <c r="EUJ25" s="101"/>
      <c r="EUK25" s="99"/>
      <c r="EUL25" s="452"/>
      <c r="EUM25" s="452"/>
      <c r="EUN25" s="452"/>
      <c r="EUO25" s="99"/>
      <c r="EUP25" s="99"/>
      <c r="EUQ25" s="100"/>
      <c r="EUR25" s="101"/>
      <c r="EUS25" s="99"/>
      <c r="EUT25" s="452"/>
      <c r="EUU25" s="452"/>
      <c r="EUV25" s="452"/>
      <c r="EUW25" s="99"/>
      <c r="EUX25" s="99"/>
      <c r="EUY25" s="100"/>
      <c r="EUZ25" s="101"/>
      <c r="EVA25" s="99"/>
      <c r="EVB25" s="452"/>
      <c r="EVC25" s="452"/>
      <c r="EVD25" s="452"/>
      <c r="EVE25" s="99"/>
      <c r="EVF25" s="99"/>
      <c r="EVG25" s="100"/>
      <c r="EVH25" s="101"/>
      <c r="EVI25" s="99"/>
      <c r="EVJ25" s="452"/>
      <c r="EVK25" s="452"/>
      <c r="EVL25" s="452"/>
      <c r="EVM25" s="99"/>
      <c r="EVN25" s="99"/>
      <c r="EVO25" s="100"/>
      <c r="EVP25" s="101"/>
      <c r="EVQ25" s="99"/>
      <c r="EVR25" s="452"/>
      <c r="EVS25" s="452"/>
      <c r="EVT25" s="452"/>
      <c r="EVU25" s="99"/>
      <c r="EVV25" s="99"/>
      <c r="EVW25" s="100"/>
      <c r="EVX25" s="101"/>
      <c r="EVY25" s="99"/>
      <c r="EVZ25" s="452"/>
      <c r="EWA25" s="452"/>
      <c r="EWB25" s="452"/>
      <c r="EWC25" s="99"/>
      <c r="EWD25" s="99"/>
      <c r="EWE25" s="100"/>
      <c r="EWF25" s="101"/>
      <c r="EWG25" s="99"/>
      <c r="EWH25" s="452"/>
      <c r="EWI25" s="452"/>
      <c r="EWJ25" s="452"/>
      <c r="EWK25" s="99"/>
      <c r="EWL25" s="99"/>
      <c r="EWM25" s="100"/>
      <c r="EWN25" s="101"/>
      <c r="EWO25" s="99"/>
      <c r="EWP25" s="452"/>
      <c r="EWQ25" s="452"/>
      <c r="EWR25" s="452"/>
      <c r="EWS25" s="99"/>
      <c r="EWT25" s="99"/>
      <c r="EWU25" s="100"/>
      <c r="EWV25" s="101"/>
      <c r="EWW25" s="99"/>
      <c r="EWX25" s="452"/>
      <c r="EWY25" s="452"/>
      <c r="EWZ25" s="452"/>
      <c r="EXA25" s="99"/>
      <c r="EXB25" s="99"/>
      <c r="EXC25" s="100"/>
      <c r="EXD25" s="101"/>
      <c r="EXE25" s="99"/>
      <c r="EXF25" s="452"/>
      <c r="EXG25" s="452"/>
      <c r="EXH25" s="452"/>
      <c r="EXI25" s="99"/>
      <c r="EXJ25" s="99"/>
      <c r="EXK25" s="100"/>
      <c r="EXL25" s="101"/>
      <c r="EXM25" s="99"/>
      <c r="EXN25" s="452"/>
      <c r="EXO25" s="452"/>
      <c r="EXP25" s="452"/>
      <c r="EXQ25" s="99"/>
      <c r="EXR25" s="99"/>
      <c r="EXS25" s="100"/>
      <c r="EXT25" s="101"/>
      <c r="EXU25" s="99"/>
      <c r="EXV25" s="452"/>
      <c r="EXW25" s="452"/>
      <c r="EXX25" s="452"/>
      <c r="EXY25" s="99"/>
      <c r="EXZ25" s="99"/>
      <c r="EYA25" s="100"/>
      <c r="EYB25" s="101"/>
      <c r="EYC25" s="99"/>
      <c r="EYD25" s="452"/>
      <c r="EYE25" s="452"/>
      <c r="EYF25" s="452"/>
      <c r="EYG25" s="99"/>
      <c r="EYH25" s="99"/>
      <c r="EYI25" s="100"/>
      <c r="EYJ25" s="101"/>
      <c r="EYK25" s="99"/>
      <c r="EYL25" s="452"/>
      <c r="EYM25" s="452"/>
      <c r="EYN25" s="452"/>
      <c r="EYO25" s="99"/>
      <c r="EYP25" s="99"/>
      <c r="EYQ25" s="100"/>
      <c r="EYR25" s="101"/>
      <c r="EYS25" s="99"/>
      <c r="EYT25" s="452"/>
      <c r="EYU25" s="452"/>
      <c r="EYV25" s="452"/>
      <c r="EYW25" s="99"/>
      <c r="EYX25" s="99"/>
      <c r="EYY25" s="100"/>
      <c r="EYZ25" s="101"/>
      <c r="EZA25" s="99"/>
      <c r="EZB25" s="452"/>
      <c r="EZC25" s="452"/>
      <c r="EZD25" s="452"/>
      <c r="EZE25" s="99"/>
      <c r="EZF25" s="99"/>
      <c r="EZG25" s="100"/>
      <c r="EZH25" s="101"/>
      <c r="EZI25" s="99"/>
      <c r="EZJ25" s="452"/>
      <c r="EZK25" s="452"/>
      <c r="EZL25" s="452"/>
      <c r="EZM25" s="99"/>
      <c r="EZN25" s="99"/>
      <c r="EZO25" s="100"/>
      <c r="EZP25" s="101"/>
      <c r="EZQ25" s="99"/>
      <c r="EZR25" s="452"/>
      <c r="EZS25" s="452"/>
      <c r="EZT25" s="452"/>
      <c r="EZU25" s="99"/>
      <c r="EZV25" s="99"/>
      <c r="EZW25" s="100"/>
      <c r="EZX25" s="101"/>
      <c r="EZY25" s="99"/>
      <c r="EZZ25" s="452"/>
      <c r="FAA25" s="452"/>
      <c r="FAB25" s="452"/>
      <c r="FAC25" s="99"/>
      <c r="FAD25" s="99"/>
      <c r="FAE25" s="100"/>
      <c r="FAF25" s="101"/>
      <c r="FAG25" s="99"/>
      <c r="FAH25" s="452"/>
      <c r="FAI25" s="452"/>
      <c r="FAJ25" s="452"/>
      <c r="FAK25" s="99"/>
      <c r="FAL25" s="99"/>
      <c r="FAM25" s="100"/>
      <c r="FAN25" s="101"/>
      <c r="FAO25" s="99"/>
      <c r="FAP25" s="452"/>
      <c r="FAQ25" s="452"/>
      <c r="FAR25" s="452"/>
      <c r="FAS25" s="99"/>
      <c r="FAT25" s="99"/>
      <c r="FAU25" s="100"/>
      <c r="FAV25" s="101"/>
      <c r="FAW25" s="99"/>
      <c r="FAX25" s="452"/>
      <c r="FAY25" s="452"/>
      <c r="FAZ25" s="452"/>
      <c r="FBA25" s="99"/>
      <c r="FBB25" s="99"/>
      <c r="FBC25" s="100"/>
      <c r="FBD25" s="101"/>
      <c r="FBE25" s="99"/>
      <c r="FBF25" s="452"/>
      <c r="FBG25" s="452"/>
      <c r="FBH25" s="452"/>
      <c r="FBI25" s="99"/>
      <c r="FBJ25" s="99"/>
      <c r="FBK25" s="100"/>
      <c r="FBL25" s="101"/>
      <c r="FBM25" s="99"/>
      <c r="FBN25" s="452"/>
      <c r="FBO25" s="452"/>
      <c r="FBP25" s="452"/>
      <c r="FBQ25" s="99"/>
      <c r="FBR25" s="99"/>
      <c r="FBS25" s="100"/>
      <c r="FBT25" s="101"/>
      <c r="FBU25" s="99"/>
      <c r="FBV25" s="452"/>
      <c r="FBW25" s="452"/>
      <c r="FBX25" s="452"/>
      <c r="FBY25" s="99"/>
      <c r="FBZ25" s="99"/>
      <c r="FCA25" s="100"/>
      <c r="FCB25" s="101"/>
      <c r="FCC25" s="99"/>
      <c r="FCD25" s="452"/>
      <c r="FCE25" s="452"/>
      <c r="FCF25" s="452"/>
      <c r="FCG25" s="99"/>
      <c r="FCH25" s="99"/>
      <c r="FCI25" s="100"/>
      <c r="FCJ25" s="101"/>
      <c r="FCK25" s="99"/>
      <c r="FCL25" s="452"/>
      <c r="FCM25" s="452"/>
      <c r="FCN25" s="452"/>
      <c r="FCO25" s="99"/>
      <c r="FCP25" s="99"/>
      <c r="FCQ25" s="100"/>
      <c r="FCR25" s="101"/>
      <c r="FCS25" s="99"/>
      <c r="FCT25" s="452"/>
      <c r="FCU25" s="452"/>
      <c r="FCV25" s="452"/>
      <c r="FCW25" s="99"/>
      <c r="FCX25" s="99"/>
      <c r="FCY25" s="100"/>
      <c r="FCZ25" s="101"/>
      <c r="FDA25" s="99"/>
      <c r="FDB25" s="452"/>
      <c r="FDC25" s="452"/>
      <c r="FDD25" s="452"/>
      <c r="FDE25" s="99"/>
      <c r="FDF25" s="99"/>
      <c r="FDG25" s="100"/>
      <c r="FDH25" s="101"/>
      <c r="FDI25" s="99"/>
      <c r="FDJ25" s="452"/>
      <c r="FDK25" s="452"/>
      <c r="FDL25" s="452"/>
      <c r="FDM25" s="99"/>
      <c r="FDN25" s="99"/>
      <c r="FDO25" s="100"/>
      <c r="FDP25" s="101"/>
      <c r="FDQ25" s="99"/>
      <c r="FDR25" s="452"/>
      <c r="FDS25" s="452"/>
      <c r="FDT25" s="452"/>
      <c r="FDU25" s="99"/>
      <c r="FDV25" s="99"/>
      <c r="FDW25" s="100"/>
      <c r="FDX25" s="101"/>
      <c r="FDY25" s="99"/>
      <c r="FDZ25" s="452"/>
      <c r="FEA25" s="452"/>
      <c r="FEB25" s="452"/>
      <c r="FEC25" s="99"/>
      <c r="FED25" s="99"/>
      <c r="FEE25" s="100"/>
      <c r="FEF25" s="101"/>
      <c r="FEG25" s="99"/>
      <c r="FEH25" s="452"/>
      <c r="FEI25" s="452"/>
      <c r="FEJ25" s="452"/>
      <c r="FEK25" s="99"/>
      <c r="FEL25" s="99"/>
      <c r="FEM25" s="100"/>
      <c r="FEN25" s="101"/>
      <c r="FEO25" s="99"/>
      <c r="FEP25" s="452"/>
      <c r="FEQ25" s="452"/>
      <c r="FER25" s="452"/>
      <c r="FES25" s="99"/>
      <c r="FET25" s="99"/>
      <c r="FEU25" s="100"/>
      <c r="FEV25" s="101"/>
      <c r="FEW25" s="99"/>
      <c r="FEX25" s="452"/>
      <c r="FEY25" s="452"/>
      <c r="FEZ25" s="452"/>
      <c r="FFA25" s="99"/>
      <c r="FFB25" s="99"/>
      <c r="FFC25" s="100"/>
      <c r="FFD25" s="101"/>
      <c r="FFE25" s="99"/>
      <c r="FFF25" s="452"/>
      <c r="FFG25" s="452"/>
      <c r="FFH25" s="452"/>
      <c r="FFI25" s="99"/>
      <c r="FFJ25" s="99"/>
      <c r="FFK25" s="100"/>
      <c r="FFL25" s="101"/>
      <c r="FFM25" s="99"/>
      <c r="FFN25" s="452"/>
      <c r="FFO25" s="452"/>
      <c r="FFP25" s="452"/>
      <c r="FFQ25" s="99"/>
      <c r="FFR25" s="99"/>
      <c r="FFS25" s="100"/>
      <c r="FFT25" s="101"/>
      <c r="FFU25" s="99"/>
      <c r="FFV25" s="452"/>
      <c r="FFW25" s="452"/>
      <c r="FFX25" s="452"/>
      <c r="FFY25" s="99"/>
      <c r="FFZ25" s="99"/>
      <c r="FGA25" s="100"/>
      <c r="FGB25" s="101"/>
      <c r="FGC25" s="99"/>
      <c r="FGD25" s="452"/>
      <c r="FGE25" s="452"/>
      <c r="FGF25" s="452"/>
      <c r="FGG25" s="99"/>
      <c r="FGH25" s="99"/>
      <c r="FGI25" s="100"/>
      <c r="FGJ25" s="101"/>
      <c r="FGK25" s="99"/>
      <c r="FGL25" s="452"/>
      <c r="FGM25" s="452"/>
      <c r="FGN25" s="452"/>
      <c r="FGO25" s="99"/>
      <c r="FGP25" s="99"/>
      <c r="FGQ25" s="100"/>
      <c r="FGR25" s="101"/>
      <c r="FGS25" s="99"/>
      <c r="FGT25" s="452"/>
      <c r="FGU25" s="452"/>
      <c r="FGV25" s="452"/>
      <c r="FGW25" s="99"/>
      <c r="FGX25" s="99"/>
      <c r="FGY25" s="100"/>
      <c r="FGZ25" s="101"/>
      <c r="FHA25" s="99"/>
      <c r="FHB25" s="452"/>
      <c r="FHC25" s="452"/>
      <c r="FHD25" s="452"/>
      <c r="FHE25" s="99"/>
      <c r="FHF25" s="99"/>
      <c r="FHG25" s="100"/>
      <c r="FHH25" s="101"/>
      <c r="FHI25" s="99"/>
      <c r="FHJ25" s="452"/>
      <c r="FHK25" s="452"/>
      <c r="FHL25" s="452"/>
      <c r="FHM25" s="99"/>
      <c r="FHN25" s="99"/>
      <c r="FHO25" s="100"/>
      <c r="FHP25" s="101"/>
      <c r="FHQ25" s="99"/>
      <c r="FHR25" s="452"/>
      <c r="FHS25" s="452"/>
      <c r="FHT25" s="452"/>
      <c r="FHU25" s="99"/>
      <c r="FHV25" s="99"/>
      <c r="FHW25" s="100"/>
      <c r="FHX25" s="101"/>
      <c r="FHY25" s="99"/>
      <c r="FHZ25" s="452"/>
      <c r="FIA25" s="452"/>
      <c r="FIB25" s="452"/>
      <c r="FIC25" s="99"/>
      <c r="FID25" s="99"/>
      <c r="FIE25" s="100"/>
      <c r="FIF25" s="101"/>
      <c r="FIG25" s="99"/>
      <c r="FIH25" s="452"/>
      <c r="FII25" s="452"/>
      <c r="FIJ25" s="452"/>
      <c r="FIK25" s="99"/>
      <c r="FIL25" s="99"/>
      <c r="FIM25" s="100"/>
      <c r="FIN25" s="101"/>
      <c r="FIO25" s="99"/>
      <c r="FIP25" s="452"/>
      <c r="FIQ25" s="452"/>
      <c r="FIR25" s="452"/>
      <c r="FIS25" s="99"/>
      <c r="FIT25" s="99"/>
      <c r="FIU25" s="100"/>
      <c r="FIV25" s="101"/>
      <c r="FIW25" s="99"/>
      <c r="FIX25" s="452"/>
      <c r="FIY25" s="452"/>
      <c r="FIZ25" s="452"/>
      <c r="FJA25" s="99"/>
      <c r="FJB25" s="99"/>
      <c r="FJC25" s="100"/>
      <c r="FJD25" s="101"/>
      <c r="FJE25" s="99"/>
      <c r="FJF25" s="452"/>
      <c r="FJG25" s="452"/>
      <c r="FJH25" s="452"/>
      <c r="FJI25" s="99"/>
      <c r="FJJ25" s="99"/>
      <c r="FJK25" s="100"/>
      <c r="FJL25" s="101"/>
      <c r="FJM25" s="99"/>
      <c r="FJN25" s="452"/>
      <c r="FJO25" s="452"/>
      <c r="FJP25" s="452"/>
      <c r="FJQ25" s="99"/>
      <c r="FJR25" s="99"/>
      <c r="FJS25" s="100"/>
      <c r="FJT25" s="101"/>
      <c r="FJU25" s="99"/>
      <c r="FJV25" s="452"/>
      <c r="FJW25" s="452"/>
      <c r="FJX25" s="452"/>
      <c r="FJY25" s="99"/>
      <c r="FJZ25" s="99"/>
      <c r="FKA25" s="100"/>
      <c r="FKB25" s="101"/>
      <c r="FKC25" s="99"/>
      <c r="FKD25" s="452"/>
      <c r="FKE25" s="452"/>
      <c r="FKF25" s="452"/>
      <c r="FKG25" s="99"/>
      <c r="FKH25" s="99"/>
      <c r="FKI25" s="100"/>
      <c r="FKJ25" s="101"/>
      <c r="FKK25" s="99"/>
      <c r="FKL25" s="452"/>
      <c r="FKM25" s="452"/>
      <c r="FKN25" s="452"/>
      <c r="FKO25" s="99"/>
      <c r="FKP25" s="99"/>
      <c r="FKQ25" s="100"/>
      <c r="FKR25" s="101"/>
      <c r="FKS25" s="99"/>
      <c r="FKT25" s="452"/>
      <c r="FKU25" s="452"/>
      <c r="FKV25" s="452"/>
      <c r="FKW25" s="99"/>
      <c r="FKX25" s="99"/>
      <c r="FKY25" s="100"/>
      <c r="FKZ25" s="101"/>
      <c r="FLA25" s="99"/>
      <c r="FLB25" s="452"/>
      <c r="FLC25" s="452"/>
      <c r="FLD25" s="452"/>
      <c r="FLE25" s="99"/>
      <c r="FLF25" s="99"/>
      <c r="FLG25" s="100"/>
      <c r="FLH25" s="101"/>
      <c r="FLI25" s="99"/>
      <c r="FLJ25" s="452"/>
      <c r="FLK25" s="452"/>
      <c r="FLL25" s="452"/>
      <c r="FLM25" s="99"/>
      <c r="FLN25" s="99"/>
      <c r="FLO25" s="100"/>
      <c r="FLP25" s="101"/>
      <c r="FLQ25" s="99"/>
      <c r="FLR25" s="452"/>
      <c r="FLS25" s="452"/>
      <c r="FLT25" s="452"/>
      <c r="FLU25" s="99"/>
      <c r="FLV25" s="99"/>
      <c r="FLW25" s="100"/>
      <c r="FLX25" s="101"/>
      <c r="FLY25" s="99"/>
      <c r="FLZ25" s="452"/>
      <c r="FMA25" s="452"/>
      <c r="FMB25" s="452"/>
      <c r="FMC25" s="99"/>
      <c r="FMD25" s="99"/>
      <c r="FME25" s="100"/>
      <c r="FMF25" s="101"/>
      <c r="FMG25" s="99"/>
      <c r="FMH25" s="452"/>
      <c r="FMI25" s="452"/>
      <c r="FMJ25" s="452"/>
      <c r="FMK25" s="99"/>
      <c r="FML25" s="99"/>
      <c r="FMM25" s="100"/>
      <c r="FMN25" s="101"/>
      <c r="FMO25" s="99"/>
      <c r="FMP25" s="452"/>
      <c r="FMQ25" s="452"/>
      <c r="FMR25" s="452"/>
      <c r="FMS25" s="99"/>
      <c r="FMT25" s="99"/>
      <c r="FMU25" s="100"/>
      <c r="FMV25" s="101"/>
      <c r="FMW25" s="99"/>
      <c r="FMX25" s="452"/>
      <c r="FMY25" s="452"/>
      <c r="FMZ25" s="452"/>
      <c r="FNA25" s="99"/>
      <c r="FNB25" s="99"/>
      <c r="FNC25" s="100"/>
      <c r="FND25" s="101"/>
      <c r="FNE25" s="99"/>
      <c r="FNF25" s="452"/>
      <c r="FNG25" s="452"/>
      <c r="FNH25" s="452"/>
      <c r="FNI25" s="99"/>
      <c r="FNJ25" s="99"/>
      <c r="FNK25" s="100"/>
      <c r="FNL25" s="101"/>
      <c r="FNM25" s="99"/>
      <c r="FNN25" s="452"/>
      <c r="FNO25" s="452"/>
      <c r="FNP25" s="452"/>
      <c r="FNQ25" s="99"/>
      <c r="FNR25" s="99"/>
      <c r="FNS25" s="100"/>
      <c r="FNT25" s="101"/>
      <c r="FNU25" s="99"/>
      <c r="FNV25" s="452"/>
      <c r="FNW25" s="452"/>
      <c r="FNX25" s="452"/>
      <c r="FNY25" s="99"/>
      <c r="FNZ25" s="99"/>
      <c r="FOA25" s="100"/>
      <c r="FOB25" s="101"/>
      <c r="FOC25" s="99"/>
      <c r="FOD25" s="452"/>
      <c r="FOE25" s="452"/>
      <c r="FOF25" s="452"/>
      <c r="FOG25" s="99"/>
      <c r="FOH25" s="99"/>
      <c r="FOI25" s="100"/>
      <c r="FOJ25" s="101"/>
      <c r="FOK25" s="99"/>
      <c r="FOL25" s="452"/>
      <c r="FOM25" s="452"/>
      <c r="FON25" s="452"/>
      <c r="FOO25" s="99"/>
      <c r="FOP25" s="99"/>
      <c r="FOQ25" s="100"/>
      <c r="FOR25" s="101"/>
      <c r="FOS25" s="99"/>
      <c r="FOT25" s="452"/>
      <c r="FOU25" s="452"/>
      <c r="FOV25" s="452"/>
      <c r="FOW25" s="99"/>
      <c r="FOX25" s="99"/>
      <c r="FOY25" s="100"/>
      <c r="FOZ25" s="101"/>
      <c r="FPA25" s="99"/>
      <c r="FPB25" s="452"/>
      <c r="FPC25" s="452"/>
      <c r="FPD25" s="452"/>
      <c r="FPE25" s="99"/>
      <c r="FPF25" s="99"/>
      <c r="FPG25" s="100"/>
      <c r="FPH25" s="101"/>
      <c r="FPI25" s="99"/>
      <c r="FPJ25" s="452"/>
      <c r="FPK25" s="452"/>
      <c r="FPL25" s="452"/>
      <c r="FPM25" s="99"/>
      <c r="FPN25" s="99"/>
      <c r="FPO25" s="100"/>
      <c r="FPP25" s="101"/>
      <c r="FPQ25" s="99"/>
      <c r="FPR25" s="452"/>
      <c r="FPS25" s="452"/>
      <c r="FPT25" s="452"/>
      <c r="FPU25" s="99"/>
      <c r="FPV25" s="99"/>
      <c r="FPW25" s="100"/>
      <c r="FPX25" s="101"/>
      <c r="FPY25" s="99"/>
      <c r="FPZ25" s="452"/>
      <c r="FQA25" s="452"/>
      <c r="FQB25" s="452"/>
      <c r="FQC25" s="99"/>
      <c r="FQD25" s="99"/>
      <c r="FQE25" s="100"/>
      <c r="FQF25" s="101"/>
      <c r="FQG25" s="99"/>
      <c r="FQH25" s="452"/>
      <c r="FQI25" s="452"/>
      <c r="FQJ25" s="452"/>
      <c r="FQK25" s="99"/>
      <c r="FQL25" s="99"/>
      <c r="FQM25" s="100"/>
      <c r="FQN25" s="101"/>
      <c r="FQO25" s="99"/>
      <c r="FQP25" s="452"/>
      <c r="FQQ25" s="452"/>
      <c r="FQR25" s="452"/>
      <c r="FQS25" s="99"/>
      <c r="FQT25" s="99"/>
      <c r="FQU25" s="100"/>
      <c r="FQV25" s="101"/>
      <c r="FQW25" s="99"/>
      <c r="FQX25" s="452"/>
      <c r="FQY25" s="452"/>
      <c r="FQZ25" s="452"/>
      <c r="FRA25" s="99"/>
      <c r="FRB25" s="99"/>
      <c r="FRC25" s="100"/>
      <c r="FRD25" s="101"/>
      <c r="FRE25" s="99"/>
      <c r="FRF25" s="452"/>
      <c r="FRG25" s="452"/>
      <c r="FRH25" s="452"/>
      <c r="FRI25" s="99"/>
      <c r="FRJ25" s="99"/>
      <c r="FRK25" s="100"/>
      <c r="FRL25" s="101"/>
      <c r="FRM25" s="99"/>
      <c r="FRN25" s="452"/>
      <c r="FRO25" s="452"/>
      <c r="FRP25" s="452"/>
      <c r="FRQ25" s="99"/>
      <c r="FRR25" s="99"/>
      <c r="FRS25" s="100"/>
      <c r="FRT25" s="101"/>
      <c r="FRU25" s="99"/>
      <c r="FRV25" s="452"/>
      <c r="FRW25" s="452"/>
      <c r="FRX25" s="452"/>
      <c r="FRY25" s="99"/>
      <c r="FRZ25" s="99"/>
      <c r="FSA25" s="100"/>
      <c r="FSB25" s="101"/>
      <c r="FSC25" s="99"/>
      <c r="FSD25" s="452"/>
      <c r="FSE25" s="452"/>
      <c r="FSF25" s="452"/>
      <c r="FSG25" s="99"/>
      <c r="FSH25" s="99"/>
      <c r="FSI25" s="100"/>
      <c r="FSJ25" s="101"/>
      <c r="FSK25" s="99"/>
      <c r="FSL25" s="452"/>
      <c r="FSM25" s="452"/>
      <c r="FSN25" s="452"/>
      <c r="FSO25" s="99"/>
      <c r="FSP25" s="99"/>
      <c r="FSQ25" s="100"/>
      <c r="FSR25" s="101"/>
      <c r="FSS25" s="99"/>
      <c r="FST25" s="452"/>
      <c r="FSU25" s="452"/>
      <c r="FSV25" s="452"/>
      <c r="FSW25" s="99"/>
      <c r="FSX25" s="99"/>
      <c r="FSY25" s="100"/>
      <c r="FSZ25" s="101"/>
      <c r="FTA25" s="99"/>
      <c r="FTB25" s="452"/>
      <c r="FTC25" s="452"/>
      <c r="FTD25" s="452"/>
      <c r="FTE25" s="99"/>
      <c r="FTF25" s="99"/>
      <c r="FTG25" s="100"/>
      <c r="FTH25" s="101"/>
      <c r="FTI25" s="99"/>
      <c r="FTJ25" s="452"/>
      <c r="FTK25" s="452"/>
      <c r="FTL25" s="452"/>
      <c r="FTM25" s="99"/>
      <c r="FTN25" s="99"/>
      <c r="FTO25" s="100"/>
      <c r="FTP25" s="101"/>
      <c r="FTQ25" s="99"/>
      <c r="FTR25" s="452"/>
      <c r="FTS25" s="452"/>
      <c r="FTT25" s="452"/>
      <c r="FTU25" s="99"/>
      <c r="FTV25" s="99"/>
      <c r="FTW25" s="100"/>
      <c r="FTX25" s="101"/>
      <c r="FTY25" s="99"/>
      <c r="FTZ25" s="452"/>
      <c r="FUA25" s="452"/>
      <c r="FUB25" s="452"/>
      <c r="FUC25" s="99"/>
      <c r="FUD25" s="99"/>
      <c r="FUE25" s="100"/>
      <c r="FUF25" s="101"/>
      <c r="FUG25" s="99"/>
      <c r="FUH25" s="452"/>
      <c r="FUI25" s="452"/>
      <c r="FUJ25" s="452"/>
      <c r="FUK25" s="99"/>
      <c r="FUL25" s="99"/>
      <c r="FUM25" s="100"/>
      <c r="FUN25" s="101"/>
      <c r="FUO25" s="99"/>
      <c r="FUP25" s="452"/>
      <c r="FUQ25" s="452"/>
      <c r="FUR25" s="452"/>
      <c r="FUS25" s="99"/>
      <c r="FUT25" s="99"/>
      <c r="FUU25" s="100"/>
      <c r="FUV25" s="101"/>
      <c r="FUW25" s="99"/>
      <c r="FUX25" s="452"/>
      <c r="FUY25" s="452"/>
      <c r="FUZ25" s="452"/>
      <c r="FVA25" s="99"/>
      <c r="FVB25" s="99"/>
      <c r="FVC25" s="100"/>
      <c r="FVD25" s="101"/>
      <c r="FVE25" s="99"/>
      <c r="FVF25" s="452"/>
      <c r="FVG25" s="452"/>
      <c r="FVH25" s="452"/>
      <c r="FVI25" s="99"/>
      <c r="FVJ25" s="99"/>
      <c r="FVK25" s="100"/>
      <c r="FVL25" s="101"/>
      <c r="FVM25" s="99"/>
      <c r="FVN25" s="452"/>
      <c r="FVO25" s="452"/>
      <c r="FVP25" s="452"/>
      <c r="FVQ25" s="99"/>
      <c r="FVR25" s="99"/>
      <c r="FVS25" s="100"/>
      <c r="FVT25" s="101"/>
      <c r="FVU25" s="99"/>
      <c r="FVV25" s="452"/>
      <c r="FVW25" s="452"/>
      <c r="FVX25" s="452"/>
      <c r="FVY25" s="99"/>
      <c r="FVZ25" s="99"/>
      <c r="FWA25" s="100"/>
      <c r="FWB25" s="101"/>
      <c r="FWC25" s="99"/>
      <c r="FWD25" s="452"/>
      <c r="FWE25" s="452"/>
      <c r="FWF25" s="452"/>
      <c r="FWG25" s="99"/>
      <c r="FWH25" s="99"/>
      <c r="FWI25" s="100"/>
      <c r="FWJ25" s="101"/>
      <c r="FWK25" s="99"/>
      <c r="FWL25" s="452"/>
      <c r="FWM25" s="452"/>
      <c r="FWN25" s="452"/>
      <c r="FWO25" s="99"/>
      <c r="FWP25" s="99"/>
      <c r="FWQ25" s="100"/>
      <c r="FWR25" s="101"/>
      <c r="FWS25" s="99"/>
      <c r="FWT25" s="452"/>
      <c r="FWU25" s="452"/>
      <c r="FWV25" s="452"/>
      <c r="FWW25" s="99"/>
      <c r="FWX25" s="99"/>
      <c r="FWY25" s="100"/>
      <c r="FWZ25" s="101"/>
      <c r="FXA25" s="99"/>
      <c r="FXB25" s="452"/>
      <c r="FXC25" s="452"/>
      <c r="FXD25" s="452"/>
      <c r="FXE25" s="99"/>
      <c r="FXF25" s="99"/>
      <c r="FXG25" s="100"/>
      <c r="FXH25" s="101"/>
      <c r="FXI25" s="99"/>
      <c r="FXJ25" s="452"/>
      <c r="FXK25" s="452"/>
      <c r="FXL25" s="452"/>
      <c r="FXM25" s="99"/>
      <c r="FXN25" s="99"/>
      <c r="FXO25" s="100"/>
      <c r="FXP25" s="101"/>
      <c r="FXQ25" s="99"/>
      <c r="FXR25" s="452"/>
      <c r="FXS25" s="452"/>
      <c r="FXT25" s="452"/>
      <c r="FXU25" s="99"/>
      <c r="FXV25" s="99"/>
      <c r="FXW25" s="100"/>
      <c r="FXX25" s="101"/>
      <c r="FXY25" s="99"/>
      <c r="FXZ25" s="452"/>
      <c r="FYA25" s="452"/>
      <c r="FYB25" s="452"/>
      <c r="FYC25" s="99"/>
      <c r="FYD25" s="99"/>
      <c r="FYE25" s="100"/>
      <c r="FYF25" s="101"/>
      <c r="FYG25" s="99"/>
      <c r="FYH25" s="452"/>
      <c r="FYI25" s="452"/>
      <c r="FYJ25" s="452"/>
      <c r="FYK25" s="99"/>
      <c r="FYL25" s="99"/>
      <c r="FYM25" s="100"/>
      <c r="FYN25" s="101"/>
      <c r="FYO25" s="99"/>
      <c r="FYP25" s="452"/>
      <c r="FYQ25" s="452"/>
      <c r="FYR25" s="452"/>
      <c r="FYS25" s="99"/>
      <c r="FYT25" s="99"/>
      <c r="FYU25" s="100"/>
      <c r="FYV25" s="101"/>
      <c r="FYW25" s="99"/>
      <c r="FYX25" s="452"/>
      <c r="FYY25" s="452"/>
      <c r="FYZ25" s="452"/>
      <c r="FZA25" s="99"/>
      <c r="FZB25" s="99"/>
      <c r="FZC25" s="100"/>
      <c r="FZD25" s="101"/>
      <c r="FZE25" s="99"/>
      <c r="FZF25" s="452"/>
      <c r="FZG25" s="452"/>
      <c r="FZH25" s="452"/>
      <c r="FZI25" s="99"/>
      <c r="FZJ25" s="99"/>
      <c r="FZK25" s="100"/>
      <c r="FZL25" s="101"/>
      <c r="FZM25" s="99"/>
      <c r="FZN25" s="452"/>
      <c r="FZO25" s="452"/>
      <c r="FZP25" s="452"/>
      <c r="FZQ25" s="99"/>
      <c r="FZR25" s="99"/>
      <c r="FZS25" s="100"/>
      <c r="FZT25" s="101"/>
      <c r="FZU25" s="99"/>
      <c r="FZV25" s="452"/>
      <c r="FZW25" s="452"/>
      <c r="FZX25" s="452"/>
      <c r="FZY25" s="99"/>
      <c r="FZZ25" s="99"/>
      <c r="GAA25" s="100"/>
      <c r="GAB25" s="101"/>
      <c r="GAC25" s="99"/>
      <c r="GAD25" s="452"/>
      <c r="GAE25" s="452"/>
      <c r="GAF25" s="452"/>
      <c r="GAG25" s="99"/>
      <c r="GAH25" s="99"/>
      <c r="GAI25" s="100"/>
      <c r="GAJ25" s="101"/>
      <c r="GAK25" s="99"/>
      <c r="GAL25" s="452"/>
      <c r="GAM25" s="452"/>
      <c r="GAN25" s="452"/>
      <c r="GAO25" s="99"/>
      <c r="GAP25" s="99"/>
      <c r="GAQ25" s="100"/>
      <c r="GAR25" s="101"/>
      <c r="GAS25" s="99"/>
      <c r="GAT25" s="452"/>
      <c r="GAU25" s="452"/>
      <c r="GAV25" s="452"/>
      <c r="GAW25" s="99"/>
      <c r="GAX25" s="99"/>
      <c r="GAY25" s="100"/>
      <c r="GAZ25" s="101"/>
      <c r="GBA25" s="99"/>
      <c r="GBB25" s="452"/>
      <c r="GBC25" s="452"/>
      <c r="GBD25" s="452"/>
      <c r="GBE25" s="99"/>
      <c r="GBF25" s="99"/>
      <c r="GBG25" s="100"/>
      <c r="GBH25" s="101"/>
      <c r="GBI25" s="99"/>
      <c r="GBJ25" s="452"/>
      <c r="GBK25" s="452"/>
      <c r="GBL25" s="452"/>
      <c r="GBM25" s="99"/>
      <c r="GBN25" s="99"/>
      <c r="GBO25" s="100"/>
      <c r="GBP25" s="101"/>
      <c r="GBQ25" s="99"/>
      <c r="GBR25" s="452"/>
      <c r="GBS25" s="452"/>
      <c r="GBT25" s="452"/>
      <c r="GBU25" s="99"/>
      <c r="GBV25" s="99"/>
      <c r="GBW25" s="100"/>
      <c r="GBX25" s="101"/>
      <c r="GBY25" s="99"/>
      <c r="GBZ25" s="452"/>
      <c r="GCA25" s="452"/>
      <c r="GCB25" s="452"/>
      <c r="GCC25" s="99"/>
      <c r="GCD25" s="99"/>
      <c r="GCE25" s="100"/>
      <c r="GCF25" s="101"/>
      <c r="GCG25" s="99"/>
      <c r="GCH25" s="452"/>
      <c r="GCI25" s="452"/>
      <c r="GCJ25" s="452"/>
      <c r="GCK25" s="99"/>
      <c r="GCL25" s="99"/>
      <c r="GCM25" s="100"/>
      <c r="GCN25" s="101"/>
      <c r="GCO25" s="99"/>
      <c r="GCP25" s="452"/>
      <c r="GCQ25" s="452"/>
      <c r="GCR25" s="452"/>
      <c r="GCS25" s="99"/>
      <c r="GCT25" s="99"/>
      <c r="GCU25" s="100"/>
      <c r="GCV25" s="101"/>
      <c r="GCW25" s="99"/>
      <c r="GCX25" s="452"/>
      <c r="GCY25" s="452"/>
      <c r="GCZ25" s="452"/>
      <c r="GDA25" s="99"/>
      <c r="GDB25" s="99"/>
      <c r="GDC25" s="100"/>
      <c r="GDD25" s="101"/>
      <c r="GDE25" s="99"/>
      <c r="GDF25" s="452"/>
      <c r="GDG25" s="452"/>
      <c r="GDH25" s="452"/>
      <c r="GDI25" s="99"/>
      <c r="GDJ25" s="99"/>
      <c r="GDK25" s="100"/>
      <c r="GDL25" s="101"/>
      <c r="GDM25" s="99"/>
      <c r="GDN25" s="452"/>
      <c r="GDO25" s="452"/>
      <c r="GDP25" s="452"/>
      <c r="GDQ25" s="99"/>
      <c r="GDR25" s="99"/>
      <c r="GDS25" s="100"/>
      <c r="GDT25" s="101"/>
      <c r="GDU25" s="99"/>
      <c r="GDV25" s="452"/>
      <c r="GDW25" s="452"/>
      <c r="GDX25" s="452"/>
      <c r="GDY25" s="99"/>
      <c r="GDZ25" s="99"/>
      <c r="GEA25" s="100"/>
      <c r="GEB25" s="101"/>
      <c r="GEC25" s="99"/>
      <c r="GED25" s="452"/>
      <c r="GEE25" s="452"/>
      <c r="GEF25" s="452"/>
      <c r="GEG25" s="99"/>
      <c r="GEH25" s="99"/>
      <c r="GEI25" s="100"/>
      <c r="GEJ25" s="101"/>
      <c r="GEK25" s="99"/>
      <c r="GEL25" s="452"/>
      <c r="GEM25" s="452"/>
      <c r="GEN25" s="452"/>
      <c r="GEO25" s="99"/>
      <c r="GEP25" s="99"/>
      <c r="GEQ25" s="100"/>
      <c r="GER25" s="101"/>
      <c r="GES25" s="99"/>
      <c r="GET25" s="452"/>
      <c r="GEU25" s="452"/>
      <c r="GEV25" s="452"/>
      <c r="GEW25" s="99"/>
      <c r="GEX25" s="99"/>
      <c r="GEY25" s="100"/>
      <c r="GEZ25" s="101"/>
      <c r="GFA25" s="99"/>
      <c r="GFB25" s="452"/>
      <c r="GFC25" s="452"/>
      <c r="GFD25" s="452"/>
      <c r="GFE25" s="99"/>
      <c r="GFF25" s="99"/>
      <c r="GFG25" s="100"/>
      <c r="GFH25" s="101"/>
      <c r="GFI25" s="99"/>
      <c r="GFJ25" s="452"/>
      <c r="GFK25" s="452"/>
      <c r="GFL25" s="452"/>
      <c r="GFM25" s="99"/>
      <c r="GFN25" s="99"/>
      <c r="GFO25" s="100"/>
      <c r="GFP25" s="101"/>
      <c r="GFQ25" s="99"/>
      <c r="GFR25" s="452"/>
      <c r="GFS25" s="452"/>
      <c r="GFT25" s="452"/>
      <c r="GFU25" s="99"/>
      <c r="GFV25" s="99"/>
      <c r="GFW25" s="100"/>
      <c r="GFX25" s="101"/>
      <c r="GFY25" s="99"/>
      <c r="GFZ25" s="452"/>
      <c r="GGA25" s="452"/>
      <c r="GGB25" s="452"/>
      <c r="GGC25" s="99"/>
      <c r="GGD25" s="99"/>
      <c r="GGE25" s="100"/>
      <c r="GGF25" s="101"/>
      <c r="GGG25" s="99"/>
      <c r="GGH25" s="452"/>
      <c r="GGI25" s="452"/>
      <c r="GGJ25" s="452"/>
      <c r="GGK25" s="99"/>
      <c r="GGL25" s="99"/>
      <c r="GGM25" s="100"/>
      <c r="GGN25" s="101"/>
      <c r="GGO25" s="99"/>
      <c r="GGP25" s="452"/>
      <c r="GGQ25" s="452"/>
      <c r="GGR25" s="452"/>
      <c r="GGS25" s="99"/>
      <c r="GGT25" s="99"/>
      <c r="GGU25" s="100"/>
      <c r="GGV25" s="101"/>
      <c r="GGW25" s="99"/>
      <c r="GGX25" s="452"/>
      <c r="GGY25" s="452"/>
      <c r="GGZ25" s="452"/>
      <c r="GHA25" s="99"/>
      <c r="GHB25" s="99"/>
      <c r="GHC25" s="100"/>
      <c r="GHD25" s="101"/>
      <c r="GHE25" s="99"/>
      <c r="GHF25" s="452"/>
      <c r="GHG25" s="452"/>
      <c r="GHH25" s="452"/>
      <c r="GHI25" s="99"/>
      <c r="GHJ25" s="99"/>
      <c r="GHK25" s="100"/>
      <c r="GHL25" s="101"/>
      <c r="GHM25" s="99"/>
      <c r="GHN25" s="452"/>
      <c r="GHO25" s="452"/>
      <c r="GHP25" s="452"/>
      <c r="GHQ25" s="99"/>
      <c r="GHR25" s="99"/>
      <c r="GHS25" s="100"/>
      <c r="GHT25" s="101"/>
      <c r="GHU25" s="99"/>
      <c r="GHV25" s="452"/>
      <c r="GHW25" s="452"/>
      <c r="GHX25" s="452"/>
      <c r="GHY25" s="99"/>
      <c r="GHZ25" s="99"/>
      <c r="GIA25" s="100"/>
      <c r="GIB25" s="101"/>
      <c r="GIC25" s="99"/>
      <c r="GID25" s="452"/>
      <c r="GIE25" s="452"/>
      <c r="GIF25" s="452"/>
      <c r="GIG25" s="99"/>
      <c r="GIH25" s="99"/>
      <c r="GII25" s="100"/>
      <c r="GIJ25" s="101"/>
      <c r="GIK25" s="99"/>
      <c r="GIL25" s="452"/>
      <c r="GIM25" s="452"/>
      <c r="GIN25" s="452"/>
      <c r="GIO25" s="99"/>
      <c r="GIP25" s="99"/>
      <c r="GIQ25" s="100"/>
      <c r="GIR25" s="101"/>
      <c r="GIS25" s="99"/>
      <c r="GIT25" s="452"/>
      <c r="GIU25" s="452"/>
      <c r="GIV25" s="452"/>
      <c r="GIW25" s="99"/>
      <c r="GIX25" s="99"/>
      <c r="GIY25" s="100"/>
      <c r="GIZ25" s="101"/>
      <c r="GJA25" s="99"/>
      <c r="GJB25" s="452"/>
      <c r="GJC25" s="452"/>
      <c r="GJD25" s="452"/>
      <c r="GJE25" s="99"/>
      <c r="GJF25" s="99"/>
      <c r="GJG25" s="100"/>
      <c r="GJH25" s="101"/>
      <c r="GJI25" s="99"/>
      <c r="GJJ25" s="452"/>
      <c r="GJK25" s="452"/>
      <c r="GJL25" s="452"/>
      <c r="GJM25" s="99"/>
      <c r="GJN25" s="99"/>
      <c r="GJO25" s="100"/>
      <c r="GJP25" s="101"/>
      <c r="GJQ25" s="99"/>
      <c r="GJR25" s="452"/>
      <c r="GJS25" s="452"/>
      <c r="GJT25" s="452"/>
      <c r="GJU25" s="99"/>
      <c r="GJV25" s="99"/>
      <c r="GJW25" s="100"/>
      <c r="GJX25" s="101"/>
      <c r="GJY25" s="99"/>
      <c r="GJZ25" s="452"/>
      <c r="GKA25" s="452"/>
      <c r="GKB25" s="452"/>
      <c r="GKC25" s="99"/>
      <c r="GKD25" s="99"/>
      <c r="GKE25" s="100"/>
      <c r="GKF25" s="101"/>
      <c r="GKG25" s="99"/>
      <c r="GKH25" s="452"/>
      <c r="GKI25" s="452"/>
      <c r="GKJ25" s="452"/>
      <c r="GKK25" s="99"/>
      <c r="GKL25" s="99"/>
      <c r="GKM25" s="100"/>
      <c r="GKN25" s="101"/>
      <c r="GKO25" s="99"/>
      <c r="GKP25" s="452"/>
      <c r="GKQ25" s="452"/>
      <c r="GKR25" s="452"/>
      <c r="GKS25" s="99"/>
      <c r="GKT25" s="99"/>
      <c r="GKU25" s="100"/>
      <c r="GKV25" s="101"/>
      <c r="GKW25" s="99"/>
      <c r="GKX25" s="452"/>
      <c r="GKY25" s="452"/>
      <c r="GKZ25" s="452"/>
      <c r="GLA25" s="99"/>
      <c r="GLB25" s="99"/>
      <c r="GLC25" s="100"/>
      <c r="GLD25" s="101"/>
      <c r="GLE25" s="99"/>
      <c r="GLF25" s="452"/>
      <c r="GLG25" s="452"/>
      <c r="GLH25" s="452"/>
      <c r="GLI25" s="99"/>
      <c r="GLJ25" s="99"/>
      <c r="GLK25" s="100"/>
      <c r="GLL25" s="101"/>
      <c r="GLM25" s="99"/>
      <c r="GLN25" s="452"/>
      <c r="GLO25" s="452"/>
      <c r="GLP25" s="452"/>
      <c r="GLQ25" s="99"/>
      <c r="GLR25" s="99"/>
      <c r="GLS25" s="100"/>
      <c r="GLT25" s="101"/>
      <c r="GLU25" s="99"/>
      <c r="GLV25" s="452"/>
      <c r="GLW25" s="452"/>
      <c r="GLX25" s="452"/>
      <c r="GLY25" s="99"/>
      <c r="GLZ25" s="99"/>
      <c r="GMA25" s="100"/>
      <c r="GMB25" s="101"/>
      <c r="GMC25" s="99"/>
      <c r="GMD25" s="452"/>
      <c r="GME25" s="452"/>
      <c r="GMF25" s="452"/>
      <c r="GMG25" s="99"/>
      <c r="GMH25" s="99"/>
      <c r="GMI25" s="100"/>
      <c r="GMJ25" s="101"/>
      <c r="GMK25" s="99"/>
      <c r="GML25" s="452"/>
      <c r="GMM25" s="452"/>
      <c r="GMN25" s="452"/>
      <c r="GMO25" s="99"/>
      <c r="GMP25" s="99"/>
      <c r="GMQ25" s="100"/>
      <c r="GMR25" s="101"/>
      <c r="GMS25" s="99"/>
      <c r="GMT25" s="452"/>
      <c r="GMU25" s="452"/>
      <c r="GMV25" s="452"/>
      <c r="GMW25" s="99"/>
      <c r="GMX25" s="99"/>
      <c r="GMY25" s="100"/>
      <c r="GMZ25" s="101"/>
      <c r="GNA25" s="99"/>
      <c r="GNB25" s="452"/>
      <c r="GNC25" s="452"/>
      <c r="GND25" s="452"/>
      <c r="GNE25" s="99"/>
      <c r="GNF25" s="99"/>
      <c r="GNG25" s="100"/>
      <c r="GNH25" s="101"/>
      <c r="GNI25" s="99"/>
      <c r="GNJ25" s="452"/>
      <c r="GNK25" s="452"/>
      <c r="GNL25" s="452"/>
      <c r="GNM25" s="99"/>
      <c r="GNN25" s="99"/>
      <c r="GNO25" s="100"/>
      <c r="GNP25" s="101"/>
      <c r="GNQ25" s="99"/>
      <c r="GNR25" s="452"/>
      <c r="GNS25" s="452"/>
      <c r="GNT25" s="452"/>
      <c r="GNU25" s="99"/>
      <c r="GNV25" s="99"/>
      <c r="GNW25" s="100"/>
      <c r="GNX25" s="101"/>
      <c r="GNY25" s="99"/>
      <c r="GNZ25" s="452"/>
      <c r="GOA25" s="452"/>
      <c r="GOB25" s="452"/>
      <c r="GOC25" s="99"/>
      <c r="GOD25" s="99"/>
      <c r="GOE25" s="100"/>
      <c r="GOF25" s="101"/>
      <c r="GOG25" s="99"/>
      <c r="GOH25" s="452"/>
      <c r="GOI25" s="452"/>
      <c r="GOJ25" s="452"/>
      <c r="GOK25" s="99"/>
      <c r="GOL25" s="99"/>
      <c r="GOM25" s="100"/>
      <c r="GON25" s="101"/>
      <c r="GOO25" s="99"/>
      <c r="GOP25" s="452"/>
      <c r="GOQ25" s="452"/>
      <c r="GOR25" s="452"/>
      <c r="GOS25" s="99"/>
      <c r="GOT25" s="99"/>
      <c r="GOU25" s="100"/>
      <c r="GOV25" s="101"/>
      <c r="GOW25" s="99"/>
      <c r="GOX25" s="452"/>
      <c r="GOY25" s="452"/>
      <c r="GOZ25" s="452"/>
      <c r="GPA25" s="99"/>
      <c r="GPB25" s="99"/>
      <c r="GPC25" s="100"/>
      <c r="GPD25" s="101"/>
      <c r="GPE25" s="99"/>
      <c r="GPF25" s="452"/>
      <c r="GPG25" s="452"/>
      <c r="GPH25" s="452"/>
      <c r="GPI25" s="99"/>
      <c r="GPJ25" s="99"/>
      <c r="GPK25" s="100"/>
      <c r="GPL25" s="101"/>
      <c r="GPM25" s="99"/>
      <c r="GPN25" s="452"/>
      <c r="GPO25" s="452"/>
      <c r="GPP25" s="452"/>
      <c r="GPQ25" s="99"/>
      <c r="GPR25" s="99"/>
      <c r="GPS25" s="100"/>
      <c r="GPT25" s="101"/>
      <c r="GPU25" s="99"/>
      <c r="GPV25" s="452"/>
      <c r="GPW25" s="452"/>
      <c r="GPX25" s="452"/>
      <c r="GPY25" s="99"/>
      <c r="GPZ25" s="99"/>
      <c r="GQA25" s="100"/>
      <c r="GQB25" s="101"/>
      <c r="GQC25" s="99"/>
      <c r="GQD25" s="452"/>
      <c r="GQE25" s="452"/>
      <c r="GQF25" s="452"/>
      <c r="GQG25" s="99"/>
      <c r="GQH25" s="99"/>
      <c r="GQI25" s="100"/>
      <c r="GQJ25" s="101"/>
      <c r="GQK25" s="99"/>
      <c r="GQL25" s="452"/>
      <c r="GQM25" s="452"/>
      <c r="GQN25" s="452"/>
      <c r="GQO25" s="99"/>
      <c r="GQP25" s="99"/>
      <c r="GQQ25" s="100"/>
      <c r="GQR25" s="101"/>
      <c r="GQS25" s="99"/>
      <c r="GQT25" s="452"/>
      <c r="GQU25" s="452"/>
      <c r="GQV25" s="452"/>
      <c r="GQW25" s="99"/>
      <c r="GQX25" s="99"/>
      <c r="GQY25" s="100"/>
      <c r="GQZ25" s="101"/>
      <c r="GRA25" s="99"/>
      <c r="GRB25" s="452"/>
      <c r="GRC25" s="452"/>
      <c r="GRD25" s="452"/>
      <c r="GRE25" s="99"/>
      <c r="GRF25" s="99"/>
      <c r="GRG25" s="100"/>
      <c r="GRH25" s="101"/>
      <c r="GRI25" s="99"/>
      <c r="GRJ25" s="452"/>
      <c r="GRK25" s="452"/>
      <c r="GRL25" s="452"/>
      <c r="GRM25" s="99"/>
      <c r="GRN25" s="99"/>
      <c r="GRO25" s="100"/>
      <c r="GRP25" s="101"/>
      <c r="GRQ25" s="99"/>
      <c r="GRR25" s="452"/>
      <c r="GRS25" s="452"/>
      <c r="GRT25" s="452"/>
      <c r="GRU25" s="99"/>
      <c r="GRV25" s="99"/>
      <c r="GRW25" s="100"/>
      <c r="GRX25" s="101"/>
      <c r="GRY25" s="99"/>
      <c r="GRZ25" s="452"/>
      <c r="GSA25" s="452"/>
      <c r="GSB25" s="452"/>
      <c r="GSC25" s="99"/>
      <c r="GSD25" s="99"/>
      <c r="GSE25" s="100"/>
      <c r="GSF25" s="101"/>
      <c r="GSG25" s="99"/>
      <c r="GSH25" s="452"/>
      <c r="GSI25" s="452"/>
      <c r="GSJ25" s="452"/>
      <c r="GSK25" s="99"/>
      <c r="GSL25" s="99"/>
      <c r="GSM25" s="100"/>
      <c r="GSN25" s="101"/>
      <c r="GSO25" s="99"/>
      <c r="GSP25" s="452"/>
      <c r="GSQ25" s="452"/>
      <c r="GSR25" s="452"/>
      <c r="GSS25" s="99"/>
      <c r="GST25" s="99"/>
      <c r="GSU25" s="100"/>
      <c r="GSV25" s="101"/>
      <c r="GSW25" s="99"/>
      <c r="GSX25" s="452"/>
      <c r="GSY25" s="452"/>
      <c r="GSZ25" s="452"/>
      <c r="GTA25" s="99"/>
      <c r="GTB25" s="99"/>
      <c r="GTC25" s="100"/>
      <c r="GTD25" s="101"/>
      <c r="GTE25" s="99"/>
      <c r="GTF25" s="452"/>
      <c r="GTG25" s="452"/>
      <c r="GTH25" s="452"/>
      <c r="GTI25" s="99"/>
      <c r="GTJ25" s="99"/>
      <c r="GTK25" s="100"/>
      <c r="GTL25" s="101"/>
      <c r="GTM25" s="99"/>
      <c r="GTN25" s="452"/>
      <c r="GTO25" s="452"/>
      <c r="GTP25" s="452"/>
      <c r="GTQ25" s="99"/>
      <c r="GTR25" s="99"/>
      <c r="GTS25" s="100"/>
      <c r="GTT25" s="101"/>
      <c r="GTU25" s="99"/>
      <c r="GTV25" s="452"/>
      <c r="GTW25" s="452"/>
      <c r="GTX25" s="452"/>
      <c r="GTY25" s="99"/>
      <c r="GTZ25" s="99"/>
      <c r="GUA25" s="100"/>
      <c r="GUB25" s="101"/>
      <c r="GUC25" s="99"/>
      <c r="GUD25" s="452"/>
      <c r="GUE25" s="452"/>
      <c r="GUF25" s="452"/>
      <c r="GUG25" s="99"/>
      <c r="GUH25" s="99"/>
      <c r="GUI25" s="100"/>
      <c r="GUJ25" s="101"/>
      <c r="GUK25" s="99"/>
      <c r="GUL25" s="452"/>
      <c r="GUM25" s="452"/>
      <c r="GUN25" s="452"/>
      <c r="GUO25" s="99"/>
      <c r="GUP25" s="99"/>
      <c r="GUQ25" s="100"/>
      <c r="GUR25" s="101"/>
      <c r="GUS25" s="99"/>
      <c r="GUT25" s="452"/>
      <c r="GUU25" s="452"/>
      <c r="GUV25" s="452"/>
      <c r="GUW25" s="99"/>
      <c r="GUX25" s="99"/>
      <c r="GUY25" s="100"/>
      <c r="GUZ25" s="101"/>
      <c r="GVA25" s="99"/>
      <c r="GVB25" s="452"/>
      <c r="GVC25" s="452"/>
      <c r="GVD25" s="452"/>
      <c r="GVE25" s="99"/>
      <c r="GVF25" s="99"/>
      <c r="GVG25" s="100"/>
      <c r="GVH25" s="101"/>
      <c r="GVI25" s="99"/>
      <c r="GVJ25" s="452"/>
      <c r="GVK25" s="452"/>
      <c r="GVL25" s="452"/>
      <c r="GVM25" s="99"/>
      <c r="GVN25" s="99"/>
      <c r="GVO25" s="100"/>
      <c r="GVP25" s="101"/>
      <c r="GVQ25" s="99"/>
      <c r="GVR25" s="452"/>
      <c r="GVS25" s="452"/>
      <c r="GVT25" s="452"/>
      <c r="GVU25" s="99"/>
      <c r="GVV25" s="99"/>
      <c r="GVW25" s="100"/>
      <c r="GVX25" s="101"/>
      <c r="GVY25" s="99"/>
      <c r="GVZ25" s="452"/>
      <c r="GWA25" s="452"/>
      <c r="GWB25" s="452"/>
      <c r="GWC25" s="99"/>
      <c r="GWD25" s="99"/>
      <c r="GWE25" s="100"/>
      <c r="GWF25" s="101"/>
      <c r="GWG25" s="99"/>
      <c r="GWH25" s="452"/>
      <c r="GWI25" s="452"/>
      <c r="GWJ25" s="452"/>
      <c r="GWK25" s="99"/>
      <c r="GWL25" s="99"/>
      <c r="GWM25" s="100"/>
      <c r="GWN25" s="101"/>
      <c r="GWO25" s="99"/>
      <c r="GWP25" s="452"/>
      <c r="GWQ25" s="452"/>
      <c r="GWR25" s="452"/>
      <c r="GWS25" s="99"/>
      <c r="GWT25" s="99"/>
      <c r="GWU25" s="100"/>
      <c r="GWV25" s="101"/>
      <c r="GWW25" s="99"/>
      <c r="GWX25" s="452"/>
      <c r="GWY25" s="452"/>
      <c r="GWZ25" s="452"/>
      <c r="GXA25" s="99"/>
      <c r="GXB25" s="99"/>
      <c r="GXC25" s="100"/>
      <c r="GXD25" s="101"/>
      <c r="GXE25" s="99"/>
      <c r="GXF25" s="452"/>
      <c r="GXG25" s="452"/>
      <c r="GXH25" s="452"/>
      <c r="GXI25" s="99"/>
      <c r="GXJ25" s="99"/>
      <c r="GXK25" s="100"/>
      <c r="GXL25" s="101"/>
      <c r="GXM25" s="99"/>
      <c r="GXN25" s="452"/>
      <c r="GXO25" s="452"/>
      <c r="GXP25" s="452"/>
      <c r="GXQ25" s="99"/>
      <c r="GXR25" s="99"/>
      <c r="GXS25" s="100"/>
      <c r="GXT25" s="101"/>
      <c r="GXU25" s="99"/>
      <c r="GXV25" s="452"/>
      <c r="GXW25" s="452"/>
      <c r="GXX25" s="452"/>
      <c r="GXY25" s="99"/>
      <c r="GXZ25" s="99"/>
      <c r="GYA25" s="100"/>
      <c r="GYB25" s="101"/>
      <c r="GYC25" s="99"/>
      <c r="GYD25" s="452"/>
      <c r="GYE25" s="452"/>
      <c r="GYF25" s="452"/>
      <c r="GYG25" s="99"/>
      <c r="GYH25" s="99"/>
      <c r="GYI25" s="100"/>
      <c r="GYJ25" s="101"/>
      <c r="GYK25" s="99"/>
      <c r="GYL25" s="452"/>
      <c r="GYM25" s="452"/>
      <c r="GYN25" s="452"/>
      <c r="GYO25" s="99"/>
      <c r="GYP25" s="99"/>
      <c r="GYQ25" s="100"/>
      <c r="GYR25" s="101"/>
      <c r="GYS25" s="99"/>
      <c r="GYT25" s="452"/>
      <c r="GYU25" s="452"/>
      <c r="GYV25" s="452"/>
      <c r="GYW25" s="99"/>
      <c r="GYX25" s="99"/>
      <c r="GYY25" s="100"/>
      <c r="GYZ25" s="101"/>
      <c r="GZA25" s="99"/>
      <c r="GZB25" s="452"/>
      <c r="GZC25" s="452"/>
      <c r="GZD25" s="452"/>
      <c r="GZE25" s="99"/>
      <c r="GZF25" s="99"/>
      <c r="GZG25" s="100"/>
      <c r="GZH25" s="101"/>
      <c r="GZI25" s="99"/>
      <c r="GZJ25" s="452"/>
      <c r="GZK25" s="452"/>
      <c r="GZL25" s="452"/>
      <c r="GZM25" s="99"/>
      <c r="GZN25" s="99"/>
      <c r="GZO25" s="100"/>
      <c r="GZP25" s="101"/>
      <c r="GZQ25" s="99"/>
      <c r="GZR25" s="452"/>
      <c r="GZS25" s="452"/>
      <c r="GZT25" s="452"/>
      <c r="GZU25" s="99"/>
      <c r="GZV25" s="99"/>
      <c r="GZW25" s="100"/>
      <c r="GZX25" s="101"/>
      <c r="GZY25" s="99"/>
      <c r="GZZ25" s="452"/>
      <c r="HAA25" s="452"/>
      <c r="HAB25" s="452"/>
      <c r="HAC25" s="99"/>
      <c r="HAD25" s="99"/>
      <c r="HAE25" s="100"/>
      <c r="HAF25" s="101"/>
      <c r="HAG25" s="99"/>
      <c r="HAH25" s="452"/>
      <c r="HAI25" s="452"/>
      <c r="HAJ25" s="452"/>
      <c r="HAK25" s="99"/>
      <c r="HAL25" s="99"/>
      <c r="HAM25" s="100"/>
      <c r="HAN25" s="101"/>
      <c r="HAO25" s="99"/>
      <c r="HAP25" s="452"/>
      <c r="HAQ25" s="452"/>
      <c r="HAR25" s="452"/>
      <c r="HAS25" s="99"/>
      <c r="HAT25" s="99"/>
      <c r="HAU25" s="100"/>
      <c r="HAV25" s="101"/>
      <c r="HAW25" s="99"/>
      <c r="HAX25" s="452"/>
      <c r="HAY25" s="452"/>
      <c r="HAZ25" s="452"/>
      <c r="HBA25" s="99"/>
      <c r="HBB25" s="99"/>
      <c r="HBC25" s="100"/>
      <c r="HBD25" s="101"/>
      <c r="HBE25" s="99"/>
      <c r="HBF25" s="452"/>
      <c r="HBG25" s="452"/>
      <c r="HBH25" s="452"/>
      <c r="HBI25" s="99"/>
      <c r="HBJ25" s="99"/>
      <c r="HBK25" s="100"/>
      <c r="HBL25" s="101"/>
      <c r="HBM25" s="99"/>
      <c r="HBN25" s="452"/>
      <c r="HBO25" s="452"/>
      <c r="HBP25" s="452"/>
      <c r="HBQ25" s="99"/>
      <c r="HBR25" s="99"/>
      <c r="HBS25" s="100"/>
      <c r="HBT25" s="101"/>
      <c r="HBU25" s="99"/>
      <c r="HBV25" s="452"/>
      <c r="HBW25" s="452"/>
      <c r="HBX25" s="452"/>
      <c r="HBY25" s="99"/>
      <c r="HBZ25" s="99"/>
      <c r="HCA25" s="100"/>
      <c r="HCB25" s="101"/>
      <c r="HCC25" s="99"/>
      <c r="HCD25" s="452"/>
      <c r="HCE25" s="452"/>
      <c r="HCF25" s="452"/>
      <c r="HCG25" s="99"/>
      <c r="HCH25" s="99"/>
      <c r="HCI25" s="100"/>
      <c r="HCJ25" s="101"/>
      <c r="HCK25" s="99"/>
      <c r="HCL25" s="452"/>
      <c r="HCM25" s="452"/>
      <c r="HCN25" s="452"/>
      <c r="HCO25" s="99"/>
      <c r="HCP25" s="99"/>
      <c r="HCQ25" s="100"/>
      <c r="HCR25" s="101"/>
      <c r="HCS25" s="99"/>
      <c r="HCT25" s="452"/>
      <c r="HCU25" s="452"/>
      <c r="HCV25" s="452"/>
      <c r="HCW25" s="99"/>
      <c r="HCX25" s="99"/>
      <c r="HCY25" s="100"/>
      <c r="HCZ25" s="101"/>
      <c r="HDA25" s="99"/>
      <c r="HDB25" s="452"/>
      <c r="HDC25" s="452"/>
      <c r="HDD25" s="452"/>
      <c r="HDE25" s="99"/>
      <c r="HDF25" s="99"/>
      <c r="HDG25" s="100"/>
      <c r="HDH25" s="101"/>
      <c r="HDI25" s="99"/>
      <c r="HDJ25" s="452"/>
      <c r="HDK25" s="452"/>
      <c r="HDL25" s="452"/>
      <c r="HDM25" s="99"/>
      <c r="HDN25" s="99"/>
      <c r="HDO25" s="100"/>
      <c r="HDP25" s="101"/>
      <c r="HDQ25" s="99"/>
      <c r="HDR25" s="452"/>
      <c r="HDS25" s="452"/>
      <c r="HDT25" s="452"/>
      <c r="HDU25" s="99"/>
      <c r="HDV25" s="99"/>
      <c r="HDW25" s="100"/>
      <c r="HDX25" s="101"/>
      <c r="HDY25" s="99"/>
      <c r="HDZ25" s="452"/>
      <c r="HEA25" s="452"/>
      <c r="HEB25" s="452"/>
      <c r="HEC25" s="99"/>
      <c r="HED25" s="99"/>
      <c r="HEE25" s="100"/>
      <c r="HEF25" s="101"/>
      <c r="HEG25" s="99"/>
      <c r="HEH25" s="452"/>
      <c r="HEI25" s="452"/>
      <c r="HEJ25" s="452"/>
      <c r="HEK25" s="99"/>
      <c r="HEL25" s="99"/>
      <c r="HEM25" s="100"/>
      <c r="HEN25" s="101"/>
      <c r="HEO25" s="99"/>
      <c r="HEP25" s="452"/>
      <c r="HEQ25" s="452"/>
      <c r="HER25" s="452"/>
      <c r="HES25" s="99"/>
      <c r="HET25" s="99"/>
      <c r="HEU25" s="100"/>
      <c r="HEV25" s="101"/>
      <c r="HEW25" s="99"/>
      <c r="HEX25" s="452"/>
      <c r="HEY25" s="452"/>
      <c r="HEZ25" s="452"/>
      <c r="HFA25" s="99"/>
      <c r="HFB25" s="99"/>
      <c r="HFC25" s="100"/>
      <c r="HFD25" s="101"/>
      <c r="HFE25" s="99"/>
      <c r="HFF25" s="452"/>
      <c r="HFG25" s="452"/>
      <c r="HFH25" s="452"/>
      <c r="HFI25" s="99"/>
      <c r="HFJ25" s="99"/>
      <c r="HFK25" s="100"/>
      <c r="HFL25" s="101"/>
      <c r="HFM25" s="99"/>
      <c r="HFN25" s="452"/>
      <c r="HFO25" s="452"/>
      <c r="HFP25" s="452"/>
      <c r="HFQ25" s="99"/>
      <c r="HFR25" s="99"/>
      <c r="HFS25" s="100"/>
      <c r="HFT25" s="101"/>
      <c r="HFU25" s="99"/>
      <c r="HFV25" s="452"/>
      <c r="HFW25" s="452"/>
      <c r="HFX25" s="452"/>
      <c r="HFY25" s="99"/>
      <c r="HFZ25" s="99"/>
      <c r="HGA25" s="100"/>
      <c r="HGB25" s="101"/>
      <c r="HGC25" s="99"/>
      <c r="HGD25" s="452"/>
      <c r="HGE25" s="452"/>
      <c r="HGF25" s="452"/>
      <c r="HGG25" s="99"/>
      <c r="HGH25" s="99"/>
      <c r="HGI25" s="100"/>
      <c r="HGJ25" s="101"/>
      <c r="HGK25" s="99"/>
      <c r="HGL25" s="452"/>
      <c r="HGM25" s="452"/>
      <c r="HGN25" s="452"/>
      <c r="HGO25" s="99"/>
      <c r="HGP25" s="99"/>
      <c r="HGQ25" s="100"/>
      <c r="HGR25" s="101"/>
      <c r="HGS25" s="99"/>
      <c r="HGT25" s="452"/>
      <c r="HGU25" s="452"/>
      <c r="HGV25" s="452"/>
      <c r="HGW25" s="99"/>
      <c r="HGX25" s="99"/>
      <c r="HGY25" s="100"/>
      <c r="HGZ25" s="101"/>
      <c r="HHA25" s="99"/>
      <c r="HHB25" s="452"/>
      <c r="HHC25" s="452"/>
      <c r="HHD25" s="452"/>
      <c r="HHE25" s="99"/>
      <c r="HHF25" s="99"/>
      <c r="HHG25" s="100"/>
      <c r="HHH25" s="101"/>
      <c r="HHI25" s="99"/>
      <c r="HHJ25" s="452"/>
      <c r="HHK25" s="452"/>
      <c r="HHL25" s="452"/>
      <c r="HHM25" s="99"/>
      <c r="HHN25" s="99"/>
      <c r="HHO25" s="100"/>
      <c r="HHP25" s="101"/>
      <c r="HHQ25" s="99"/>
      <c r="HHR25" s="452"/>
      <c r="HHS25" s="452"/>
      <c r="HHT25" s="452"/>
      <c r="HHU25" s="99"/>
      <c r="HHV25" s="99"/>
      <c r="HHW25" s="100"/>
      <c r="HHX25" s="101"/>
      <c r="HHY25" s="99"/>
      <c r="HHZ25" s="452"/>
      <c r="HIA25" s="452"/>
      <c r="HIB25" s="452"/>
      <c r="HIC25" s="99"/>
      <c r="HID25" s="99"/>
      <c r="HIE25" s="100"/>
      <c r="HIF25" s="101"/>
      <c r="HIG25" s="99"/>
      <c r="HIH25" s="452"/>
      <c r="HII25" s="452"/>
      <c r="HIJ25" s="452"/>
      <c r="HIK25" s="99"/>
      <c r="HIL25" s="99"/>
      <c r="HIM25" s="100"/>
      <c r="HIN25" s="101"/>
      <c r="HIO25" s="99"/>
      <c r="HIP25" s="452"/>
      <c r="HIQ25" s="452"/>
      <c r="HIR25" s="452"/>
      <c r="HIS25" s="99"/>
      <c r="HIT25" s="99"/>
      <c r="HIU25" s="100"/>
      <c r="HIV25" s="101"/>
      <c r="HIW25" s="99"/>
      <c r="HIX25" s="452"/>
      <c r="HIY25" s="452"/>
      <c r="HIZ25" s="452"/>
      <c r="HJA25" s="99"/>
      <c r="HJB25" s="99"/>
      <c r="HJC25" s="100"/>
      <c r="HJD25" s="101"/>
      <c r="HJE25" s="99"/>
      <c r="HJF25" s="452"/>
      <c r="HJG25" s="452"/>
      <c r="HJH25" s="452"/>
      <c r="HJI25" s="99"/>
      <c r="HJJ25" s="99"/>
      <c r="HJK25" s="100"/>
      <c r="HJL25" s="101"/>
      <c r="HJM25" s="99"/>
      <c r="HJN25" s="452"/>
      <c r="HJO25" s="452"/>
      <c r="HJP25" s="452"/>
      <c r="HJQ25" s="99"/>
      <c r="HJR25" s="99"/>
      <c r="HJS25" s="100"/>
      <c r="HJT25" s="101"/>
      <c r="HJU25" s="99"/>
      <c r="HJV25" s="452"/>
      <c r="HJW25" s="452"/>
      <c r="HJX25" s="452"/>
      <c r="HJY25" s="99"/>
      <c r="HJZ25" s="99"/>
      <c r="HKA25" s="100"/>
      <c r="HKB25" s="101"/>
      <c r="HKC25" s="99"/>
      <c r="HKD25" s="452"/>
      <c r="HKE25" s="452"/>
      <c r="HKF25" s="452"/>
      <c r="HKG25" s="99"/>
      <c r="HKH25" s="99"/>
      <c r="HKI25" s="100"/>
      <c r="HKJ25" s="101"/>
      <c r="HKK25" s="99"/>
      <c r="HKL25" s="452"/>
      <c r="HKM25" s="452"/>
      <c r="HKN25" s="452"/>
      <c r="HKO25" s="99"/>
      <c r="HKP25" s="99"/>
      <c r="HKQ25" s="100"/>
      <c r="HKR25" s="101"/>
      <c r="HKS25" s="99"/>
      <c r="HKT25" s="452"/>
      <c r="HKU25" s="452"/>
      <c r="HKV25" s="452"/>
      <c r="HKW25" s="99"/>
      <c r="HKX25" s="99"/>
      <c r="HKY25" s="100"/>
      <c r="HKZ25" s="101"/>
      <c r="HLA25" s="99"/>
      <c r="HLB25" s="452"/>
      <c r="HLC25" s="452"/>
      <c r="HLD25" s="452"/>
      <c r="HLE25" s="99"/>
      <c r="HLF25" s="99"/>
      <c r="HLG25" s="100"/>
      <c r="HLH25" s="101"/>
      <c r="HLI25" s="99"/>
      <c r="HLJ25" s="452"/>
      <c r="HLK25" s="452"/>
      <c r="HLL25" s="452"/>
      <c r="HLM25" s="99"/>
      <c r="HLN25" s="99"/>
      <c r="HLO25" s="100"/>
      <c r="HLP25" s="101"/>
      <c r="HLQ25" s="99"/>
      <c r="HLR25" s="452"/>
      <c r="HLS25" s="452"/>
      <c r="HLT25" s="452"/>
      <c r="HLU25" s="99"/>
      <c r="HLV25" s="99"/>
      <c r="HLW25" s="100"/>
      <c r="HLX25" s="101"/>
      <c r="HLY25" s="99"/>
      <c r="HLZ25" s="452"/>
      <c r="HMA25" s="452"/>
      <c r="HMB25" s="452"/>
      <c r="HMC25" s="99"/>
      <c r="HMD25" s="99"/>
      <c r="HME25" s="100"/>
      <c r="HMF25" s="101"/>
      <c r="HMG25" s="99"/>
      <c r="HMH25" s="452"/>
      <c r="HMI25" s="452"/>
      <c r="HMJ25" s="452"/>
      <c r="HMK25" s="99"/>
      <c r="HML25" s="99"/>
      <c r="HMM25" s="100"/>
      <c r="HMN25" s="101"/>
      <c r="HMO25" s="99"/>
      <c r="HMP25" s="452"/>
      <c r="HMQ25" s="452"/>
      <c r="HMR25" s="452"/>
      <c r="HMS25" s="99"/>
      <c r="HMT25" s="99"/>
      <c r="HMU25" s="100"/>
      <c r="HMV25" s="101"/>
      <c r="HMW25" s="99"/>
      <c r="HMX25" s="452"/>
      <c r="HMY25" s="452"/>
      <c r="HMZ25" s="452"/>
      <c r="HNA25" s="99"/>
      <c r="HNB25" s="99"/>
      <c r="HNC25" s="100"/>
      <c r="HND25" s="101"/>
      <c r="HNE25" s="99"/>
      <c r="HNF25" s="452"/>
      <c r="HNG25" s="452"/>
      <c r="HNH25" s="452"/>
      <c r="HNI25" s="99"/>
      <c r="HNJ25" s="99"/>
      <c r="HNK25" s="100"/>
      <c r="HNL25" s="101"/>
      <c r="HNM25" s="99"/>
      <c r="HNN25" s="452"/>
      <c r="HNO25" s="452"/>
      <c r="HNP25" s="452"/>
      <c r="HNQ25" s="99"/>
      <c r="HNR25" s="99"/>
      <c r="HNS25" s="100"/>
      <c r="HNT25" s="101"/>
      <c r="HNU25" s="99"/>
      <c r="HNV25" s="452"/>
      <c r="HNW25" s="452"/>
      <c r="HNX25" s="452"/>
      <c r="HNY25" s="99"/>
      <c r="HNZ25" s="99"/>
      <c r="HOA25" s="100"/>
      <c r="HOB25" s="101"/>
      <c r="HOC25" s="99"/>
      <c r="HOD25" s="452"/>
      <c r="HOE25" s="452"/>
      <c r="HOF25" s="452"/>
      <c r="HOG25" s="99"/>
      <c r="HOH25" s="99"/>
      <c r="HOI25" s="100"/>
      <c r="HOJ25" s="101"/>
      <c r="HOK25" s="99"/>
      <c r="HOL25" s="452"/>
      <c r="HOM25" s="452"/>
      <c r="HON25" s="452"/>
      <c r="HOO25" s="99"/>
      <c r="HOP25" s="99"/>
      <c r="HOQ25" s="100"/>
      <c r="HOR25" s="101"/>
      <c r="HOS25" s="99"/>
      <c r="HOT25" s="452"/>
      <c r="HOU25" s="452"/>
      <c r="HOV25" s="452"/>
      <c r="HOW25" s="99"/>
      <c r="HOX25" s="99"/>
      <c r="HOY25" s="100"/>
      <c r="HOZ25" s="101"/>
      <c r="HPA25" s="99"/>
      <c r="HPB25" s="452"/>
      <c r="HPC25" s="452"/>
      <c r="HPD25" s="452"/>
      <c r="HPE25" s="99"/>
      <c r="HPF25" s="99"/>
      <c r="HPG25" s="100"/>
      <c r="HPH25" s="101"/>
      <c r="HPI25" s="99"/>
      <c r="HPJ25" s="452"/>
      <c r="HPK25" s="452"/>
      <c r="HPL25" s="452"/>
      <c r="HPM25" s="99"/>
      <c r="HPN25" s="99"/>
      <c r="HPO25" s="100"/>
      <c r="HPP25" s="101"/>
      <c r="HPQ25" s="99"/>
      <c r="HPR25" s="452"/>
      <c r="HPS25" s="452"/>
      <c r="HPT25" s="452"/>
      <c r="HPU25" s="99"/>
      <c r="HPV25" s="99"/>
      <c r="HPW25" s="100"/>
      <c r="HPX25" s="101"/>
      <c r="HPY25" s="99"/>
      <c r="HPZ25" s="452"/>
      <c r="HQA25" s="452"/>
      <c r="HQB25" s="452"/>
      <c r="HQC25" s="99"/>
      <c r="HQD25" s="99"/>
      <c r="HQE25" s="100"/>
      <c r="HQF25" s="101"/>
      <c r="HQG25" s="99"/>
      <c r="HQH25" s="452"/>
      <c r="HQI25" s="452"/>
      <c r="HQJ25" s="452"/>
      <c r="HQK25" s="99"/>
      <c r="HQL25" s="99"/>
      <c r="HQM25" s="100"/>
      <c r="HQN25" s="101"/>
      <c r="HQO25" s="99"/>
      <c r="HQP25" s="452"/>
      <c r="HQQ25" s="452"/>
      <c r="HQR25" s="452"/>
      <c r="HQS25" s="99"/>
      <c r="HQT25" s="99"/>
      <c r="HQU25" s="100"/>
      <c r="HQV25" s="101"/>
      <c r="HQW25" s="99"/>
      <c r="HQX25" s="452"/>
      <c r="HQY25" s="452"/>
      <c r="HQZ25" s="452"/>
      <c r="HRA25" s="99"/>
      <c r="HRB25" s="99"/>
      <c r="HRC25" s="100"/>
      <c r="HRD25" s="101"/>
      <c r="HRE25" s="99"/>
      <c r="HRF25" s="452"/>
      <c r="HRG25" s="452"/>
      <c r="HRH25" s="452"/>
      <c r="HRI25" s="99"/>
      <c r="HRJ25" s="99"/>
      <c r="HRK25" s="100"/>
      <c r="HRL25" s="101"/>
      <c r="HRM25" s="99"/>
      <c r="HRN25" s="452"/>
      <c r="HRO25" s="452"/>
      <c r="HRP25" s="452"/>
      <c r="HRQ25" s="99"/>
      <c r="HRR25" s="99"/>
      <c r="HRS25" s="100"/>
      <c r="HRT25" s="101"/>
      <c r="HRU25" s="99"/>
      <c r="HRV25" s="452"/>
      <c r="HRW25" s="452"/>
      <c r="HRX25" s="452"/>
      <c r="HRY25" s="99"/>
      <c r="HRZ25" s="99"/>
      <c r="HSA25" s="100"/>
      <c r="HSB25" s="101"/>
      <c r="HSC25" s="99"/>
      <c r="HSD25" s="452"/>
      <c r="HSE25" s="452"/>
      <c r="HSF25" s="452"/>
      <c r="HSG25" s="99"/>
      <c r="HSH25" s="99"/>
      <c r="HSI25" s="100"/>
      <c r="HSJ25" s="101"/>
      <c r="HSK25" s="99"/>
      <c r="HSL25" s="452"/>
      <c r="HSM25" s="452"/>
      <c r="HSN25" s="452"/>
      <c r="HSO25" s="99"/>
      <c r="HSP25" s="99"/>
      <c r="HSQ25" s="100"/>
      <c r="HSR25" s="101"/>
      <c r="HSS25" s="99"/>
      <c r="HST25" s="452"/>
      <c r="HSU25" s="452"/>
      <c r="HSV25" s="452"/>
      <c r="HSW25" s="99"/>
      <c r="HSX25" s="99"/>
      <c r="HSY25" s="100"/>
      <c r="HSZ25" s="101"/>
      <c r="HTA25" s="99"/>
      <c r="HTB25" s="452"/>
      <c r="HTC25" s="452"/>
      <c r="HTD25" s="452"/>
      <c r="HTE25" s="99"/>
      <c r="HTF25" s="99"/>
      <c r="HTG25" s="100"/>
      <c r="HTH25" s="101"/>
      <c r="HTI25" s="99"/>
      <c r="HTJ25" s="452"/>
      <c r="HTK25" s="452"/>
      <c r="HTL25" s="452"/>
      <c r="HTM25" s="99"/>
      <c r="HTN25" s="99"/>
      <c r="HTO25" s="100"/>
      <c r="HTP25" s="101"/>
      <c r="HTQ25" s="99"/>
      <c r="HTR25" s="452"/>
      <c r="HTS25" s="452"/>
      <c r="HTT25" s="452"/>
      <c r="HTU25" s="99"/>
      <c r="HTV25" s="99"/>
      <c r="HTW25" s="100"/>
      <c r="HTX25" s="101"/>
      <c r="HTY25" s="99"/>
      <c r="HTZ25" s="452"/>
      <c r="HUA25" s="452"/>
      <c r="HUB25" s="452"/>
      <c r="HUC25" s="99"/>
      <c r="HUD25" s="99"/>
      <c r="HUE25" s="100"/>
      <c r="HUF25" s="101"/>
      <c r="HUG25" s="99"/>
      <c r="HUH25" s="452"/>
      <c r="HUI25" s="452"/>
      <c r="HUJ25" s="452"/>
      <c r="HUK25" s="99"/>
      <c r="HUL25" s="99"/>
      <c r="HUM25" s="100"/>
      <c r="HUN25" s="101"/>
      <c r="HUO25" s="99"/>
      <c r="HUP25" s="452"/>
      <c r="HUQ25" s="452"/>
      <c r="HUR25" s="452"/>
      <c r="HUS25" s="99"/>
      <c r="HUT25" s="99"/>
      <c r="HUU25" s="100"/>
      <c r="HUV25" s="101"/>
      <c r="HUW25" s="99"/>
      <c r="HUX25" s="452"/>
      <c r="HUY25" s="452"/>
      <c r="HUZ25" s="452"/>
      <c r="HVA25" s="99"/>
      <c r="HVB25" s="99"/>
      <c r="HVC25" s="100"/>
      <c r="HVD25" s="101"/>
      <c r="HVE25" s="99"/>
      <c r="HVF25" s="452"/>
      <c r="HVG25" s="452"/>
      <c r="HVH25" s="452"/>
      <c r="HVI25" s="99"/>
      <c r="HVJ25" s="99"/>
      <c r="HVK25" s="100"/>
      <c r="HVL25" s="101"/>
      <c r="HVM25" s="99"/>
      <c r="HVN25" s="452"/>
      <c r="HVO25" s="452"/>
      <c r="HVP25" s="452"/>
      <c r="HVQ25" s="99"/>
      <c r="HVR25" s="99"/>
      <c r="HVS25" s="100"/>
      <c r="HVT25" s="101"/>
      <c r="HVU25" s="99"/>
      <c r="HVV25" s="452"/>
      <c r="HVW25" s="452"/>
      <c r="HVX25" s="452"/>
      <c r="HVY25" s="99"/>
      <c r="HVZ25" s="99"/>
      <c r="HWA25" s="100"/>
      <c r="HWB25" s="101"/>
      <c r="HWC25" s="99"/>
      <c r="HWD25" s="452"/>
      <c r="HWE25" s="452"/>
      <c r="HWF25" s="452"/>
      <c r="HWG25" s="99"/>
      <c r="HWH25" s="99"/>
      <c r="HWI25" s="100"/>
      <c r="HWJ25" s="101"/>
      <c r="HWK25" s="99"/>
      <c r="HWL25" s="452"/>
      <c r="HWM25" s="452"/>
      <c r="HWN25" s="452"/>
      <c r="HWO25" s="99"/>
      <c r="HWP25" s="99"/>
      <c r="HWQ25" s="100"/>
      <c r="HWR25" s="101"/>
      <c r="HWS25" s="99"/>
      <c r="HWT25" s="452"/>
      <c r="HWU25" s="452"/>
      <c r="HWV25" s="452"/>
      <c r="HWW25" s="99"/>
      <c r="HWX25" s="99"/>
      <c r="HWY25" s="100"/>
      <c r="HWZ25" s="101"/>
      <c r="HXA25" s="99"/>
      <c r="HXB25" s="452"/>
      <c r="HXC25" s="452"/>
      <c r="HXD25" s="452"/>
      <c r="HXE25" s="99"/>
      <c r="HXF25" s="99"/>
      <c r="HXG25" s="100"/>
      <c r="HXH25" s="101"/>
      <c r="HXI25" s="99"/>
      <c r="HXJ25" s="452"/>
      <c r="HXK25" s="452"/>
      <c r="HXL25" s="452"/>
      <c r="HXM25" s="99"/>
      <c r="HXN25" s="99"/>
      <c r="HXO25" s="100"/>
      <c r="HXP25" s="101"/>
      <c r="HXQ25" s="99"/>
      <c r="HXR25" s="452"/>
      <c r="HXS25" s="452"/>
      <c r="HXT25" s="452"/>
      <c r="HXU25" s="99"/>
      <c r="HXV25" s="99"/>
      <c r="HXW25" s="100"/>
      <c r="HXX25" s="101"/>
      <c r="HXY25" s="99"/>
      <c r="HXZ25" s="452"/>
      <c r="HYA25" s="452"/>
      <c r="HYB25" s="452"/>
      <c r="HYC25" s="99"/>
      <c r="HYD25" s="99"/>
      <c r="HYE25" s="100"/>
      <c r="HYF25" s="101"/>
      <c r="HYG25" s="99"/>
      <c r="HYH25" s="452"/>
      <c r="HYI25" s="452"/>
      <c r="HYJ25" s="452"/>
      <c r="HYK25" s="99"/>
      <c r="HYL25" s="99"/>
      <c r="HYM25" s="100"/>
      <c r="HYN25" s="101"/>
      <c r="HYO25" s="99"/>
      <c r="HYP25" s="452"/>
      <c r="HYQ25" s="452"/>
      <c r="HYR25" s="452"/>
      <c r="HYS25" s="99"/>
      <c r="HYT25" s="99"/>
      <c r="HYU25" s="100"/>
      <c r="HYV25" s="101"/>
      <c r="HYW25" s="99"/>
      <c r="HYX25" s="452"/>
      <c r="HYY25" s="452"/>
      <c r="HYZ25" s="452"/>
      <c r="HZA25" s="99"/>
      <c r="HZB25" s="99"/>
      <c r="HZC25" s="100"/>
      <c r="HZD25" s="101"/>
      <c r="HZE25" s="99"/>
      <c r="HZF25" s="452"/>
      <c r="HZG25" s="452"/>
      <c r="HZH25" s="452"/>
      <c r="HZI25" s="99"/>
      <c r="HZJ25" s="99"/>
      <c r="HZK25" s="100"/>
      <c r="HZL25" s="101"/>
      <c r="HZM25" s="99"/>
      <c r="HZN25" s="452"/>
      <c r="HZO25" s="452"/>
      <c r="HZP25" s="452"/>
      <c r="HZQ25" s="99"/>
      <c r="HZR25" s="99"/>
      <c r="HZS25" s="100"/>
      <c r="HZT25" s="101"/>
      <c r="HZU25" s="99"/>
      <c r="HZV25" s="452"/>
      <c r="HZW25" s="452"/>
      <c r="HZX25" s="452"/>
      <c r="HZY25" s="99"/>
      <c r="HZZ25" s="99"/>
      <c r="IAA25" s="100"/>
      <c r="IAB25" s="101"/>
      <c r="IAC25" s="99"/>
      <c r="IAD25" s="452"/>
      <c r="IAE25" s="452"/>
      <c r="IAF25" s="452"/>
      <c r="IAG25" s="99"/>
      <c r="IAH25" s="99"/>
      <c r="IAI25" s="100"/>
      <c r="IAJ25" s="101"/>
      <c r="IAK25" s="99"/>
      <c r="IAL25" s="452"/>
      <c r="IAM25" s="452"/>
      <c r="IAN25" s="452"/>
      <c r="IAO25" s="99"/>
      <c r="IAP25" s="99"/>
      <c r="IAQ25" s="100"/>
      <c r="IAR25" s="101"/>
      <c r="IAS25" s="99"/>
      <c r="IAT25" s="452"/>
      <c r="IAU25" s="452"/>
      <c r="IAV25" s="452"/>
      <c r="IAW25" s="99"/>
      <c r="IAX25" s="99"/>
      <c r="IAY25" s="100"/>
      <c r="IAZ25" s="101"/>
      <c r="IBA25" s="99"/>
      <c r="IBB25" s="452"/>
      <c r="IBC25" s="452"/>
      <c r="IBD25" s="452"/>
      <c r="IBE25" s="99"/>
      <c r="IBF25" s="99"/>
      <c r="IBG25" s="100"/>
      <c r="IBH25" s="101"/>
      <c r="IBI25" s="99"/>
      <c r="IBJ25" s="452"/>
      <c r="IBK25" s="452"/>
      <c r="IBL25" s="452"/>
      <c r="IBM25" s="99"/>
      <c r="IBN25" s="99"/>
      <c r="IBO25" s="100"/>
      <c r="IBP25" s="101"/>
      <c r="IBQ25" s="99"/>
      <c r="IBR25" s="452"/>
      <c r="IBS25" s="452"/>
      <c r="IBT25" s="452"/>
      <c r="IBU25" s="99"/>
      <c r="IBV25" s="99"/>
      <c r="IBW25" s="100"/>
      <c r="IBX25" s="101"/>
      <c r="IBY25" s="99"/>
      <c r="IBZ25" s="452"/>
      <c r="ICA25" s="452"/>
      <c r="ICB25" s="452"/>
      <c r="ICC25" s="99"/>
      <c r="ICD25" s="99"/>
      <c r="ICE25" s="100"/>
      <c r="ICF25" s="101"/>
      <c r="ICG25" s="99"/>
      <c r="ICH25" s="452"/>
      <c r="ICI25" s="452"/>
      <c r="ICJ25" s="452"/>
      <c r="ICK25" s="99"/>
      <c r="ICL25" s="99"/>
      <c r="ICM25" s="100"/>
      <c r="ICN25" s="101"/>
      <c r="ICO25" s="99"/>
      <c r="ICP25" s="452"/>
      <c r="ICQ25" s="452"/>
      <c r="ICR25" s="452"/>
      <c r="ICS25" s="99"/>
      <c r="ICT25" s="99"/>
      <c r="ICU25" s="100"/>
      <c r="ICV25" s="101"/>
      <c r="ICW25" s="99"/>
      <c r="ICX25" s="452"/>
      <c r="ICY25" s="452"/>
      <c r="ICZ25" s="452"/>
      <c r="IDA25" s="99"/>
      <c r="IDB25" s="99"/>
      <c r="IDC25" s="100"/>
      <c r="IDD25" s="101"/>
      <c r="IDE25" s="99"/>
      <c r="IDF25" s="452"/>
      <c r="IDG25" s="452"/>
      <c r="IDH25" s="452"/>
      <c r="IDI25" s="99"/>
      <c r="IDJ25" s="99"/>
      <c r="IDK25" s="100"/>
      <c r="IDL25" s="101"/>
      <c r="IDM25" s="99"/>
      <c r="IDN25" s="452"/>
      <c r="IDO25" s="452"/>
      <c r="IDP25" s="452"/>
      <c r="IDQ25" s="99"/>
      <c r="IDR25" s="99"/>
      <c r="IDS25" s="100"/>
      <c r="IDT25" s="101"/>
      <c r="IDU25" s="99"/>
      <c r="IDV25" s="452"/>
      <c r="IDW25" s="452"/>
      <c r="IDX25" s="452"/>
      <c r="IDY25" s="99"/>
      <c r="IDZ25" s="99"/>
      <c r="IEA25" s="100"/>
      <c r="IEB25" s="101"/>
      <c r="IEC25" s="99"/>
      <c r="IED25" s="452"/>
      <c r="IEE25" s="452"/>
      <c r="IEF25" s="452"/>
      <c r="IEG25" s="99"/>
      <c r="IEH25" s="99"/>
      <c r="IEI25" s="100"/>
      <c r="IEJ25" s="101"/>
      <c r="IEK25" s="99"/>
      <c r="IEL25" s="452"/>
      <c r="IEM25" s="452"/>
      <c r="IEN25" s="452"/>
      <c r="IEO25" s="99"/>
      <c r="IEP25" s="99"/>
      <c r="IEQ25" s="100"/>
      <c r="IER25" s="101"/>
      <c r="IES25" s="99"/>
      <c r="IET25" s="452"/>
      <c r="IEU25" s="452"/>
      <c r="IEV25" s="452"/>
      <c r="IEW25" s="99"/>
      <c r="IEX25" s="99"/>
      <c r="IEY25" s="100"/>
      <c r="IEZ25" s="101"/>
      <c r="IFA25" s="99"/>
      <c r="IFB25" s="452"/>
      <c r="IFC25" s="452"/>
      <c r="IFD25" s="452"/>
      <c r="IFE25" s="99"/>
      <c r="IFF25" s="99"/>
      <c r="IFG25" s="100"/>
      <c r="IFH25" s="101"/>
      <c r="IFI25" s="99"/>
      <c r="IFJ25" s="452"/>
      <c r="IFK25" s="452"/>
      <c r="IFL25" s="452"/>
      <c r="IFM25" s="99"/>
      <c r="IFN25" s="99"/>
      <c r="IFO25" s="100"/>
      <c r="IFP25" s="101"/>
      <c r="IFQ25" s="99"/>
      <c r="IFR25" s="452"/>
      <c r="IFS25" s="452"/>
      <c r="IFT25" s="452"/>
      <c r="IFU25" s="99"/>
      <c r="IFV25" s="99"/>
      <c r="IFW25" s="100"/>
      <c r="IFX25" s="101"/>
      <c r="IFY25" s="99"/>
      <c r="IFZ25" s="452"/>
      <c r="IGA25" s="452"/>
      <c r="IGB25" s="452"/>
      <c r="IGC25" s="99"/>
      <c r="IGD25" s="99"/>
      <c r="IGE25" s="100"/>
      <c r="IGF25" s="101"/>
      <c r="IGG25" s="99"/>
      <c r="IGH25" s="452"/>
      <c r="IGI25" s="452"/>
      <c r="IGJ25" s="452"/>
      <c r="IGK25" s="99"/>
      <c r="IGL25" s="99"/>
      <c r="IGM25" s="100"/>
      <c r="IGN25" s="101"/>
      <c r="IGO25" s="99"/>
      <c r="IGP25" s="452"/>
      <c r="IGQ25" s="452"/>
      <c r="IGR25" s="452"/>
      <c r="IGS25" s="99"/>
      <c r="IGT25" s="99"/>
      <c r="IGU25" s="100"/>
      <c r="IGV25" s="101"/>
      <c r="IGW25" s="99"/>
      <c r="IGX25" s="452"/>
      <c r="IGY25" s="452"/>
      <c r="IGZ25" s="452"/>
      <c r="IHA25" s="99"/>
      <c r="IHB25" s="99"/>
      <c r="IHC25" s="100"/>
      <c r="IHD25" s="101"/>
      <c r="IHE25" s="99"/>
      <c r="IHF25" s="452"/>
      <c r="IHG25" s="452"/>
      <c r="IHH25" s="452"/>
      <c r="IHI25" s="99"/>
      <c r="IHJ25" s="99"/>
      <c r="IHK25" s="100"/>
      <c r="IHL25" s="101"/>
      <c r="IHM25" s="99"/>
      <c r="IHN25" s="452"/>
      <c r="IHO25" s="452"/>
      <c r="IHP25" s="452"/>
      <c r="IHQ25" s="99"/>
      <c r="IHR25" s="99"/>
      <c r="IHS25" s="100"/>
      <c r="IHT25" s="101"/>
      <c r="IHU25" s="99"/>
      <c r="IHV25" s="452"/>
      <c r="IHW25" s="452"/>
      <c r="IHX25" s="452"/>
      <c r="IHY25" s="99"/>
      <c r="IHZ25" s="99"/>
      <c r="IIA25" s="100"/>
      <c r="IIB25" s="101"/>
      <c r="IIC25" s="99"/>
      <c r="IID25" s="452"/>
      <c r="IIE25" s="452"/>
      <c r="IIF25" s="452"/>
      <c r="IIG25" s="99"/>
      <c r="IIH25" s="99"/>
      <c r="III25" s="100"/>
      <c r="IIJ25" s="101"/>
      <c r="IIK25" s="99"/>
      <c r="IIL25" s="452"/>
      <c r="IIM25" s="452"/>
      <c r="IIN25" s="452"/>
      <c r="IIO25" s="99"/>
      <c r="IIP25" s="99"/>
      <c r="IIQ25" s="100"/>
      <c r="IIR25" s="101"/>
      <c r="IIS25" s="99"/>
      <c r="IIT25" s="452"/>
      <c r="IIU25" s="452"/>
      <c r="IIV25" s="452"/>
      <c r="IIW25" s="99"/>
      <c r="IIX25" s="99"/>
      <c r="IIY25" s="100"/>
      <c r="IIZ25" s="101"/>
      <c r="IJA25" s="99"/>
      <c r="IJB25" s="452"/>
      <c r="IJC25" s="452"/>
      <c r="IJD25" s="452"/>
      <c r="IJE25" s="99"/>
      <c r="IJF25" s="99"/>
      <c r="IJG25" s="100"/>
      <c r="IJH25" s="101"/>
      <c r="IJI25" s="99"/>
      <c r="IJJ25" s="452"/>
      <c r="IJK25" s="452"/>
      <c r="IJL25" s="452"/>
      <c r="IJM25" s="99"/>
      <c r="IJN25" s="99"/>
      <c r="IJO25" s="100"/>
      <c r="IJP25" s="101"/>
      <c r="IJQ25" s="99"/>
      <c r="IJR25" s="452"/>
      <c r="IJS25" s="452"/>
      <c r="IJT25" s="452"/>
      <c r="IJU25" s="99"/>
      <c r="IJV25" s="99"/>
      <c r="IJW25" s="100"/>
      <c r="IJX25" s="101"/>
      <c r="IJY25" s="99"/>
      <c r="IJZ25" s="452"/>
      <c r="IKA25" s="452"/>
      <c r="IKB25" s="452"/>
      <c r="IKC25" s="99"/>
      <c r="IKD25" s="99"/>
      <c r="IKE25" s="100"/>
      <c r="IKF25" s="101"/>
      <c r="IKG25" s="99"/>
      <c r="IKH25" s="452"/>
      <c r="IKI25" s="452"/>
      <c r="IKJ25" s="452"/>
      <c r="IKK25" s="99"/>
      <c r="IKL25" s="99"/>
      <c r="IKM25" s="100"/>
      <c r="IKN25" s="101"/>
      <c r="IKO25" s="99"/>
      <c r="IKP25" s="452"/>
      <c r="IKQ25" s="452"/>
      <c r="IKR25" s="452"/>
      <c r="IKS25" s="99"/>
      <c r="IKT25" s="99"/>
      <c r="IKU25" s="100"/>
      <c r="IKV25" s="101"/>
      <c r="IKW25" s="99"/>
      <c r="IKX25" s="452"/>
      <c r="IKY25" s="452"/>
      <c r="IKZ25" s="452"/>
      <c r="ILA25" s="99"/>
      <c r="ILB25" s="99"/>
      <c r="ILC25" s="100"/>
      <c r="ILD25" s="101"/>
      <c r="ILE25" s="99"/>
      <c r="ILF25" s="452"/>
      <c r="ILG25" s="452"/>
      <c r="ILH25" s="452"/>
      <c r="ILI25" s="99"/>
      <c r="ILJ25" s="99"/>
      <c r="ILK25" s="100"/>
      <c r="ILL25" s="101"/>
      <c r="ILM25" s="99"/>
      <c r="ILN25" s="452"/>
      <c r="ILO25" s="452"/>
      <c r="ILP25" s="452"/>
      <c r="ILQ25" s="99"/>
      <c r="ILR25" s="99"/>
      <c r="ILS25" s="100"/>
      <c r="ILT25" s="101"/>
      <c r="ILU25" s="99"/>
      <c r="ILV25" s="452"/>
      <c r="ILW25" s="452"/>
      <c r="ILX25" s="452"/>
      <c r="ILY25" s="99"/>
      <c r="ILZ25" s="99"/>
      <c r="IMA25" s="100"/>
      <c r="IMB25" s="101"/>
      <c r="IMC25" s="99"/>
      <c r="IMD25" s="452"/>
      <c r="IME25" s="452"/>
      <c r="IMF25" s="452"/>
      <c r="IMG25" s="99"/>
      <c r="IMH25" s="99"/>
      <c r="IMI25" s="100"/>
      <c r="IMJ25" s="101"/>
      <c r="IMK25" s="99"/>
      <c r="IML25" s="452"/>
      <c r="IMM25" s="452"/>
      <c r="IMN25" s="452"/>
      <c r="IMO25" s="99"/>
      <c r="IMP25" s="99"/>
      <c r="IMQ25" s="100"/>
      <c r="IMR25" s="101"/>
      <c r="IMS25" s="99"/>
      <c r="IMT25" s="452"/>
      <c r="IMU25" s="452"/>
      <c r="IMV25" s="452"/>
      <c r="IMW25" s="99"/>
      <c r="IMX25" s="99"/>
      <c r="IMY25" s="100"/>
      <c r="IMZ25" s="101"/>
      <c r="INA25" s="99"/>
      <c r="INB25" s="452"/>
      <c r="INC25" s="452"/>
      <c r="IND25" s="452"/>
      <c r="INE25" s="99"/>
      <c r="INF25" s="99"/>
      <c r="ING25" s="100"/>
      <c r="INH25" s="101"/>
      <c r="INI25" s="99"/>
      <c r="INJ25" s="452"/>
      <c r="INK25" s="452"/>
      <c r="INL25" s="452"/>
      <c r="INM25" s="99"/>
      <c r="INN25" s="99"/>
      <c r="INO25" s="100"/>
      <c r="INP25" s="101"/>
      <c r="INQ25" s="99"/>
      <c r="INR25" s="452"/>
      <c r="INS25" s="452"/>
      <c r="INT25" s="452"/>
      <c r="INU25" s="99"/>
      <c r="INV25" s="99"/>
      <c r="INW25" s="100"/>
      <c r="INX25" s="101"/>
      <c r="INY25" s="99"/>
      <c r="INZ25" s="452"/>
      <c r="IOA25" s="452"/>
      <c r="IOB25" s="452"/>
      <c r="IOC25" s="99"/>
      <c r="IOD25" s="99"/>
      <c r="IOE25" s="100"/>
      <c r="IOF25" s="101"/>
      <c r="IOG25" s="99"/>
      <c r="IOH25" s="452"/>
      <c r="IOI25" s="452"/>
      <c r="IOJ25" s="452"/>
      <c r="IOK25" s="99"/>
      <c r="IOL25" s="99"/>
      <c r="IOM25" s="100"/>
      <c r="ION25" s="101"/>
      <c r="IOO25" s="99"/>
      <c r="IOP25" s="452"/>
      <c r="IOQ25" s="452"/>
      <c r="IOR25" s="452"/>
      <c r="IOS25" s="99"/>
      <c r="IOT25" s="99"/>
      <c r="IOU25" s="100"/>
      <c r="IOV25" s="101"/>
      <c r="IOW25" s="99"/>
      <c r="IOX25" s="452"/>
      <c r="IOY25" s="452"/>
      <c r="IOZ25" s="452"/>
      <c r="IPA25" s="99"/>
      <c r="IPB25" s="99"/>
      <c r="IPC25" s="100"/>
      <c r="IPD25" s="101"/>
      <c r="IPE25" s="99"/>
      <c r="IPF25" s="452"/>
      <c r="IPG25" s="452"/>
      <c r="IPH25" s="452"/>
      <c r="IPI25" s="99"/>
      <c r="IPJ25" s="99"/>
      <c r="IPK25" s="100"/>
      <c r="IPL25" s="101"/>
      <c r="IPM25" s="99"/>
      <c r="IPN25" s="452"/>
      <c r="IPO25" s="452"/>
      <c r="IPP25" s="452"/>
      <c r="IPQ25" s="99"/>
      <c r="IPR25" s="99"/>
      <c r="IPS25" s="100"/>
      <c r="IPT25" s="101"/>
      <c r="IPU25" s="99"/>
      <c r="IPV25" s="452"/>
      <c r="IPW25" s="452"/>
      <c r="IPX25" s="452"/>
      <c r="IPY25" s="99"/>
      <c r="IPZ25" s="99"/>
      <c r="IQA25" s="100"/>
      <c r="IQB25" s="101"/>
      <c r="IQC25" s="99"/>
      <c r="IQD25" s="452"/>
      <c r="IQE25" s="452"/>
      <c r="IQF25" s="452"/>
      <c r="IQG25" s="99"/>
      <c r="IQH25" s="99"/>
      <c r="IQI25" s="100"/>
      <c r="IQJ25" s="101"/>
      <c r="IQK25" s="99"/>
      <c r="IQL25" s="452"/>
      <c r="IQM25" s="452"/>
      <c r="IQN25" s="452"/>
      <c r="IQO25" s="99"/>
      <c r="IQP25" s="99"/>
      <c r="IQQ25" s="100"/>
      <c r="IQR25" s="101"/>
      <c r="IQS25" s="99"/>
      <c r="IQT25" s="452"/>
      <c r="IQU25" s="452"/>
      <c r="IQV25" s="452"/>
      <c r="IQW25" s="99"/>
      <c r="IQX25" s="99"/>
      <c r="IQY25" s="100"/>
      <c r="IQZ25" s="101"/>
      <c r="IRA25" s="99"/>
      <c r="IRB25" s="452"/>
      <c r="IRC25" s="452"/>
      <c r="IRD25" s="452"/>
      <c r="IRE25" s="99"/>
      <c r="IRF25" s="99"/>
      <c r="IRG25" s="100"/>
      <c r="IRH25" s="101"/>
      <c r="IRI25" s="99"/>
      <c r="IRJ25" s="452"/>
      <c r="IRK25" s="452"/>
      <c r="IRL25" s="452"/>
      <c r="IRM25" s="99"/>
      <c r="IRN25" s="99"/>
      <c r="IRO25" s="100"/>
      <c r="IRP25" s="101"/>
      <c r="IRQ25" s="99"/>
      <c r="IRR25" s="452"/>
      <c r="IRS25" s="452"/>
      <c r="IRT25" s="452"/>
      <c r="IRU25" s="99"/>
      <c r="IRV25" s="99"/>
      <c r="IRW25" s="100"/>
      <c r="IRX25" s="101"/>
      <c r="IRY25" s="99"/>
      <c r="IRZ25" s="452"/>
      <c r="ISA25" s="452"/>
      <c r="ISB25" s="452"/>
      <c r="ISC25" s="99"/>
      <c r="ISD25" s="99"/>
      <c r="ISE25" s="100"/>
      <c r="ISF25" s="101"/>
      <c r="ISG25" s="99"/>
      <c r="ISH25" s="452"/>
      <c r="ISI25" s="452"/>
      <c r="ISJ25" s="452"/>
      <c r="ISK25" s="99"/>
      <c r="ISL25" s="99"/>
      <c r="ISM25" s="100"/>
      <c r="ISN25" s="101"/>
      <c r="ISO25" s="99"/>
      <c r="ISP25" s="452"/>
      <c r="ISQ25" s="452"/>
      <c r="ISR25" s="452"/>
      <c r="ISS25" s="99"/>
      <c r="IST25" s="99"/>
      <c r="ISU25" s="100"/>
      <c r="ISV25" s="101"/>
      <c r="ISW25" s="99"/>
      <c r="ISX25" s="452"/>
      <c r="ISY25" s="452"/>
      <c r="ISZ25" s="452"/>
      <c r="ITA25" s="99"/>
      <c r="ITB25" s="99"/>
      <c r="ITC25" s="100"/>
      <c r="ITD25" s="101"/>
      <c r="ITE25" s="99"/>
      <c r="ITF25" s="452"/>
      <c r="ITG25" s="452"/>
      <c r="ITH25" s="452"/>
      <c r="ITI25" s="99"/>
      <c r="ITJ25" s="99"/>
      <c r="ITK25" s="100"/>
      <c r="ITL25" s="101"/>
      <c r="ITM25" s="99"/>
      <c r="ITN25" s="452"/>
      <c r="ITO25" s="452"/>
      <c r="ITP25" s="452"/>
      <c r="ITQ25" s="99"/>
      <c r="ITR25" s="99"/>
      <c r="ITS25" s="100"/>
      <c r="ITT25" s="101"/>
      <c r="ITU25" s="99"/>
      <c r="ITV25" s="452"/>
      <c r="ITW25" s="452"/>
      <c r="ITX25" s="452"/>
      <c r="ITY25" s="99"/>
      <c r="ITZ25" s="99"/>
      <c r="IUA25" s="100"/>
      <c r="IUB25" s="101"/>
      <c r="IUC25" s="99"/>
      <c r="IUD25" s="452"/>
      <c r="IUE25" s="452"/>
      <c r="IUF25" s="452"/>
      <c r="IUG25" s="99"/>
      <c r="IUH25" s="99"/>
      <c r="IUI25" s="100"/>
      <c r="IUJ25" s="101"/>
      <c r="IUK25" s="99"/>
      <c r="IUL25" s="452"/>
      <c r="IUM25" s="452"/>
      <c r="IUN25" s="452"/>
      <c r="IUO25" s="99"/>
      <c r="IUP25" s="99"/>
      <c r="IUQ25" s="100"/>
      <c r="IUR25" s="101"/>
      <c r="IUS25" s="99"/>
      <c r="IUT25" s="452"/>
      <c r="IUU25" s="452"/>
      <c r="IUV25" s="452"/>
      <c r="IUW25" s="99"/>
      <c r="IUX25" s="99"/>
      <c r="IUY25" s="100"/>
      <c r="IUZ25" s="101"/>
      <c r="IVA25" s="99"/>
      <c r="IVB25" s="452"/>
      <c r="IVC25" s="452"/>
      <c r="IVD25" s="452"/>
      <c r="IVE25" s="99"/>
      <c r="IVF25" s="99"/>
      <c r="IVG25" s="100"/>
      <c r="IVH25" s="101"/>
      <c r="IVI25" s="99"/>
      <c r="IVJ25" s="452"/>
      <c r="IVK25" s="452"/>
      <c r="IVL25" s="452"/>
      <c r="IVM25" s="99"/>
      <c r="IVN25" s="99"/>
      <c r="IVO25" s="100"/>
      <c r="IVP25" s="101"/>
      <c r="IVQ25" s="99"/>
      <c r="IVR25" s="452"/>
      <c r="IVS25" s="452"/>
      <c r="IVT25" s="452"/>
      <c r="IVU25" s="99"/>
      <c r="IVV25" s="99"/>
      <c r="IVW25" s="100"/>
      <c r="IVX25" s="101"/>
      <c r="IVY25" s="99"/>
      <c r="IVZ25" s="452"/>
      <c r="IWA25" s="452"/>
      <c r="IWB25" s="452"/>
      <c r="IWC25" s="99"/>
      <c r="IWD25" s="99"/>
      <c r="IWE25" s="100"/>
      <c r="IWF25" s="101"/>
      <c r="IWG25" s="99"/>
      <c r="IWH25" s="452"/>
      <c r="IWI25" s="452"/>
      <c r="IWJ25" s="452"/>
      <c r="IWK25" s="99"/>
      <c r="IWL25" s="99"/>
      <c r="IWM25" s="100"/>
      <c r="IWN25" s="101"/>
      <c r="IWO25" s="99"/>
      <c r="IWP25" s="452"/>
      <c r="IWQ25" s="452"/>
      <c r="IWR25" s="452"/>
      <c r="IWS25" s="99"/>
      <c r="IWT25" s="99"/>
      <c r="IWU25" s="100"/>
      <c r="IWV25" s="101"/>
      <c r="IWW25" s="99"/>
      <c r="IWX25" s="452"/>
      <c r="IWY25" s="452"/>
      <c r="IWZ25" s="452"/>
      <c r="IXA25" s="99"/>
      <c r="IXB25" s="99"/>
      <c r="IXC25" s="100"/>
      <c r="IXD25" s="101"/>
      <c r="IXE25" s="99"/>
      <c r="IXF25" s="452"/>
      <c r="IXG25" s="452"/>
      <c r="IXH25" s="452"/>
      <c r="IXI25" s="99"/>
      <c r="IXJ25" s="99"/>
      <c r="IXK25" s="100"/>
      <c r="IXL25" s="101"/>
      <c r="IXM25" s="99"/>
      <c r="IXN25" s="452"/>
      <c r="IXO25" s="452"/>
      <c r="IXP25" s="452"/>
      <c r="IXQ25" s="99"/>
      <c r="IXR25" s="99"/>
      <c r="IXS25" s="100"/>
      <c r="IXT25" s="101"/>
      <c r="IXU25" s="99"/>
      <c r="IXV25" s="452"/>
      <c r="IXW25" s="452"/>
      <c r="IXX25" s="452"/>
      <c r="IXY25" s="99"/>
      <c r="IXZ25" s="99"/>
      <c r="IYA25" s="100"/>
      <c r="IYB25" s="101"/>
      <c r="IYC25" s="99"/>
      <c r="IYD25" s="452"/>
      <c r="IYE25" s="452"/>
      <c r="IYF25" s="452"/>
      <c r="IYG25" s="99"/>
      <c r="IYH25" s="99"/>
      <c r="IYI25" s="100"/>
      <c r="IYJ25" s="101"/>
      <c r="IYK25" s="99"/>
      <c r="IYL25" s="452"/>
      <c r="IYM25" s="452"/>
      <c r="IYN25" s="452"/>
      <c r="IYO25" s="99"/>
      <c r="IYP25" s="99"/>
      <c r="IYQ25" s="100"/>
      <c r="IYR25" s="101"/>
      <c r="IYS25" s="99"/>
      <c r="IYT25" s="452"/>
      <c r="IYU25" s="452"/>
      <c r="IYV25" s="452"/>
      <c r="IYW25" s="99"/>
      <c r="IYX25" s="99"/>
      <c r="IYY25" s="100"/>
      <c r="IYZ25" s="101"/>
      <c r="IZA25" s="99"/>
      <c r="IZB25" s="452"/>
      <c r="IZC25" s="452"/>
      <c r="IZD25" s="452"/>
      <c r="IZE25" s="99"/>
      <c r="IZF25" s="99"/>
      <c r="IZG25" s="100"/>
      <c r="IZH25" s="101"/>
      <c r="IZI25" s="99"/>
      <c r="IZJ25" s="452"/>
      <c r="IZK25" s="452"/>
      <c r="IZL25" s="452"/>
      <c r="IZM25" s="99"/>
      <c r="IZN25" s="99"/>
      <c r="IZO25" s="100"/>
      <c r="IZP25" s="101"/>
      <c r="IZQ25" s="99"/>
      <c r="IZR25" s="452"/>
      <c r="IZS25" s="452"/>
      <c r="IZT25" s="452"/>
      <c r="IZU25" s="99"/>
      <c r="IZV25" s="99"/>
      <c r="IZW25" s="100"/>
      <c r="IZX25" s="101"/>
      <c r="IZY25" s="99"/>
      <c r="IZZ25" s="452"/>
      <c r="JAA25" s="452"/>
      <c r="JAB25" s="452"/>
      <c r="JAC25" s="99"/>
      <c r="JAD25" s="99"/>
      <c r="JAE25" s="100"/>
      <c r="JAF25" s="101"/>
      <c r="JAG25" s="99"/>
      <c r="JAH25" s="452"/>
      <c r="JAI25" s="452"/>
      <c r="JAJ25" s="452"/>
      <c r="JAK25" s="99"/>
      <c r="JAL25" s="99"/>
      <c r="JAM25" s="100"/>
      <c r="JAN25" s="101"/>
      <c r="JAO25" s="99"/>
      <c r="JAP25" s="452"/>
      <c r="JAQ25" s="452"/>
      <c r="JAR25" s="452"/>
      <c r="JAS25" s="99"/>
      <c r="JAT25" s="99"/>
      <c r="JAU25" s="100"/>
      <c r="JAV25" s="101"/>
      <c r="JAW25" s="99"/>
      <c r="JAX25" s="452"/>
      <c r="JAY25" s="452"/>
      <c r="JAZ25" s="452"/>
      <c r="JBA25" s="99"/>
      <c r="JBB25" s="99"/>
      <c r="JBC25" s="100"/>
      <c r="JBD25" s="101"/>
      <c r="JBE25" s="99"/>
      <c r="JBF25" s="452"/>
      <c r="JBG25" s="452"/>
      <c r="JBH25" s="452"/>
      <c r="JBI25" s="99"/>
      <c r="JBJ25" s="99"/>
      <c r="JBK25" s="100"/>
      <c r="JBL25" s="101"/>
      <c r="JBM25" s="99"/>
      <c r="JBN25" s="452"/>
      <c r="JBO25" s="452"/>
      <c r="JBP25" s="452"/>
      <c r="JBQ25" s="99"/>
      <c r="JBR25" s="99"/>
      <c r="JBS25" s="100"/>
      <c r="JBT25" s="101"/>
      <c r="JBU25" s="99"/>
      <c r="JBV25" s="452"/>
      <c r="JBW25" s="452"/>
      <c r="JBX25" s="452"/>
      <c r="JBY25" s="99"/>
      <c r="JBZ25" s="99"/>
      <c r="JCA25" s="100"/>
      <c r="JCB25" s="101"/>
      <c r="JCC25" s="99"/>
      <c r="JCD25" s="452"/>
      <c r="JCE25" s="452"/>
      <c r="JCF25" s="452"/>
      <c r="JCG25" s="99"/>
      <c r="JCH25" s="99"/>
      <c r="JCI25" s="100"/>
      <c r="JCJ25" s="101"/>
      <c r="JCK25" s="99"/>
      <c r="JCL25" s="452"/>
      <c r="JCM25" s="452"/>
      <c r="JCN25" s="452"/>
      <c r="JCO25" s="99"/>
      <c r="JCP25" s="99"/>
      <c r="JCQ25" s="100"/>
      <c r="JCR25" s="101"/>
      <c r="JCS25" s="99"/>
      <c r="JCT25" s="452"/>
      <c r="JCU25" s="452"/>
      <c r="JCV25" s="452"/>
      <c r="JCW25" s="99"/>
      <c r="JCX25" s="99"/>
      <c r="JCY25" s="100"/>
      <c r="JCZ25" s="101"/>
      <c r="JDA25" s="99"/>
      <c r="JDB25" s="452"/>
      <c r="JDC25" s="452"/>
      <c r="JDD25" s="452"/>
      <c r="JDE25" s="99"/>
      <c r="JDF25" s="99"/>
      <c r="JDG25" s="100"/>
      <c r="JDH25" s="101"/>
      <c r="JDI25" s="99"/>
      <c r="JDJ25" s="452"/>
      <c r="JDK25" s="452"/>
      <c r="JDL25" s="452"/>
      <c r="JDM25" s="99"/>
      <c r="JDN25" s="99"/>
      <c r="JDO25" s="100"/>
      <c r="JDP25" s="101"/>
      <c r="JDQ25" s="99"/>
      <c r="JDR25" s="452"/>
      <c r="JDS25" s="452"/>
      <c r="JDT25" s="452"/>
      <c r="JDU25" s="99"/>
      <c r="JDV25" s="99"/>
      <c r="JDW25" s="100"/>
      <c r="JDX25" s="101"/>
      <c r="JDY25" s="99"/>
      <c r="JDZ25" s="452"/>
      <c r="JEA25" s="452"/>
      <c r="JEB25" s="452"/>
      <c r="JEC25" s="99"/>
      <c r="JED25" s="99"/>
      <c r="JEE25" s="100"/>
      <c r="JEF25" s="101"/>
      <c r="JEG25" s="99"/>
      <c r="JEH25" s="452"/>
      <c r="JEI25" s="452"/>
      <c r="JEJ25" s="452"/>
      <c r="JEK25" s="99"/>
      <c r="JEL25" s="99"/>
      <c r="JEM25" s="100"/>
      <c r="JEN25" s="101"/>
      <c r="JEO25" s="99"/>
      <c r="JEP25" s="452"/>
      <c r="JEQ25" s="452"/>
      <c r="JER25" s="452"/>
      <c r="JES25" s="99"/>
      <c r="JET25" s="99"/>
      <c r="JEU25" s="100"/>
      <c r="JEV25" s="101"/>
      <c r="JEW25" s="99"/>
      <c r="JEX25" s="452"/>
      <c r="JEY25" s="452"/>
      <c r="JEZ25" s="452"/>
      <c r="JFA25" s="99"/>
      <c r="JFB25" s="99"/>
      <c r="JFC25" s="100"/>
      <c r="JFD25" s="101"/>
      <c r="JFE25" s="99"/>
      <c r="JFF25" s="452"/>
      <c r="JFG25" s="452"/>
      <c r="JFH25" s="452"/>
      <c r="JFI25" s="99"/>
      <c r="JFJ25" s="99"/>
      <c r="JFK25" s="100"/>
      <c r="JFL25" s="101"/>
      <c r="JFM25" s="99"/>
      <c r="JFN25" s="452"/>
      <c r="JFO25" s="452"/>
      <c r="JFP25" s="452"/>
      <c r="JFQ25" s="99"/>
      <c r="JFR25" s="99"/>
      <c r="JFS25" s="100"/>
      <c r="JFT25" s="101"/>
      <c r="JFU25" s="99"/>
      <c r="JFV25" s="452"/>
      <c r="JFW25" s="452"/>
      <c r="JFX25" s="452"/>
      <c r="JFY25" s="99"/>
      <c r="JFZ25" s="99"/>
      <c r="JGA25" s="100"/>
      <c r="JGB25" s="101"/>
      <c r="JGC25" s="99"/>
      <c r="JGD25" s="452"/>
      <c r="JGE25" s="452"/>
      <c r="JGF25" s="452"/>
      <c r="JGG25" s="99"/>
      <c r="JGH25" s="99"/>
      <c r="JGI25" s="100"/>
      <c r="JGJ25" s="101"/>
      <c r="JGK25" s="99"/>
      <c r="JGL25" s="452"/>
      <c r="JGM25" s="452"/>
      <c r="JGN25" s="452"/>
      <c r="JGO25" s="99"/>
      <c r="JGP25" s="99"/>
      <c r="JGQ25" s="100"/>
      <c r="JGR25" s="101"/>
      <c r="JGS25" s="99"/>
      <c r="JGT25" s="452"/>
      <c r="JGU25" s="452"/>
      <c r="JGV25" s="452"/>
      <c r="JGW25" s="99"/>
      <c r="JGX25" s="99"/>
      <c r="JGY25" s="100"/>
      <c r="JGZ25" s="101"/>
      <c r="JHA25" s="99"/>
      <c r="JHB25" s="452"/>
      <c r="JHC25" s="452"/>
      <c r="JHD25" s="452"/>
      <c r="JHE25" s="99"/>
      <c r="JHF25" s="99"/>
      <c r="JHG25" s="100"/>
      <c r="JHH25" s="101"/>
      <c r="JHI25" s="99"/>
      <c r="JHJ25" s="452"/>
      <c r="JHK25" s="452"/>
      <c r="JHL25" s="452"/>
      <c r="JHM25" s="99"/>
      <c r="JHN25" s="99"/>
      <c r="JHO25" s="100"/>
      <c r="JHP25" s="101"/>
      <c r="JHQ25" s="99"/>
      <c r="JHR25" s="452"/>
      <c r="JHS25" s="452"/>
      <c r="JHT25" s="452"/>
      <c r="JHU25" s="99"/>
      <c r="JHV25" s="99"/>
      <c r="JHW25" s="100"/>
      <c r="JHX25" s="101"/>
      <c r="JHY25" s="99"/>
      <c r="JHZ25" s="452"/>
      <c r="JIA25" s="452"/>
      <c r="JIB25" s="452"/>
      <c r="JIC25" s="99"/>
      <c r="JID25" s="99"/>
      <c r="JIE25" s="100"/>
      <c r="JIF25" s="101"/>
      <c r="JIG25" s="99"/>
      <c r="JIH25" s="452"/>
      <c r="JII25" s="452"/>
      <c r="JIJ25" s="452"/>
      <c r="JIK25" s="99"/>
      <c r="JIL25" s="99"/>
      <c r="JIM25" s="100"/>
      <c r="JIN25" s="101"/>
      <c r="JIO25" s="99"/>
      <c r="JIP25" s="452"/>
      <c r="JIQ25" s="452"/>
      <c r="JIR25" s="452"/>
      <c r="JIS25" s="99"/>
      <c r="JIT25" s="99"/>
      <c r="JIU25" s="100"/>
      <c r="JIV25" s="101"/>
      <c r="JIW25" s="99"/>
      <c r="JIX25" s="452"/>
      <c r="JIY25" s="452"/>
      <c r="JIZ25" s="452"/>
      <c r="JJA25" s="99"/>
      <c r="JJB25" s="99"/>
      <c r="JJC25" s="100"/>
      <c r="JJD25" s="101"/>
      <c r="JJE25" s="99"/>
      <c r="JJF25" s="452"/>
      <c r="JJG25" s="452"/>
      <c r="JJH25" s="452"/>
      <c r="JJI25" s="99"/>
      <c r="JJJ25" s="99"/>
      <c r="JJK25" s="100"/>
      <c r="JJL25" s="101"/>
      <c r="JJM25" s="99"/>
      <c r="JJN25" s="452"/>
      <c r="JJO25" s="452"/>
      <c r="JJP25" s="452"/>
      <c r="JJQ25" s="99"/>
      <c r="JJR25" s="99"/>
      <c r="JJS25" s="100"/>
      <c r="JJT25" s="101"/>
      <c r="JJU25" s="99"/>
      <c r="JJV25" s="452"/>
      <c r="JJW25" s="452"/>
      <c r="JJX25" s="452"/>
      <c r="JJY25" s="99"/>
      <c r="JJZ25" s="99"/>
      <c r="JKA25" s="100"/>
      <c r="JKB25" s="101"/>
      <c r="JKC25" s="99"/>
      <c r="JKD25" s="452"/>
      <c r="JKE25" s="452"/>
      <c r="JKF25" s="452"/>
      <c r="JKG25" s="99"/>
      <c r="JKH25" s="99"/>
      <c r="JKI25" s="100"/>
      <c r="JKJ25" s="101"/>
      <c r="JKK25" s="99"/>
      <c r="JKL25" s="452"/>
      <c r="JKM25" s="452"/>
      <c r="JKN25" s="452"/>
      <c r="JKO25" s="99"/>
      <c r="JKP25" s="99"/>
      <c r="JKQ25" s="100"/>
      <c r="JKR25" s="101"/>
      <c r="JKS25" s="99"/>
      <c r="JKT25" s="452"/>
      <c r="JKU25" s="452"/>
      <c r="JKV25" s="452"/>
      <c r="JKW25" s="99"/>
      <c r="JKX25" s="99"/>
      <c r="JKY25" s="100"/>
      <c r="JKZ25" s="101"/>
      <c r="JLA25" s="99"/>
      <c r="JLB25" s="452"/>
      <c r="JLC25" s="452"/>
      <c r="JLD25" s="452"/>
      <c r="JLE25" s="99"/>
      <c r="JLF25" s="99"/>
      <c r="JLG25" s="100"/>
      <c r="JLH25" s="101"/>
      <c r="JLI25" s="99"/>
      <c r="JLJ25" s="452"/>
      <c r="JLK25" s="452"/>
      <c r="JLL25" s="452"/>
      <c r="JLM25" s="99"/>
      <c r="JLN25" s="99"/>
      <c r="JLO25" s="100"/>
      <c r="JLP25" s="101"/>
      <c r="JLQ25" s="99"/>
      <c r="JLR25" s="452"/>
      <c r="JLS25" s="452"/>
      <c r="JLT25" s="452"/>
      <c r="JLU25" s="99"/>
      <c r="JLV25" s="99"/>
      <c r="JLW25" s="100"/>
      <c r="JLX25" s="101"/>
      <c r="JLY25" s="99"/>
      <c r="JLZ25" s="452"/>
      <c r="JMA25" s="452"/>
      <c r="JMB25" s="452"/>
      <c r="JMC25" s="99"/>
      <c r="JMD25" s="99"/>
      <c r="JME25" s="100"/>
      <c r="JMF25" s="101"/>
      <c r="JMG25" s="99"/>
      <c r="JMH25" s="452"/>
      <c r="JMI25" s="452"/>
      <c r="JMJ25" s="452"/>
      <c r="JMK25" s="99"/>
      <c r="JML25" s="99"/>
      <c r="JMM25" s="100"/>
      <c r="JMN25" s="101"/>
      <c r="JMO25" s="99"/>
      <c r="JMP25" s="452"/>
      <c r="JMQ25" s="452"/>
      <c r="JMR25" s="452"/>
      <c r="JMS25" s="99"/>
      <c r="JMT25" s="99"/>
      <c r="JMU25" s="100"/>
      <c r="JMV25" s="101"/>
      <c r="JMW25" s="99"/>
      <c r="JMX25" s="452"/>
      <c r="JMY25" s="452"/>
      <c r="JMZ25" s="452"/>
      <c r="JNA25" s="99"/>
      <c r="JNB25" s="99"/>
      <c r="JNC25" s="100"/>
      <c r="JND25" s="101"/>
      <c r="JNE25" s="99"/>
      <c r="JNF25" s="452"/>
      <c r="JNG25" s="452"/>
      <c r="JNH25" s="452"/>
      <c r="JNI25" s="99"/>
      <c r="JNJ25" s="99"/>
      <c r="JNK25" s="100"/>
      <c r="JNL25" s="101"/>
      <c r="JNM25" s="99"/>
      <c r="JNN25" s="452"/>
      <c r="JNO25" s="452"/>
      <c r="JNP25" s="452"/>
      <c r="JNQ25" s="99"/>
      <c r="JNR25" s="99"/>
      <c r="JNS25" s="100"/>
      <c r="JNT25" s="101"/>
      <c r="JNU25" s="99"/>
      <c r="JNV25" s="452"/>
      <c r="JNW25" s="452"/>
      <c r="JNX25" s="452"/>
      <c r="JNY25" s="99"/>
      <c r="JNZ25" s="99"/>
      <c r="JOA25" s="100"/>
      <c r="JOB25" s="101"/>
      <c r="JOC25" s="99"/>
      <c r="JOD25" s="452"/>
      <c r="JOE25" s="452"/>
      <c r="JOF25" s="452"/>
      <c r="JOG25" s="99"/>
      <c r="JOH25" s="99"/>
      <c r="JOI25" s="100"/>
      <c r="JOJ25" s="101"/>
      <c r="JOK25" s="99"/>
      <c r="JOL25" s="452"/>
      <c r="JOM25" s="452"/>
      <c r="JON25" s="452"/>
      <c r="JOO25" s="99"/>
      <c r="JOP25" s="99"/>
      <c r="JOQ25" s="100"/>
      <c r="JOR25" s="101"/>
      <c r="JOS25" s="99"/>
      <c r="JOT25" s="452"/>
      <c r="JOU25" s="452"/>
      <c r="JOV25" s="452"/>
      <c r="JOW25" s="99"/>
      <c r="JOX25" s="99"/>
      <c r="JOY25" s="100"/>
      <c r="JOZ25" s="101"/>
      <c r="JPA25" s="99"/>
      <c r="JPB25" s="452"/>
      <c r="JPC25" s="452"/>
      <c r="JPD25" s="452"/>
      <c r="JPE25" s="99"/>
      <c r="JPF25" s="99"/>
      <c r="JPG25" s="100"/>
      <c r="JPH25" s="101"/>
      <c r="JPI25" s="99"/>
      <c r="JPJ25" s="452"/>
      <c r="JPK25" s="452"/>
      <c r="JPL25" s="452"/>
      <c r="JPM25" s="99"/>
      <c r="JPN25" s="99"/>
      <c r="JPO25" s="100"/>
      <c r="JPP25" s="101"/>
      <c r="JPQ25" s="99"/>
      <c r="JPR25" s="452"/>
      <c r="JPS25" s="452"/>
      <c r="JPT25" s="452"/>
      <c r="JPU25" s="99"/>
      <c r="JPV25" s="99"/>
      <c r="JPW25" s="100"/>
      <c r="JPX25" s="101"/>
      <c r="JPY25" s="99"/>
      <c r="JPZ25" s="452"/>
      <c r="JQA25" s="452"/>
      <c r="JQB25" s="452"/>
      <c r="JQC25" s="99"/>
      <c r="JQD25" s="99"/>
      <c r="JQE25" s="100"/>
      <c r="JQF25" s="101"/>
      <c r="JQG25" s="99"/>
      <c r="JQH25" s="452"/>
      <c r="JQI25" s="452"/>
      <c r="JQJ25" s="452"/>
      <c r="JQK25" s="99"/>
      <c r="JQL25" s="99"/>
      <c r="JQM25" s="100"/>
      <c r="JQN25" s="101"/>
      <c r="JQO25" s="99"/>
      <c r="JQP25" s="452"/>
      <c r="JQQ25" s="452"/>
      <c r="JQR25" s="452"/>
      <c r="JQS25" s="99"/>
      <c r="JQT25" s="99"/>
      <c r="JQU25" s="100"/>
      <c r="JQV25" s="101"/>
      <c r="JQW25" s="99"/>
      <c r="JQX25" s="452"/>
      <c r="JQY25" s="452"/>
      <c r="JQZ25" s="452"/>
      <c r="JRA25" s="99"/>
      <c r="JRB25" s="99"/>
      <c r="JRC25" s="100"/>
      <c r="JRD25" s="101"/>
      <c r="JRE25" s="99"/>
      <c r="JRF25" s="452"/>
      <c r="JRG25" s="452"/>
      <c r="JRH25" s="452"/>
      <c r="JRI25" s="99"/>
      <c r="JRJ25" s="99"/>
      <c r="JRK25" s="100"/>
      <c r="JRL25" s="101"/>
      <c r="JRM25" s="99"/>
      <c r="JRN25" s="452"/>
      <c r="JRO25" s="452"/>
      <c r="JRP25" s="452"/>
      <c r="JRQ25" s="99"/>
      <c r="JRR25" s="99"/>
      <c r="JRS25" s="100"/>
      <c r="JRT25" s="101"/>
      <c r="JRU25" s="99"/>
      <c r="JRV25" s="452"/>
      <c r="JRW25" s="452"/>
      <c r="JRX25" s="452"/>
      <c r="JRY25" s="99"/>
      <c r="JRZ25" s="99"/>
      <c r="JSA25" s="100"/>
      <c r="JSB25" s="101"/>
      <c r="JSC25" s="99"/>
      <c r="JSD25" s="452"/>
      <c r="JSE25" s="452"/>
      <c r="JSF25" s="452"/>
      <c r="JSG25" s="99"/>
      <c r="JSH25" s="99"/>
      <c r="JSI25" s="100"/>
      <c r="JSJ25" s="101"/>
      <c r="JSK25" s="99"/>
      <c r="JSL25" s="452"/>
      <c r="JSM25" s="452"/>
      <c r="JSN25" s="452"/>
      <c r="JSO25" s="99"/>
      <c r="JSP25" s="99"/>
      <c r="JSQ25" s="100"/>
      <c r="JSR25" s="101"/>
      <c r="JSS25" s="99"/>
      <c r="JST25" s="452"/>
      <c r="JSU25" s="452"/>
      <c r="JSV25" s="452"/>
      <c r="JSW25" s="99"/>
      <c r="JSX25" s="99"/>
      <c r="JSY25" s="100"/>
      <c r="JSZ25" s="101"/>
      <c r="JTA25" s="99"/>
      <c r="JTB25" s="452"/>
      <c r="JTC25" s="452"/>
      <c r="JTD25" s="452"/>
      <c r="JTE25" s="99"/>
      <c r="JTF25" s="99"/>
      <c r="JTG25" s="100"/>
      <c r="JTH25" s="101"/>
      <c r="JTI25" s="99"/>
      <c r="JTJ25" s="452"/>
      <c r="JTK25" s="452"/>
      <c r="JTL25" s="452"/>
      <c r="JTM25" s="99"/>
      <c r="JTN25" s="99"/>
      <c r="JTO25" s="100"/>
      <c r="JTP25" s="101"/>
      <c r="JTQ25" s="99"/>
      <c r="JTR25" s="452"/>
      <c r="JTS25" s="452"/>
      <c r="JTT25" s="452"/>
      <c r="JTU25" s="99"/>
      <c r="JTV25" s="99"/>
      <c r="JTW25" s="100"/>
      <c r="JTX25" s="101"/>
      <c r="JTY25" s="99"/>
      <c r="JTZ25" s="452"/>
      <c r="JUA25" s="452"/>
      <c r="JUB25" s="452"/>
      <c r="JUC25" s="99"/>
      <c r="JUD25" s="99"/>
      <c r="JUE25" s="100"/>
      <c r="JUF25" s="101"/>
      <c r="JUG25" s="99"/>
      <c r="JUH25" s="452"/>
      <c r="JUI25" s="452"/>
      <c r="JUJ25" s="452"/>
      <c r="JUK25" s="99"/>
      <c r="JUL25" s="99"/>
      <c r="JUM25" s="100"/>
      <c r="JUN25" s="101"/>
      <c r="JUO25" s="99"/>
      <c r="JUP25" s="452"/>
      <c r="JUQ25" s="452"/>
      <c r="JUR25" s="452"/>
      <c r="JUS25" s="99"/>
      <c r="JUT25" s="99"/>
      <c r="JUU25" s="100"/>
      <c r="JUV25" s="101"/>
      <c r="JUW25" s="99"/>
      <c r="JUX25" s="452"/>
      <c r="JUY25" s="452"/>
      <c r="JUZ25" s="452"/>
      <c r="JVA25" s="99"/>
      <c r="JVB25" s="99"/>
      <c r="JVC25" s="100"/>
      <c r="JVD25" s="101"/>
      <c r="JVE25" s="99"/>
      <c r="JVF25" s="452"/>
      <c r="JVG25" s="452"/>
      <c r="JVH25" s="452"/>
      <c r="JVI25" s="99"/>
      <c r="JVJ25" s="99"/>
      <c r="JVK25" s="100"/>
      <c r="JVL25" s="101"/>
      <c r="JVM25" s="99"/>
      <c r="JVN25" s="452"/>
      <c r="JVO25" s="452"/>
      <c r="JVP25" s="452"/>
      <c r="JVQ25" s="99"/>
      <c r="JVR25" s="99"/>
      <c r="JVS25" s="100"/>
      <c r="JVT25" s="101"/>
      <c r="JVU25" s="99"/>
      <c r="JVV25" s="452"/>
      <c r="JVW25" s="452"/>
      <c r="JVX25" s="452"/>
      <c r="JVY25" s="99"/>
      <c r="JVZ25" s="99"/>
      <c r="JWA25" s="100"/>
      <c r="JWB25" s="101"/>
      <c r="JWC25" s="99"/>
      <c r="JWD25" s="452"/>
      <c r="JWE25" s="452"/>
      <c r="JWF25" s="452"/>
      <c r="JWG25" s="99"/>
      <c r="JWH25" s="99"/>
      <c r="JWI25" s="100"/>
      <c r="JWJ25" s="101"/>
      <c r="JWK25" s="99"/>
      <c r="JWL25" s="452"/>
      <c r="JWM25" s="452"/>
      <c r="JWN25" s="452"/>
      <c r="JWO25" s="99"/>
      <c r="JWP25" s="99"/>
      <c r="JWQ25" s="100"/>
      <c r="JWR25" s="101"/>
      <c r="JWS25" s="99"/>
      <c r="JWT25" s="452"/>
      <c r="JWU25" s="452"/>
      <c r="JWV25" s="452"/>
      <c r="JWW25" s="99"/>
      <c r="JWX25" s="99"/>
      <c r="JWY25" s="100"/>
      <c r="JWZ25" s="101"/>
      <c r="JXA25" s="99"/>
      <c r="JXB25" s="452"/>
      <c r="JXC25" s="452"/>
      <c r="JXD25" s="452"/>
      <c r="JXE25" s="99"/>
      <c r="JXF25" s="99"/>
      <c r="JXG25" s="100"/>
      <c r="JXH25" s="101"/>
      <c r="JXI25" s="99"/>
      <c r="JXJ25" s="452"/>
      <c r="JXK25" s="452"/>
      <c r="JXL25" s="452"/>
      <c r="JXM25" s="99"/>
      <c r="JXN25" s="99"/>
      <c r="JXO25" s="100"/>
      <c r="JXP25" s="101"/>
      <c r="JXQ25" s="99"/>
      <c r="JXR25" s="452"/>
      <c r="JXS25" s="452"/>
      <c r="JXT25" s="452"/>
      <c r="JXU25" s="99"/>
      <c r="JXV25" s="99"/>
      <c r="JXW25" s="100"/>
      <c r="JXX25" s="101"/>
      <c r="JXY25" s="99"/>
      <c r="JXZ25" s="452"/>
      <c r="JYA25" s="452"/>
      <c r="JYB25" s="452"/>
      <c r="JYC25" s="99"/>
      <c r="JYD25" s="99"/>
      <c r="JYE25" s="100"/>
      <c r="JYF25" s="101"/>
      <c r="JYG25" s="99"/>
      <c r="JYH25" s="452"/>
      <c r="JYI25" s="452"/>
      <c r="JYJ25" s="452"/>
      <c r="JYK25" s="99"/>
      <c r="JYL25" s="99"/>
      <c r="JYM25" s="100"/>
      <c r="JYN25" s="101"/>
      <c r="JYO25" s="99"/>
      <c r="JYP25" s="452"/>
      <c r="JYQ25" s="452"/>
      <c r="JYR25" s="452"/>
      <c r="JYS25" s="99"/>
      <c r="JYT25" s="99"/>
      <c r="JYU25" s="100"/>
      <c r="JYV25" s="101"/>
      <c r="JYW25" s="99"/>
      <c r="JYX25" s="452"/>
      <c r="JYY25" s="452"/>
      <c r="JYZ25" s="452"/>
      <c r="JZA25" s="99"/>
      <c r="JZB25" s="99"/>
      <c r="JZC25" s="100"/>
      <c r="JZD25" s="101"/>
      <c r="JZE25" s="99"/>
      <c r="JZF25" s="452"/>
      <c r="JZG25" s="452"/>
      <c r="JZH25" s="452"/>
      <c r="JZI25" s="99"/>
      <c r="JZJ25" s="99"/>
      <c r="JZK25" s="100"/>
      <c r="JZL25" s="101"/>
      <c r="JZM25" s="99"/>
      <c r="JZN25" s="452"/>
      <c r="JZO25" s="452"/>
      <c r="JZP25" s="452"/>
      <c r="JZQ25" s="99"/>
      <c r="JZR25" s="99"/>
      <c r="JZS25" s="100"/>
      <c r="JZT25" s="101"/>
      <c r="JZU25" s="99"/>
      <c r="JZV25" s="452"/>
      <c r="JZW25" s="452"/>
      <c r="JZX25" s="452"/>
      <c r="JZY25" s="99"/>
      <c r="JZZ25" s="99"/>
      <c r="KAA25" s="100"/>
      <c r="KAB25" s="101"/>
      <c r="KAC25" s="99"/>
      <c r="KAD25" s="452"/>
      <c r="KAE25" s="452"/>
      <c r="KAF25" s="452"/>
      <c r="KAG25" s="99"/>
      <c r="KAH25" s="99"/>
      <c r="KAI25" s="100"/>
      <c r="KAJ25" s="101"/>
      <c r="KAK25" s="99"/>
      <c r="KAL25" s="452"/>
      <c r="KAM25" s="452"/>
      <c r="KAN25" s="452"/>
      <c r="KAO25" s="99"/>
      <c r="KAP25" s="99"/>
      <c r="KAQ25" s="100"/>
      <c r="KAR25" s="101"/>
      <c r="KAS25" s="99"/>
      <c r="KAT25" s="452"/>
      <c r="KAU25" s="452"/>
      <c r="KAV25" s="452"/>
      <c r="KAW25" s="99"/>
      <c r="KAX25" s="99"/>
      <c r="KAY25" s="100"/>
      <c r="KAZ25" s="101"/>
      <c r="KBA25" s="99"/>
      <c r="KBB25" s="452"/>
      <c r="KBC25" s="452"/>
      <c r="KBD25" s="452"/>
      <c r="KBE25" s="99"/>
      <c r="KBF25" s="99"/>
      <c r="KBG25" s="100"/>
      <c r="KBH25" s="101"/>
      <c r="KBI25" s="99"/>
      <c r="KBJ25" s="452"/>
      <c r="KBK25" s="452"/>
      <c r="KBL25" s="452"/>
      <c r="KBM25" s="99"/>
      <c r="KBN25" s="99"/>
      <c r="KBO25" s="100"/>
      <c r="KBP25" s="101"/>
      <c r="KBQ25" s="99"/>
      <c r="KBR25" s="452"/>
      <c r="KBS25" s="452"/>
      <c r="KBT25" s="452"/>
      <c r="KBU25" s="99"/>
      <c r="KBV25" s="99"/>
      <c r="KBW25" s="100"/>
      <c r="KBX25" s="101"/>
      <c r="KBY25" s="99"/>
      <c r="KBZ25" s="452"/>
      <c r="KCA25" s="452"/>
      <c r="KCB25" s="452"/>
      <c r="KCC25" s="99"/>
      <c r="KCD25" s="99"/>
      <c r="KCE25" s="100"/>
      <c r="KCF25" s="101"/>
      <c r="KCG25" s="99"/>
      <c r="KCH25" s="452"/>
      <c r="KCI25" s="452"/>
      <c r="KCJ25" s="452"/>
      <c r="KCK25" s="99"/>
      <c r="KCL25" s="99"/>
      <c r="KCM25" s="100"/>
      <c r="KCN25" s="101"/>
      <c r="KCO25" s="99"/>
      <c r="KCP25" s="452"/>
      <c r="KCQ25" s="452"/>
      <c r="KCR25" s="452"/>
      <c r="KCS25" s="99"/>
      <c r="KCT25" s="99"/>
      <c r="KCU25" s="100"/>
      <c r="KCV25" s="101"/>
      <c r="KCW25" s="99"/>
      <c r="KCX25" s="452"/>
      <c r="KCY25" s="452"/>
      <c r="KCZ25" s="452"/>
      <c r="KDA25" s="99"/>
      <c r="KDB25" s="99"/>
      <c r="KDC25" s="100"/>
      <c r="KDD25" s="101"/>
      <c r="KDE25" s="99"/>
      <c r="KDF25" s="452"/>
      <c r="KDG25" s="452"/>
      <c r="KDH25" s="452"/>
      <c r="KDI25" s="99"/>
      <c r="KDJ25" s="99"/>
      <c r="KDK25" s="100"/>
      <c r="KDL25" s="101"/>
      <c r="KDM25" s="99"/>
      <c r="KDN25" s="452"/>
      <c r="KDO25" s="452"/>
      <c r="KDP25" s="452"/>
      <c r="KDQ25" s="99"/>
      <c r="KDR25" s="99"/>
      <c r="KDS25" s="100"/>
      <c r="KDT25" s="101"/>
      <c r="KDU25" s="99"/>
      <c r="KDV25" s="452"/>
      <c r="KDW25" s="452"/>
      <c r="KDX25" s="452"/>
      <c r="KDY25" s="99"/>
      <c r="KDZ25" s="99"/>
      <c r="KEA25" s="100"/>
      <c r="KEB25" s="101"/>
      <c r="KEC25" s="99"/>
      <c r="KED25" s="452"/>
      <c r="KEE25" s="452"/>
      <c r="KEF25" s="452"/>
      <c r="KEG25" s="99"/>
      <c r="KEH25" s="99"/>
      <c r="KEI25" s="100"/>
      <c r="KEJ25" s="101"/>
      <c r="KEK25" s="99"/>
      <c r="KEL25" s="452"/>
      <c r="KEM25" s="452"/>
      <c r="KEN25" s="452"/>
      <c r="KEO25" s="99"/>
      <c r="KEP25" s="99"/>
      <c r="KEQ25" s="100"/>
      <c r="KER25" s="101"/>
      <c r="KES25" s="99"/>
      <c r="KET25" s="452"/>
      <c r="KEU25" s="452"/>
      <c r="KEV25" s="452"/>
      <c r="KEW25" s="99"/>
      <c r="KEX25" s="99"/>
      <c r="KEY25" s="100"/>
      <c r="KEZ25" s="101"/>
      <c r="KFA25" s="99"/>
      <c r="KFB25" s="452"/>
      <c r="KFC25" s="452"/>
      <c r="KFD25" s="452"/>
      <c r="KFE25" s="99"/>
      <c r="KFF25" s="99"/>
      <c r="KFG25" s="100"/>
      <c r="KFH25" s="101"/>
      <c r="KFI25" s="99"/>
      <c r="KFJ25" s="452"/>
      <c r="KFK25" s="452"/>
      <c r="KFL25" s="452"/>
      <c r="KFM25" s="99"/>
      <c r="KFN25" s="99"/>
      <c r="KFO25" s="100"/>
      <c r="KFP25" s="101"/>
      <c r="KFQ25" s="99"/>
      <c r="KFR25" s="452"/>
      <c r="KFS25" s="452"/>
      <c r="KFT25" s="452"/>
      <c r="KFU25" s="99"/>
      <c r="KFV25" s="99"/>
      <c r="KFW25" s="100"/>
      <c r="KFX25" s="101"/>
      <c r="KFY25" s="99"/>
      <c r="KFZ25" s="452"/>
      <c r="KGA25" s="452"/>
      <c r="KGB25" s="452"/>
      <c r="KGC25" s="99"/>
      <c r="KGD25" s="99"/>
      <c r="KGE25" s="100"/>
      <c r="KGF25" s="101"/>
      <c r="KGG25" s="99"/>
      <c r="KGH25" s="452"/>
      <c r="KGI25" s="452"/>
      <c r="KGJ25" s="452"/>
      <c r="KGK25" s="99"/>
      <c r="KGL25" s="99"/>
      <c r="KGM25" s="100"/>
      <c r="KGN25" s="101"/>
      <c r="KGO25" s="99"/>
      <c r="KGP25" s="452"/>
      <c r="KGQ25" s="452"/>
      <c r="KGR25" s="452"/>
      <c r="KGS25" s="99"/>
      <c r="KGT25" s="99"/>
      <c r="KGU25" s="100"/>
      <c r="KGV25" s="101"/>
      <c r="KGW25" s="99"/>
      <c r="KGX25" s="452"/>
      <c r="KGY25" s="452"/>
      <c r="KGZ25" s="452"/>
      <c r="KHA25" s="99"/>
      <c r="KHB25" s="99"/>
      <c r="KHC25" s="100"/>
      <c r="KHD25" s="101"/>
      <c r="KHE25" s="99"/>
      <c r="KHF25" s="452"/>
      <c r="KHG25" s="452"/>
      <c r="KHH25" s="452"/>
      <c r="KHI25" s="99"/>
      <c r="KHJ25" s="99"/>
      <c r="KHK25" s="100"/>
      <c r="KHL25" s="101"/>
      <c r="KHM25" s="99"/>
      <c r="KHN25" s="452"/>
      <c r="KHO25" s="452"/>
      <c r="KHP25" s="452"/>
      <c r="KHQ25" s="99"/>
      <c r="KHR25" s="99"/>
      <c r="KHS25" s="100"/>
      <c r="KHT25" s="101"/>
      <c r="KHU25" s="99"/>
      <c r="KHV25" s="452"/>
      <c r="KHW25" s="452"/>
      <c r="KHX25" s="452"/>
      <c r="KHY25" s="99"/>
      <c r="KHZ25" s="99"/>
      <c r="KIA25" s="100"/>
      <c r="KIB25" s="101"/>
      <c r="KIC25" s="99"/>
      <c r="KID25" s="452"/>
      <c r="KIE25" s="452"/>
      <c r="KIF25" s="452"/>
      <c r="KIG25" s="99"/>
      <c r="KIH25" s="99"/>
      <c r="KII25" s="100"/>
      <c r="KIJ25" s="101"/>
      <c r="KIK25" s="99"/>
      <c r="KIL25" s="452"/>
      <c r="KIM25" s="452"/>
      <c r="KIN25" s="452"/>
      <c r="KIO25" s="99"/>
      <c r="KIP25" s="99"/>
      <c r="KIQ25" s="100"/>
      <c r="KIR25" s="101"/>
      <c r="KIS25" s="99"/>
      <c r="KIT25" s="452"/>
      <c r="KIU25" s="452"/>
      <c r="KIV25" s="452"/>
      <c r="KIW25" s="99"/>
      <c r="KIX25" s="99"/>
      <c r="KIY25" s="100"/>
      <c r="KIZ25" s="101"/>
      <c r="KJA25" s="99"/>
      <c r="KJB25" s="452"/>
      <c r="KJC25" s="452"/>
      <c r="KJD25" s="452"/>
      <c r="KJE25" s="99"/>
      <c r="KJF25" s="99"/>
      <c r="KJG25" s="100"/>
      <c r="KJH25" s="101"/>
      <c r="KJI25" s="99"/>
      <c r="KJJ25" s="452"/>
      <c r="KJK25" s="452"/>
      <c r="KJL25" s="452"/>
      <c r="KJM25" s="99"/>
      <c r="KJN25" s="99"/>
      <c r="KJO25" s="100"/>
      <c r="KJP25" s="101"/>
      <c r="KJQ25" s="99"/>
      <c r="KJR25" s="452"/>
      <c r="KJS25" s="452"/>
      <c r="KJT25" s="452"/>
      <c r="KJU25" s="99"/>
      <c r="KJV25" s="99"/>
      <c r="KJW25" s="100"/>
      <c r="KJX25" s="101"/>
      <c r="KJY25" s="99"/>
      <c r="KJZ25" s="452"/>
      <c r="KKA25" s="452"/>
      <c r="KKB25" s="452"/>
      <c r="KKC25" s="99"/>
      <c r="KKD25" s="99"/>
      <c r="KKE25" s="100"/>
      <c r="KKF25" s="101"/>
      <c r="KKG25" s="99"/>
      <c r="KKH25" s="452"/>
      <c r="KKI25" s="452"/>
      <c r="KKJ25" s="452"/>
      <c r="KKK25" s="99"/>
      <c r="KKL25" s="99"/>
      <c r="KKM25" s="100"/>
      <c r="KKN25" s="101"/>
      <c r="KKO25" s="99"/>
      <c r="KKP25" s="452"/>
      <c r="KKQ25" s="452"/>
      <c r="KKR25" s="452"/>
      <c r="KKS25" s="99"/>
      <c r="KKT25" s="99"/>
      <c r="KKU25" s="100"/>
      <c r="KKV25" s="101"/>
      <c r="KKW25" s="99"/>
      <c r="KKX25" s="452"/>
      <c r="KKY25" s="452"/>
      <c r="KKZ25" s="452"/>
      <c r="KLA25" s="99"/>
      <c r="KLB25" s="99"/>
      <c r="KLC25" s="100"/>
      <c r="KLD25" s="101"/>
      <c r="KLE25" s="99"/>
      <c r="KLF25" s="452"/>
      <c r="KLG25" s="452"/>
      <c r="KLH25" s="452"/>
      <c r="KLI25" s="99"/>
      <c r="KLJ25" s="99"/>
      <c r="KLK25" s="100"/>
      <c r="KLL25" s="101"/>
      <c r="KLM25" s="99"/>
      <c r="KLN25" s="452"/>
      <c r="KLO25" s="452"/>
      <c r="KLP25" s="452"/>
      <c r="KLQ25" s="99"/>
      <c r="KLR25" s="99"/>
      <c r="KLS25" s="100"/>
      <c r="KLT25" s="101"/>
      <c r="KLU25" s="99"/>
      <c r="KLV25" s="452"/>
      <c r="KLW25" s="452"/>
      <c r="KLX25" s="452"/>
      <c r="KLY25" s="99"/>
      <c r="KLZ25" s="99"/>
      <c r="KMA25" s="100"/>
      <c r="KMB25" s="101"/>
      <c r="KMC25" s="99"/>
      <c r="KMD25" s="452"/>
      <c r="KME25" s="452"/>
      <c r="KMF25" s="452"/>
      <c r="KMG25" s="99"/>
      <c r="KMH25" s="99"/>
      <c r="KMI25" s="100"/>
      <c r="KMJ25" s="101"/>
      <c r="KMK25" s="99"/>
      <c r="KML25" s="452"/>
      <c r="KMM25" s="452"/>
      <c r="KMN25" s="452"/>
      <c r="KMO25" s="99"/>
      <c r="KMP25" s="99"/>
      <c r="KMQ25" s="100"/>
      <c r="KMR25" s="101"/>
      <c r="KMS25" s="99"/>
      <c r="KMT25" s="452"/>
      <c r="KMU25" s="452"/>
      <c r="KMV25" s="452"/>
      <c r="KMW25" s="99"/>
      <c r="KMX25" s="99"/>
      <c r="KMY25" s="100"/>
      <c r="KMZ25" s="101"/>
      <c r="KNA25" s="99"/>
      <c r="KNB25" s="452"/>
      <c r="KNC25" s="452"/>
      <c r="KND25" s="452"/>
      <c r="KNE25" s="99"/>
      <c r="KNF25" s="99"/>
      <c r="KNG25" s="100"/>
      <c r="KNH25" s="101"/>
      <c r="KNI25" s="99"/>
      <c r="KNJ25" s="452"/>
      <c r="KNK25" s="452"/>
      <c r="KNL25" s="452"/>
      <c r="KNM25" s="99"/>
      <c r="KNN25" s="99"/>
      <c r="KNO25" s="100"/>
      <c r="KNP25" s="101"/>
      <c r="KNQ25" s="99"/>
      <c r="KNR25" s="452"/>
      <c r="KNS25" s="452"/>
      <c r="KNT25" s="452"/>
      <c r="KNU25" s="99"/>
      <c r="KNV25" s="99"/>
      <c r="KNW25" s="100"/>
      <c r="KNX25" s="101"/>
      <c r="KNY25" s="99"/>
      <c r="KNZ25" s="452"/>
      <c r="KOA25" s="452"/>
      <c r="KOB25" s="452"/>
      <c r="KOC25" s="99"/>
      <c r="KOD25" s="99"/>
      <c r="KOE25" s="100"/>
      <c r="KOF25" s="101"/>
      <c r="KOG25" s="99"/>
      <c r="KOH25" s="452"/>
      <c r="KOI25" s="452"/>
      <c r="KOJ25" s="452"/>
      <c r="KOK25" s="99"/>
      <c r="KOL25" s="99"/>
      <c r="KOM25" s="100"/>
      <c r="KON25" s="101"/>
      <c r="KOO25" s="99"/>
      <c r="KOP25" s="452"/>
      <c r="KOQ25" s="452"/>
      <c r="KOR25" s="452"/>
      <c r="KOS25" s="99"/>
      <c r="KOT25" s="99"/>
      <c r="KOU25" s="100"/>
      <c r="KOV25" s="101"/>
      <c r="KOW25" s="99"/>
      <c r="KOX25" s="452"/>
      <c r="KOY25" s="452"/>
      <c r="KOZ25" s="452"/>
      <c r="KPA25" s="99"/>
      <c r="KPB25" s="99"/>
      <c r="KPC25" s="100"/>
      <c r="KPD25" s="101"/>
      <c r="KPE25" s="99"/>
      <c r="KPF25" s="452"/>
      <c r="KPG25" s="452"/>
      <c r="KPH25" s="452"/>
      <c r="KPI25" s="99"/>
      <c r="KPJ25" s="99"/>
      <c r="KPK25" s="100"/>
      <c r="KPL25" s="101"/>
      <c r="KPM25" s="99"/>
      <c r="KPN25" s="452"/>
      <c r="KPO25" s="452"/>
      <c r="KPP25" s="452"/>
      <c r="KPQ25" s="99"/>
      <c r="KPR25" s="99"/>
      <c r="KPS25" s="100"/>
      <c r="KPT25" s="101"/>
      <c r="KPU25" s="99"/>
      <c r="KPV25" s="452"/>
      <c r="KPW25" s="452"/>
      <c r="KPX25" s="452"/>
      <c r="KPY25" s="99"/>
      <c r="KPZ25" s="99"/>
      <c r="KQA25" s="100"/>
      <c r="KQB25" s="101"/>
      <c r="KQC25" s="99"/>
      <c r="KQD25" s="452"/>
      <c r="KQE25" s="452"/>
      <c r="KQF25" s="452"/>
      <c r="KQG25" s="99"/>
      <c r="KQH25" s="99"/>
      <c r="KQI25" s="100"/>
      <c r="KQJ25" s="101"/>
      <c r="KQK25" s="99"/>
      <c r="KQL25" s="452"/>
      <c r="KQM25" s="452"/>
      <c r="KQN25" s="452"/>
      <c r="KQO25" s="99"/>
      <c r="KQP25" s="99"/>
      <c r="KQQ25" s="100"/>
      <c r="KQR25" s="101"/>
      <c r="KQS25" s="99"/>
      <c r="KQT25" s="452"/>
      <c r="KQU25" s="452"/>
      <c r="KQV25" s="452"/>
      <c r="KQW25" s="99"/>
      <c r="KQX25" s="99"/>
      <c r="KQY25" s="100"/>
      <c r="KQZ25" s="101"/>
      <c r="KRA25" s="99"/>
      <c r="KRB25" s="452"/>
      <c r="KRC25" s="452"/>
      <c r="KRD25" s="452"/>
      <c r="KRE25" s="99"/>
      <c r="KRF25" s="99"/>
      <c r="KRG25" s="100"/>
      <c r="KRH25" s="101"/>
      <c r="KRI25" s="99"/>
      <c r="KRJ25" s="452"/>
      <c r="KRK25" s="452"/>
      <c r="KRL25" s="452"/>
      <c r="KRM25" s="99"/>
      <c r="KRN25" s="99"/>
      <c r="KRO25" s="100"/>
      <c r="KRP25" s="101"/>
      <c r="KRQ25" s="99"/>
      <c r="KRR25" s="452"/>
      <c r="KRS25" s="452"/>
      <c r="KRT25" s="452"/>
      <c r="KRU25" s="99"/>
      <c r="KRV25" s="99"/>
      <c r="KRW25" s="100"/>
      <c r="KRX25" s="101"/>
      <c r="KRY25" s="99"/>
      <c r="KRZ25" s="452"/>
      <c r="KSA25" s="452"/>
      <c r="KSB25" s="452"/>
      <c r="KSC25" s="99"/>
      <c r="KSD25" s="99"/>
      <c r="KSE25" s="100"/>
      <c r="KSF25" s="101"/>
      <c r="KSG25" s="99"/>
      <c r="KSH25" s="452"/>
      <c r="KSI25" s="452"/>
      <c r="KSJ25" s="452"/>
      <c r="KSK25" s="99"/>
      <c r="KSL25" s="99"/>
      <c r="KSM25" s="100"/>
      <c r="KSN25" s="101"/>
      <c r="KSO25" s="99"/>
      <c r="KSP25" s="452"/>
      <c r="KSQ25" s="452"/>
      <c r="KSR25" s="452"/>
      <c r="KSS25" s="99"/>
      <c r="KST25" s="99"/>
      <c r="KSU25" s="100"/>
      <c r="KSV25" s="101"/>
      <c r="KSW25" s="99"/>
      <c r="KSX25" s="452"/>
      <c r="KSY25" s="452"/>
      <c r="KSZ25" s="452"/>
      <c r="KTA25" s="99"/>
      <c r="KTB25" s="99"/>
      <c r="KTC25" s="100"/>
      <c r="KTD25" s="101"/>
      <c r="KTE25" s="99"/>
      <c r="KTF25" s="452"/>
      <c r="KTG25" s="452"/>
      <c r="KTH25" s="452"/>
      <c r="KTI25" s="99"/>
      <c r="KTJ25" s="99"/>
      <c r="KTK25" s="100"/>
      <c r="KTL25" s="101"/>
      <c r="KTM25" s="99"/>
      <c r="KTN25" s="452"/>
      <c r="KTO25" s="452"/>
      <c r="KTP25" s="452"/>
      <c r="KTQ25" s="99"/>
      <c r="KTR25" s="99"/>
      <c r="KTS25" s="100"/>
      <c r="KTT25" s="101"/>
      <c r="KTU25" s="99"/>
      <c r="KTV25" s="452"/>
      <c r="KTW25" s="452"/>
      <c r="KTX25" s="452"/>
      <c r="KTY25" s="99"/>
      <c r="KTZ25" s="99"/>
      <c r="KUA25" s="100"/>
      <c r="KUB25" s="101"/>
      <c r="KUC25" s="99"/>
      <c r="KUD25" s="452"/>
      <c r="KUE25" s="452"/>
      <c r="KUF25" s="452"/>
      <c r="KUG25" s="99"/>
      <c r="KUH25" s="99"/>
      <c r="KUI25" s="100"/>
      <c r="KUJ25" s="101"/>
      <c r="KUK25" s="99"/>
      <c r="KUL25" s="452"/>
      <c r="KUM25" s="452"/>
      <c r="KUN25" s="452"/>
      <c r="KUO25" s="99"/>
      <c r="KUP25" s="99"/>
      <c r="KUQ25" s="100"/>
      <c r="KUR25" s="101"/>
      <c r="KUS25" s="99"/>
      <c r="KUT25" s="452"/>
      <c r="KUU25" s="452"/>
      <c r="KUV25" s="452"/>
      <c r="KUW25" s="99"/>
      <c r="KUX25" s="99"/>
      <c r="KUY25" s="100"/>
      <c r="KUZ25" s="101"/>
      <c r="KVA25" s="99"/>
      <c r="KVB25" s="452"/>
      <c r="KVC25" s="452"/>
      <c r="KVD25" s="452"/>
      <c r="KVE25" s="99"/>
      <c r="KVF25" s="99"/>
      <c r="KVG25" s="100"/>
      <c r="KVH25" s="101"/>
      <c r="KVI25" s="99"/>
      <c r="KVJ25" s="452"/>
      <c r="KVK25" s="452"/>
      <c r="KVL25" s="452"/>
      <c r="KVM25" s="99"/>
      <c r="KVN25" s="99"/>
      <c r="KVO25" s="100"/>
      <c r="KVP25" s="101"/>
      <c r="KVQ25" s="99"/>
      <c r="KVR25" s="452"/>
      <c r="KVS25" s="452"/>
      <c r="KVT25" s="452"/>
      <c r="KVU25" s="99"/>
      <c r="KVV25" s="99"/>
      <c r="KVW25" s="100"/>
      <c r="KVX25" s="101"/>
      <c r="KVY25" s="99"/>
      <c r="KVZ25" s="452"/>
      <c r="KWA25" s="452"/>
      <c r="KWB25" s="452"/>
      <c r="KWC25" s="99"/>
      <c r="KWD25" s="99"/>
      <c r="KWE25" s="100"/>
      <c r="KWF25" s="101"/>
      <c r="KWG25" s="99"/>
      <c r="KWH25" s="452"/>
      <c r="KWI25" s="452"/>
      <c r="KWJ25" s="452"/>
      <c r="KWK25" s="99"/>
      <c r="KWL25" s="99"/>
      <c r="KWM25" s="100"/>
      <c r="KWN25" s="101"/>
      <c r="KWO25" s="99"/>
      <c r="KWP25" s="452"/>
      <c r="KWQ25" s="452"/>
      <c r="KWR25" s="452"/>
      <c r="KWS25" s="99"/>
      <c r="KWT25" s="99"/>
      <c r="KWU25" s="100"/>
      <c r="KWV25" s="101"/>
      <c r="KWW25" s="99"/>
      <c r="KWX25" s="452"/>
      <c r="KWY25" s="452"/>
      <c r="KWZ25" s="452"/>
      <c r="KXA25" s="99"/>
      <c r="KXB25" s="99"/>
      <c r="KXC25" s="100"/>
      <c r="KXD25" s="101"/>
      <c r="KXE25" s="99"/>
      <c r="KXF25" s="452"/>
      <c r="KXG25" s="452"/>
      <c r="KXH25" s="452"/>
      <c r="KXI25" s="99"/>
      <c r="KXJ25" s="99"/>
      <c r="KXK25" s="100"/>
      <c r="KXL25" s="101"/>
      <c r="KXM25" s="99"/>
      <c r="KXN25" s="452"/>
      <c r="KXO25" s="452"/>
      <c r="KXP25" s="452"/>
      <c r="KXQ25" s="99"/>
      <c r="KXR25" s="99"/>
      <c r="KXS25" s="100"/>
      <c r="KXT25" s="101"/>
      <c r="KXU25" s="99"/>
      <c r="KXV25" s="452"/>
      <c r="KXW25" s="452"/>
      <c r="KXX25" s="452"/>
      <c r="KXY25" s="99"/>
      <c r="KXZ25" s="99"/>
      <c r="KYA25" s="100"/>
      <c r="KYB25" s="101"/>
      <c r="KYC25" s="99"/>
      <c r="KYD25" s="452"/>
      <c r="KYE25" s="452"/>
      <c r="KYF25" s="452"/>
      <c r="KYG25" s="99"/>
      <c r="KYH25" s="99"/>
      <c r="KYI25" s="100"/>
      <c r="KYJ25" s="101"/>
      <c r="KYK25" s="99"/>
      <c r="KYL25" s="452"/>
      <c r="KYM25" s="452"/>
      <c r="KYN25" s="452"/>
      <c r="KYO25" s="99"/>
      <c r="KYP25" s="99"/>
      <c r="KYQ25" s="100"/>
      <c r="KYR25" s="101"/>
      <c r="KYS25" s="99"/>
      <c r="KYT25" s="452"/>
      <c r="KYU25" s="452"/>
      <c r="KYV25" s="452"/>
      <c r="KYW25" s="99"/>
      <c r="KYX25" s="99"/>
      <c r="KYY25" s="100"/>
      <c r="KYZ25" s="101"/>
      <c r="KZA25" s="99"/>
      <c r="KZB25" s="452"/>
      <c r="KZC25" s="452"/>
      <c r="KZD25" s="452"/>
      <c r="KZE25" s="99"/>
      <c r="KZF25" s="99"/>
      <c r="KZG25" s="100"/>
      <c r="KZH25" s="101"/>
      <c r="KZI25" s="99"/>
      <c r="KZJ25" s="452"/>
      <c r="KZK25" s="452"/>
      <c r="KZL25" s="452"/>
      <c r="KZM25" s="99"/>
      <c r="KZN25" s="99"/>
      <c r="KZO25" s="100"/>
      <c r="KZP25" s="101"/>
      <c r="KZQ25" s="99"/>
      <c r="KZR25" s="452"/>
      <c r="KZS25" s="452"/>
      <c r="KZT25" s="452"/>
      <c r="KZU25" s="99"/>
      <c r="KZV25" s="99"/>
      <c r="KZW25" s="100"/>
      <c r="KZX25" s="101"/>
      <c r="KZY25" s="99"/>
      <c r="KZZ25" s="452"/>
      <c r="LAA25" s="452"/>
      <c r="LAB25" s="452"/>
      <c r="LAC25" s="99"/>
      <c r="LAD25" s="99"/>
      <c r="LAE25" s="100"/>
      <c r="LAF25" s="101"/>
      <c r="LAG25" s="99"/>
      <c r="LAH25" s="452"/>
      <c r="LAI25" s="452"/>
      <c r="LAJ25" s="452"/>
      <c r="LAK25" s="99"/>
      <c r="LAL25" s="99"/>
      <c r="LAM25" s="100"/>
      <c r="LAN25" s="101"/>
      <c r="LAO25" s="99"/>
      <c r="LAP25" s="452"/>
      <c r="LAQ25" s="452"/>
      <c r="LAR25" s="452"/>
      <c r="LAS25" s="99"/>
      <c r="LAT25" s="99"/>
      <c r="LAU25" s="100"/>
      <c r="LAV25" s="101"/>
      <c r="LAW25" s="99"/>
      <c r="LAX25" s="452"/>
      <c r="LAY25" s="452"/>
      <c r="LAZ25" s="452"/>
      <c r="LBA25" s="99"/>
      <c r="LBB25" s="99"/>
      <c r="LBC25" s="100"/>
      <c r="LBD25" s="101"/>
      <c r="LBE25" s="99"/>
      <c r="LBF25" s="452"/>
      <c r="LBG25" s="452"/>
      <c r="LBH25" s="452"/>
      <c r="LBI25" s="99"/>
      <c r="LBJ25" s="99"/>
      <c r="LBK25" s="100"/>
      <c r="LBL25" s="101"/>
      <c r="LBM25" s="99"/>
      <c r="LBN25" s="452"/>
      <c r="LBO25" s="452"/>
      <c r="LBP25" s="452"/>
      <c r="LBQ25" s="99"/>
      <c r="LBR25" s="99"/>
      <c r="LBS25" s="100"/>
      <c r="LBT25" s="101"/>
      <c r="LBU25" s="99"/>
      <c r="LBV25" s="452"/>
      <c r="LBW25" s="452"/>
      <c r="LBX25" s="452"/>
      <c r="LBY25" s="99"/>
      <c r="LBZ25" s="99"/>
      <c r="LCA25" s="100"/>
      <c r="LCB25" s="101"/>
      <c r="LCC25" s="99"/>
      <c r="LCD25" s="452"/>
      <c r="LCE25" s="452"/>
      <c r="LCF25" s="452"/>
      <c r="LCG25" s="99"/>
      <c r="LCH25" s="99"/>
      <c r="LCI25" s="100"/>
      <c r="LCJ25" s="101"/>
      <c r="LCK25" s="99"/>
      <c r="LCL25" s="452"/>
      <c r="LCM25" s="452"/>
      <c r="LCN25" s="452"/>
      <c r="LCO25" s="99"/>
      <c r="LCP25" s="99"/>
      <c r="LCQ25" s="100"/>
      <c r="LCR25" s="101"/>
      <c r="LCS25" s="99"/>
      <c r="LCT25" s="452"/>
      <c r="LCU25" s="452"/>
      <c r="LCV25" s="452"/>
      <c r="LCW25" s="99"/>
      <c r="LCX25" s="99"/>
      <c r="LCY25" s="100"/>
      <c r="LCZ25" s="101"/>
      <c r="LDA25" s="99"/>
      <c r="LDB25" s="452"/>
      <c r="LDC25" s="452"/>
      <c r="LDD25" s="452"/>
      <c r="LDE25" s="99"/>
      <c r="LDF25" s="99"/>
      <c r="LDG25" s="100"/>
      <c r="LDH25" s="101"/>
      <c r="LDI25" s="99"/>
      <c r="LDJ25" s="452"/>
      <c r="LDK25" s="452"/>
      <c r="LDL25" s="452"/>
      <c r="LDM25" s="99"/>
      <c r="LDN25" s="99"/>
      <c r="LDO25" s="100"/>
      <c r="LDP25" s="101"/>
      <c r="LDQ25" s="99"/>
      <c r="LDR25" s="452"/>
      <c r="LDS25" s="452"/>
      <c r="LDT25" s="452"/>
      <c r="LDU25" s="99"/>
      <c r="LDV25" s="99"/>
      <c r="LDW25" s="100"/>
      <c r="LDX25" s="101"/>
      <c r="LDY25" s="99"/>
      <c r="LDZ25" s="452"/>
      <c r="LEA25" s="452"/>
      <c r="LEB25" s="452"/>
      <c r="LEC25" s="99"/>
      <c r="LED25" s="99"/>
      <c r="LEE25" s="100"/>
      <c r="LEF25" s="101"/>
      <c r="LEG25" s="99"/>
      <c r="LEH25" s="452"/>
      <c r="LEI25" s="452"/>
      <c r="LEJ25" s="452"/>
      <c r="LEK25" s="99"/>
      <c r="LEL25" s="99"/>
      <c r="LEM25" s="100"/>
      <c r="LEN25" s="101"/>
      <c r="LEO25" s="99"/>
      <c r="LEP25" s="452"/>
      <c r="LEQ25" s="452"/>
      <c r="LER25" s="452"/>
      <c r="LES25" s="99"/>
      <c r="LET25" s="99"/>
      <c r="LEU25" s="100"/>
      <c r="LEV25" s="101"/>
      <c r="LEW25" s="99"/>
      <c r="LEX25" s="452"/>
      <c r="LEY25" s="452"/>
      <c r="LEZ25" s="452"/>
      <c r="LFA25" s="99"/>
      <c r="LFB25" s="99"/>
      <c r="LFC25" s="100"/>
      <c r="LFD25" s="101"/>
      <c r="LFE25" s="99"/>
      <c r="LFF25" s="452"/>
      <c r="LFG25" s="452"/>
      <c r="LFH25" s="452"/>
      <c r="LFI25" s="99"/>
      <c r="LFJ25" s="99"/>
      <c r="LFK25" s="100"/>
      <c r="LFL25" s="101"/>
      <c r="LFM25" s="99"/>
      <c r="LFN25" s="452"/>
      <c r="LFO25" s="452"/>
      <c r="LFP25" s="452"/>
      <c r="LFQ25" s="99"/>
      <c r="LFR25" s="99"/>
      <c r="LFS25" s="100"/>
      <c r="LFT25" s="101"/>
      <c r="LFU25" s="99"/>
      <c r="LFV25" s="452"/>
      <c r="LFW25" s="452"/>
      <c r="LFX25" s="452"/>
      <c r="LFY25" s="99"/>
      <c r="LFZ25" s="99"/>
      <c r="LGA25" s="100"/>
      <c r="LGB25" s="101"/>
      <c r="LGC25" s="99"/>
      <c r="LGD25" s="452"/>
      <c r="LGE25" s="452"/>
      <c r="LGF25" s="452"/>
      <c r="LGG25" s="99"/>
      <c r="LGH25" s="99"/>
      <c r="LGI25" s="100"/>
      <c r="LGJ25" s="101"/>
      <c r="LGK25" s="99"/>
      <c r="LGL25" s="452"/>
      <c r="LGM25" s="452"/>
      <c r="LGN25" s="452"/>
      <c r="LGO25" s="99"/>
      <c r="LGP25" s="99"/>
      <c r="LGQ25" s="100"/>
      <c r="LGR25" s="101"/>
      <c r="LGS25" s="99"/>
      <c r="LGT25" s="452"/>
      <c r="LGU25" s="452"/>
      <c r="LGV25" s="452"/>
      <c r="LGW25" s="99"/>
      <c r="LGX25" s="99"/>
      <c r="LGY25" s="100"/>
      <c r="LGZ25" s="101"/>
      <c r="LHA25" s="99"/>
      <c r="LHB25" s="452"/>
      <c r="LHC25" s="452"/>
      <c r="LHD25" s="452"/>
      <c r="LHE25" s="99"/>
      <c r="LHF25" s="99"/>
      <c r="LHG25" s="100"/>
      <c r="LHH25" s="101"/>
      <c r="LHI25" s="99"/>
      <c r="LHJ25" s="452"/>
      <c r="LHK25" s="452"/>
      <c r="LHL25" s="452"/>
      <c r="LHM25" s="99"/>
      <c r="LHN25" s="99"/>
      <c r="LHO25" s="100"/>
      <c r="LHP25" s="101"/>
      <c r="LHQ25" s="99"/>
      <c r="LHR25" s="452"/>
      <c r="LHS25" s="452"/>
      <c r="LHT25" s="452"/>
      <c r="LHU25" s="99"/>
      <c r="LHV25" s="99"/>
      <c r="LHW25" s="100"/>
      <c r="LHX25" s="101"/>
      <c r="LHY25" s="99"/>
      <c r="LHZ25" s="452"/>
      <c r="LIA25" s="452"/>
      <c r="LIB25" s="452"/>
      <c r="LIC25" s="99"/>
      <c r="LID25" s="99"/>
      <c r="LIE25" s="100"/>
      <c r="LIF25" s="101"/>
      <c r="LIG25" s="99"/>
      <c r="LIH25" s="452"/>
      <c r="LII25" s="452"/>
      <c r="LIJ25" s="452"/>
      <c r="LIK25" s="99"/>
      <c r="LIL25" s="99"/>
      <c r="LIM25" s="100"/>
      <c r="LIN25" s="101"/>
      <c r="LIO25" s="99"/>
      <c r="LIP25" s="452"/>
      <c r="LIQ25" s="452"/>
      <c r="LIR25" s="452"/>
      <c r="LIS25" s="99"/>
      <c r="LIT25" s="99"/>
      <c r="LIU25" s="100"/>
      <c r="LIV25" s="101"/>
      <c r="LIW25" s="99"/>
      <c r="LIX25" s="452"/>
      <c r="LIY25" s="452"/>
      <c r="LIZ25" s="452"/>
      <c r="LJA25" s="99"/>
      <c r="LJB25" s="99"/>
      <c r="LJC25" s="100"/>
      <c r="LJD25" s="101"/>
      <c r="LJE25" s="99"/>
      <c r="LJF25" s="452"/>
      <c r="LJG25" s="452"/>
      <c r="LJH25" s="452"/>
      <c r="LJI25" s="99"/>
      <c r="LJJ25" s="99"/>
      <c r="LJK25" s="100"/>
      <c r="LJL25" s="101"/>
      <c r="LJM25" s="99"/>
      <c r="LJN25" s="452"/>
      <c r="LJO25" s="452"/>
      <c r="LJP25" s="452"/>
      <c r="LJQ25" s="99"/>
      <c r="LJR25" s="99"/>
      <c r="LJS25" s="100"/>
      <c r="LJT25" s="101"/>
      <c r="LJU25" s="99"/>
      <c r="LJV25" s="452"/>
      <c r="LJW25" s="452"/>
      <c r="LJX25" s="452"/>
      <c r="LJY25" s="99"/>
      <c r="LJZ25" s="99"/>
      <c r="LKA25" s="100"/>
      <c r="LKB25" s="101"/>
      <c r="LKC25" s="99"/>
      <c r="LKD25" s="452"/>
      <c r="LKE25" s="452"/>
      <c r="LKF25" s="452"/>
      <c r="LKG25" s="99"/>
      <c r="LKH25" s="99"/>
      <c r="LKI25" s="100"/>
      <c r="LKJ25" s="101"/>
      <c r="LKK25" s="99"/>
      <c r="LKL25" s="452"/>
      <c r="LKM25" s="452"/>
      <c r="LKN25" s="452"/>
      <c r="LKO25" s="99"/>
      <c r="LKP25" s="99"/>
      <c r="LKQ25" s="100"/>
      <c r="LKR25" s="101"/>
      <c r="LKS25" s="99"/>
      <c r="LKT25" s="452"/>
      <c r="LKU25" s="452"/>
      <c r="LKV25" s="452"/>
      <c r="LKW25" s="99"/>
      <c r="LKX25" s="99"/>
      <c r="LKY25" s="100"/>
      <c r="LKZ25" s="101"/>
      <c r="LLA25" s="99"/>
      <c r="LLB25" s="452"/>
      <c r="LLC25" s="452"/>
      <c r="LLD25" s="452"/>
      <c r="LLE25" s="99"/>
      <c r="LLF25" s="99"/>
      <c r="LLG25" s="100"/>
      <c r="LLH25" s="101"/>
      <c r="LLI25" s="99"/>
      <c r="LLJ25" s="452"/>
      <c r="LLK25" s="452"/>
      <c r="LLL25" s="452"/>
      <c r="LLM25" s="99"/>
      <c r="LLN25" s="99"/>
      <c r="LLO25" s="100"/>
      <c r="LLP25" s="101"/>
      <c r="LLQ25" s="99"/>
      <c r="LLR25" s="452"/>
      <c r="LLS25" s="452"/>
      <c r="LLT25" s="452"/>
      <c r="LLU25" s="99"/>
      <c r="LLV25" s="99"/>
      <c r="LLW25" s="100"/>
      <c r="LLX25" s="101"/>
      <c r="LLY25" s="99"/>
      <c r="LLZ25" s="452"/>
      <c r="LMA25" s="452"/>
      <c r="LMB25" s="452"/>
      <c r="LMC25" s="99"/>
      <c r="LMD25" s="99"/>
      <c r="LME25" s="100"/>
      <c r="LMF25" s="101"/>
      <c r="LMG25" s="99"/>
      <c r="LMH25" s="452"/>
      <c r="LMI25" s="452"/>
      <c r="LMJ25" s="452"/>
      <c r="LMK25" s="99"/>
      <c r="LML25" s="99"/>
      <c r="LMM25" s="100"/>
      <c r="LMN25" s="101"/>
      <c r="LMO25" s="99"/>
      <c r="LMP25" s="452"/>
      <c r="LMQ25" s="452"/>
      <c r="LMR25" s="452"/>
      <c r="LMS25" s="99"/>
      <c r="LMT25" s="99"/>
      <c r="LMU25" s="100"/>
      <c r="LMV25" s="101"/>
      <c r="LMW25" s="99"/>
      <c r="LMX25" s="452"/>
      <c r="LMY25" s="452"/>
      <c r="LMZ25" s="452"/>
      <c r="LNA25" s="99"/>
      <c r="LNB25" s="99"/>
      <c r="LNC25" s="100"/>
      <c r="LND25" s="101"/>
      <c r="LNE25" s="99"/>
      <c r="LNF25" s="452"/>
      <c r="LNG25" s="452"/>
      <c r="LNH25" s="452"/>
      <c r="LNI25" s="99"/>
      <c r="LNJ25" s="99"/>
      <c r="LNK25" s="100"/>
      <c r="LNL25" s="101"/>
      <c r="LNM25" s="99"/>
      <c r="LNN25" s="452"/>
      <c r="LNO25" s="452"/>
      <c r="LNP25" s="452"/>
      <c r="LNQ25" s="99"/>
      <c r="LNR25" s="99"/>
      <c r="LNS25" s="100"/>
      <c r="LNT25" s="101"/>
      <c r="LNU25" s="99"/>
      <c r="LNV25" s="452"/>
      <c r="LNW25" s="452"/>
      <c r="LNX25" s="452"/>
      <c r="LNY25" s="99"/>
      <c r="LNZ25" s="99"/>
      <c r="LOA25" s="100"/>
      <c r="LOB25" s="101"/>
      <c r="LOC25" s="99"/>
      <c r="LOD25" s="452"/>
      <c r="LOE25" s="452"/>
      <c r="LOF25" s="452"/>
      <c r="LOG25" s="99"/>
      <c r="LOH25" s="99"/>
      <c r="LOI25" s="100"/>
      <c r="LOJ25" s="101"/>
      <c r="LOK25" s="99"/>
      <c r="LOL25" s="452"/>
      <c r="LOM25" s="452"/>
      <c r="LON25" s="452"/>
      <c r="LOO25" s="99"/>
      <c r="LOP25" s="99"/>
      <c r="LOQ25" s="100"/>
      <c r="LOR25" s="101"/>
      <c r="LOS25" s="99"/>
      <c r="LOT25" s="452"/>
      <c r="LOU25" s="452"/>
      <c r="LOV25" s="452"/>
      <c r="LOW25" s="99"/>
      <c r="LOX25" s="99"/>
      <c r="LOY25" s="100"/>
      <c r="LOZ25" s="101"/>
      <c r="LPA25" s="99"/>
      <c r="LPB25" s="452"/>
      <c r="LPC25" s="452"/>
      <c r="LPD25" s="452"/>
      <c r="LPE25" s="99"/>
      <c r="LPF25" s="99"/>
      <c r="LPG25" s="100"/>
      <c r="LPH25" s="101"/>
      <c r="LPI25" s="99"/>
      <c r="LPJ25" s="452"/>
      <c r="LPK25" s="452"/>
      <c r="LPL25" s="452"/>
      <c r="LPM25" s="99"/>
      <c r="LPN25" s="99"/>
      <c r="LPO25" s="100"/>
      <c r="LPP25" s="101"/>
      <c r="LPQ25" s="99"/>
      <c r="LPR25" s="452"/>
      <c r="LPS25" s="452"/>
      <c r="LPT25" s="452"/>
      <c r="LPU25" s="99"/>
      <c r="LPV25" s="99"/>
      <c r="LPW25" s="100"/>
      <c r="LPX25" s="101"/>
      <c r="LPY25" s="99"/>
      <c r="LPZ25" s="452"/>
      <c r="LQA25" s="452"/>
      <c r="LQB25" s="452"/>
      <c r="LQC25" s="99"/>
      <c r="LQD25" s="99"/>
      <c r="LQE25" s="100"/>
      <c r="LQF25" s="101"/>
      <c r="LQG25" s="99"/>
      <c r="LQH25" s="452"/>
      <c r="LQI25" s="452"/>
      <c r="LQJ25" s="452"/>
      <c r="LQK25" s="99"/>
      <c r="LQL25" s="99"/>
      <c r="LQM25" s="100"/>
      <c r="LQN25" s="101"/>
      <c r="LQO25" s="99"/>
      <c r="LQP25" s="452"/>
      <c r="LQQ25" s="452"/>
      <c r="LQR25" s="452"/>
      <c r="LQS25" s="99"/>
      <c r="LQT25" s="99"/>
      <c r="LQU25" s="100"/>
      <c r="LQV25" s="101"/>
      <c r="LQW25" s="99"/>
      <c r="LQX25" s="452"/>
      <c r="LQY25" s="452"/>
      <c r="LQZ25" s="452"/>
      <c r="LRA25" s="99"/>
      <c r="LRB25" s="99"/>
      <c r="LRC25" s="100"/>
      <c r="LRD25" s="101"/>
      <c r="LRE25" s="99"/>
      <c r="LRF25" s="452"/>
      <c r="LRG25" s="452"/>
      <c r="LRH25" s="452"/>
      <c r="LRI25" s="99"/>
      <c r="LRJ25" s="99"/>
      <c r="LRK25" s="100"/>
      <c r="LRL25" s="101"/>
      <c r="LRM25" s="99"/>
      <c r="LRN25" s="452"/>
      <c r="LRO25" s="452"/>
      <c r="LRP25" s="452"/>
      <c r="LRQ25" s="99"/>
      <c r="LRR25" s="99"/>
      <c r="LRS25" s="100"/>
      <c r="LRT25" s="101"/>
      <c r="LRU25" s="99"/>
      <c r="LRV25" s="452"/>
      <c r="LRW25" s="452"/>
      <c r="LRX25" s="452"/>
      <c r="LRY25" s="99"/>
      <c r="LRZ25" s="99"/>
      <c r="LSA25" s="100"/>
      <c r="LSB25" s="101"/>
      <c r="LSC25" s="99"/>
      <c r="LSD25" s="452"/>
      <c r="LSE25" s="452"/>
      <c r="LSF25" s="452"/>
      <c r="LSG25" s="99"/>
      <c r="LSH25" s="99"/>
      <c r="LSI25" s="100"/>
      <c r="LSJ25" s="101"/>
      <c r="LSK25" s="99"/>
      <c r="LSL25" s="452"/>
      <c r="LSM25" s="452"/>
      <c r="LSN25" s="452"/>
      <c r="LSO25" s="99"/>
      <c r="LSP25" s="99"/>
      <c r="LSQ25" s="100"/>
      <c r="LSR25" s="101"/>
      <c r="LSS25" s="99"/>
      <c r="LST25" s="452"/>
      <c r="LSU25" s="452"/>
      <c r="LSV25" s="452"/>
      <c r="LSW25" s="99"/>
      <c r="LSX25" s="99"/>
      <c r="LSY25" s="100"/>
      <c r="LSZ25" s="101"/>
      <c r="LTA25" s="99"/>
      <c r="LTB25" s="452"/>
      <c r="LTC25" s="452"/>
      <c r="LTD25" s="452"/>
      <c r="LTE25" s="99"/>
      <c r="LTF25" s="99"/>
      <c r="LTG25" s="100"/>
      <c r="LTH25" s="101"/>
      <c r="LTI25" s="99"/>
      <c r="LTJ25" s="452"/>
      <c r="LTK25" s="452"/>
      <c r="LTL25" s="452"/>
      <c r="LTM25" s="99"/>
      <c r="LTN25" s="99"/>
      <c r="LTO25" s="100"/>
      <c r="LTP25" s="101"/>
      <c r="LTQ25" s="99"/>
      <c r="LTR25" s="452"/>
      <c r="LTS25" s="452"/>
      <c r="LTT25" s="452"/>
      <c r="LTU25" s="99"/>
      <c r="LTV25" s="99"/>
      <c r="LTW25" s="100"/>
      <c r="LTX25" s="101"/>
      <c r="LTY25" s="99"/>
      <c r="LTZ25" s="452"/>
      <c r="LUA25" s="452"/>
      <c r="LUB25" s="452"/>
      <c r="LUC25" s="99"/>
      <c r="LUD25" s="99"/>
      <c r="LUE25" s="100"/>
      <c r="LUF25" s="101"/>
      <c r="LUG25" s="99"/>
      <c r="LUH25" s="452"/>
      <c r="LUI25" s="452"/>
      <c r="LUJ25" s="452"/>
      <c r="LUK25" s="99"/>
      <c r="LUL25" s="99"/>
      <c r="LUM25" s="100"/>
      <c r="LUN25" s="101"/>
      <c r="LUO25" s="99"/>
      <c r="LUP25" s="452"/>
      <c r="LUQ25" s="452"/>
      <c r="LUR25" s="452"/>
      <c r="LUS25" s="99"/>
      <c r="LUT25" s="99"/>
      <c r="LUU25" s="100"/>
      <c r="LUV25" s="101"/>
      <c r="LUW25" s="99"/>
      <c r="LUX25" s="452"/>
      <c r="LUY25" s="452"/>
      <c r="LUZ25" s="452"/>
      <c r="LVA25" s="99"/>
      <c r="LVB25" s="99"/>
      <c r="LVC25" s="100"/>
      <c r="LVD25" s="101"/>
      <c r="LVE25" s="99"/>
      <c r="LVF25" s="452"/>
      <c r="LVG25" s="452"/>
      <c r="LVH25" s="452"/>
      <c r="LVI25" s="99"/>
      <c r="LVJ25" s="99"/>
      <c r="LVK25" s="100"/>
      <c r="LVL25" s="101"/>
      <c r="LVM25" s="99"/>
      <c r="LVN25" s="452"/>
      <c r="LVO25" s="452"/>
      <c r="LVP25" s="452"/>
      <c r="LVQ25" s="99"/>
      <c r="LVR25" s="99"/>
      <c r="LVS25" s="100"/>
      <c r="LVT25" s="101"/>
      <c r="LVU25" s="99"/>
      <c r="LVV25" s="452"/>
      <c r="LVW25" s="452"/>
      <c r="LVX25" s="452"/>
      <c r="LVY25" s="99"/>
      <c r="LVZ25" s="99"/>
      <c r="LWA25" s="100"/>
      <c r="LWB25" s="101"/>
      <c r="LWC25" s="99"/>
      <c r="LWD25" s="452"/>
      <c r="LWE25" s="452"/>
      <c r="LWF25" s="452"/>
      <c r="LWG25" s="99"/>
      <c r="LWH25" s="99"/>
      <c r="LWI25" s="100"/>
      <c r="LWJ25" s="101"/>
      <c r="LWK25" s="99"/>
      <c r="LWL25" s="452"/>
      <c r="LWM25" s="452"/>
      <c r="LWN25" s="452"/>
      <c r="LWO25" s="99"/>
      <c r="LWP25" s="99"/>
      <c r="LWQ25" s="100"/>
      <c r="LWR25" s="101"/>
      <c r="LWS25" s="99"/>
      <c r="LWT25" s="452"/>
      <c r="LWU25" s="452"/>
      <c r="LWV25" s="452"/>
      <c r="LWW25" s="99"/>
      <c r="LWX25" s="99"/>
      <c r="LWY25" s="100"/>
      <c r="LWZ25" s="101"/>
      <c r="LXA25" s="99"/>
      <c r="LXB25" s="452"/>
      <c r="LXC25" s="452"/>
      <c r="LXD25" s="452"/>
      <c r="LXE25" s="99"/>
      <c r="LXF25" s="99"/>
      <c r="LXG25" s="100"/>
      <c r="LXH25" s="101"/>
      <c r="LXI25" s="99"/>
      <c r="LXJ25" s="452"/>
      <c r="LXK25" s="452"/>
      <c r="LXL25" s="452"/>
      <c r="LXM25" s="99"/>
      <c r="LXN25" s="99"/>
      <c r="LXO25" s="100"/>
      <c r="LXP25" s="101"/>
      <c r="LXQ25" s="99"/>
      <c r="LXR25" s="452"/>
      <c r="LXS25" s="452"/>
      <c r="LXT25" s="452"/>
      <c r="LXU25" s="99"/>
      <c r="LXV25" s="99"/>
      <c r="LXW25" s="100"/>
      <c r="LXX25" s="101"/>
      <c r="LXY25" s="99"/>
      <c r="LXZ25" s="452"/>
      <c r="LYA25" s="452"/>
      <c r="LYB25" s="452"/>
      <c r="LYC25" s="99"/>
      <c r="LYD25" s="99"/>
      <c r="LYE25" s="100"/>
      <c r="LYF25" s="101"/>
      <c r="LYG25" s="99"/>
      <c r="LYH25" s="452"/>
      <c r="LYI25" s="452"/>
      <c r="LYJ25" s="452"/>
      <c r="LYK25" s="99"/>
      <c r="LYL25" s="99"/>
      <c r="LYM25" s="100"/>
      <c r="LYN25" s="101"/>
      <c r="LYO25" s="99"/>
      <c r="LYP25" s="452"/>
      <c r="LYQ25" s="452"/>
      <c r="LYR25" s="452"/>
      <c r="LYS25" s="99"/>
      <c r="LYT25" s="99"/>
      <c r="LYU25" s="100"/>
      <c r="LYV25" s="101"/>
      <c r="LYW25" s="99"/>
      <c r="LYX25" s="452"/>
      <c r="LYY25" s="452"/>
      <c r="LYZ25" s="452"/>
      <c r="LZA25" s="99"/>
      <c r="LZB25" s="99"/>
      <c r="LZC25" s="100"/>
      <c r="LZD25" s="101"/>
      <c r="LZE25" s="99"/>
      <c r="LZF25" s="452"/>
      <c r="LZG25" s="452"/>
      <c r="LZH25" s="452"/>
      <c r="LZI25" s="99"/>
      <c r="LZJ25" s="99"/>
      <c r="LZK25" s="100"/>
      <c r="LZL25" s="101"/>
      <c r="LZM25" s="99"/>
      <c r="LZN25" s="452"/>
      <c r="LZO25" s="452"/>
      <c r="LZP25" s="452"/>
      <c r="LZQ25" s="99"/>
      <c r="LZR25" s="99"/>
      <c r="LZS25" s="100"/>
      <c r="LZT25" s="101"/>
      <c r="LZU25" s="99"/>
      <c r="LZV25" s="452"/>
      <c r="LZW25" s="452"/>
      <c r="LZX25" s="452"/>
      <c r="LZY25" s="99"/>
      <c r="LZZ25" s="99"/>
      <c r="MAA25" s="100"/>
      <c r="MAB25" s="101"/>
      <c r="MAC25" s="99"/>
      <c r="MAD25" s="452"/>
      <c r="MAE25" s="452"/>
      <c r="MAF25" s="452"/>
      <c r="MAG25" s="99"/>
      <c r="MAH25" s="99"/>
      <c r="MAI25" s="100"/>
      <c r="MAJ25" s="101"/>
      <c r="MAK25" s="99"/>
      <c r="MAL25" s="452"/>
      <c r="MAM25" s="452"/>
      <c r="MAN25" s="452"/>
      <c r="MAO25" s="99"/>
      <c r="MAP25" s="99"/>
      <c r="MAQ25" s="100"/>
      <c r="MAR25" s="101"/>
      <c r="MAS25" s="99"/>
      <c r="MAT25" s="452"/>
      <c r="MAU25" s="452"/>
      <c r="MAV25" s="452"/>
      <c r="MAW25" s="99"/>
      <c r="MAX25" s="99"/>
      <c r="MAY25" s="100"/>
      <c r="MAZ25" s="101"/>
      <c r="MBA25" s="99"/>
      <c r="MBB25" s="452"/>
      <c r="MBC25" s="452"/>
      <c r="MBD25" s="452"/>
      <c r="MBE25" s="99"/>
      <c r="MBF25" s="99"/>
      <c r="MBG25" s="100"/>
      <c r="MBH25" s="101"/>
      <c r="MBI25" s="99"/>
      <c r="MBJ25" s="452"/>
      <c r="MBK25" s="452"/>
      <c r="MBL25" s="452"/>
      <c r="MBM25" s="99"/>
      <c r="MBN25" s="99"/>
      <c r="MBO25" s="100"/>
      <c r="MBP25" s="101"/>
      <c r="MBQ25" s="99"/>
      <c r="MBR25" s="452"/>
      <c r="MBS25" s="452"/>
      <c r="MBT25" s="452"/>
      <c r="MBU25" s="99"/>
      <c r="MBV25" s="99"/>
      <c r="MBW25" s="100"/>
      <c r="MBX25" s="101"/>
      <c r="MBY25" s="99"/>
      <c r="MBZ25" s="452"/>
      <c r="MCA25" s="452"/>
      <c r="MCB25" s="452"/>
      <c r="MCC25" s="99"/>
      <c r="MCD25" s="99"/>
      <c r="MCE25" s="100"/>
      <c r="MCF25" s="101"/>
      <c r="MCG25" s="99"/>
      <c r="MCH25" s="452"/>
      <c r="MCI25" s="452"/>
      <c r="MCJ25" s="452"/>
      <c r="MCK25" s="99"/>
      <c r="MCL25" s="99"/>
      <c r="MCM25" s="100"/>
      <c r="MCN25" s="101"/>
      <c r="MCO25" s="99"/>
      <c r="MCP25" s="452"/>
      <c r="MCQ25" s="452"/>
      <c r="MCR25" s="452"/>
      <c r="MCS25" s="99"/>
      <c r="MCT25" s="99"/>
      <c r="MCU25" s="100"/>
      <c r="MCV25" s="101"/>
      <c r="MCW25" s="99"/>
      <c r="MCX25" s="452"/>
      <c r="MCY25" s="452"/>
      <c r="MCZ25" s="452"/>
      <c r="MDA25" s="99"/>
      <c r="MDB25" s="99"/>
      <c r="MDC25" s="100"/>
      <c r="MDD25" s="101"/>
      <c r="MDE25" s="99"/>
      <c r="MDF25" s="452"/>
      <c r="MDG25" s="452"/>
      <c r="MDH25" s="452"/>
      <c r="MDI25" s="99"/>
      <c r="MDJ25" s="99"/>
      <c r="MDK25" s="100"/>
      <c r="MDL25" s="101"/>
      <c r="MDM25" s="99"/>
      <c r="MDN25" s="452"/>
      <c r="MDO25" s="452"/>
      <c r="MDP25" s="452"/>
      <c r="MDQ25" s="99"/>
      <c r="MDR25" s="99"/>
      <c r="MDS25" s="100"/>
      <c r="MDT25" s="101"/>
      <c r="MDU25" s="99"/>
      <c r="MDV25" s="452"/>
      <c r="MDW25" s="452"/>
      <c r="MDX25" s="452"/>
      <c r="MDY25" s="99"/>
      <c r="MDZ25" s="99"/>
      <c r="MEA25" s="100"/>
      <c r="MEB25" s="101"/>
      <c r="MEC25" s="99"/>
      <c r="MED25" s="452"/>
      <c r="MEE25" s="452"/>
      <c r="MEF25" s="452"/>
      <c r="MEG25" s="99"/>
      <c r="MEH25" s="99"/>
      <c r="MEI25" s="100"/>
      <c r="MEJ25" s="101"/>
      <c r="MEK25" s="99"/>
      <c r="MEL25" s="452"/>
      <c r="MEM25" s="452"/>
      <c r="MEN25" s="452"/>
      <c r="MEO25" s="99"/>
      <c r="MEP25" s="99"/>
      <c r="MEQ25" s="100"/>
      <c r="MER25" s="101"/>
      <c r="MES25" s="99"/>
      <c r="MET25" s="452"/>
      <c r="MEU25" s="452"/>
      <c r="MEV25" s="452"/>
      <c r="MEW25" s="99"/>
      <c r="MEX25" s="99"/>
      <c r="MEY25" s="100"/>
      <c r="MEZ25" s="101"/>
      <c r="MFA25" s="99"/>
      <c r="MFB25" s="452"/>
      <c r="MFC25" s="452"/>
      <c r="MFD25" s="452"/>
      <c r="MFE25" s="99"/>
      <c r="MFF25" s="99"/>
      <c r="MFG25" s="100"/>
      <c r="MFH25" s="101"/>
      <c r="MFI25" s="99"/>
      <c r="MFJ25" s="452"/>
      <c r="MFK25" s="452"/>
      <c r="MFL25" s="452"/>
      <c r="MFM25" s="99"/>
      <c r="MFN25" s="99"/>
      <c r="MFO25" s="100"/>
      <c r="MFP25" s="101"/>
      <c r="MFQ25" s="99"/>
      <c r="MFR25" s="452"/>
      <c r="MFS25" s="452"/>
      <c r="MFT25" s="452"/>
      <c r="MFU25" s="99"/>
      <c r="MFV25" s="99"/>
      <c r="MFW25" s="100"/>
      <c r="MFX25" s="101"/>
      <c r="MFY25" s="99"/>
      <c r="MFZ25" s="452"/>
      <c r="MGA25" s="452"/>
      <c r="MGB25" s="452"/>
      <c r="MGC25" s="99"/>
      <c r="MGD25" s="99"/>
      <c r="MGE25" s="100"/>
      <c r="MGF25" s="101"/>
      <c r="MGG25" s="99"/>
      <c r="MGH25" s="452"/>
      <c r="MGI25" s="452"/>
      <c r="MGJ25" s="452"/>
      <c r="MGK25" s="99"/>
      <c r="MGL25" s="99"/>
      <c r="MGM25" s="100"/>
      <c r="MGN25" s="101"/>
      <c r="MGO25" s="99"/>
      <c r="MGP25" s="452"/>
      <c r="MGQ25" s="452"/>
      <c r="MGR25" s="452"/>
      <c r="MGS25" s="99"/>
      <c r="MGT25" s="99"/>
      <c r="MGU25" s="100"/>
      <c r="MGV25" s="101"/>
      <c r="MGW25" s="99"/>
      <c r="MGX25" s="452"/>
      <c r="MGY25" s="452"/>
      <c r="MGZ25" s="452"/>
      <c r="MHA25" s="99"/>
      <c r="MHB25" s="99"/>
      <c r="MHC25" s="100"/>
      <c r="MHD25" s="101"/>
      <c r="MHE25" s="99"/>
      <c r="MHF25" s="452"/>
      <c r="MHG25" s="452"/>
      <c r="MHH25" s="452"/>
      <c r="MHI25" s="99"/>
      <c r="MHJ25" s="99"/>
      <c r="MHK25" s="100"/>
      <c r="MHL25" s="101"/>
      <c r="MHM25" s="99"/>
      <c r="MHN25" s="452"/>
      <c r="MHO25" s="452"/>
      <c r="MHP25" s="452"/>
      <c r="MHQ25" s="99"/>
      <c r="MHR25" s="99"/>
      <c r="MHS25" s="100"/>
      <c r="MHT25" s="101"/>
      <c r="MHU25" s="99"/>
      <c r="MHV25" s="452"/>
      <c r="MHW25" s="452"/>
      <c r="MHX25" s="452"/>
      <c r="MHY25" s="99"/>
      <c r="MHZ25" s="99"/>
      <c r="MIA25" s="100"/>
      <c r="MIB25" s="101"/>
      <c r="MIC25" s="99"/>
      <c r="MID25" s="452"/>
      <c r="MIE25" s="452"/>
      <c r="MIF25" s="452"/>
      <c r="MIG25" s="99"/>
      <c r="MIH25" s="99"/>
      <c r="MII25" s="100"/>
      <c r="MIJ25" s="101"/>
      <c r="MIK25" s="99"/>
      <c r="MIL25" s="452"/>
      <c r="MIM25" s="452"/>
      <c r="MIN25" s="452"/>
      <c r="MIO25" s="99"/>
      <c r="MIP25" s="99"/>
      <c r="MIQ25" s="100"/>
      <c r="MIR25" s="101"/>
      <c r="MIS25" s="99"/>
      <c r="MIT25" s="452"/>
      <c r="MIU25" s="452"/>
      <c r="MIV25" s="452"/>
      <c r="MIW25" s="99"/>
      <c r="MIX25" s="99"/>
      <c r="MIY25" s="100"/>
      <c r="MIZ25" s="101"/>
      <c r="MJA25" s="99"/>
      <c r="MJB25" s="452"/>
      <c r="MJC25" s="452"/>
      <c r="MJD25" s="452"/>
      <c r="MJE25" s="99"/>
      <c r="MJF25" s="99"/>
      <c r="MJG25" s="100"/>
      <c r="MJH25" s="101"/>
      <c r="MJI25" s="99"/>
      <c r="MJJ25" s="452"/>
      <c r="MJK25" s="452"/>
      <c r="MJL25" s="452"/>
      <c r="MJM25" s="99"/>
      <c r="MJN25" s="99"/>
      <c r="MJO25" s="100"/>
      <c r="MJP25" s="101"/>
      <c r="MJQ25" s="99"/>
      <c r="MJR25" s="452"/>
      <c r="MJS25" s="452"/>
      <c r="MJT25" s="452"/>
      <c r="MJU25" s="99"/>
      <c r="MJV25" s="99"/>
      <c r="MJW25" s="100"/>
      <c r="MJX25" s="101"/>
      <c r="MJY25" s="99"/>
      <c r="MJZ25" s="452"/>
      <c r="MKA25" s="452"/>
      <c r="MKB25" s="452"/>
      <c r="MKC25" s="99"/>
      <c r="MKD25" s="99"/>
      <c r="MKE25" s="100"/>
      <c r="MKF25" s="101"/>
      <c r="MKG25" s="99"/>
      <c r="MKH25" s="452"/>
      <c r="MKI25" s="452"/>
      <c r="MKJ25" s="452"/>
      <c r="MKK25" s="99"/>
      <c r="MKL25" s="99"/>
      <c r="MKM25" s="100"/>
      <c r="MKN25" s="101"/>
      <c r="MKO25" s="99"/>
      <c r="MKP25" s="452"/>
      <c r="MKQ25" s="452"/>
      <c r="MKR25" s="452"/>
      <c r="MKS25" s="99"/>
      <c r="MKT25" s="99"/>
      <c r="MKU25" s="100"/>
      <c r="MKV25" s="101"/>
      <c r="MKW25" s="99"/>
      <c r="MKX25" s="452"/>
      <c r="MKY25" s="452"/>
      <c r="MKZ25" s="452"/>
      <c r="MLA25" s="99"/>
      <c r="MLB25" s="99"/>
      <c r="MLC25" s="100"/>
      <c r="MLD25" s="101"/>
      <c r="MLE25" s="99"/>
      <c r="MLF25" s="452"/>
      <c r="MLG25" s="452"/>
      <c r="MLH25" s="452"/>
      <c r="MLI25" s="99"/>
      <c r="MLJ25" s="99"/>
      <c r="MLK25" s="100"/>
      <c r="MLL25" s="101"/>
      <c r="MLM25" s="99"/>
      <c r="MLN25" s="452"/>
      <c r="MLO25" s="452"/>
      <c r="MLP25" s="452"/>
      <c r="MLQ25" s="99"/>
      <c r="MLR25" s="99"/>
      <c r="MLS25" s="100"/>
      <c r="MLT25" s="101"/>
      <c r="MLU25" s="99"/>
      <c r="MLV25" s="452"/>
      <c r="MLW25" s="452"/>
      <c r="MLX25" s="452"/>
      <c r="MLY25" s="99"/>
      <c r="MLZ25" s="99"/>
      <c r="MMA25" s="100"/>
      <c r="MMB25" s="101"/>
      <c r="MMC25" s="99"/>
      <c r="MMD25" s="452"/>
      <c r="MME25" s="452"/>
      <c r="MMF25" s="452"/>
      <c r="MMG25" s="99"/>
      <c r="MMH25" s="99"/>
      <c r="MMI25" s="100"/>
      <c r="MMJ25" s="101"/>
      <c r="MMK25" s="99"/>
      <c r="MML25" s="452"/>
      <c r="MMM25" s="452"/>
      <c r="MMN25" s="452"/>
      <c r="MMO25" s="99"/>
      <c r="MMP25" s="99"/>
      <c r="MMQ25" s="100"/>
      <c r="MMR25" s="101"/>
      <c r="MMS25" s="99"/>
      <c r="MMT25" s="452"/>
      <c r="MMU25" s="452"/>
      <c r="MMV25" s="452"/>
      <c r="MMW25" s="99"/>
      <c r="MMX25" s="99"/>
      <c r="MMY25" s="100"/>
      <c r="MMZ25" s="101"/>
      <c r="MNA25" s="99"/>
      <c r="MNB25" s="452"/>
      <c r="MNC25" s="452"/>
      <c r="MND25" s="452"/>
      <c r="MNE25" s="99"/>
      <c r="MNF25" s="99"/>
      <c r="MNG25" s="100"/>
      <c r="MNH25" s="101"/>
      <c r="MNI25" s="99"/>
      <c r="MNJ25" s="452"/>
      <c r="MNK25" s="452"/>
      <c r="MNL25" s="452"/>
      <c r="MNM25" s="99"/>
      <c r="MNN25" s="99"/>
      <c r="MNO25" s="100"/>
      <c r="MNP25" s="101"/>
      <c r="MNQ25" s="99"/>
      <c r="MNR25" s="452"/>
      <c r="MNS25" s="452"/>
      <c r="MNT25" s="452"/>
      <c r="MNU25" s="99"/>
      <c r="MNV25" s="99"/>
      <c r="MNW25" s="100"/>
      <c r="MNX25" s="101"/>
      <c r="MNY25" s="99"/>
      <c r="MNZ25" s="452"/>
      <c r="MOA25" s="452"/>
      <c r="MOB25" s="452"/>
      <c r="MOC25" s="99"/>
      <c r="MOD25" s="99"/>
      <c r="MOE25" s="100"/>
      <c r="MOF25" s="101"/>
      <c r="MOG25" s="99"/>
      <c r="MOH25" s="452"/>
      <c r="MOI25" s="452"/>
      <c r="MOJ25" s="452"/>
      <c r="MOK25" s="99"/>
      <c r="MOL25" s="99"/>
      <c r="MOM25" s="100"/>
      <c r="MON25" s="101"/>
      <c r="MOO25" s="99"/>
      <c r="MOP25" s="452"/>
      <c r="MOQ25" s="452"/>
      <c r="MOR25" s="452"/>
      <c r="MOS25" s="99"/>
      <c r="MOT25" s="99"/>
      <c r="MOU25" s="100"/>
      <c r="MOV25" s="101"/>
      <c r="MOW25" s="99"/>
      <c r="MOX25" s="452"/>
      <c r="MOY25" s="452"/>
      <c r="MOZ25" s="452"/>
      <c r="MPA25" s="99"/>
      <c r="MPB25" s="99"/>
      <c r="MPC25" s="100"/>
      <c r="MPD25" s="101"/>
      <c r="MPE25" s="99"/>
      <c r="MPF25" s="452"/>
      <c r="MPG25" s="452"/>
      <c r="MPH25" s="452"/>
      <c r="MPI25" s="99"/>
      <c r="MPJ25" s="99"/>
      <c r="MPK25" s="100"/>
      <c r="MPL25" s="101"/>
      <c r="MPM25" s="99"/>
      <c r="MPN25" s="452"/>
      <c r="MPO25" s="452"/>
      <c r="MPP25" s="452"/>
      <c r="MPQ25" s="99"/>
      <c r="MPR25" s="99"/>
      <c r="MPS25" s="100"/>
      <c r="MPT25" s="101"/>
      <c r="MPU25" s="99"/>
      <c r="MPV25" s="452"/>
      <c r="MPW25" s="452"/>
      <c r="MPX25" s="452"/>
      <c r="MPY25" s="99"/>
      <c r="MPZ25" s="99"/>
      <c r="MQA25" s="100"/>
      <c r="MQB25" s="101"/>
      <c r="MQC25" s="99"/>
      <c r="MQD25" s="452"/>
      <c r="MQE25" s="452"/>
      <c r="MQF25" s="452"/>
      <c r="MQG25" s="99"/>
      <c r="MQH25" s="99"/>
      <c r="MQI25" s="100"/>
      <c r="MQJ25" s="101"/>
      <c r="MQK25" s="99"/>
      <c r="MQL25" s="452"/>
      <c r="MQM25" s="452"/>
      <c r="MQN25" s="452"/>
      <c r="MQO25" s="99"/>
      <c r="MQP25" s="99"/>
      <c r="MQQ25" s="100"/>
      <c r="MQR25" s="101"/>
      <c r="MQS25" s="99"/>
      <c r="MQT25" s="452"/>
      <c r="MQU25" s="452"/>
      <c r="MQV25" s="452"/>
      <c r="MQW25" s="99"/>
      <c r="MQX25" s="99"/>
      <c r="MQY25" s="100"/>
      <c r="MQZ25" s="101"/>
      <c r="MRA25" s="99"/>
      <c r="MRB25" s="452"/>
      <c r="MRC25" s="452"/>
      <c r="MRD25" s="452"/>
      <c r="MRE25" s="99"/>
      <c r="MRF25" s="99"/>
      <c r="MRG25" s="100"/>
      <c r="MRH25" s="101"/>
      <c r="MRI25" s="99"/>
      <c r="MRJ25" s="452"/>
      <c r="MRK25" s="452"/>
      <c r="MRL25" s="452"/>
      <c r="MRM25" s="99"/>
      <c r="MRN25" s="99"/>
      <c r="MRO25" s="100"/>
      <c r="MRP25" s="101"/>
      <c r="MRQ25" s="99"/>
      <c r="MRR25" s="452"/>
      <c r="MRS25" s="452"/>
      <c r="MRT25" s="452"/>
      <c r="MRU25" s="99"/>
      <c r="MRV25" s="99"/>
      <c r="MRW25" s="100"/>
      <c r="MRX25" s="101"/>
      <c r="MRY25" s="99"/>
      <c r="MRZ25" s="452"/>
      <c r="MSA25" s="452"/>
      <c r="MSB25" s="452"/>
      <c r="MSC25" s="99"/>
      <c r="MSD25" s="99"/>
      <c r="MSE25" s="100"/>
      <c r="MSF25" s="101"/>
      <c r="MSG25" s="99"/>
      <c r="MSH25" s="452"/>
      <c r="MSI25" s="452"/>
      <c r="MSJ25" s="452"/>
      <c r="MSK25" s="99"/>
      <c r="MSL25" s="99"/>
      <c r="MSM25" s="100"/>
      <c r="MSN25" s="101"/>
      <c r="MSO25" s="99"/>
      <c r="MSP25" s="452"/>
      <c r="MSQ25" s="452"/>
      <c r="MSR25" s="452"/>
      <c r="MSS25" s="99"/>
      <c r="MST25" s="99"/>
      <c r="MSU25" s="100"/>
      <c r="MSV25" s="101"/>
      <c r="MSW25" s="99"/>
      <c r="MSX25" s="452"/>
      <c r="MSY25" s="452"/>
      <c r="MSZ25" s="452"/>
      <c r="MTA25" s="99"/>
      <c r="MTB25" s="99"/>
      <c r="MTC25" s="100"/>
      <c r="MTD25" s="101"/>
      <c r="MTE25" s="99"/>
      <c r="MTF25" s="452"/>
      <c r="MTG25" s="452"/>
      <c r="MTH25" s="452"/>
      <c r="MTI25" s="99"/>
      <c r="MTJ25" s="99"/>
      <c r="MTK25" s="100"/>
      <c r="MTL25" s="101"/>
      <c r="MTM25" s="99"/>
      <c r="MTN25" s="452"/>
      <c r="MTO25" s="452"/>
      <c r="MTP25" s="452"/>
      <c r="MTQ25" s="99"/>
      <c r="MTR25" s="99"/>
      <c r="MTS25" s="100"/>
      <c r="MTT25" s="101"/>
      <c r="MTU25" s="99"/>
      <c r="MTV25" s="452"/>
      <c r="MTW25" s="452"/>
      <c r="MTX25" s="452"/>
      <c r="MTY25" s="99"/>
      <c r="MTZ25" s="99"/>
      <c r="MUA25" s="100"/>
      <c r="MUB25" s="101"/>
      <c r="MUC25" s="99"/>
      <c r="MUD25" s="452"/>
      <c r="MUE25" s="452"/>
      <c r="MUF25" s="452"/>
      <c r="MUG25" s="99"/>
      <c r="MUH25" s="99"/>
      <c r="MUI25" s="100"/>
      <c r="MUJ25" s="101"/>
      <c r="MUK25" s="99"/>
      <c r="MUL25" s="452"/>
      <c r="MUM25" s="452"/>
      <c r="MUN25" s="452"/>
      <c r="MUO25" s="99"/>
      <c r="MUP25" s="99"/>
      <c r="MUQ25" s="100"/>
      <c r="MUR25" s="101"/>
      <c r="MUS25" s="99"/>
      <c r="MUT25" s="452"/>
      <c r="MUU25" s="452"/>
      <c r="MUV25" s="452"/>
      <c r="MUW25" s="99"/>
      <c r="MUX25" s="99"/>
      <c r="MUY25" s="100"/>
      <c r="MUZ25" s="101"/>
      <c r="MVA25" s="99"/>
      <c r="MVB25" s="452"/>
      <c r="MVC25" s="452"/>
      <c r="MVD25" s="452"/>
      <c r="MVE25" s="99"/>
      <c r="MVF25" s="99"/>
      <c r="MVG25" s="100"/>
      <c r="MVH25" s="101"/>
      <c r="MVI25" s="99"/>
      <c r="MVJ25" s="452"/>
      <c r="MVK25" s="452"/>
      <c r="MVL25" s="452"/>
      <c r="MVM25" s="99"/>
      <c r="MVN25" s="99"/>
      <c r="MVO25" s="100"/>
      <c r="MVP25" s="101"/>
      <c r="MVQ25" s="99"/>
      <c r="MVR25" s="452"/>
      <c r="MVS25" s="452"/>
      <c r="MVT25" s="452"/>
      <c r="MVU25" s="99"/>
      <c r="MVV25" s="99"/>
      <c r="MVW25" s="100"/>
      <c r="MVX25" s="101"/>
      <c r="MVY25" s="99"/>
      <c r="MVZ25" s="452"/>
      <c r="MWA25" s="452"/>
      <c r="MWB25" s="452"/>
      <c r="MWC25" s="99"/>
      <c r="MWD25" s="99"/>
      <c r="MWE25" s="100"/>
      <c r="MWF25" s="101"/>
      <c r="MWG25" s="99"/>
      <c r="MWH25" s="452"/>
      <c r="MWI25" s="452"/>
      <c r="MWJ25" s="452"/>
      <c r="MWK25" s="99"/>
      <c r="MWL25" s="99"/>
      <c r="MWM25" s="100"/>
      <c r="MWN25" s="101"/>
      <c r="MWO25" s="99"/>
      <c r="MWP25" s="452"/>
      <c r="MWQ25" s="452"/>
      <c r="MWR25" s="452"/>
      <c r="MWS25" s="99"/>
      <c r="MWT25" s="99"/>
      <c r="MWU25" s="100"/>
      <c r="MWV25" s="101"/>
      <c r="MWW25" s="99"/>
      <c r="MWX25" s="452"/>
      <c r="MWY25" s="452"/>
      <c r="MWZ25" s="452"/>
      <c r="MXA25" s="99"/>
      <c r="MXB25" s="99"/>
      <c r="MXC25" s="100"/>
      <c r="MXD25" s="101"/>
      <c r="MXE25" s="99"/>
      <c r="MXF25" s="452"/>
      <c r="MXG25" s="452"/>
      <c r="MXH25" s="452"/>
      <c r="MXI25" s="99"/>
      <c r="MXJ25" s="99"/>
      <c r="MXK25" s="100"/>
      <c r="MXL25" s="101"/>
      <c r="MXM25" s="99"/>
      <c r="MXN25" s="452"/>
      <c r="MXO25" s="452"/>
      <c r="MXP25" s="452"/>
      <c r="MXQ25" s="99"/>
      <c r="MXR25" s="99"/>
      <c r="MXS25" s="100"/>
      <c r="MXT25" s="101"/>
      <c r="MXU25" s="99"/>
      <c r="MXV25" s="452"/>
      <c r="MXW25" s="452"/>
      <c r="MXX25" s="452"/>
      <c r="MXY25" s="99"/>
      <c r="MXZ25" s="99"/>
      <c r="MYA25" s="100"/>
      <c r="MYB25" s="101"/>
      <c r="MYC25" s="99"/>
      <c r="MYD25" s="452"/>
      <c r="MYE25" s="452"/>
      <c r="MYF25" s="452"/>
      <c r="MYG25" s="99"/>
      <c r="MYH25" s="99"/>
      <c r="MYI25" s="100"/>
      <c r="MYJ25" s="101"/>
      <c r="MYK25" s="99"/>
      <c r="MYL25" s="452"/>
      <c r="MYM25" s="452"/>
      <c r="MYN25" s="452"/>
      <c r="MYO25" s="99"/>
      <c r="MYP25" s="99"/>
      <c r="MYQ25" s="100"/>
      <c r="MYR25" s="101"/>
      <c r="MYS25" s="99"/>
      <c r="MYT25" s="452"/>
      <c r="MYU25" s="452"/>
      <c r="MYV25" s="452"/>
      <c r="MYW25" s="99"/>
      <c r="MYX25" s="99"/>
      <c r="MYY25" s="100"/>
      <c r="MYZ25" s="101"/>
      <c r="MZA25" s="99"/>
      <c r="MZB25" s="452"/>
      <c r="MZC25" s="452"/>
      <c r="MZD25" s="452"/>
      <c r="MZE25" s="99"/>
      <c r="MZF25" s="99"/>
      <c r="MZG25" s="100"/>
      <c r="MZH25" s="101"/>
      <c r="MZI25" s="99"/>
      <c r="MZJ25" s="452"/>
      <c r="MZK25" s="452"/>
      <c r="MZL25" s="452"/>
      <c r="MZM25" s="99"/>
      <c r="MZN25" s="99"/>
      <c r="MZO25" s="100"/>
      <c r="MZP25" s="101"/>
      <c r="MZQ25" s="99"/>
      <c r="MZR25" s="452"/>
      <c r="MZS25" s="452"/>
      <c r="MZT25" s="452"/>
      <c r="MZU25" s="99"/>
      <c r="MZV25" s="99"/>
      <c r="MZW25" s="100"/>
      <c r="MZX25" s="101"/>
      <c r="MZY25" s="99"/>
      <c r="MZZ25" s="452"/>
      <c r="NAA25" s="452"/>
      <c r="NAB25" s="452"/>
      <c r="NAC25" s="99"/>
      <c r="NAD25" s="99"/>
      <c r="NAE25" s="100"/>
      <c r="NAF25" s="101"/>
      <c r="NAG25" s="99"/>
      <c r="NAH25" s="452"/>
      <c r="NAI25" s="452"/>
      <c r="NAJ25" s="452"/>
      <c r="NAK25" s="99"/>
      <c r="NAL25" s="99"/>
      <c r="NAM25" s="100"/>
      <c r="NAN25" s="101"/>
      <c r="NAO25" s="99"/>
      <c r="NAP25" s="452"/>
      <c r="NAQ25" s="452"/>
      <c r="NAR25" s="452"/>
      <c r="NAS25" s="99"/>
      <c r="NAT25" s="99"/>
      <c r="NAU25" s="100"/>
      <c r="NAV25" s="101"/>
      <c r="NAW25" s="99"/>
      <c r="NAX25" s="452"/>
      <c r="NAY25" s="452"/>
      <c r="NAZ25" s="452"/>
      <c r="NBA25" s="99"/>
      <c r="NBB25" s="99"/>
      <c r="NBC25" s="100"/>
      <c r="NBD25" s="101"/>
      <c r="NBE25" s="99"/>
      <c r="NBF25" s="452"/>
      <c r="NBG25" s="452"/>
      <c r="NBH25" s="452"/>
      <c r="NBI25" s="99"/>
      <c r="NBJ25" s="99"/>
      <c r="NBK25" s="100"/>
      <c r="NBL25" s="101"/>
      <c r="NBM25" s="99"/>
      <c r="NBN25" s="452"/>
      <c r="NBO25" s="452"/>
      <c r="NBP25" s="452"/>
      <c r="NBQ25" s="99"/>
      <c r="NBR25" s="99"/>
      <c r="NBS25" s="100"/>
      <c r="NBT25" s="101"/>
      <c r="NBU25" s="99"/>
      <c r="NBV25" s="452"/>
      <c r="NBW25" s="452"/>
      <c r="NBX25" s="452"/>
      <c r="NBY25" s="99"/>
      <c r="NBZ25" s="99"/>
      <c r="NCA25" s="100"/>
      <c r="NCB25" s="101"/>
      <c r="NCC25" s="99"/>
      <c r="NCD25" s="452"/>
      <c r="NCE25" s="452"/>
      <c r="NCF25" s="452"/>
      <c r="NCG25" s="99"/>
      <c r="NCH25" s="99"/>
      <c r="NCI25" s="100"/>
      <c r="NCJ25" s="101"/>
      <c r="NCK25" s="99"/>
      <c r="NCL25" s="452"/>
      <c r="NCM25" s="452"/>
      <c r="NCN25" s="452"/>
      <c r="NCO25" s="99"/>
      <c r="NCP25" s="99"/>
      <c r="NCQ25" s="100"/>
      <c r="NCR25" s="101"/>
      <c r="NCS25" s="99"/>
      <c r="NCT25" s="452"/>
      <c r="NCU25" s="452"/>
      <c r="NCV25" s="452"/>
      <c r="NCW25" s="99"/>
      <c r="NCX25" s="99"/>
      <c r="NCY25" s="100"/>
      <c r="NCZ25" s="101"/>
      <c r="NDA25" s="99"/>
      <c r="NDB25" s="452"/>
      <c r="NDC25" s="452"/>
      <c r="NDD25" s="452"/>
      <c r="NDE25" s="99"/>
      <c r="NDF25" s="99"/>
      <c r="NDG25" s="100"/>
      <c r="NDH25" s="101"/>
      <c r="NDI25" s="99"/>
      <c r="NDJ25" s="452"/>
      <c r="NDK25" s="452"/>
      <c r="NDL25" s="452"/>
      <c r="NDM25" s="99"/>
      <c r="NDN25" s="99"/>
      <c r="NDO25" s="100"/>
      <c r="NDP25" s="101"/>
      <c r="NDQ25" s="99"/>
      <c r="NDR25" s="452"/>
      <c r="NDS25" s="452"/>
      <c r="NDT25" s="452"/>
      <c r="NDU25" s="99"/>
      <c r="NDV25" s="99"/>
      <c r="NDW25" s="100"/>
      <c r="NDX25" s="101"/>
      <c r="NDY25" s="99"/>
      <c r="NDZ25" s="452"/>
      <c r="NEA25" s="452"/>
      <c r="NEB25" s="452"/>
      <c r="NEC25" s="99"/>
      <c r="NED25" s="99"/>
      <c r="NEE25" s="100"/>
      <c r="NEF25" s="101"/>
      <c r="NEG25" s="99"/>
      <c r="NEH25" s="452"/>
      <c r="NEI25" s="452"/>
      <c r="NEJ25" s="452"/>
      <c r="NEK25" s="99"/>
      <c r="NEL25" s="99"/>
      <c r="NEM25" s="100"/>
      <c r="NEN25" s="101"/>
      <c r="NEO25" s="99"/>
      <c r="NEP25" s="452"/>
      <c r="NEQ25" s="452"/>
      <c r="NER25" s="452"/>
      <c r="NES25" s="99"/>
      <c r="NET25" s="99"/>
      <c r="NEU25" s="100"/>
      <c r="NEV25" s="101"/>
      <c r="NEW25" s="99"/>
      <c r="NEX25" s="452"/>
      <c r="NEY25" s="452"/>
      <c r="NEZ25" s="452"/>
      <c r="NFA25" s="99"/>
      <c r="NFB25" s="99"/>
      <c r="NFC25" s="100"/>
      <c r="NFD25" s="101"/>
      <c r="NFE25" s="99"/>
      <c r="NFF25" s="452"/>
      <c r="NFG25" s="452"/>
      <c r="NFH25" s="452"/>
      <c r="NFI25" s="99"/>
      <c r="NFJ25" s="99"/>
      <c r="NFK25" s="100"/>
      <c r="NFL25" s="101"/>
      <c r="NFM25" s="99"/>
      <c r="NFN25" s="452"/>
      <c r="NFO25" s="452"/>
      <c r="NFP25" s="452"/>
      <c r="NFQ25" s="99"/>
      <c r="NFR25" s="99"/>
      <c r="NFS25" s="100"/>
      <c r="NFT25" s="101"/>
      <c r="NFU25" s="99"/>
      <c r="NFV25" s="452"/>
      <c r="NFW25" s="452"/>
      <c r="NFX25" s="452"/>
      <c r="NFY25" s="99"/>
      <c r="NFZ25" s="99"/>
      <c r="NGA25" s="100"/>
      <c r="NGB25" s="101"/>
      <c r="NGC25" s="99"/>
      <c r="NGD25" s="452"/>
      <c r="NGE25" s="452"/>
      <c r="NGF25" s="452"/>
      <c r="NGG25" s="99"/>
      <c r="NGH25" s="99"/>
      <c r="NGI25" s="100"/>
      <c r="NGJ25" s="101"/>
      <c r="NGK25" s="99"/>
      <c r="NGL25" s="452"/>
      <c r="NGM25" s="452"/>
      <c r="NGN25" s="452"/>
      <c r="NGO25" s="99"/>
      <c r="NGP25" s="99"/>
      <c r="NGQ25" s="100"/>
      <c r="NGR25" s="101"/>
      <c r="NGS25" s="99"/>
      <c r="NGT25" s="452"/>
      <c r="NGU25" s="452"/>
      <c r="NGV25" s="452"/>
      <c r="NGW25" s="99"/>
      <c r="NGX25" s="99"/>
      <c r="NGY25" s="100"/>
      <c r="NGZ25" s="101"/>
      <c r="NHA25" s="99"/>
      <c r="NHB25" s="452"/>
      <c r="NHC25" s="452"/>
      <c r="NHD25" s="452"/>
      <c r="NHE25" s="99"/>
      <c r="NHF25" s="99"/>
      <c r="NHG25" s="100"/>
      <c r="NHH25" s="101"/>
      <c r="NHI25" s="99"/>
      <c r="NHJ25" s="452"/>
      <c r="NHK25" s="452"/>
      <c r="NHL25" s="452"/>
      <c r="NHM25" s="99"/>
      <c r="NHN25" s="99"/>
      <c r="NHO25" s="100"/>
      <c r="NHP25" s="101"/>
      <c r="NHQ25" s="99"/>
      <c r="NHR25" s="452"/>
      <c r="NHS25" s="452"/>
      <c r="NHT25" s="452"/>
      <c r="NHU25" s="99"/>
      <c r="NHV25" s="99"/>
      <c r="NHW25" s="100"/>
      <c r="NHX25" s="101"/>
      <c r="NHY25" s="99"/>
      <c r="NHZ25" s="452"/>
      <c r="NIA25" s="452"/>
      <c r="NIB25" s="452"/>
      <c r="NIC25" s="99"/>
      <c r="NID25" s="99"/>
      <c r="NIE25" s="100"/>
      <c r="NIF25" s="101"/>
      <c r="NIG25" s="99"/>
      <c r="NIH25" s="452"/>
      <c r="NII25" s="452"/>
      <c r="NIJ25" s="452"/>
      <c r="NIK25" s="99"/>
      <c r="NIL25" s="99"/>
      <c r="NIM25" s="100"/>
      <c r="NIN25" s="101"/>
      <c r="NIO25" s="99"/>
      <c r="NIP25" s="452"/>
      <c r="NIQ25" s="452"/>
      <c r="NIR25" s="452"/>
      <c r="NIS25" s="99"/>
      <c r="NIT25" s="99"/>
      <c r="NIU25" s="100"/>
      <c r="NIV25" s="101"/>
      <c r="NIW25" s="99"/>
      <c r="NIX25" s="452"/>
      <c r="NIY25" s="452"/>
      <c r="NIZ25" s="452"/>
      <c r="NJA25" s="99"/>
      <c r="NJB25" s="99"/>
      <c r="NJC25" s="100"/>
      <c r="NJD25" s="101"/>
      <c r="NJE25" s="99"/>
      <c r="NJF25" s="452"/>
      <c r="NJG25" s="452"/>
      <c r="NJH25" s="452"/>
      <c r="NJI25" s="99"/>
      <c r="NJJ25" s="99"/>
      <c r="NJK25" s="100"/>
      <c r="NJL25" s="101"/>
      <c r="NJM25" s="99"/>
      <c r="NJN25" s="452"/>
      <c r="NJO25" s="452"/>
      <c r="NJP25" s="452"/>
      <c r="NJQ25" s="99"/>
      <c r="NJR25" s="99"/>
      <c r="NJS25" s="100"/>
      <c r="NJT25" s="101"/>
      <c r="NJU25" s="99"/>
      <c r="NJV25" s="452"/>
      <c r="NJW25" s="452"/>
      <c r="NJX25" s="452"/>
      <c r="NJY25" s="99"/>
      <c r="NJZ25" s="99"/>
      <c r="NKA25" s="100"/>
      <c r="NKB25" s="101"/>
      <c r="NKC25" s="99"/>
      <c r="NKD25" s="452"/>
      <c r="NKE25" s="452"/>
      <c r="NKF25" s="452"/>
      <c r="NKG25" s="99"/>
      <c r="NKH25" s="99"/>
      <c r="NKI25" s="100"/>
      <c r="NKJ25" s="101"/>
      <c r="NKK25" s="99"/>
      <c r="NKL25" s="452"/>
      <c r="NKM25" s="452"/>
      <c r="NKN25" s="452"/>
      <c r="NKO25" s="99"/>
      <c r="NKP25" s="99"/>
      <c r="NKQ25" s="100"/>
      <c r="NKR25" s="101"/>
      <c r="NKS25" s="99"/>
      <c r="NKT25" s="452"/>
      <c r="NKU25" s="452"/>
      <c r="NKV25" s="452"/>
      <c r="NKW25" s="99"/>
      <c r="NKX25" s="99"/>
      <c r="NKY25" s="100"/>
      <c r="NKZ25" s="101"/>
      <c r="NLA25" s="99"/>
      <c r="NLB25" s="452"/>
      <c r="NLC25" s="452"/>
      <c r="NLD25" s="452"/>
      <c r="NLE25" s="99"/>
      <c r="NLF25" s="99"/>
      <c r="NLG25" s="100"/>
      <c r="NLH25" s="101"/>
      <c r="NLI25" s="99"/>
      <c r="NLJ25" s="452"/>
      <c r="NLK25" s="452"/>
      <c r="NLL25" s="452"/>
      <c r="NLM25" s="99"/>
      <c r="NLN25" s="99"/>
      <c r="NLO25" s="100"/>
      <c r="NLP25" s="101"/>
      <c r="NLQ25" s="99"/>
      <c r="NLR25" s="452"/>
      <c r="NLS25" s="452"/>
      <c r="NLT25" s="452"/>
      <c r="NLU25" s="99"/>
      <c r="NLV25" s="99"/>
      <c r="NLW25" s="100"/>
      <c r="NLX25" s="101"/>
      <c r="NLY25" s="99"/>
      <c r="NLZ25" s="452"/>
      <c r="NMA25" s="452"/>
      <c r="NMB25" s="452"/>
      <c r="NMC25" s="99"/>
      <c r="NMD25" s="99"/>
      <c r="NME25" s="100"/>
      <c r="NMF25" s="101"/>
      <c r="NMG25" s="99"/>
      <c r="NMH25" s="452"/>
      <c r="NMI25" s="452"/>
      <c r="NMJ25" s="452"/>
      <c r="NMK25" s="99"/>
      <c r="NML25" s="99"/>
      <c r="NMM25" s="100"/>
      <c r="NMN25" s="101"/>
      <c r="NMO25" s="99"/>
      <c r="NMP25" s="452"/>
      <c r="NMQ25" s="452"/>
      <c r="NMR25" s="452"/>
      <c r="NMS25" s="99"/>
      <c r="NMT25" s="99"/>
      <c r="NMU25" s="100"/>
      <c r="NMV25" s="101"/>
      <c r="NMW25" s="99"/>
      <c r="NMX25" s="452"/>
      <c r="NMY25" s="452"/>
      <c r="NMZ25" s="452"/>
      <c r="NNA25" s="99"/>
      <c r="NNB25" s="99"/>
      <c r="NNC25" s="100"/>
      <c r="NND25" s="101"/>
      <c r="NNE25" s="99"/>
      <c r="NNF25" s="452"/>
      <c r="NNG25" s="452"/>
      <c r="NNH25" s="452"/>
      <c r="NNI25" s="99"/>
      <c r="NNJ25" s="99"/>
      <c r="NNK25" s="100"/>
      <c r="NNL25" s="101"/>
      <c r="NNM25" s="99"/>
      <c r="NNN25" s="452"/>
      <c r="NNO25" s="452"/>
      <c r="NNP25" s="452"/>
      <c r="NNQ25" s="99"/>
      <c r="NNR25" s="99"/>
      <c r="NNS25" s="100"/>
      <c r="NNT25" s="101"/>
      <c r="NNU25" s="99"/>
      <c r="NNV25" s="452"/>
      <c r="NNW25" s="452"/>
      <c r="NNX25" s="452"/>
      <c r="NNY25" s="99"/>
      <c r="NNZ25" s="99"/>
      <c r="NOA25" s="100"/>
      <c r="NOB25" s="101"/>
      <c r="NOC25" s="99"/>
      <c r="NOD25" s="452"/>
      <c r="NOE25" s="452"/>
      <c r="NOF25" s="452"/>
      <c r="NOG25" s="99"/>
      <c r="NOH25" s="99"/>
      <c r="NOI25" s="100"/>
      <c r="NOJ25" s="101"/>
      <c r="NOK25" s="99"/>
      <c r="NOL25" s="452"/>
      <c r="NOM25" s="452"/>
      <c r="NON25" s="452"/>
      <c r="NOO25" s="99"/>
      <c r="NOP25" s="99"/>
      <c r="NOQ25" s="100"/>
      <c r="NOR25" s="101"/>
      <c r="NOS25" s="99"/>
      <c r="NOT25" s="452"/>
      <c r="NOU25" s="452"/>
      <c r="NOV25" s="452"/>
      <c r="NOW25" s="99"/>
      <c r="NOX25" s="99"/>
      <c r="NOY25" s="100"/>
      <c r="NOZ25" s="101"/>
      <c r="NPA25" s="99"/>
      <c r="NPB25" s="452"/>
      <c r="NPC25" s="452"/>
      <c r="NPD25" s="452"/>
      <c r="NPE25" s="99"/>
      <c r="NPF25" s="99"/>
      <c r="NPG25" s="100"/>
      <c r="NPH25" s="101"/>
      <c r="NPI25" s="99"/>
      <c r="NPJ25" s="452"/>
      <c r="NPK25" s="452"/>
      <c r="NPL25" s="452"/>
      <c r="NPM25" s="99"/>
      <c r="NPN25" s="99"/>
      <c r="NPO25" s="100"/>
      <c r="NPP25" s="101"/>
      <c r="NPQ25" s="99"/>
      <c r="NPR25" s="452"/>
      <c r="NPS25" s="452"/>
      <c r="NPT25" s="452"/>
      <c r="NPU25" s="99"/>
      <c r="NPV25" s="99"/>
      <c r="NPW25" s="100"/>
      <c r="NPX25" s="101"/>
      <c r="NPY25" s="99"/>
      <c r="NPZ25" s="452"/>
      <c r="NQA25" s="452"/>
      <c r="NQB25" s="452"/>
      <c r="NQC25" s="99"/>
      <c r="NQD25" s="99"/>
      <c r="NQE25" s="100"/>
      <c r="NQF25" s="101"/>
      <c r="NQG25" s="99"/>
      <c r="NQH25" s="452"/>
      <c r="NQI25" s="452"/>
      <c r="NQJ25" s="452"/>
      <c r="NQK25" s="99"/>
      <c r="NQL25" s="99"/>
      <c r="NQM25" s="100"/>
      <c r="NQN25" s="101"/>
      <c r="NQO25" s="99"/>
      <c r="NQP25" s="452"/>
      <c r="NQQ25" s="452"/>
      <c r="NQR25" s="452"/>
      <c r="NQS25" s="99"/>
      <c r="NQT25" s="99"/>
      <c r="NQU25" s="100"/>
      <c r="NQV25" s="101"/>
      <c r="NQW25" s="99"/>
      <c r="NQX25" s="452"/>
      <c r="NQY25" s="452"/>
      <c r="NQZ25" s="452"/>
      <c r="NRA25" s="99"/>
      <c r="NRB25" s="99"/>
      <c r="NRC25" s="100"/>
      <c r="NRD25" s="101"/>
      <c r="NRE25" s="99"/>
      <c r="NRF25" s="452"/>
      <c r="NRG25" s="452"/>
      <c r="NRH25" s="452"/>
      <c r="NRI25" s="99"/>
      <c r="NRJ25" s="99"/>
      <c r="NRK25" s="100"/>
      <c r="NRL25" s="101"/>
      <c r="NRM25" s="99"/>
      <c r="NRN25" s="452"/>
      <c r="NRO25" s="452"/>
      <c r="NRP25" s="452"/>
      <c r="NRQ25" s="99"/>
      <c r="NRR25" s="99"/>
      <c r="NRS25" s="100"/>
      <c r="NRT25" s="101"/>
      <c r="NRU25" s="99"/>
      <c r="NRV25" s="452"/>
      <c r="NRW25" s="452"/>
      <c r="NRX25" s="452"/>
      <c r="NRY25" s="99"/>
      <c r="NRZ25" s="99"/>
      <c r="NSA25" s="100"/>
      <c r="NSB25" s="101"/>
      <c r="NSC25" s="99"/>
      <c r="NSD25" s="452"/>
      <c r="NSE25" s="452"/>
      <c r="NSF25" s="452"/>
      <c r="NSG25" s="99"/>
      <c r="NSH25" s="99"/>
      <c r="NSI25" s="100"/>
      <c r="NSJ25" s="101"/>
      <c r="NSK25" s="99"/>
      <c r="NSL25" s="452"/>
      <c r="NSM25" s="452"/>
      <c r="NSN25" s="452"/>
      <c r="NSO25" s="99"/>
      <c r="NSP25" s="99"/>
      <c r="NSQ25" s="100"/>
      <c r="NSR25" s="101"/>
      <c r="NSS25" s="99"/>
      <c r="NST25" s="452"/>
      <c r="NSU25" s="452"/>
      <c r="NSV25" s="452"/>
      <c r="NSW25" s="99"/>
      <c r="NSX25" s="99"/>
      <c r="NSY25" s="100"/>
      <c r="NSZ25" s="101"/>
      <c r="NTA25" s="99"/>
      <c r="NTB25" s="452"/>
      <c r="NTC25" s="452"/>
      <c r="NTD25" s="452"/>
      <c r="NTE25" s="99"/>
      <c r="NTF25" s="99"/>
      <c r="NTG25" s="100"/>
      <c r="NTH25" s="101"/>
      <c r="NTI25" s="99"/>
      <c r="NTJ25" s="452"/>
      <c r="NTK25" s="452"/>
      <c r="NTL25" s="452"/>
      <c r="NTM25" s="99"/>
      <c r="NTN25" s="99"/>
      <c r="NTO25" s="100"/>
      <c r="NTP25" s="101"/>
      <c r="NTQ25" s="99"/>
      <c r="NTR25" s="452"/>
      <c r="NTS25" s="452"/>
      <c r="NTT25" s="452"/>
      <c r="NTU25" s="99"/>
      <c r="NTV25" s="99"/>
      <c r="NTW25" s="100"/>
      <c r="NTX25" s="101"/>
      <c r="NTY25" s="99"/>
      <c r="NTZ25" s="452"/>
      <c r="NUA25" s="452"/>
      <c r="NUB25" s="452"/>
      <c r="NUC25" s="99"/>
      <c r="NUD25" s="99"/>
      <c r="NUE25" s="100"/>
      <c r="NUF25" s="101"/>
      <c r="NUG25" s="99"/>
      <c r="NUH25" s="452"/>
      <c r="NUI25" s="452"/>
      <c r="NUJ25" s="452"/>
      <c r="NUK25" s="99"/>
      <c r="NUL25" s="99"/>
      <c r="NUM25" s="100"/>
      <c r="NUN25" s="101"/>
      <c r="NUO25" s="99"/>
      <c r="NUP25" s="452"/>
      <c r="NUQ25" s="452"/>
      <c r="NUR25" s="452"/>
      <c r="NUS25" s="99"/>
      <c r="NUT25" s="99"/>
      <c r="NUU25" s="100"/>
      <c r="NUV25" s="101"/>
      <c r="NUW25" s="99"/>
      <c r="NUX25" s="452"/>
      <c r="NUY25" s="452"/>
      <c r="NUZ25" s="452"/>
      <c r="NVA25" s="99"/>
      <c r="NVB25" s="99"/>
      <c r="NVC25" s="100"/>
      <c r="NVD25" s="101"/>
      <c r="NVE25" s="99"/>
      <c r="NVF25" s="452"/>
      <c r="NVG25" s="452"/>
      <c r="NVH25" s="452"/>
      <c r="NVI25" s="99"/>
      <c r="NVJ25" s="99"/>
      <c r="NVK25" s="100"/>
      <c r="NVL25" s="101"/>
      <c r="NVM25" s="99"/>
      <c r="NVN25" s="452"/>
      <c r="NVO25" s="452"/>
      <c r="NVP25" s="452"/>
      <c r="NVQ25" s="99"/>
      <c r="NVR25" s="99"/>
      <c r="NVS25" s="100"/>
      <c r="NVT25" s="101"/>
      <c r="NVU25" s="99"/>
      <c r="NVV25" s="452"/>
      <c r="NVW25" s="452"/>
      <c r="NVX25" s="452"/>
      <c r="NVY25" s="99"/>
      <c r="NVZ25" s="99"/>
      <c r="NWA25" s="100"/>
      <c r="NWB25" s="101"/>
      <c r="NWC25" s="99"/>
      <c r="NWD25" s="452"/>
      <c r="NWE25" s="452"/>
      <c r="NWF25" s="452"/>
      <c r="NWG25" s="99"/>
      <c r="NWH25" s="99"/>
      <c r="NWI25" s="100"/>
      <c r="NWJ25" s="101"/>
      <c r="NWK25" s="99"/>
      <c r="NWL25" s="452"/>
      <c r="NWM25" s="452"/>
      <c r="NWN25" s="452"/>
      <c r="NWO25" s="99"/>
      <c r="NWP25" s="99"/>
      <c r="NWQ25" s="100"/>
      <c r="NWR25" s="101"/>
      <c r="NWS25" s="99"/>
      <c r="NWT25" s="452"/>
      <c r="NWU25" s="452"/>
      <c r="NWV25" s="452"/>
      <c r="NWW25" s="99"/>
      <c r="NWX25" s="99"/>
      <c r="NWY25" s="100"/>
      <c r="NWZ25" s="101"/>
      <c r="NXA25" s="99"/>
      <c r="NXB25" s="452"/>
      <c r="NXC25" s="452"/>
      <c r="NXD25" s="452"/>
      <c r="NXE25" s="99"/>
      <c r="NXF25" s="99"/>
      <c r="NXG25" s="100"/>
      <c r="NXH25" s="101"/>
      <c r="NXI25" s="99"/>
      <c r="NXJ25" s="452"/>
      <c r="NXK25" s="452"/>
      <c r="NXL25" s="452"/>
      <c r="NXM25" s="99"/>
      <c r="NXN25" s="99"/>
      <c r="NXO25" s="100"/>
      <c r="NXP25" s="101"/>
      <c r="NXQ25" s="99"/>
      <c r="NXR25" s="452"/>
      <c r="NXS25" s="452"/>
      <c r="NXT25" s="452"/>
      <c r="NXU25" s="99"/>
      <c r="NXV25" s="99"/>
      <c r="NXW25" s="100"/>
      <c r="NXX25" s="101"/>
      <c r="NXY25" s="99"/>
      <c r="NXZ25" s="452"/>
      <c r="NYA25" s="452"/>
      <c r="NYB25" s="452"/>
      <c r="NYC25" s="99"/>
      <c r="NYD25" s="99"/>
      <c r="NYE25" s="100"/>
      <c r="NYF25" s="101"/>
      <c r="NYG25" s="99"/>
      <c r="NYH25" s="452"/>
      <c r="NYI25" s="452"/>
      <c r="NYJ25" s="452"/>
      <c r="NYK25" s="99"/>
      <c r="NYL25" s="99"/>
      <c r="NYM25" s="100"/>
      <c r="NYN25" s="101"/>
      <c r="NYO25" s="99"/>
      <c r="NYP25" s="452"/>
      <c r="NYQ25" s="452"/>
      <c r="NYR25" s="452"/>
      <c r="NYS25" s="99"/>
      <c r="NYT25" s="99"/>
      <c r="NYU25" s="100"/>
      <c r="NYV25" s="101"/>
      <c r="NYW25" s="99"/>
      <c r="NYX25" s="452"/>
      <c r="NYY25" s="452"/>
      <c r="NYZ25" s="452"/>
      <c r="NZA25" s="99"/>
      <c r="NZB25" s="99"/>
      <c r="NZC25" s="100"/>
      <c r="NZD25" s="101"/>
      <c r="NZE25" s="99"/>
      <c r="NZF25" s="452"/>
      <c r="NZG25" s="452"/>
      <c r="NZH25" s="452"/>
      <c r="NZI25" s="99"/>
      <c r="NZJ25" s="99"/>
      <c r="NZK25" s="100"/>
      <c r="NZL25" s="101"/>
      <c r="NZM25" s="99"/>
      <c r="NZN25" s="452"/>
      <c r="NZO25" s="452"/>
      <c r="NZP25" s="452"/>
      <c r="NZQ25" s="99"/>
      <c r="NZR25" s="99"/>
      <c r="NZS25" s="100"/>
      <c r="NZT25" s="101"/>
      <c r="NZU25" s="99"/>
      <c r="NZV25" s="452"/>
      <c r="NZW25" s="452"/>
      <c r="NZX25" s="452"/>
      <c r="NZY25" s="99"/>
      <c r="NZZ25" s="99"/>
      <c r="OAA25" s="100"/>
      <c r="OAB25" s="101"/>
      <c r="OAC25" s="99"/>
      <c r="OAD25" s="452"/>
      <c r="OAE25" s="452"/>
      <c r="OAF25" s="452"/>
      <c r="OAG25" s="99"/>
      <c r="OAH25" s="99"/>
      <c r="OAI25" s="100"/>
      <c r="OAJ25" s="101"/>
      <c r="OAK25" s="99"/>
      <c r="OAL25" s="452"/>
      <c r="OAM25" s="452"/>
      <c r="OAN25" s="452"/>
      <c r="OAO25" s="99"/>
      <c r="OAP25" s="99"/>
      <c r="OAQ25" s="100"/>
      <c r="OAR25" s="101"/>
      <c r="OAS25" s="99"/>
      <c r="OAT25" s="452"/>
      <c r="OAU25" s="452"/>
      <c r="OAV25" s="452"/>
      <c r="OAW25" s="99"/>
      <c r="OAX25" s="99"/>
      <c r="OAY25" s="100"/>
      <c r="OAZ25" s="101"/>
      <c r="OBA25" s="99"/>
      <c r="OBB25" s="452"/>
      <c r="OBC25" s="452"/>
      <c r="OBD25" s="452"/>
      <c r="OBE25" s="99"/>
      <c r="OBF25" s="99"/>
      <c r="OBG25" s="100"/>
      <c r="OBH25" s="101"/>
      <c r="OBI25" s="99"/>
      <c r="OBJ25" s="452"/>
      <c r="OBK25" s="452"/>
      <c r="OBL25" s="452"/>
      <c r="OBM25" s="99"/>
      <c r="OBN25" s="99"/>
      <c r="OBO25" s="100"/>
      <c r="OBP25" s="101"/>
      <c r="OBQ25" s="99"/>
      <c r="OBR25" s="452"/>
      <c r="OBS25" s="452"/>
      <c r="OBT25" s="452"/>
      <c r="OBU25" s="99"/>
      <c r="OBV25" s="99"/>
      <c r="OBW25" s="100"/>
      <c r="OBX25" s="101"/>
      <c r="OBY25" s="99"/>
      <c r="OBZ25" s="452"/>
      <c r="OCA25" s="452"/>
      <c r="OCB25" s="452"/>
      <c r="OCC25" s="99"/>
      <c r="OCD25" s="99"/>
      <c r="OCE25" s="100"/>
      <c r="OCF25" s="101"/>
      <c r="OCG25" s="99"/>
      <c r="OCH25" s="452"/>
      <c r="OCI25" s="452"/>
      <c r="OCJ25" s="452"/>
      <c r="OCK25" s="99"/>
      <c r="OCL25" s="99"/>
      <c r="OCM25" s="100"/>
      <c r="OCN25" s="101"/>
      <c r="OCO25" s="99"/>
      <c r="OCP25" s="452"/>
      <c r="OCQ25" s="452"/>
      <c r="OCR25" s="452"/>
      <c r="OCS25" s="99"/>
      <c r="OCT25" s="99"/>
      <c r="OCU25" s="100"/>
      <c r="OCV25" s="101"/>
      <c r="OCW25" s="99"/>
      <c r="OCX25" s="452"/>
      <c r="OCY25" s="452"/>
      <c r="OCZ25" s="452"/>
      <c r="ODA25" s="99"/>
      <c r="ODB25" s="99"/>
      <c r="ODC25" s="100"/>
      <c r="ODD25" s="101"/>
      <c r="ODE25" s="99"/>
      <c r="ODF25" s="452"/>
      <c r="ODG25" s="452"/>
      <c r="ODH25" s="452"/>
      <c r="ODI25" s="99"/>
      <c r="ODJ25" s="99"/>
      <c r="ODK25" s="100"/>
      <c r="ODL25" s="101"/>
      <c r="ODM25" s="99"/>
      <c r="ODN25" s="452"/>
      <c r="ODO25" s="452"/>
      <c r="ODP25" s="452"/>
      <c r="ODQ25" s="99"/>
      <c r="ODR25" s="99"/>
      <c r="ODS25" s="100"/>
      <c r="ODT25" s="101"/>
      <c r="ODU25" s="99"/>
      <c r="ODV25" s="452"/>
      <c r="ODW25" s="452"/>
      <c r="ODX25" s="452"/>
      <c r="ODY25" s="99"/>
      <c r="ODZ25" s="99"/>
      <c r="OEA25" s="100"/>
      <c r="OEB25" s="101"/>
      <c r="OEC25" s="99"/>
      <c r="OED25" s="452"/>
      <c r="OEE25" s="452"/>
      <c r="OEF25" s="452"/>
      <c r="OEG25" s="99"/>
      <c r="OEH25" s="99"/>
      <c r="OEI25" s="100"/>
      <c r="OEJ25" s="101"/>
      <c r="OEK25" s="99"/>
      <c r="OEL25" s="452"/>
      <c r="OEM25" s="452"/>
      <c r="OEN25" s="452"/>
      <c r="OEO25" s="99"/>
      <c r="OEP25" s="99"/>
      <c r="OEQ25" s="100"/>
      <c r="OER25" s="101"/>
      <c r="OES25" s="99"/>
      <c r="OET25" s="452"/>
      <c r="OEU25" s="452"/>
      <c r="OEV25" s="452"/>
      <c r="OEW25" s="99"/>
      <c r="OEX25" s="99"/>
      <c r="OEY25" s="100"/>
      <c r="OEZ25" s="101"/>
      <c r="OFA25" s="99"/>
      <c r="OFB25" s="452"/>
      <c r="OFC25" s="452"/>
      <c r="OFD25" s="452"/>
      <c r="OFE25" s="99"/>
      <c r="OFF25" s="99"/>
      <c r="OFG25" s="100"/>
      <c r="OFH25" s="101"/>
      <c r="OFI25" s="99"/>
      <c r="OFJ25" s="452"/>
      <c r="OFK25" s="452"/>
      <c r="OFL25" s="452"/>
      <c r="OFM25" s="99"/>
      <c r="OFN25" s="99"/>
      <c r="OFO25" s="100"/>
      <c r="OFP25" s="101"/>
      <c r="OFQ25" s="99"/>
      <c r="OFR25" s="452"/>
      <c r="OFS25" s="452"/>
      <c r="OFT25" s="452"/>
      <c r="OFU25" s="99"/>
      <c r="OFV25" s="99"/>
      <c r="OFW25" s="100"/>
      <c r="OFX25" s="101"/>
      <c r="OFY25" s="99"/>
      <c r="OFZ25" s="452"/>
      <c r="OGA25" s="452"/>
      <c r="OGB25" s="452"/>
      <c r="OGC25" s="99"/>
      <c r="OGD25" s="99"/>
      <c r="OGE25" s="100"/>
      <c r="OGF25" s="101"/>
      <c r="OGG25" s="99"/>
      <c r="OGH25" s="452"/>
      <c r="OGI25" s="452"/>
      <c r="OGJ25" s="452"/>
      <c r="OGK25" s="99"/>
      <c r="OGL25" s="99"/>
      <c r="OGM25" s="100"/>
      <c r="OGN25" s="101"/>
      <c r="OGO25" s="99"/>
      <c r="OGP25" s="452"/>
      <c r="OGQ25" s="452"/>
      <c r="OGR25" s="452"/>
      <c r="OGS25" s="99"/>
      <c r="OGT25" s="99"/>
      <c r="OGU25" s="100"/>
      <c r="OGV25" s="101"/>
      <c r="OGW25" s="99"/>
      <c r="OGX25" s="452"/>
      <c r="OGY25" s="452"/>
      <c r="OGZ25" s="452"/>
      <c r="OHA25" s="99"/>
      <c r="OHB25" s="99"/>
      <c r="OHC25" s="100"/>
      <c r="OHD25" s="101"/>
      <c r="OHE25" s="99"/>
      <c r="OHF25" s="452"/>
      <c r="OHG25" s="452"/>
      <c r="OHH25" s="452"/>
      <c r="OHI25" s="99"/>
      <c r="OHJ25" s="99"/>
      <c r="OHK25" s="100"/>
      <c r="OHL25" s="101"/>
      <c r="OHM25" s="99"/>
      <c r="OHN25" s="452"/>
      <c r="OHO25" s="452"/>
      <c r="OHP25" s="452"/>
      <c r="OHQ25" s="99"/>
      <c r="OHR25" s="99"/>
      <c r="OHS25" s="100"/>
      <c r="OHT25" s="101"/>
      <c r="OHU25" s="99"/>
      <c r="OHV25" s="452"/>
      <c r="OHW25" s="452"/>
      <c r="OHX25" s="452"/>
      <c r="OHY25" s="99"/>
      <c r="OHZ25" s="99"/>
      <c r="OIA25" s="100"/>
      <c r="OIB25" s="101"/>
      <c r="OIC25" s="99"/>
      <c r="OID25" s="452"/>
      <c r="OIE25" s="452"/>
      <c r="OIF25" s="452"/>
      <c r="OIG25" s="99"/>
      <c r="OIH25" s="99"/>
      <c r="OII25" s="100"/>
      <c r="OIJ25" s="101"/>
      <c r="OIK25" s="99"/>
      <c r="OIL25" s="452"/>
      <c r="OIM25" s="452"/>
      <c r="OIN25" s="452"/>
      <c r="OIO25" s="99"/>
      <c r="OIP25" s="99"/>
      <c r="OIQ25" s="100"/>
      <c r="OIR25" s="101"/>
      <c r="OIS25" s="99"/>
      <c r="OIT25" s="452"/>
      <c r="OIU25" s="452"/>
      <c r="OIV25" s="452"/>
      <c r="OIW25" s="99"/>
      <c r="OIX25" s="99"/>
      <c r="OIY25" s="100"/>
      <c r="OIZ25" s="101"/>
      <c r="OJA25" s="99"/>
      <c r="OJB25" s="452"/>
      <c r="OJC25" s="452"/>
      <c r="OJD25" s="452"/>
      <c r="OJE25" s="99"/>
      <c r="OJF25" s="99"/>
      <c r="OJG25" s="100"/>
      <c r="OJH25" s="101"/>
      <c r="OJI25" s="99"/>
      <c r="OJJ25" s="452"/>
      <c r="OJK25" s="452"/>
      <c r="OJL25" s="452"/>
      <c r="OJM25" s="99"/>
      <c r="OJN25" s="99"/>
      <c r="OJO25" s="100"/>
      <c r="OJP25" s="101"/>
      <c r="OJQ25" s="99"/>
      <c r="OJR25" s="452"/>
      <c r="OJS25" s="452"/>
      <c r="OJT25" s="452"/>
      <c r="OJU25" s="99"/>
      <c r="OJV25" s="99"/>
      <c r="OJW25" s="100"/>
      <c r="OJX25" s="101"/>
      <c r="OJY25" s="99"/>
      <c r="OJZ25" s="452"/>
      <c r="OKA25" s="452"/>
      <c r="OKB25" s="452"/>
      <c r="OKC25" s="99"/>
      <c r="OKD25" s="99"/>
      <c r="OKE25" s="100"/>
      <c r="OKF25" s="101"/>
      <c r="OKG25" s="99"/>
      <c r="OKH25" s="452"/>
      <c r="OKI25" s="452"/>
      <c r="OKJ25" s="452"/>
      <c r="OKK25" s="99"/>
      <c r="OKL25" s="99"/>
      <c r="OKM25" s="100"/>
      <c r="OKN25" s="101"/>
      <c r="OKO25" s="99"/>
      <c r="OKP25" s="452"/>
      <c r="OKQ25" s="452"/>
      <c r="OKR25" s="452"/>
      <c r="OKS25" s="99"/>
      <c r="OKT25" s="99"/>
      <c r="OKU25" s="100"/>
      <c r="OKV25" s="101"/>
      <c r="OKW25" s="99"/>
      <c r="OKX25" s="452"/>
      <c r="OKY25" s="452"/>
      <c r="OKZ25" s="452"/>
      <c r="OLA25" s="99"/>
      <c r="OLB25" s="99"/>
      <c r="OLC25" s="100"/>
      <c r="OLD25" s="101"/>
      <c r="OLE25" s="99"/>
      <c r="OLF25" s="452"/>
      <c r="OLG25" s="452"/>
      <c r="OLH25" s="452"/>
      <c r="OLI25" s="99"/>
      <c r="OLJ25" s="99"/>
      <c r="OLK25" s="100"/>
      <c r="OLL25" s="101"/>
      <c r="OLM25" s="99"/>
      <c r="OLN25" s="452"/>
      <c r="OLO25" s="452"/>
      <c r="OLP25" s="452"/>
      <c r="OLQ25" s="99"/>
      <c r="OLR25" s="99"/>
      <c r="OLS25" s="100"/>
      <c r="OLT25" s="101"/>
      <c r="OLU25" s="99"/>
      <c r="OLV25" s="452"/>
      <c r="OLW25" s="452"/>
      <c r="OLX25" s="452"/>
      <c r="OLY25" s="99"/>
      <c r="OLZ25" s="99"/>
      <c r="OMA25" s="100"/>
      <c r="OMB25" s="101"/>
      <c r="OMC25" s="99"/>
      <c r="OMD25" s="452"/>
      <c r="OME25" s="452"/>
      <c r="OMF25" s="452"/>
      <c r="OMG25" s="99"/>
      <c r="OMH25" s="99"/>
      <c r="OMI25" s="100"/>
      <c r="OMJ25" s="101"/>
      <c r="OMK25" s="99"/>
      <c r="OML25" s="452"/>
      <c r="OMM25" s="452"/>
      <c r="OMN25" s="452"/>
      <c r="OMO25" s="99"/>
      <c r="OMP25" s="99"/>
      <c r="OMQ25" s="100"/>
      <c r="OMR25" s="101"/>
      <c r="OMS25" s="99"/>
      <c r="OMT25" s="452"/>
      <c r="OMU25" s="452"/>
      <c r="OMV25" s="452"/>
      <c r="OMW25" s="99"/>
      <c r="OMX25" s="99"/>
      <c r="OMY25" s="100"/>
      <c r="OMZ25" s="101"/>
      <c r="ONA25" s="99"/>
      <c r="ONB25" s="452"/>
      <c r="ONC25" s="452"/>
      <c r="OND25" s="452"/>
      <c r="ONE25" s="99"/>
      <c r="ONF25" s="99"/>
      <c r="ONG25" s="100"/>
      <c r="ONH25" s="101"/>
      <c r="ONI25" s="99"/>
      <c r="ONJ25" s="452"/>
      <c r="ONK25" s="452"/>
      <c r="ONL25" s="452"/>
      <c r="ONM25" s="99"/>
      <c r="ONN25" s="99"/>
      <c r="ONO25" s="100"/>
      <c r="ONP25" s="101"/>
      <c r="ONQ25" s="99"/>
      <c r="ONR25" s="452"/>
      <c r="ONS25" s="452"/>
      <c r="ONT25" s="452"/>
      <c r="ONU25" s="99"/>
      <c r="ONV25" s="99"/>
      <c r="ONW25" s="100"/>
      <c r="ONX25" s="101"/>
      <c r="ONY25" s="99"/>
      <c r="ONZ25" s="452"/>
      <c r="OOA25" s="452"/>
      <c r="OOB25" s="452"/>
      <c r="OOC25" s="99"/>
      <c r="OOD25" s="99"/>
      <c r="OOE25" s="100"/>
      <c r="OOF25" s="101"/>
      <c r="OOG25" s="99"/>
      <c r="OOH25" s="452"/>
      <c r="OOI25" s="452"/>
      <c r="OOJ25" s="452"/>
      <c r="OOK25" s="99"/>
      <c r="OOL25" s="99"/>
      <c r="OOM25" s="100"/>
      <c r="OON25" s="101"/>
      <c r="OOO25" s="99"/>
      <c r="OOP25" s="452"/>
      <c r="OOQ25" s="452"/>
      <c r="OOR25" s="452"/>
      <c r="OOS25" s="99"/>
      <c r="OOT25" s="99"/>
      <c r="OOU25" s="100"/>
      <c r="OOV25" s="101"/>
      <c r="OOW25" s="99"/>
      <c r="OOX25" s="452"/>
      <c r="OOY25" s="452"/>
      <c r="OOZ25" s="452"/>
      <c r="OPA25" s="99"/>
      <c r="OPB25" s="99"/>
      <c r="OPC25" s="100"/>
      <c r="OPD25" s="101"/>
      <c r="OPE25" s="99"/>
      <c r="OPF25" s="452"/>
      <c r="OPG25" s="452"/>
      <c r="OPH25" s="452"/>
      <c r="OPI25" s="99"/>
      <c r="OPJ25" s="99"/>
      <c r="OPK25" s="100"/>
      <c r="OPL25" s="101"/>
      <c r="OPM25" s="99"/>
      <c r="OPN25" s="452"/>
      <c r="OPO25" s="452"/>
      <c r="OPP25" s="452"/>
      <c r="OPQ25" s="99"/>
      <c r="OPR25" s="99"/>
      <c r="OPS25" s="100"/>
      <c r="OPT25" s="101"/>
      <c r="OPU25" s="99"/>
      <c r="OPV25" s="452"/>
      <c r="OPW25" s="452"/>
      <c r="OPX25" s="452"/>
      <c r="OPY25" s="99"/>
      <c r="OPZ25" s="99"/>
      <c r="OQA25" s="100"/>
      <c r="OQB25" s="101"/>
      <c r="OQC25" s="99"/>
      <c r="OQD25" s="452"/>
      <c r="OQE25" s="452"/>
      <c r="OQF25" s="452"/>
      <c r="OQG25" s="99"/>
      <c r="OQH25" s="99"/>
      <c r="OQI25" s="100"/>
      <c r="OQJ25" s="101"/>
      <c r="OQK25" s="99"/>
      <c r="OQL25" s="452"/>
      <c r="OQM25" s="452"/>
      <c r="OQN25" s="452"/>
      <c r="OQO25" s="99"/>
      <c r="OQP25" s="99"/>
      <c r="OQQ25" s="100"/>
      <c r="OQR25" s="101"/>
      <c r="OQS25" s="99"/>
      <c r="OQT25" s="452"/>
      <c r="OQU25" s="452"/>
      <c r="OQV25" s="452"/>
      <c r="OQW25" s="99"/>
      <c r="OQX25" s="99"/>
      <c r="OQY25" s="100"/>
      <c r="OQZ25" s="101"/>
      <c r="ORA25" s="99"/>
      <c r="ORB25" s="452"/>
      <c r="ORC25" s="452"/>
      <c r="ORD25" s="452"/>
      <c r="ORE25" s="99"/>
      <c r="ORF25" s="99"/>
      <c r="ORG25" s="100"/>
      <c r="ORH25" s="101"/>
      <c r="ORI25" s="99"/>
      <c r="ORJ25" s="452"/>
      <c r="ORK25" s="452"/>
      <c r="ORL25" s="452"/>
      <c r="ORM25" s="99"/>
      <c r="ORN25" s="99"/>
      <c r="ORO25" s="100"/>
      <c r="ORP25" s="101"/>
      <c r="ORQ25" s="99"/>
      <c r="ORR25" s="452"/>
      <c r="ORS25" s="452"/>
      <c r="ORT25" s="452"/>
      <c r="ORU25" s="99"/>
      <c r="ORV25" s="99"/>
      <c r="ORW25" s="100"/>
      <c r="ORX25" s="101"/>
      <c r="ORY25" s="99"/>
      <c r="ORZ25" s="452"/>
      <c r="OSA25" s="452"/>
      <c r="OSB25" s="452"/>
      <c r="OSC25" s="99"/>
      <c r="OSD25" s="99"/>
      <c r="OSE25" s="100"/>
      <c r="OSF25" s="101"/>
      <c r="OSG25" s="99"/>
      <c r="OSH25" s="452"/>
      <c r="OSI25" s="452"/>
      <c r="OSJ25" s="452"/>
      <c r="OSK25" s="99"/>
      <c r="OSL25" s="99"/>
      <c r="OSM25" s="100"/>
      <c r="OSN25" s="101"/>
      <c r="OSO25" s="99"/>
      <c r="OSP25" s="452"/>
      <c r="OSQ25" s="452"/>
      <c r="OSR25" s="452"/>
      <c r="OSS25" s="99"/>
      <c r="OST25" s="99"/>
      <c r="OSU25" s="100"/>
      <c r="OSV25" s="101"/>
      <c r="OSW25" s="99"/>
      <c r="OSX25" s="452"/>
      <c r="OSY25" s="452"/>
      <c r="OSZ25" s="452"/>
      <c r="OTA25" s="99"/>
      <c r="OTB25" s="99"/>
      <c r="OTC25" s="100"/>
      <c r="OTD25" s="101"/>
      <c r="OTE25" s="99"/>
      <c r="OTF25" s="452"/>
      <c r="OTG25" s="452"/>
      <c r="OTH25" s="452"/>
      <c r="OTI25" s="99"/>
      <c r="OTJ25" s="99"/>
      <c r="OTK25" s="100"/>
      <c r="OTL25" s="101"/>
      <c r="OTM25" s="99"/>
      <c r="OTN25" s="452"/>
      <c r="OTO25" s="452"/>
      <c r="OTP25" s="452"/>
      <c r="OTQ25" s="99"/>
      <c r="OTR25" s="99"/>
      <c r="OTS25" s="100"/>
      <c r="OTT25" s="101"/>
      <c r="OTU25" s="99"/>
      <c r="OTV25" s="452"/>
      <c r="OTW25" s="452"/>
      <c r="OTX25" s="452"/>
      <c r="OTY25" s="99"/>
      <c r="OTZ25" s="99"/>
      <c r="OUA25" s="100"/>
      <c r="OUB25" s="101"/>
      <c r="OUC25" s="99"/>
      <c r="OUD25" s="452"/>
      <c r="OUE25" s="452"/>
      <c r="OUF25" s="452"/>
      <c r="OUG25" s="99"/>
      <c r="OUH25" s="99"/>
      <c r="OUI25" s="100"/>
      <c r="OUJ25" s="101"/>
      <c r="OUK25" s="99"/>
      <c r="OUL25" s="452"/>
      <c r="OUM25" s="452"/>
      <c r="OUN25" s="452"/>
      <c r="OUO25" s="99"/>
      <c r="OUP25" s="99"/>
      <c r="OUQ25" s="100"/>
      <c r="OUR25" s="101"/>
      <c r="OUS25" s="99"/>
      <c r="OUT25" s="452"/>
      <c r="OUU25" s="452"/>
      <c r="OUV25" s="452"/>
      <c r="OUW25" s="99"/>
      <c r="OUX25" s="99"/>
      <c r="OUY25" s="100"/>
      <c r="OUZ25" s="101"/>
      <c r="OVA25" s="99"/>
      <c r="OVB25" s="452"/>
      <c r="OVC25" s="452"/>
      <c r="OVD25" s="452"/>
      <c r="OVE25" s="99"/>
      <c r="OVF25" s="99"/>
      <c r="OVG25" s="100"/>
      <c r="OVH25" s="101"/>
      <c r="OVI25" s="99"/>
      <c r="OVJ25" s="452"/>
      <c r="OVK25" s="452"/>
      <c r="OVL25" s="452"/>
      <c r="OVM25" s="99"/>
      <c r="OVN25" s="99"/>
      <c r="OVO25" s="100"/>
      <c r="OVP25" s="101"/>
      <c r="OVQ25" s="99"/>
      <c r="OVR25" s="452"/>
      <c r="OVS25" s="452"/>
      <c r="OVT25" s="452"/>
      <c r="OVU25" s="99"/>
      <c r="OVV25" s="99"/>
      <c r="OVW25" s="100"/>
      <c r="OVX25" s="101"/>
      <c r="OVY25" s="99"/>
      <c r="OVZ25" s="452"/>
      <c r="OWA25" s="452"/>
      <c r="OWB25" s="452"/>
      <c r="OWC25" s="99"/>
      <c r="OWD25" s="99"/>
      <c r="OWE25" s="100"/>
      <c r="OWF25" s="101"/>
      <c r="OWG25" s="99"/>
      <c r="OWH25" s="452"/>
      <c r="OWI25" s="452"/>
      <c r="OWJ25" s="452"/>
      <c r="OWK25" s="99"/>
      <c r="OWL25" s="99"/>
      <c r="OWM25" s="100"/>
      <c r="OWN25" s="101"/>
      <c r="OWO25" s="99"/>
      <c r="OWP25" s="452"/>
      <c r="OWQ25" s="452"/>
      <c r="OWR25" s="452"/>
      <c r="OWS25" s="99"/>
      <c r="OWT25" s="99"/>
      <c r="OWU25" s="100"/>
      <c r="OWV25" s="101"/>
      <c r="OWW25" s="99"/>
      <c r="OWX25" s="452"/>
      <c r="OWY25" s="452"/>
      <c r="OWZ25" s="452"/>
      <c r="OXA25" s="99"/>
      <c r="OXB25" s="99"/>
      <c r="OXC25" s="100"/>
      <c r="OXD25" s="101"/>
      <c r="OXE25" s="99"/>
      <c r="OXF25" s="452"/>
      <c r="OXG25" s="452"/>
      <c r="OXH25" s="452"/>
      <c r="OXI25" s="99"/>
      <c r="OXJ25" s="99"/>
      <c r="OXK25" s="100"/>
      <c r="OXL25" s="101"/>
      <c r="OXM25" s="99"/>
      <c r="OXN25" s="452"/>
      <c r="OXO25" s="452"/>
      <c r="OXP25" s="452"/>
      <c r="OXQ25" s="99"/>
      <c r="OXR25" s="99"/>
      <c r="OXS25" s="100"/>
      <c r="OXT25" s="101"/>
      <c r="OXU25" s="99"/>
      <c r="OXV25" s="452"/>
      <c r="OXW25" s="452"/>
      <c r="OXX25" s="452"/>
      <c r="OXY25" s="99"/>
      <c r="OXZ25" s="99"/>
      <c r="OYA25" s="100"/>
      <c r="OYB25" s="101"/>
      <c r="OYC25" s="99"/>
      <c r="OYD25" s="452"/>
      <c r="OYE25" s="452"/>
      <c r="OYF25" s="452"/>
      <c r="OYG25" s="99"/>
      <c r="OYH25" s="99"/>
      <c r="OYI25" s="100"/>
      <c r="OYJ25" s="101"/>
      <c r="OYK25" s="99"/>
      <c r="OYL25" s="452"/>
      <c r="OYM25" s="452"/>
      <c r="OYN25" s="452"/>
      <c r="OYO25" s="99"/>
      <c r="OYP25" s="99"/>
      <c r="OYQ25" s="100"/>
      <c r="OYR25" s="101"/>
      <c r="OYS25" s="99"/>
      <c r="OYT25" s="452"/>
      <c r="OYU25" s="452"/>
      <c r="OYV25" s="452"/>
      <c r="OYW25" s="99"/>
      <c r="OYX25" s="99"/>
      <c r="OYY25" s="100"/>
      <c r="OYZ25" s="101"/>
      <c r="OZA25" s="99"/>
      <c r="OZB25" s="452"/>
      <c r="OZC25" s="452"/>
      <c r="OZD25" s="452"/>
      <c r="OZE25" s="99"/>
      <c r="OZF25" s="99"/>
      <c r="OZG25" s="100"/>
      <c r="OZH25" s="101"/>
      <c r="OZI25" s="99"/>
      <c r="OZJ25" s="452"/>
      <c r="OZK25" s="452"/>
      <c r="OZL25" s="452"/>
      <c r="OZM25" s="99"/>
      <c r="OZN25" s="99"/>
      <c r="OZO25" s="100"/>
      <c r="OZP25" s="101"/>
      <c r="OZQ25" s="99"/>
      <c r="OZR25" s="452"/>
      <c r="OZS25" s="452"/>
      <c r="OZT25" s="452"/>
      <c r="OZU25" s="99"/>
      <c r="OZV25" s="99"/>
      <c r="OZW25" s="100"/>
      <c r="OZX25" s="101"/>
      <c r="OZY25" s="99"/>
      <c r="OZZ25" s="452"/>
      <c r="PAA25" s="452"/>
      <c r="PAB25" s="452"/>
      <c r="PAC25" s="99"/>
      <c r="PAD25" s="99"/>
      <c r="PAE25" s="100"/>
      <c r="PAF25" s="101"/>
      <c r="PAG25" s="99"/>
      <c r="PAH25" s="452"/>
      <c r="PAI25" s="452"/>
      <c r="PAJ25" s="452"/>
      <c r="PAK25" s="99"/>
      <c r="PAL25" s="99"/>
      <c r="PAM25" s="100"/>
      <c r="PAN25" s="101"/>
      <c r="PAO25" s="99"/>
      <c r="PAP25" s="452"/>
      <c r="PAQ25" s="452"/>
      <c r="PAR25" s="452"/>
      <c r="PAS25" s="99"/>
      <c r="PAT25" s="99"/>
      <c r="PAU25" s="100"/>
      <c r="PAV25" s="101"/>
      <c r="PAW25" s="99"/>
      <c r="PAX25" s="452"/>
      <c r="PAY25" s="452"/>
      <c r="PAZ25" s="452"/>
      <c r="PBA25" s="99"/>
      <c r="PBB25" s="99"/>
      <c r="PBC25" s="100"/>
      <c r="PBD25" s="101"/>
      <c r="PBE25" s="99"/>
      <c r="PBF25" s="452"/>
      <c r="PBG25" s="452"/>
      <c r="PBH25" s="452"/>
      <c r="PBI25" s="99"/>
      <c r="PBJ25" s="99"/>
      <c r="PBK25" s="100"/>
      <c r="PBL25" s="101"/>
      <c r="PBM25" s="99"/>
      <c r="PBN25" s="452"/>
      <c r="PBO25" s="452"/>
      <c r="PBP25" s="452"/>
      <c r="PBQ25" s="99"/>
      <c r="PBR25" s="99"/>
      <c r="PBS25" s="100"/>
      <c r="PBT25" s="101"/>
      <c r="PBU25" s="99"/>
      <c r="PBV25" s="452"/>
      <c r="PBW25" s="452"/>
      <c r="PBX25" s="452"/>
      <c r="PBY25" s="99"/>
      <c r="PBZ25" s="99"/>
      <c r="PCA25" s="100"/>
      <c r="PCB25" s="101"/>
      <c r="PCC25" s="99"/>
      <c r="PCD25" s="452"/>
      <c r="PCE25" s="452"/>
      <c r="PCF25" s="452"/>
      <c r="PCG25" s="99"/>
      <c r="PCH25" s="99"/>
      <c r="PCI25" s="100"/>
      <c r="PCJ25" s="101"/>
      <c r="PCK25" s="99"/>
      <c r="PCL25" s="452"/>
      <c r="PCM25" s="452"/>
      <c r="PCN25" s="452"/>
      <c r="PCO25" s="99"/>
      <c r="PCP25" s="99"/>
      <c r="PCQ25" s="100"/>
      <c r="PCR25" s="101"/>
      <c r="PCS25" s="99"/>
      <c r="PCT25" s="452"/>
      <c r="PCU25" s="452"/>
      <c r="PCV25" s="452"/>
      <c r="PCW25" s="99"/>
      <c r="PCX25" s="99"/>
      <c r="PCY25" s="100"/>
      <c r="PCZ25" s="101"/>
      <c r="PDA25" s="99"/>
      <c r="PDB25" s="452"/>
      <c r="PDC25" s="452"/>
      <c r="PDD25" s="452"/>
      <c r="PDE25" s="99"/>
      <c r="PDF25" s="99"/>
      <c r="PDG25" s="100"/>
      <c r="PDH25" s="101"/>
      <c r="PDI25" s="99"/>
      <c r="PDJ25" s="452"/>
      <c r="PDK25" s="452"/>
      <c r="PDL25" s="452"/>
      <c r="PDM25" s="99"/>
      <c r="PDN25" s="99"/>
      <c r="PDO25" s="100"/>
      <c r="PDP25" s="101"/>
      <c r="PDQ25" s="99"/>
      <c r="PDR25" s="452"/>
      <c r="PDS25" s="452"/>
      <c r="PDT25" s="452"/>
      <c r="PDU25" s="99"/>
      <c r="PDV25" s="99"/>
      <c r="PDW25" s="100"/>
      <c r="PDX25" s="101"/>
      <c r="PDY25" s="99"/>
      <c r="PDZ25" s="452"/>
      <c r="PEA25" s="452"/>
      <c r="PEB25" s="452"/>
      <c r="PEC25" s="99"/>
      <c r="PED25" s="99"/>
      <c r="PEE25" s="100"/>
      <c r="PEF25" s="101"/>
      <c r="PEG25" s="99"/>
      <c r="PEH25" s="452"/>
      <c r="PEI25" s="452"/>
      <c r="PEJ25" s="452"/>
      <c r="PEK25" s="99"/>
      <c r="PEL25" s="99"/>
      <c r="PEM25" s="100"/>
      <c r="PEN25" s="101"/>
      <c r="PEO25" s="99"/>
      <c r="PEP25" s="452"/>
      <c r="PEQ25" s="452"/>
      <c r="PER25" s="452"/>
      <c r="PES25" s="99"/>
      <c r="PET25" s="99"/>
      <c r="PEU25" s="100"/>
      <c r="PEV25" s="101"/>
      <c r="PEW25" s="99"/>
      <c r="PEX25" s="452"/>
      <c r="PEY25" s="452"/>
      <c r="PEZ25" s="452"/>
      <c r="PFA25" s="99"/>
      <c r="PFB25" s="99"/>
      <c r="PFC25" s="100"/>
      <c r="PFD25" s="101"/>
      <c r="PFE25" s="99"/>
      <c r="PFF25" s="452"/>
      <c r="PFG25" s="452"/>
      <c r="PFH25" s="452"/>
      <c r="PFI25" s="99"/>
      <c r="PFJ25" s="99"/>
      <c r="PFK25" s="100"/>
      <c r="PFL25" s="101"/>
      <c r="PFM25" s="99"/>
      <c r="PFN25" s="452"/>
      <c r="PFO25" s="452"/>
      <c r="PFP25" s="452"/>
      <c r="PFQ25" s="99"/>
      <c r="PFR25" s="99"/>
      <c r="PFS25" s="100"/>
      <c r="PFT25" s="101"/>
      <c r="PFU25" s="99"/>
      <c r="PFV25" s="452"/>
      <c r="PFW25" s="452"/>
      <c r="PFX25" s="452"/>
      <c r="PFY25" s="99"/>
      <c r="PFZ25" s="99"/>
      <c r="PGA25" s="100"/>
      <c r="PGB25" s="101"/>
      <c r="PGC25" s="99"/>
      <c r="PGD25" s="452"/>
      <c r="PGE25" s="452"/>
      <c r="PGF25" s="452"/>
      <c r="PGG25" s="99"/>
      <c r="PGH25" s="99"/>
      <c r="PGI25" s="100"/>
      <c r="PGJ25" s="101"/>
      <c r="PGK25" s="99"/>
      <c r="PGL25" s="452"/>
      <c r="PGM25" s="452"/>
      <c r="PGN25" s="452"/>
      <c r="PGO25" s="99"/>
      <c r="PGP25" s="99"/>
      <c r="PGQ25" s="100"/>
      <c r="PGR25" s="101"/>
      <c r="PGS25" s="99"/>
      <c r="PGT25" s="452"/>
      <c r="PGU25" s="452"/>
      <c r="PGV25" s="452"/>
      <c r="PGW25" s="99"/>
      <c r="PGX25" s="99"/>
      <c r="PGY25" s="100"/>
      <c r="PGZ25" s="101"/>
      <c r="PHA25" s="99"/>
      <c r="PHB25" s="452"/>
      <c r="PHC25" s="452"/>
      <c r="PHD25" s="452"/>
      <c r="PHE25" s="99"/>
      <c r="PHF25" s="99"/>
      <c r="PHG25" s="100"/>
      <c r="PHH25" s="101"/>
      <c r="PHI25" s="99"/>
      <c r="PHJ25" s="452"/>
      <c r="PHK25" s="452"/>
      <c r="PHL25" s="452"/>
      <c r="PHM25" s="99"/>
      <c r="PHN25" s="99"/>
      <c r="PHO25" s="100"/>
      <c r="PHP25" s="101"/>
      <c r="PHQ25" s="99"/>
      <c r="PHR25" s="452"/>
      <c r="PHS25" s="452"/>
      <c r="PHT25" s="452"/>
      <c r="PHU25" s="99"/>
      <c r="PHV25" s="99"/>
      <c r="PHW25" s="100"/>
      <c r="PHX25" s="101"/>
      <c r="PHY25" s="99"/>
      <c r="PHZ25" s="452"/>
      <c r="PIA25" s="452"/>
      <c r="PIB25" s="452"/>
      <c r="PIC25" s="99"/>
      <c r="PID25" s="99"/>
      <c r="PIE25" s="100"/>
      <c r="PIF25" s="101"/>
      <c r="PIG25" s="99"/>
      <c r="PIH25" s="452"/>
      <c r="PII25" s="452"/>
      <c r="PIJ25" s="452"/>
      <c r="PIK25" s="99"/>
      <c r="PIL25" s="99"/>
      <c r="PIM25" s="100"/>
      <c r="PIN25" s="101"/>
      <c r="PIO25" s="99"/>
      <c r="PIP25" s="452"/>
      <c r="PIQ25" s="452"/>
      <c r="PIR25" s="452"/>
      <c r="PIS25" s="99"/>
      <c r="PIT25" s="99"/>
      <c r="PIU25" s="100"/>
      <c r="PIV25" s="101"/>
      <c r="PIW25" s="99"/>
      <c r="PIX25" s="452"/>
      <c r="PIY25" s="452"/>
      <c r="PIZ25" s="452"/>
      <c r="PJA25" s="99"/>
      <c r="PJB25" s="99"/>
      <c r="PJC25" s="100"/>
      <c r="PJD25" s="101"/>
      <c r="PJE25" s="99"/>
      <c r="PJF25" s="452"/>
      <c r="PJG25" s="452"/>
      <c r="PJH25" s="452"/>
      <c r="PJI25" s="99"/>
      <c r="PJJ25" s="99"/>
      <c r="PJK25" s="100"/>
      <c r="PJL25" s="101"/>
      <c r="PJM25" s="99"/>
      <c r="PJN25" s="452"/>
      <c r="PJO25" s="452"/>
      <c r="PJP25" s="452"/>
      <c r="PJQ25" s="99"/>
      <c r="PJR25" s="99"/>
      <c r="PJS25" s="100"/>
      <c r="PJT25" s="101"/>
      <c r="PJU25" s="99"/>
      <c r="PJV25" s="452"/>
      <c r="PJW25" s="452"/>
      <c r="PJX25" s="452"/>
      <c r="PJY25" s="99"/>
      <c r="PJZ25" s="99"/>
      <c r="PKA25" s="100"/>
      <c r="PKB25" s="101"/>
      <c r="PKC25" s="99"/>
      <c r="PKD25" s="452"/>
      <c r="PKE25" s="452"/>
      <c r="PKF25" s="452"/>
      <c r="PKG25" s="99"/>
      <c r="PKH25" s="99"/>
      <c r="PKI25" s="100"/>
      <c r="PKJ25" s="101"/>
      <c r="PKK25" s="99"/>
      <c r="PKL25" s="452"/>
      <c r="PKM25" s="452"/>
      <c r="PKN25" s="452"/>
      <c r="PKO25" s="99"/>
      <c r="PKP25" s="99"/>
      <c r="PKQ25" s="100"/>
      <c r="PKR25" s="101"/>
      <c r="PKS25" s="99"/>
      <c r="PKT25" s="452"/>
      <c r="PKU25" s="452"/>
      <c r="PKV25" s="452"/>
      <c r="PKW25" s="99"/>
      <c r="PKX25" s="99"/>
      <c r="PKY25" s="100"/>
      <c r="PKZ25" s="101"/>
      <c r="PLA25" s="99"/>
      <c r="PLB25" s="452"/>
      <c r="PLC25" s="452"/>
      <c r="PLD25" s="452"/>
      <c r="PLE25" s="99"/>
      <c r="PLF25" s="99"/>
      <c r="PLG25" s="100"/>
      <c r="PLH25" s="101"/>
      <c r="PLI25" s="99"/>
      <c r="PLJ25" s="452"/>
      <c r="PLK25" s="452"/>
      <c r="PLL25" s="452"/>
      <c r="PLM25" s="99"/>
      <c r="PLN25" s="99"/>
      <c r="PLO25" s="100"/>
      <c r="PLP25" s="101"/>
      <c r="PLQ25" s="99"/>
      <c r="PLR25" s="452"/>
      <c r="PLS25" s="452"/>
      <c r="PLT25" s="452"/>
      <c r="PLU25" s="99"/>
      <c r="PLV25" s="99"/>
      <c r="PLW25" s="100"/>
      <c r="PLX25" s="101"/>
      <c r="PLY25" s="99"/>
      <c r="PLZ25" s="452"/>
      <c r="PMA25" s="452"/>
      <c r="PMB25" s="452"/>
      <c r="PMC25" s="99"/>
      <c r="PMD25" s="99"/>
      <c r="PME25" s="100"/>
      <c r="PMF25" s="101"/>
      <c r="PMG25" s="99"/>
      <c r="PMH25" s="452"/>
      <c r="PMI25" s="452"/>
      <c r="PMJ25" s="452"/>
      <c r="PMK25" s="99"/>
      <c r="PML25" s="99"/>
      <c r="PMM25" s="100"/>
      <c r="PMN25" s="101"/>
      <c r="PMO25" s="99"/>
      <c r="PMP25" s="452"/>
      <c r="PMQ25" s="452"/>
      <c r="PMR25" s="452"/>
      <c r="PMS25" s="99"/>
      <c r="PMT25" s="99"/>
      <c r="PMU25" s="100"/>
      <c r="PMV25" s="101"/>
      <c r="PMW25" s="99"/>
      <c r="PMX25" s="452"/>
      <c r="PMY25" s="452"/>
      <c r="PMZ25" s="452"/>
      <c r="PNA25" s="99"/>
      <c r="PNB25" s="99"/>
      <c r="PNC25" s="100"/>
      <c r="PND25" s="101"/>
      <c r="PNE25" s="99"/>
      <c r="PNF25" s="452"/>
      <c r="PNG25" s="452"/>
      <c r="PNH25" s="452"/>
      <c r="PNI25" s="99"/>
      <c r="PNJ25" s="99"/>
      <c r="PNK25" s="100"/>
      <c r="PNL25" s="101"/>
      <c r="PNM25" s="99"/>
      <c r="PNN25" s="452"/>
      <c r="PNO25" s="452"/>
      <c r="PNP25" s="452"/>
      <c r="PNQ25" s="99"/>
      <c r="PNR25" s="99"/>
      <c r="PNS25" s="100"/>
      <c r="PNT25" s="101"/>
      <c r="PNU25" s="99"/>
      <c r="PNV25" s="452"/>
      <c r="PNW25" s="452"/>
      <c r="PNX25" s="452"/>
      <c r="PNY25" s="99"/>
      <c r="PNZ25" s="99"/>
      <c r="POA25" s="100"/>
      <c r="POB25" s="101"/>
      <c r="POC25" s="99"/>
      <c r="POD25" s="452"/>
      <c r="POE25" s="452"/>
      <c r="POF25" s="452"/>
      <c r="POG25" s="99"/>
      <c r="POH25" s="99"/>
      <c r="POI25" s="100"/>
      <c r="POJ25" s="101"/>
      <c r="POK25" s="99"/>
      <c r="POL25" s="452"/>
      <c r="POM25" s="452"/>
      <c r="PON25" s="452"/>
      <c r="POO25" s="99"/>
      <c r="POP25" s="99"/>
      <c r="POQ25" s="100"/>
      <c r="POR25" s="101"/>
      <c r="POS25" s="99"/>
      <c r="POT25" s="452"/>
      <c r="POU25" s="452"/>
      <c r="POV25" s="452"/>
      <c r="POW25" s="99"/>
      <c r="POX25" s="99"/>
      <c r="POY25" s="100"/>
      <c r="POZ25" s="101"/>
      <c r="PPA25" s="99"/>
      <c r="PPB25" s="452"/>
      <c r="PPC25" s="452"/>
      <c r="PPD25" s="452"/>
      <c r="PPE25" s="99"/>
      <c r="PPF25" s="99"/>
      <c r="PPG25" s="100"/>
      <c r="PPH25" s="101"/>
      <c r="PPI25" s="99"/>
      <c r="PPJ25" s="452"/>
      <c r="PPK25" s="452"/>
      <c r="PPL25" s="452"/>
      <c r="PPM25" s="99"/>
      <c r="PPN25" s="99"/>
      <c r="PPO25" s="100"/>
      <c r="PPP25" s="101"/>
      <c r="PPQ25" s="99"/>
      <c r="PPR25" s="452"/>
      <c r="PPS25" s="452"/>
      <c r="PPT25" s="452"/>
      <c r="PPU25" s="99"/>
      <c r="PPV25" s="99"/>
      <c r="PPW25" s="100"/>
      <c r="PPX25" s="101"/>
      <c r="PPY25" s="99"/>
      <c r="PPZ25" s="452"/>
      <c r="PQA25" s="452"/>
      <c r="PQB25" s="452"/>
      <c r="PQC25" s="99"/>
      <c r="PQD25" s="99"/>
      <c r="PQE25" s="100"/>
      <c r="PQF25" s="101"/>
      <c r="PQG25" s="99"/>
      <c r="PQH25" s="452"/>
      <c r="PQI25" s="452"/>
      <c r="PQJ25" s="452"/>
      <c r="PQK25" s="99"/>
      <c r="PQL25" s="99"/>
      <c r="PQM25" s="100"/>
      <c r="PQN25" s="101"/>
      <c r="PQO25" s="99"/>
      <c r="PQP25" s="452"/>
      <c r="PQQ25" s="452"/>
      <c r="PQR25" s="452"/>
      <c r="PQS25" s="99"/>
      <c r="PQT25" s="99"/>
      <c r="PQU25" s="100"/>
      <c r="PQV25" s="101"/>
      <c r="PQW25" s="99"/>
      <c r="PQX25" s="452"/>
      <c r="PQY25" s="452"/>
      <c r="PQZ25" s="452"/>
      <c r="PRA25" s="99"/>
      <c r="PRB25" s="99"/>
      <c r="PRC25" s="100"/>
      <c r="PRD25" s="101"/>
      <c r="PRE25" s="99"/>
      <c r="PRF25" s="452"/>
      <c r="PRG25" s="452"/>
      <c r="PRH25" s="452"/>
      <c r="PRI25" s="99"/>
      <c r="PRJ25" s="99"/>
      <c r="PRK25" s="100"/>
      <c r="PRL25" s="101"/>
      <c r="PRM25" s="99"/>
      <c r="PRN25" s="452"/>
      <c r="PRO25" s="452"/>
      <c r="PRP25" s="452"/>
      <c r="PRQ25" s="99"/>
      <c r="PRR25" s="99"/>
      <c r="PRS25" s="100"/>
      <c r="PRT25" s="101"/>
      <c r="PRU25" s="99"/>
      <c r="PRV25" s="452"/>
      <c r="PRW25" s="452"/>
      <c r="PRX25" s="452"/>
      <c r="PRY25" s="99"/>
      <c r="PRZ25" s="99"/>
      <c r="PSA25" s="100"/>
      <c r="PSB25" s="101"/>
      <c r="PSC25" s="99"/>
      <c r="PSD25" s="452"/>
      <c r="PSE25" s="452"/>
      <c r="PSF25" s="452"/>
      <c r="PSG25" s="99"/>
      <c r="PSH25" s="99"/>
      <c r="PSI25" s="100"/>
      <c r="PSJ25" s="101"/>
      <c r="PSK25" s="99"/>
      <c r="PSL25" s="452"/>
      <c r="PSM25" s="452"/>
      <c r="PSN25" s="452"/>
      <c r="PSO25" s="99"/>
      <c r="PSP25" s="99"/>
      <c r="PSQ25" s="100"/>
      <c r="PSR25" s="101"/>
      <c r="PSS25" s="99"/>
      <c r="PST25" s="452"/>
      <c r="PSU25" s="452"/>
      <c r="PSV25" s="452"/>
      <c r="PSW25" s="99"/>
      <c r="PSX25" s="99"/>
      <c r="PSY25" s="100"/>
      <c r="PSZ25" s="101"/>
      <c r="PTA25" s="99"/>
      <c r="PTB25" s="452"/>
      <c r="PTC25" s="452"/>
      <c r="PTD25" s="452"/>
      <c r="PTE25" s="99"/>
      <c r="PTF25" s="99"/>
      <c r="PTG25" s="100"/>
      <c r="PTH25" s="101"/>
      <c r="PTI25" s="99"/>
      <c r="PTJ25" s="452"/>
      <c r="PTK25" s="452"/>
      <c r="PTL25" s="452"/>
      <c r="PTM25" s="99"/>
      <c r="PTN25" s="99"/>
      <c r="PTO25" s="100"/>
      <c r="PTP25" s="101"/>
      <c r="PTQ25" s="99"/>
      <c r="PTR25" s="452"/>
      <c r="PTS25" s="452"/>
      <c r="PTT25" s="452"/>
      <c r="PTU25" s="99"/>
      <c r="PTV25" s="99"/>
      <c r="PTW25" s="100"/>
      <c r="PTX25" s="101"/>
      <c r="PTY25" s="99"/>
      <c r="PTZ25" s="452"/>
      <c r="PUA25" s="452"/>
      <c r="PUB25" s="452"/>
      <c r="PUC25" s="99"/>
      <c r="PUD25" s="99"/>
      <c r="PUE25" s="100"/>
      <c r="PUF25" s="101"/>
      <c r="PUG25" s="99"/>
      <c r="PUH25" s="452"/>
      <c r="PUI25" s="452"/>
      <c r="PUJ25" s="452"/>
      <c r="PUK25" s="99"/>
      <c r="PUL25" s="99"/>
      <c r="PUM25" s="100"/>
      <c r="PUN25" s="101"/>
      <c r="PUO25" s="99"/>
      <c r="PUP25" s="452"/>
      <c r="PUQ25" s="452"/>
      <c r="PUR25" s="452"/>
      <c r="PUS25" s="99"/>
      <c r="PUT25" s="99"/>
      <c r="PUU25" s="100"/>
      <c r="PUV25" s="101"/>
      <c r="PUW25" s="99"/>
      <c r="PUX25" s="452"/>
      <c r="PUY25" s="452"/>
      <c r="PUZ25" s="452"/>
      <c r="PVA25" s="99"/>
      <c r="PVB25" s="99"/>
      <c r="PVC25" s="100"/>
      <c r="PVD25" s="101"/>
      <c r="PVE25" s="99"/>
      <c r="PVF25" s="452"/>
      <c r="PVG25" s="452"/>
      <c r="PVH25" s="452"/>
      <c r="PVI25" s="99"/>
      <c r="PVJ25" s="99"/>
      <c r="PVK25" s="100"/>
      <c r="PVL25" s="101"/>
      <c r="PVM25" s="99"/>
      <c r="PVN25" s="452"/>
      <c r="PVO25" s="452"/>
      <c r="PVP25" s="452"/>
      <c r="PVQ25" s="99"/>
      <c r="PVR25" s="99"/>
      <c r="PVS25" s="100"/>
      <c r="PVT25" s="101"/>
      <c r="PVU25" s="99"/>
      <c r="PVV25" s="452"/>
      <c r="PVW25" s="452"/>
      <c r="PVX25" s="452"/>
      <c r="PVY25" s="99"/>
      <c r="PVZ25" s="99"/>
      <c r="PWA25" s="100"/>
      <c r="PWB25" s="101"/>
      <c r="PWC25" s="99"/>
      <c r="PWD25" s="452"/>
      <c r="PWE25" s="452"/>
      <c r="PWF25" s="452"/>
      <c r="PWG25" s="99"/>
      <c r="PWH25" s="99"/>
      <c r="PWI25" s="100"/>
      <c r="PWJ25" s="101"/>
      <c r="PWK25" s="99"/>
      <c r="PWL25" s="452"/>
      <c r="PWM25" s="452"/>
      <c r="PWN25" s="452"/>
      <c r="PWO25" s="99"/>
      <c r="PWP25" s="99"/>
      <c r="PWQ25" s="100"/>
      <c r="PWR25" s="101"/>
      <c r="PWS25" s="99"/>
      <c r="PWT25" s="452"/>
      <c r="PWU25" s="452"/>
      <c r="PWV25" s="452"/>
      <c r="PWW25" s="99"/>
      <c r="PWX25" s="99"/>
      <c r="PWY25" s="100"/>
      <c r="PWZ25" s="101"/>
      <c r="PXA25" s="99"/>
      <c r="PXB25" s="452"/>
      <c r="PXC25" s="452"/>
      <c r="PXD25" s="452"/>
      <c r="PXE25" s="99"/>
      <c r="PXF25" s="99"/>
      <c r="PXG25" s="100"/>
      <c r="PXH25" s="101"/>
      <c r="PXI25" s="99"/>
      <c r="PXJ25" s="452"/>
      <c r="PXK25" s="452"/>
      <c r="PXL25" s="452"/>
      <c r="PXM25" s="99"/>
      <c r="PXN25" s="99"/>
      <c r="PXO25" s="100"/>
      <c r="PXP25" s="101"/>
      <c r="PXQ25" s="99"/>
      <c r="PXR25" s="452"/>
      <c r="PXS25" s="452"/>
      <c r="PXT25" s="452"/>
      <c r="PXU25" s="99"/>
      <c r="PXV25" s="99"/>
      <c r="PXW25" s="100"/>
      <c r="PXX25" s="101"/>
      <c r="PXY25" s="99"/>
      <c r="PXZ25" s="452"/>
      <c r="PYA25" s="452"/>
      <c r="PYB25" s="452"/>
      <c r="PYC25" s="99"/>
      <c r="PYD25" s="99"/>
      <c r="PYE25" s="100"/>
      <c r="PYF25" s="101"/>
      <c r="PYG25" s="99"/>
      <c r="PYH25" s="452"/>
      <c r="PYI25" s="452"/>
      <c r="PYJ25" s="452"/>
      <c r="PYK25" s="99"/>
      <c r="PYL25" s="99"/>
      <c r="PYM25" s="100"/>
      <c r="PYN25" s="101"/>
      <c r="PYO25" s="99"/>
      <c r="PYP25" s="452"/>
      <c r="PYQ25" s="452"/>
      <c r="PYR25" s="452"/>
      <c r="PYS25" s="99"/>
      <c r="PYT25" s="99"/>
      <c r="PYU25" s="100"/>
      <c r="PYV25" s="101"/>
      <c r="PYW25" s="99"/>
      <c r="PYX25" s="452"/>
      <c r="PYY25" s="452"/>
      <c r="PYZ25" s="452"/>
      <c r="PZA25" s="99"/>
      <c r="PZB25" s="99"/>
      <c r="PZC25" s="100"/>
      <c r="PZD25" s="101"/>
      <c r="PZE25" s="99"/>
      <c r="PZF25" s="452"/>
      <c r="PZG25" s="452"/>
      <c r="PZH25" s="452"/>
      <c r="PZI25" s="99"/>
      <c r="PZJ25" s="99"/>
      <c r="PZK25" s="100"/>
      <c r="PZL25" s="101"/>
      <c r="PZM25" s="99"/>
      <c r="PZN25" s="452"/>
      <c r="PZO25" s="452"/>
      <c r="PZP25" s="452"/>
      <c r="PZQ25" s="99"/>
      <c r="PZR25" s="99"/>
      <c r="PZS25" s="100"/>
      <c r="PZT25" s="101"/>
      <c r="PZU25" s="99"/>
      <c r="PZV25" s="452"/>
      <c r="PZW25" s="452"/>
      <c r="PZX25" s="452"/>
      <c r="PZY25" s="99"/>
      <c r="PZZ25" s="99"/>
      <c r="QAA25" s="100"/>
      <c r="QAB25" s="101"/>
      <c r="QAC25" s="99"/>
      <c r="QAD25" s="452"/>
      <c r="QAE25" s="452"/>
      <c r="QAF25" s="452"/>
      <c r="QAG25" s="99"/>
      <c r="QAH25" s="99"/>
      <c r="QAI25" s="100"/>
      <c r="QAJ25" s="101"/>
      <c r="QAK25" s="99"/>
      <c r="QAL25" s="452"/>
      <c r="QAM25" s="452"/>
      <c r="QAN25" s="452"/>
      <c r="QAO25" s="99"/>
      <c r="QAP25" s="99"/>
      <c r="QAQ25" s="100"/>
      <c r="QAR25" s="101"/>
      <c r="QAS25" s="99"/>
      <c r="QAT25" s="452"/>
      <c r="QAU25" s="452"/>
      <c r="QAV25" s="452"/>
      <c r="QAW25" s="99"/>
      <c r="QAX25" s="99"/>
      <c r="QAY25" s="100"/>
      <c r="QAZ25" s="101"/>
      <c r="QBA25" s="99"/>
      <c r="QBB25" s="452"/>
      <c r="QBC25" s="452"/>
      <c r="QBD25" s="452"/>
      <c r="QBE25" s="99"/>
      <c r="QBF25" s="99"/>
      <c r="QBG25" s="100"/>
      <c r="QBH25" s="101"/>
      <c r="QBI25" s="99"/>
      <c r="QBJ25" s="452"/>
      <c r="QBK25" s="452"/>
      <c r="QBL25" s="452"/>
      <c r="QBM25" s="99"/>
      <c r="QBN25" s="99"/>
      <c r="QBO25" s="100"/>
      <c r="QBP25" s="101"/>
      <c r="QBQ25" s="99"/>
      <c r="QBR25" s="452"/>
      <c r="QBS25" s="452"/>
      <c r="QBT25" s="452"/>
      <c r="QBU25" s="99"/>
      <c r="QBV25" s="99"/>
      <c r="QBW25" s="100"/>
      <c r="QBX25" s="101"/>
      <c r="QBY25" s="99"/>
      <c r="QBZ25" s="452"/>
      <c r="QCA25" s="452"/>
      <c r="QCB25" s="452"/>
      <c r="QCC25" s="99"/>
      <c r="QCD25" s="99"/>
      <c r="QCE25" s="100"/>
      <c r="QCF25" s="101"/>
      <c r="QCG25" s="99"/>
      <c r="QCH25" s="452"/>
      <c r="QCI25" s="452"/>
      <c r="QCJ25" s="452"/>
      <c r="QCK25" s="99"/>
      <c r="QCL25" s="99"/>
      <c r="QCM25" s="100"/>
      <c r="QCN25" s="101"/>
      <c r="QCO25" s="99"/>
      <c r="QCP25" s="452"/>
      <c r="QCQ25" s="452"/>
      <c r="QCR25" s="452"/>
      <c r="QCS25" s="99"/>
      <c r="QCT25" s="99"/>
      <c r="QCU25" s="100"/>
      <c r="QCV25" s="101"/>
      <c r="QCW25" s="99"/>
      <c r="QCX25" s="452"/>
      <c r="QCY25" s="452"/>
      <c r="QCZ25" s="452"/>
      <c r="QDA25" s="99"/>
      <c r="QDB25" s="99"/>
      <c r="QDC25" s="100"/>
      <c r="QDD25" s="101"/>
      <c r="QDE25" s="99"/>
      <c r="QDF25" s="452"/>
      <c r="QDG25" s="452"/>
      <c r="QDH25" s="452"/>
      <c r="QDI25" s="99"/>
      <c r="QDJ25" s="99"/>
      <c r="QDK25" s="100"/>
      <c r="QDL25" s="101"/>
      <c r="QDM25" s="99"/>
      <c r="QDN25" s="452"/>
      <c r="QDO25" s="452"/>
      <c r="QDP25" s="452"/>
      <c r="QDQ25" s="99"/>
      <c r="QDR25" s="99"/>
      <c r="QDS25" s="100"/>
      <c r="QDT25" s="101"/>
      <c r="QDU25" s="99"/>
      <c r="QDV25" s="452"/>
      <c r="QDW25" s="452"/>
      <c r="QDX25" s="452"/>
      <c r="QDY25" s="99"/>
      <c r="QDZ25" s="99"/>
      <c r="QEA25" s="100"/>
      <c r="QEB25" s="101"/>
      <c r="QEC25" s="99"/>
      <c r="QED25" s="452"/>
      <c r="QEE25" s="452"/>
      <c r="QEF25" s="452"/>
      <c r="QEG25" s="99"/>
      <c r="QEH25" s="99"/>
      <c r="QEI25" s="100"/>
      <c r="QEJ25" s="101"/>
      <c r="QEK25" s="99"/>
      <c r="QEL25" s="452"/>
      <c r="QEM25" s="452"/>
      <c r="QEN25" s="452"/>
      <c r="QEO25" s="99"/>
      <c r="QEP25" s="99"/>
      <c r="QEQ25" s="100"/>
      <c r="QER25" s="101"/>
      <c r="QES25" s="99"/>
      <c r="QET25" s="452"/>
      <c r="QEU25" s="452"/>
      <c r="QEV25" s="452"/>
      <c r="QEW25" s="99"/>
      <c r="QEX25" s="99"/>
      <c r="QEY25" s="100"/>
      <c r="QEZ25" s="101"/>
      <c r="QFA25" s="99"/>
      <c r="QFB25" s="452"/>
      <c r="QFC25" s="452"/>
      <c r="QFD25" s="452"/>
      <c r="QFE25" s="99"/>
      <c r="QFF25" s="99"/>
      <c r="QFG25" s="100"/>
      <c r="QFH25" s="101"/>
      <c r="QFI25" s="99"/>
      <c r="QFJ25" s="452"/>
      <c r="QFK25" s="452"/>
      <c r="QFL25" s="452"/>
      <c r="QFM25" s="99"/>
      <c r="QFN25" s="99"/>
      <c r="QFO25" s="100"/>
      <c r="QFP25" s="101"/>
      <c r="QFQ25" s="99"/>
      <c r="QFR25" s="452"/>
      <c r="QFS25" s="452"/>
      <c r="QFT25" s="452"/>
      <c r="QFU25" s="99"/>
      <c r="QFV25" s="99"/>
      <c r="QFW25" s="100"/>
      <c r="QFX25" s="101"/>
      <c r="QFY25" s="99"/>
      <c r="QFZ25" s="452"/>
      <c r="QGA25" s="452"/>
      <c r="QGB25" s="452"/>
      <c r="QGC25" s="99"/>
      <c r="QGD25" s="99"/>
      <c r="QGE25" s="100"/>
      <c r="QGF25" s="101"/>
      <c r="QGG25" s="99"/>
      <c r="QGH25" s="452"/>
      <c r="QGI25" s="452"/>
      <c r="QGJ25" s="452"/>
      <c r="QGK25" s="99"/>
      <c r="QGL25" s="99"/>
      <c r="QGM25" s="100"/>
      <c r="QGN25" s="101"/>
      <c r="QGO25" s="99"/>
      <c r="QGP25" s="452"/>
      <c r="QGQ25" s="452"/>
      <c r="QGR25" s="452"/>
      <c r="QGS25" s="99"/>
      <c r="QGT25" s="99"/>
      <c r="QGU25" s="100"/>
      <c r="QGV25" s="101"/>
      <c r="QGW25" s="99"/>
      <c r="QGX25" s="452"/>
      <c r="QGY25" s="452"/>
      <c r="QGZ25" s="452"/>
      <c r="QHA25" s="99"/>
      <c r="QHB25" s="99"/>
      <c r="QHC25" s="100"/>
      <c r="QHD25" s="101"/>
      <c r="QHE25" s="99"/>
      <c r="QHF25" s="452"/>
      <c r="QHG25" s="452"/>
      <c r="QHH25" s="452"/>
      <c r="QHI25" s="99"/>
      <c r="QHJ25" s="99"/>
      <c r="QHK25" s="100"/>
      <c r="QHL25" s="101"/>
      <c r="QHM25" s="99"/>
      <c r="QHN25" s="452"/>
      <c r="QHO25" s="452"/>
      <c r="QHP25" s="452"/>
      <c r="QHQ25" s="99"/>
      <c r="QHR25" s="99"/>
      <c r="QHS25" s="100"/>
      <c r="QHT25" s="101"/>
      <c r="QHU25" s="99"/>
      <c r="QHV25" s="452"/>
      <c r="QHW25" s="452"/>
      <c r="QHX25" s="452"/>
      <c r="QHY25" s="99"/>
      <c r="QHZ25" s="99"/>
      <c r="QIA25" s="100"/>
      <c r="QIB25" s="101"/>
      <c r="QIC25" s="99"/>
      <c r="QID25" s="452"/>
      <c r="QIE25" s="452"/>
      <c r="QIF25" s="452"/>
      <c r="QIG25" s="99"/>
      <c r="QIH25" s="99"/>
      <c r="QII25" s="100"/>
      <c r="QIJ25" s="101"/>
      <c r="QIK25" s="99"/>
      <c r="QIL25" s="452"/>
      <c r="QIM25" s="452"/>
      <c r="QIN25" s="452"/>
      <c r="QIO25" s="99"/>
      <c r="QIP25" s="99"/>
      <c r="QIQ25" s="100"/>
      <c r="QIR25" s="101"/>
      <c r="QIS25" s="99"/>
      <c r="QIT25" s="452"/>
      <c r="QIU25" s="452"/>
      <c r="QIV25" s="452"/>
      <c r="QIW25" s="99"/>
      <c r="QIX25" s="99"/>
      <c r="QIY25" s="100"/>
      <c r="QIZ25" s="101"/>
      <c r="QJA25" s="99"/>
      <c r="QJB25" s="452"/>
      <c r="QJC25" s="452"/>
      <c r="QJD25" s="452"/>
      <c r="QJE25" s="99"/>
      <c r="QJF25" s="99"/>
      <c r="QJG25" s="100"/>
      <c r="QJH25" s="101"/>
      <c r="QJI25" s="99"/>
      <c r="QJJ25" s="452"/>
      <c r="QJK25" s="452"/>
      <c r="QJL25" s="452"/>
      <c r="QJM25" s="99"/>
      <c r="QJN25" s="99"/>
      <c r="QJO25" s="100"/>
      <c r="QJP25" s="101"/>
      <c r="QJQ25" s="99"/>
      <c r="QJR25" s="452"/>
      <c r="QJS25" s="452"/>
      <c r="QJT25" s="452"/>
      <c r="QJU25" s="99"/>
      <c r="QJV25" s="99"/>
      <c r="QJW25" s="100"/>
      <c r="QJX25" s="101"/>
      <c r="QJY25" s="99"/>
      <c r="QJZ25" s="452"/>
      <c r="QKA25" s="452"/>
      <c r="QKB25" s="452"/>
      <c r="QKC25" s="99"/>
      <c r="QKD25" s="99"/>
      <c r="QKE25" s="100"/>
      <c r="QKF25" s="101"/>
      <c r="QKG25" s="99"/>
      <c r="QKH25" s="452"/>
      <c r="QKI25" s="452"/>
      <c r="QKJ25" s="452"/>
      <c r="QKK25" s="99"/>
      <c r="QKL25" s="99"/>
      <c r="QKM25" s="100"/>
      <c r="QKN25" s="101"/>
      <c r="QKO25" s="99"/>
      <c r="QKP25" s="452"/>
      <c r="QKQ25" s="452"/>
      <c r="QKR25" s="452"/>
      <c r="QKS25" s="99"/>
      <c r="QKT25" s="99"/>
      <c r="QKU25" s="100"/>
      <c r="QKV25" s="101"/>
      <c r="QKW25" s="99"/>
      <c r="QKX25" s="452"/>
      <c r="QKY25" s="452"/>
      <c r="QKZ25" s="452"/>
      <c r="QLA25" s="99"/>
      <c r="QLB25" s="99"/>
      <c r="QLC25" s="100"/>
      <c r="QLD25" s="101"/>
      <c r="QLE25" s="99"/>
      <c r="QLF25" s="452"/>
      <c r="QLG25" s="452"/>
      <c r="QLH25" s="452"/>
      <c r="QLI25" s="99"/>
      <c r="QLJ25" s="99"/>
      <c r="QLK25" s="100"/>
      <c r="QLL25" s="101"/>
      <c r="QLM25" s="99"/>
      <c r="QLN25" s="452"/>
      <c r="QLO25" s="452"/>
      <c r="QLP25" s="452"/>
      <c r="QLQ25" s="99"/>
      <c r="QLR25" s="99"/>
      <c r="QLS25" s="100"/>
      <c r="QLT25" s="101"/>
      <c r="QLU25" s="99"/>
      <c r="QLV25" s="452"/>
      <c r="QLW25" s="452"/>
      <c r="QLX25" s="452"/>
      <c r="QLY25" s="99"/>
      <c r="QLZ25" s="99"/>
      <c r="QMA25" s="100"/>
      <c r="QMB25" s="101"/>
      <c r="QMC25" s="99"/>
      <c r="QMD25" s="452"/>
      <c r="QME25" s="452"/>
      <c r="QMF25" s="452"/>
      <c r="QMG25" s="99"/>
      <c r="QMH25" s="99"/>
      <c r="QMI25" s="100"/>
      <c r="QMJ25" s="101"/>
      <c r="QMK25" s="99"/>
      <c r="QML25" s="452"/>
      <c r="QMM25" s="452"/>
      <c r="QMN25" s="452"/>
      <c r="QMO25" s="99"/>
      <c r="QMP25" s="99"/>
      <c r="QMQ25" s="100"/>
      <c r="QMR25" s="101"/>
      <c r="QMS25" s="99"/>
      <c r="QMT25" s="452"/>
      <c r="QMU25" s="452"/>
      <c r="QMV25" s="452"/>
      <c r="QMW25" s="99"/>
      <c r="QMX25" s="99"/>
      <c r="QMY25" s="100"/>
      <c r="QMZ25" s="101"/>
      <c r="QNA25" s="99"/>
      <c r="QNB25" s="452"/>
      <c r="QNC25" s="452"/>
      <c r="QND25" s="452"/>
      <c r="QNE25" s="99"/>
      <c r="QNF25" s="99"/>
      <c r="QNG25" s="100"/>
      <c r="QNH25" s="101"/>
      <c r="QNI25" s="99"/>
      <c r="QNJ25" s="452"/>
      <c r="QNK25" s="452"/>
      <c r="QNL25" s="452"/>
      <c r="QNM25" s="99"/>
      <c r="QNN25" s="99"/>
      <c r="QNO25" s="100"/>
      <c r="QNP25" s="101"/>
      <c r="QNQ25" s="99"/>
      <c r="QNR25" s="452"/>
      <c r="QNS25" s="452"/>
      <c r="QNT25" s="452"/>
      <c r="QNU25" s="99"/>
      <c r="QNV25" s="99"/>
      <c r="QNW25" s="100"/>
      <c r="QNX25" s="101"/>
      <c r="QNY25" s="99"/>
      <c r="QNZ25" s="452"/>
      <c r="QOA25" s="452"/>
      <c r="QOB25" s="452"/>
      <c r="QOC25" s="99"/>
      <c r="QOD25" s="99"/>
      <c r="QOE25" s="100"/>
      <c r="QOF25" s="101"/>
      <c r="QOG25" s="99"/>
      <c r="QOH25" s="452"/>
      <c r="QOI25" s="452"/>
      <c r="QOJ25" s="452"/>
      <c r="QOK25" s="99"/>
      <c r="QOL25" s="99"/>
      <c r="QOM25" s="100"/>
      <c r="QON25" s="101"/>
      <c r="QOO25" s="99"/>
      <c r="QOP25" s="452"/>
      <c r="QOQ25" s="452"/>
      <c r="QOR25" s="452"/>
      <c r="QOS25" s="99"/>
      <c r="QOT25" s="99"/>
      <c r="QOU25" s="100"/>
      <c r="QOV25" s="101"/>
      <c r="QOW25" s="99"/>
      <c r="QOX25" s="452"/>
      <c r="QOY25" s="452"/>
      <c r="QOZ25" s="452"/>
      <c r="QPA25" s="99"/>
      <c r="QPB25" s="99"/>
      <c r="QPC25" s="100"/>
      <c r="QPD25" s="101"/>
      <c r="QPE25" s="99"/>
      <c r="QPF25" s="452"/>
      <c r="QPG25" s="452"/>
      <c r="QPH25" s="452"/>
      <c r="QPI25" s="99"/>
      <c r="QPJ25" s="99"/>
      <c r="QPK25" s="100"/>
      <c r="QPL25" s="101"/>
      <c r="QPM25" s="99"/>
      <c r="QPN25" s="452"/>
      <c r="QPO25" s="452"/>
      <c r="QPP25" s="452"/>
      <c r="QPQ25" s="99"/>
      <c r="QPR25" s="99"/>
      <c r="QPS25" s="100"/>
      <c r="QPT25" s="101"/>
      <c r="QPU25" s="99"/>
      <c r="QPV25" s="452"/>
      <c r="QPW25" s="452"/>
      <c r="QPX25" s="452"/>
      <c r="QPY25" s="99"/>
      <c r="QPZ25" s="99"/>
      <c r="QQA25" s="100"/>
      <c r="QQB25" s="101"/>
      <c r="QQC25" s="99"/>
      <c r="QQD25" s="452"/>
      <c r="QQE25" s="452"/>
      <c r="QQF25" s="452"/>
      <c r="QQG25" s="99"/>
      <c r="QQH25" s="99"/>
      <c r="QQI25" s="100"/>
      <c r="QQJ25" s="101"/>
      <c r="QQK25" s="99"/>
      <c r="QQL25" s="452"/>
      <c r="QQM25" s="452"/>
      <c r="QQN25" s="452"/>
      <c r="QQO25" s="99"/>
      <c r="QQP25" s="99"/>
      <c r="QQQ25" s="100"/>
      <c r="QQR25" s="101"/>
      <c r="QQS25" s="99"/>
      <c r="QQT25" s="452"/>
      <c r="QQU25" s="452"/>
      <c r="QQV25" s="452"/>
      <c r="QQW25" s="99"/>
      <c r="QQX25" s="99"/>
      <c r="QQY25" s="100"/>
      <c r="QQZ25" s="101"/>
      <c r="QRA25" s="99"/>
      <c r="QRB25" s="452"/>
      <c r="QRC25" s="452"/>
      <c r="QRD25" s="452"/>
      <c r="QRE25" s="99"/>
      <c r="QRF25" s="99"/>
      <c r="QRG25" s="100"/>
      <c r="QRH25" s="101"/>
      <c r="QRI25" s="99"/>
      <c r="QRJ25" s="452"/>
      <c r="QRK25" s="452"/>
      <c r="QRL25" s="452"/>
      <c r="QRM25" s="99"/>
      <c r="QRN25" s="99"/>
      <c r="QRO25" s="100"/>
      <c r="QRP25" s="101"/>
      <c r="QRQ25" s="99"/>
      <c r="QRR25" s="452"/>
      <c r="QRS25" s="452"/>
      <c r="QRT25" s="452"/>
      <c r="QRU25" s="99"/>
      <c r="QRV25" s="99"/>
      <c r="QRW25" s="100"/>
      <c r="QRX25" s="101"/>
      <c r="QRY25" s="99"/>
      <c r="QRZ25" s="452"/>
      <c r="QSA25" s="452"/>
      <c r="QSB25" s="452"/>
      <c r="QSC25" s="99"/>
      <c r="QSD25" s="99"/>
      <c r="QSE25" s="100"/>
      <c r="QSF25" s="101"/>
      <c r="QSG25" s="99"/>
      <c r="QSH25" s="452"/>
      <c r="QSI25" s="452"/>
      <c r="QSJ25" s="452"/>
      <c r="QSK25" s="99"/>
      <c r="QSL25" s="99"/>
      <c r="QSM25" s="100"/>
      <c r="QSN25" s="101"/>
      <c r="QSO25" s="99"/>
      <c r="QSP25" s="452"/>
      <c r="QSQ25" s="452"/>
      <c r="QSR25" s="452"/>
      <c r="QSS25" s="99"/>
      <c r="QST25" s="99"/>
      <c r="QSU25" s="100"/>
      <c r="QSV25" s="101"/>
      <c r="QSW25" s="99"/>
      <c r="QSX25" s="452"/>
      <c r="QSY25" s="452"/>
      <c r="QSZ25" s="452"/>
      <c r="QTA25" s="99"/>
      <c r="QTB25" s="99"/>
      <c r="QTC25" s="100"/>
      <c r="QTD25" s="101"/>
      <c r="QTE25" s="99"/>
      <c r="QTF25" s="452"/>
      <c r="QTG25" s="452"/>
      <c r="QTH25" s="452"/>
      <c r="QTI25" s="99"/>
      <c r="QTJ25" s="99"/>
      <c r="QTK25" s="100"/>
      <c r="QTL25" s="101"/>
      <c r="QTM25" s="99"/>
      <c r="QTN25" s="452"/>
      <c r="QTO25" s="452"/>
      <c r="QTP25" s="452"/>
      <c r="QTQ25" s="99"/>
      <c r="QTR25" s="99"/>
      <c r="QTS25" s="100"/>
      <c r="QTT25" s="101"/>
      <c r="QTU25" s="99"/>
      <c r="QTV25" s="452"/>
      <c r="QTW25" s="452"/>
      <c r="QTX25" s="452"/>
      <c r="QTY25" s="99"/>
      <c r="QTZ25" s="99"/>
      <c r="QUA25" s="100"/>
      <c r="QUB25" s="101"/>
      <c r="QUC25" s="99"/>
      <c r="QUD25" s="452"/>
      <c r="QUE25" s="452"/>
      <c r="QUF25" s="452"/>
      <c r="QUG25" s="99"/>
      <c r="QUH25" s="99"/>
      <c r="QUI25" s="100"/>
      <c r="QUJ25" s="101"/>
      <c r="QUK25" s="99"/>
      <c r="QUL25" s="452"/>
      <c r="QUM25" s="452"/>
      <c r="QUN25" s="452"/>
      <c r="QUO25" s="99"/>
      <c r="QUP25" s="99"/>
      <c r="QUQ25" s="100"/>
      <c r="QUR25" s="101"/>
      <c r="QUS25" s="99"/>
      <c r="QUT25" s="452"/>
      <c r="QUU25" s="452"/>
      <c r="QUV25" s="452"/>
      <c r="QUW25" s="99"/>
      <c r="QUX25" s="99"/>
      <c r="QUY25" s="100"/>
      <c r="QUZ25" s="101"/>
      <c r="QVA25" s="99"/>
      <c r="QVB25" s="452"/>
      <c r="QVC25" s="452"/>
      <c r="QVD25" s="452"/>
      <c r="QVE25" s="99"/>
      <c r="QVF25" s="99"/>
      <c r="QVG25" s="100"/>
      <c r="QVH25" s="101"/>
      <c r="QVI25" s="99"/>
      <c r="QVJ25" s="452"/>
      <c r="QVK25" s="452"/>
      <c r="QVL25" s="452"/>
      <c r="QVM25" s="99"/>
      <c r="QVN25" s="99"/>
      <c r="QVO25" s="100"/>
      <c r="QVP25" s="101"/>
      <c r="QVQ25" s="99"/>
      <c r="QVR25" s="452"/>
      <c r="QVS25" s="452"/>
      <c r="QVT25" s="452"/>
      <c r="QVU25" s="99"/>
      <c r="QVV25" s="99"/>
      <c r="QVW25" s="100"/>
      <c r="QVX25" s="101"/>
      <c r="QVY25" s="99"/>
      <c r="QVZ25" s="452"/>
      <c r="QWA25" s="452"/>
      <c r="QWB25" s="452"/>
      <c r="QWC25" s="99"/>
      <c r="QWD25" s="99"/>
      <c r="QWE25" s="100"/>
      <c r="QWF25" s="101"/>
      <c r="QWG25" s="99"/>
      <c r="QWH25" s="452"/>
      <c r="QWI25" s="452"/>
      <c r="QWJ25" s="452"/>
      <c r="QWK25" s="99"/>
      <c r="QWL25" s="99"/>
      <c r="QWM25" s="100"/>
      <c r="QWN25" s="101"/>
      <c r="QWO25" s="99"/>
      <c r="QWP25" s="452"/>
      <c r="QWQ25" s="452"/>
      <c r="QWR25" s="452"/>
      <c r="QWS25" s="99"/>
      <c r="QWT25" s="99"/>
      <c r="QWU25" s="100"/>
      <c r="QWV25" s="101"/>
      <c r="QWW25" s="99"/>
      <c r="QWX25" s="452"/>
      <c r="QWY25" s="452"/>
      <c r="QWZ25" s="452"/>
      <c r="QXA25" s="99"/>
      <c r="QXB25" s="99"/>
      <c r="QXC25" s="100"/>
      <c r="QXD25" s="101"/>
      <c r="QXE25" s="99"/>
      <c r="QXF25" s="452"/>
      <c r="QXG25" s="452"/>
      <c r="QXH25" s="452"/>
      <c r="QXI25" s="99"/>
      <c r="QXJ25" s="99"/>
      <c r="QXK25" s="100"/>
      <c r="QXL25" s="101"/>
      <c r="QXM25" s="99"/>
      <c r="QXN25" s="452"/>
      <c r="QXO25" s="452"/>
      <c r="QXP25" s="452"/>
      <c r="QXQ25" s="99"/>
      <c r="QXR25" s="99"/>
      <c r="QXS25" s="100"/>
      <c r="QXT25" s="101"/>
      <c r="QXU25" s="99"/>
      <c r="QXV25" s="452"/>
      <c r="QXW25" s="452"/>
      <c r="QXX25" s="452"/>
      <c r="QXY25" s="99"/>
      <c r="QXZ25" s="99"/>
      <c r="QYA25" s="100"/>
      <c r="QYB25" s="101"/>
      <c r="QYC25" s="99"/>
      <c r="QYD25" s="452"/>
      <c r="QYE25" s="452"/>
      <c r="QYF25" s="452"/>
      <c r="QYG25" s="99"/>
      <c r="QYH25" s="99"/>
      <c r="QYI25" s="100"/>
      <c r="QYJ25" s="101"/>
      <c r="QYK25" s="99"/>
      <c r="QYL25" s="452"/>
      <c r="QYM25" s="452"/>
      <c r="QYN25" s="452"/>
      <c r="QYO25" s="99"/>
      <c r="QYP25" s="99"/>
      <c r="QYQ25" s="100"/>
      <c r="QYR25" s="101"/>
      <c r="QYS25" s="99"/>
      <c r="QYT25" s="452"/>
      <c r="QYU25" s="452"/>
      <c r="QYV25" s="452"/>
      <c r="QYW25" s="99"/>
      <c r="QYX25" s="99"/>
      <c r="QYY25" s="100"/>
      <c r="QYZ25" s="101"/>
      <c r="QZA25" s="99"/>
      <c r="QZB25" s="452"/>
      <c r="QZC25" s="452"/>
      <c r="QZD25" s="452"/>
      <c r="QZE25" s="99"/>
      <c r="QZF25" s="99"/>
      <c r="QZG25" s="100"/>
      <c r="QZH25" s="101"/>
      <c r="QZI25" s="99"/>
      <c r="QZJ25" s="452"/>
      <c r="QZK25" s="452"/>
      <c r="QZL25" s="452"/>
      <c r="QZM25" s="99"/>
      <c r="QZN25" s="99"/>
      <c r="QZO25" s="100"/>
      <c r="QZP25" s="101"/>
      <c r="QZQ25" s="99"/>
      <c r="QZR25" s="452"/>
      <c r="QZS25" s="452"/>
      <c r="QZT25" s="452"/>
      <c r="QZU25" s="99"/>
      <c r="QZV25" s="99"/>
      <c r="QZW25" s="100"/>
      <c r="QZX25" s="101"/>
      <c r="QZY25" s="99"/>
      <c r="QZZ25" s="452"/>
      <c r="RAA25" s="452"/>
      <c r="RAB25" s="452"/>
      <c r="RAC25" s="99"/>
      <c r="RAD25" s="99"/>
      <c r="RAE25" s="100"/>
      <c r="RAF25" s="101"/>
      <c r="RAG25" s="99"/>
      <c r="RAH25" s="452"/>
      <c r="RAI25" s="452"/>
      <c r="RAJ25" s="452"/>
      <c r="RAK25" s="99"/>
      <c r="RAL25" s="99"/>
      <c r="RAM25" s="100"/>
      <c r="RAN25" s="101"/>
      <c r="RAO25" s="99"/>
      <c r="RAP25" s="452"/>
      <c r="RAQ25" s="452"/>
      <c r="RAR25" s="452"/>
      <c r="RAS25" s="99"/>
      <c r="RAT25" s="99"/>
      <c r="RAU25" s="100"/>
      <c r="RAV25" s="101"/>
      <c r="RAW25" s="99"/>
      <c r="RAX25" s="452"/>
      <c r="RAY25" s="452"/>
      <c r="RAZ25" s="452"/>
      <c r="RBA25" s="99"/>
      <c r="RBB25" s="99"/>
      <c r="RBC25" s="100"/>
      <c r="RBD25" s="101"/>
      <c r="RBE25" s="99"/>
      <c r="RBF25" s="452"/>
      <c r="RBG25" s="452"/>
      <c r="RBH25" s="452"/>
      <c r="RBI25" s="99"/>
      <c r="RBJ25" s="99"/>
      <c r="RBK25" s="100"/>
      <c r="RBL25" s="101"/>
      <c r="RBM25" s="99"/>
      <c r="RBN25" s="452"/>
      <c r="RBO25" s="452"/>
      <c r="RBP25" s="452"/>
      <c r="RBQ25" s="99"/>
      <c r="RBR25" s="99"/>
      <c r="RBS25" s="100"/>
      <c r="RBT25" s="101"/>
      <c r="RBU25" s="99"/>
      <c r="RBV25" s="452"/>
      <c r="RBW25" s="452"/>
      <c r="RBX25" s="452"/>
      <c r="RBY25" s="99"/>
      <c r="RBZ25" s="99"/>
      <c r="RCA25" s="100"/>
      <c r="RCB25" s="101"/>
      <c r="RCC25" s="99"/>
      <c r="RCD25" s="452"/>
      <c r="RCE25" s="452"/>
      <c r="RCF25" s="452"/>
      <c r="RCG25" s="99"/>
      <c r="RCH25" s="99"/>
      <c r="RCI25" s="100"/>
      <c r="RCJ25" s="101"/>
      <c r="RCK25" s="99"/>
      <c r="RCL25" s="452"/>
      <c r="RCM25" s="452"/>
      <c r="RCN25" s="452"/>
      <c r="RCO25" s="99"/>
      <c r="RCP25" s="99"/>
      <c r="RCQ25" s="100"/>
      <c r="RCR25" s="101"/>
      <c r="RCS25" s="99"/>
      <c r="RCT25" s="452"/>
      <c r="RCU25" s="452"/>
      <c r="RCV25" s="452"/>
      <c r="RCW25" s="99"/>
      <c r="RCX25" s="99"/>
      <c r="RCY25" s="100"/>
      <c r="RCZ25" s="101"/>
      <c r="RDA25" s="99"/>
      <c r="RDB25" s="452"/>
      <c r="RDC25" s="452"/>
      <c r="RDD25" s="452"/>
      <c r="RDE25" s="99"/>
      <c r="RDF25" s="99"/>
      <c r="RDG25" s="100"/>
      <c r="RDH25" s="101"/>
      <c r="RDI25" s="99"/>
      <c r="RDJ25" s="452"/>
      <c r="RDK25" s="452"/>
      <c r="RDL25" s="452"/>
      <c r="RDM25" s="99"/>
      <c r="RDN25" s="99"/>
      <c r="RDO25" s="100"/>
      <c r="RDP25" s="101"/>
      <c r="RDQ25" s="99"/>
      <c r="RDR25" s="452"/>
      <c r="RDS25" s="452"/>
      <c r="RDT25" s="452"/>
      <c r="RDU25" s="99"/>
      <c r="RDV25" s="99"/>
      <c r="RDW25" s="100"/>
      <c r="RDX25" s="101"/>
      <c r="RDY25" s="99"/>
      <c r="RDZ25" s="452"/>
      <c r="REA25" s="452"/>
      <c r="REB25" s="452"/>
      <c r="REC25" s="99"/>
      <c r="RED25" s="99"/>
      <c r="REE25" s="100"/>
      <c r="REF25" s="101"/>
      <c r="REG25" s="99"/>
      <c r="REH25" s="452"/>
      <c r="REI25" s="452"/>
      <c r="REJ25" s="452"/>
      <c r="REK25" s="99"/>
      <c r="REL25" s="99"/>
      <c r="REM25" s="100"/>
      <c r="REN25" s="101"/>
      <c r="REO25" s="99"/>
      <c r="REP25" s="452"/>
      <c r="REQ25" s="452"/>
      <c r="RER25" s="452"/>
      <c r="RES25" s="99"/>
      <c r="RET25" s="99"/>
      <c r="REU25" s="100"/>
      <c r="REV25" s="101"/>
      <c r="REW25" s="99"/>
      <c r="REX25" s="452"/>
      <c r="REY25" s="452"/>
      <c r="REZ25" s="452"/>
      <c r="RFA25" s="99"/>
      <c r="RFB25" s="99"/>
      <c r="RFC25" s="100"/>
      <c r="RFD25" s="101"/>
      <c r="RFE25" s="99"/>
      <c r="RFF25" s="452"/>
      <c r="RFG25" s="452"/>
      <c r="RFH25" s="452"/>
      <c r="RFI25" s="99"/>
      <c r="RFJ25" s="99"/>
      <c r="RFK25" s="100"/>
      <c r="RFL25" s="101"/>
      <c r="RFM25" s="99"/>
      <c r="RFN25" s="452"/>
      <c r="RFO25" s="452"/>
      <c r="RFP25" s="452"/>
      <c r="RFQ25" s="99"/>
      <c r="RFR25" s="99"/>
      <c r="RFS25" s="100"/>
      <c r="RFT25" s="101"/>
      <c r="RFU25" s="99"/>
      <c r="RFV25" s="452"/>
      <c r="RFW25" s="452"/>
      <c r="RFX25" s="452"/>
      <c r="RFY25" s="99"/>
      <c r="RFZ25" s="99"/>
      <c r="RGA25" s="100"/>
      <c r="RGB25" s="101"/>
      <c r="RGC25" s="99"/>
      <c r="RGD25" s="452"/>
      <c r="RGE25" s="452"/>
      <c r="RGF25" s="452"/>
      <c r="RGG25" s="99"/>
      <c r="RGH25" s="99"/>
      <c r="RGI25" s="100"/>
      <c r="RGJ25" s="101"/>
      <c r="RGK25" s="99"/>
      <c r="RGL25" s="452"/>
      <c r="RGM25" s="452"/>
      <c r="RGN25" s="452"/>
      <c r="RGO25" s="99"/>
      <c r="RGP25" s="99"/>
      <c r="RGQ25" s="100"/>
      <c r="RGR25" s="101"/>
      <c r="RGS25" s="99"/>
      <c r="RGT25" s="452"/>
      <c r="RGU25" s="452"/>
      <c r="RGV25" s="452"/>
      <c r="RGW25" s="99"/>
      <c r="RGX25" s="99"/>
      <c r="RGY25" s="100"/>
      <c r="RGZ25" s="101"/>
      <c r="RHA25" s="99"/>
      <c r="RHB25" s="452"/>
      <c r="RHC25" s="452"/>
      <c r="RHD25" s="452"/>
      <c r="RHE25" s="99"/>
      <c r="RHF25" s="99"/>
      <c r="RHG25" s="100"/>
      <c r="RHH25" s="101"/>
      <c r="RHI25" s="99"/>
      <c r="RHJ25" s="452"/>
      <c r="RHK25" s="452"/>
      <c r="RHL25" s="452"/>
      <c r="RHM25" s="99"/>
      <c r="RHN25" s="99"/>
      <c r="RHO25" s="100"/>
      <c r="RHP25" s="101"/>
      <c r="RHQ25" s="99"/>
      <c r="RHR25" s="452"/>
      <c r="RHS25" s="452"/>
      <c r="RHT25" s="452"/>
      <c r="RHU25" s="99"/>
      <c r="RHV25" s="99"/>
      <c r="RHW25" s="100"/>
      <c r="RHX25" s="101"/>
      <c r="RHY25" s="99"/>
      <c r="RHZ25" s="452"/>
      <c r="RIA25" s="452"/>
      <c r="RIB25" s="452"/>
      <c r="RIC25" s="99"/>
      <c r="RID25" s="99"/>
      <c r="RIE25" s="100"/>
      <c r="RIF25" s="101"/>
      <c r="RIG25" s="99"/>
      <c r="RIH25" s="452"/>
      <c r="RII25" s="452"/>
      <c r="RIJ25" s="452"/>
      <c r="RIK25" s="99"/>
      <c r="RIL25" s="99"/>
      <c r="RIM25" s="100"/>
      <c r="RIN25" s="101"/>
      <c r="RIO25" s="99"/>
      <c r="RIP25" s="452"/>
      <c r="RIQ25" s="452"/>
      <c r="RIR25" s="452"/>
      <c r="RIS25" s="99"/>
      <c r="RIT25" s="99"/>
      <c r="RIU25" s="100"/>
      <c r="RIV25" s="101"/>
      <c r="RIW25" s="99"/>
      <c r="RIX25" s="452"/>
      <c r="RIY25" s="452"/>
      <c r="RIZ25" s="452"/>
      <c r="RJA25" s="99"/>
      <c r="RJB25" s="99"/>
      <c r="RJC25" s="100"/>
      <c r="RJD25" s="101"/>
      <c r="RJE25" s="99"/>
      <c r="RJF25" s="452"/>
      <c r="RJG25" s="452"/>
      <c r="RJH25" s="452"/>
      <c r="RJI25" s="99"/>
      <c r="RJJ25" s="99"/>
      <c r="RJK25" s="100"/>
      <c r="RJL25" s="101"/>
      <c r="RJM25" s="99"/>
      <c r="RJN25" s="452"/>
      <c r="RJO25" s="452"/>
      <c r="RJP25" s="452"/>
      <c r="RJQ25" s="99"/>
      <c r="RJR25" s="99"/>
      <c r="RJS25" s="100"/>
      <c r="RJT25" s="101"/>
      <c r="RJU25" s="99"/>
      <c r="RJV25" s="452"/>
      <c r="RJW25" s="452"/>
      <c r="RJX25" s="452"/>
      <c r="RJY25" s="99"/>
      <c r="RJZ25" s="99"/>
      <c r="RKA25" s="100"/>
      <c r="RKB25" s="101"/>
      <c r="RKC25" s="99"/>
      <c r="RKD25" s="452"/>
      <c r="RKE25" s="452"/>
      <c r="RKF25" s="452"/>
      <c r="RKG25" s="99"/>
      <c r="RKH25" s="99"/>
      <c r="RKI25" s="100"/>
      <c r="RKJ25" s="101"/>
      <c r="RKK25" s="99"/>
      <c r="RKL25" s="452"/>
      <c r="RKM25" s="452"/>
      <c r="RKN25" s="452"/>
      <c r="RKO25" s="99"/>
      <c r="RKP25" s="99"/>
      <c r="RKQ25" s="100"/>
      <c r="RKR25" s="101"/>
      <c r="RKS25" s="99"/>
      <c r="RKT25" s="452"/>
      <c r="RKU25" s="452"/>
      <c r="RKV25" s="452"/>
      <c r="RKW25" s="99"/>
      <c r="RKX25" s="99"/>
      <c r="RKY25" s="100"/>
      <c r="RKZ25" s="101"/>
      <c r="RLA25" s="99"/>
      <c r="RLB25" s="452"/>
      <c r="RLC25" s="452"/>
      <c r="RLD25" s="452"/>
      <c r="RLE25" s="99"/>
      <c r="RLF25" s="99"/>
      <c r="RLG25" s="100"/>
      <c r="RLH25" s="101"/>
      <c r="RLI25" s="99"/>
      <c r="RLJ25" s="452"/>
      <c r="RLK25" s="452"/>
      <c r="RLL25" s="452"/>
      <c r="RLM25" s="99"/>
      <c r="RLN25" s="99"/>
      <c r="RLO25" s="100"/>
      <c r="RLP25" s="101"/>
      <c r="RLQ25" s="99"/>
      <c r="RLR25" s="452"/>
      <c r="RLS25" s="452"/>
      <c r="RLT25" s="452"/>
      <c r="RLU25" s="99"/>
      <c r="RLV25" s="99"/>
      <c r="RLW25" s="100"/>
      <c r="RLX25" s="101"/>
      <c r="RLY25" s="99"/>
      <c r="RLZ25" s="452"/>
      <c r="RMA25" s="452"/>
      <c r="RMB25" s="452"/>
      <c r="RMC25" s="99"/>
      <c r="RMD25" s="99"/>
      <c r="RME25" s="100"/>
      <c r="RMF25" s="101"/>
      <c r="RMG25" s="99"/>
      <c r="RMH25" s="452"/>
      <c r="RMI25" s="452"/>
      <c r="RMJ25" s="452"/>
      <c r="RMK25" s="99"/>
      <c r="RML25" s="99"/>
      <c r="RMM25" s="100"/>
      <c r="RMN25" s="101"/>
      <c r="RMO25" s="99"/>
      <c r="RMP25" s="452"/>
      <c r="RMQ25" s="452"/>
      <c r="RMR25" s="452"/>
      <c r="RMS25" s="99"/>
      <c r="RMT25" s="99"/>
      <c r="RMU25" s="100"/>
      <c r="RMV25" s="101"/>
      <c r="RMW25" s="99"/>
      <c r="RMX25" s="452"/>
      <c r="RMY25" s="452"/>
      <c r="RMZ25" s="452"/>
      <c r="RNA25" s="99"/>
      <c r="RNB25" s="99"/>
      <c r="RNC25" s="100"/>
      <c r="RND25" s="101"/>
      <c r="RNE25" s="99"/>
      <c r="RNF25" s="452"/>
      <c r="RNG25" s="452"/>
      <c r="RNH25" s="452"/>
      <c r="RNI25" s="99"/>
      <c r="RNJ25" s="99"/>
      <c r="RNK25" s="100"/>
      <c r="RNL25" s="101"/>
      <c r="RNM25" s="99"/>
      <c r="RNN25" s="452"/>
      <c r="RNO25" s="452"/>
      <c r="RNP25" s="452"/>
      <c r="RNQ25" s="99"/>
      <c r="RNR25" s="99"/>
      <c r="RNS25" s="100"/>
      <c r="RNT25" s="101"/>
      <c r="RNU25" s="99"/>
      <c r="RNV25" s="452"/>
      <c r="RNW25" s="452"/>
      <c r="RNX25" s="452"/>
      <c r="RNY25" s="99"/>
      <c r="RNZ25" s="99"/>
      <c r="ROA25" s="100"/>
      <c r="ROB25" s="101"/>
      <c r="ROC25" s="99"/>
      <c r="ROD25" s="452"/>
      <c r="ROE25" s="452"/>
      <c r="ROF25" s="452"/>
      <c r="ROG25" s="99"/>
      <c r="ROH25" s="99"/>
      <c r="ROI25" s="100"/>
      <c r="ROJ25" s="101"/>
      <c r="ROK25" s="99"/>
      <c r="ROL25" s="452"/>
      <c r="ROM25" s="452"/>
      <c r="RON25" s="452"/>
      <c r="ROO25" s="99"/>
      <c r="ROP25" s="99"/>
      <c r="ROQ25" s="100"/>
      <c r="ROR25" s="101"/>
      <c r="ROS25" s="99"/>
      <c r="ROT25" s="452"/>
      <c r="ROU25" s="452"/>
      <c r="ROV25" s="452"/>
      <c r="ROW25" s="99"/>
      <c r="ROX25" s="99"/>
      <c r="ROY25" s="100"/>
      <c r="ROZ25" s="101"/>
      <c r="RPA25" s="99"/>
      <c r="RPB25" s="452"/>
      <c r="RPC25" s="452"/>
      <c r="RPD25" s="452"/>
      <c r="RPE25" s="99"/>
      <c r="RPF25" s="99"/>
      <c r="RPG25" s="100"/>
      <c r="RPH25" s="101"/>
      <c r="RPI25" s="99"/>
      <c r="RPJ25" s="452"/>
      <c r="RPK25" s="452"/>
      <c r="RPL25" s="452"/>
      <c r="RPM25" s="99"/>
      <c r="RPN25" s="99"/>
      <c r="RPO25" s="100"/>
      <c r="RPP25" s="101"/>
      <c r="RPQ25" s="99"/>
      <c r="RPR25" s="452"/>
      <c r="RPS25" s="452"/>
      <c r="RPT25" s="452"/>
      <c r="RPU25" s="99"/>
      <c r="RPV25" s="99"/>
      <c r="RPW25" s="100"/>
      <c r="RPX25" s="101"/>
      <c r="RPY25" s="99"/>
      <c r="RPZ25" s="452"/>
      <c r="RQA25" s="452"/>
      <c r="RQB25" s="452"/>
      <c r="RQC25" s="99"/>
      <c r="RQD25" s="99"/>
      <c r="RQE25" s="100"/>
      <c r="RQF25" s="101"/>
      <c r="RQG25" s="99"/>
      <c r="RQH25" s="452"/>
      <c r="RQI25" s="452"/>
      <c r="RQJ25" s="452"/>
      <c r="RQK25" s="99"/>
      <c r="RQL25" s="99"/>
      <c r="RQM25" s="100"/>
      <c r="RQN25" s="101"/>
      <c r="RQO25" s="99"/>
      <c r="RQP25" s="452"/>
      <c r="RQQ25" s="452"/>
      <c r="RQR25" s="452"/>
      <c r="RQS25" s="99"/>
      <c r="RQT25" s="99"/>
      <c r="RQU25" s="100"/>
      <c r="RQV25" s="101"/>
      <c r="RQW25" s="99"/>
      <c r="RQX25" s="452"/>
      <c r="RQY25" s="452"/>
      <c r="RQZ25" s="452"/>
      <c r="RRA25" s="99"/>
      <c r="RRB25" s="99"/>
      <c r="RRC25" s="100"/>
      <c r="RRD25" s="101"/>
      <c r="RRE25" s="99"/>
      <c r="RRF25" s="452"/>
      <c r="RRG25" s="452"/>
      <c r="RRH25" s="452"/>
      <c r="RRI25" s="99"/>
      <c r="RRJ25" s="99"/>
      <c r="RRK25" s="100"/>
      <c r="RRL25" s="101"/>
      <c r="RRM25" s="99"/>
      <c r="RRN25" s="452"/>
      <c r="RRO25" s="452"/>
      <c r="RRP25" s="452"/>
      <c r="RRQ25" s="99"/>
      <c r="RRR25" s="99"/>
      <c r="RRS25" s="100"/>
      <c r="RRT25" s="101"/>
      <c r="RRU25" s="99"/>
      <c r="RRV25" s="452"/>
      <c r="RRW25" s="452"/>
      <c r="RRX25" s="452"/>
      <c r="RRY25" s="99"/>
      <c r="RRZ25" s="99"/>
      <c r="RSA25" s="100"/>
      <c r="RSB25" s="101"/>
      <c r="RSC25" s="99"/>
      <c r="RSD25" s="452"/>
      <c r="RSE25" s="452"/>
      <c r="RSF25" s="452"/>
      <c r="RSG25" s="99"/>
      <c r="RSH25" s="99"/>
      <c r="RSI25" s="100"/>
      <c r="RSJ25" s="101"/>
      <c r="RSK25" s="99"/>
      <c r="RSL25" s="452"/>
      <c r="RSM25" s="452"/>
      <c r="RSN25" s="452"/>
      <c r="RSO25" s="99"/>
      <c r="RSP25" s="99"/>
      <c r="RSQ25" s="100"/>
      <c r="RSR25" s="101"/>
      <c r="RSS25" s="99"/>
      <c r="RST25" s="452"/>
      <c r="RSU25" s="452"/>
      <c r="RSV25" s="452"/>
      <c r="RSW25" s="99"/>
      <c r="RSX25" s="99"/>
      <c r="RSY25" s="100"/>
      <c r="RSZ25" s="101"/>
      <c r="RTA25" s="99"/>
      <c r="RTB25" s="452"/>
      <c r="RTC25" s="452"/>
      <c r="RTD25" s="452"/>
      <c r="RTE25" s="99"/>
      <c r="RTF25" s="99"/>
      <c r="RTG25" s="100"/>
      <c r="RTH25" s="101"/>
      <c r="RTI25" s="99"/>
      <c r="RTJ25" s="452"/>
      <c r="RTK25" s="452"/>
      <c r="RTL25" s="452"/>
      <c r="RTM25" s="99"/>
      <c r="RTN25" s="99"/>
      <c r="RTO25" s="100"/>
      <c r="RTP25" s="101"/>
      <c r="RTQ25" s="99"/>
      <c r="RTR25" s="452"/>
      <c r="RTS25" s="452"/>
      <c r="RTT25" s="452"/>
      <c r="RTU25" s="99"/>
      <c r="RTV25" s="99"/>
      <c r="RTW25" s="100"/>
      <c r="RTX25" s="101"/>
      <c r="RTY25" s="99"/>
      <c r="RTZ25" s="452"/>
      <c r="RUA25" s="452"/>
      <c r="RUB25" s="452"/>
      <c r="RUC25" s="99"/>
      <c r="RUD25" s="99"/>
      <c r="RUE25" s="100"/>
      <c r="RUF25" s="101"/>
      <c r="RUG25" s="99"/>
      <c r="RUH25" s="452"/>
      <c r="RUI25" s="452"/>
      <c r="RUJ25" s="452"/>
      <c r="RUK25" s="99"/>
      <c r="RUL25" s="99"/>
      <c r="RUM25" s="100"/>
      <c r="RUN25" s="101"/>
      <c r="RUO25" s="99"/>
      <c r="RUP25" s="452"/>
      <c r="RUQ25" s="452"/>
      <c r="RUR25" s="452"/>
      <c r="RUS25" s="99"/>
      <c r="RUT25" s="99"/>
      <c r="RUU25" s="100"/>
      <c r="RUV25" s="101"/>
      <c r="RUW25" s="99"/>
      <c r="RUX25" s="452"/>
      <c r="RUY25" s="452"/>
      <c r="RUZ25" s="452"/>
      <c r="RVA25" s="99"/>
      <c r="RVB25" s="99"/>
      <c r="RVC25" s="100"/>
      <c r="RVD25" s="101"/>
      <c r="RVE25" s="99"/>
      <c r="RVF25" s="452"/>
      <c r="RVG25" s="452"/>
      <c r="RVH25" s="452"/>
      <c r="RVI25" s="99"/>
      <c r="RVJ25" s="99"/>
      <c r="RVK25" s="100"/>
      <c r="RVL25" s="101"/>
      <c r="RVM25" s="99"/>
      <c r="RVN25" s="452"/>
      <c r="RVO25" s="452"/>
      <c r="RVP25" s="452"/>
      <c r="RVQ25" s="99"/>
      <c r="RVR25" s="99"/>
      <c r="RVS25" s="100"/>
      <c r="RVT25" s="101"/>
      <c r="RVU25" s="99"/>
      <c r="RVV25" s="452"/>
      <c r="RVW25" s="452"/>
      <c r="RVX25" s="452"/>
      <c r="RVY25" s="99"/>
      <c r="RVZ25" s="99"/>
      <c r="RWA25" s="100"/>
      <c r="RWB25" s="101"/>
      <c r="RWC25" s="99"/>
      <c r="RWD25" s="452"/>
      <c r="RWE25" s="452"/>
      <c r="RWF25" s="452"/>
      <c r="RWG25" s="99"/>
      <c r="RWH25" s="99"/>
      <c r="RWI25" s="100"/>
      <c r="RWJ25" s="101"/>
      <c r="RWK25" s="99"/>
      <c r="RWL25" s="452"/>
      <c r="RWM25" s="452"/>
      <c r="RWN25" s="452"/>
      <c r="RWO25" s="99"/>
      <c r="RWP25" s="99"/>
      <c r="RWQ25" s="100"/>
      <c r="RWR25" s="101"/>
      <c r="RWS25" s="99"/>
      <c r="RWT25" s="452"/>
      <c r="RWU25" s="452"/>
      <c r="RWV25" s="452"/>
      <c r="RWW25" s="99"/>
      <c r="RWX25" s="99"/>
      <c r="RWY25" s="100"/>
      <c r="RWZ25" s="101"/>
      <c r="RXA25" s="99"/>
      <c r="RXB25" s="452"/>
      <c r="RXC25" s="452"/>
      <c r="RXD25" s="452"/>
      <c r="RXE25" s="99"/>
      <c r="RXF25" s="99"/>
      <c r="RXG25" s="100"/>
      <c r="RXH25" s="101"/>
      <c r="RXI25" s="99"/>
      <c r="RXJ25" s="452"/>
      <c r="RXK25" s="452"/>
      <c r="RXL25" s="452"/>
      <c r="RXM25" s="99"/>
      <c r="RXN25" s="99"/>
      <c r="RXO25" s="100"/>
      <c r="RXP25" s="101"/>
      <c r="RXQ25" s="99"/>
      <c r="RXR25" s="452"/>
      <c r="RXS25" s="452"/>
      <c r="RXT25" s="452"/>
      <c r="RXU25" s="99"/>
      <c r="RXV25" s="99"/>
      <c r="RXW25" s="100"/>
      <c r="RXX25" s="101"/>
      <c r="RXY25" s="99"/>
      <c r="RXZ25" s="452"/>
      <c r="RYA25" s="452"/>
      <c r="RYB25" s="452"/>
      <c r="RYC25" s="99"/>
      <c r="RYD25" s="99"/>
      <c r="RYE25" s="100"/>
      <c r="RYF25" s="101"/>
      <c r="RYG25" s="99"/>
      <c r="RYH25" s="452"/>
      <c r="RYI25" s="452"/>
      <c r="RYJ25" s="452"/>
      <c r="RYK25" s="99"/>
      <c r="RYL25" s="99"/>
      <c r="RYM25" s="100"/>
      <c r="RYN25" s="101"/>
      <c r="RYO25" s="99"/>
      <c r="RYP25" s="452"/>
      <c r="RYQ25" s="452"/>
      <c r="RYR25" s="452"/>
      <c r="RYS25" s="99"/>
      <c r="RYT25" s="99"/>
      <c r="RYU25" s="100"/>
      <c r="RYV25" s="101"/>
      <c r="RYW25" s="99"/>
      <c r="RYX25" s="452"/>
      <c r="RYY25" s="452"/>
      <c r="RYZ25" s="452"/>
      <c r="RZA25" s="99"/>
      <c r="RZB25" s="99"/>
      <c r="RZC25" s="100"/>
      <c r="RZD25" s="101"/>
      <c r="RZE25" s="99"/>
      <c r="RZF25" s="452"/>
      <c r="RZG25" s="452"/>
      <c r="RZH25" s="452"/>
      <c r="RZI25" s="99"/>
      <c r="RZJ25" s="99"/>
      <c r="RZK25" s="100"/>
      <c r="RZL25" s="101"/>
      <c r="RZM25" s="99"/>
      <c r="RZN25" s="452"/>
      <c r="RZO25" s="452"/>
      <c r="RZP25" s="452"/>
      <c r="RZQ25" s="99"/>
      <c r="RZR25" s="99"/>
      <c r="RZS25" s="100"/>
      <c r="RZT25" s="101"/>
      <c r="RZU25" s="99"/>
      <c r="RZV25" s="452"/>
      <c r="RZW25" s="452"/>
      <c r="RZX25" s="452"/>
      <c r="RZY25" s="99"/>
      <c r="RZZ25" s="99"/>
      <c r="SAA25" s="100"/>
      <c r="SAB25" s="101"/>
      <c r="SAC25" s="99"/>
      <c r="SAD25" s="452"/>
      <c r="SAE25" s="452"/>
      <c r="SAF25" s="452"/>
      <c r="SAG25" s="99"/>
      <c r="SAH25" s="99"/>
      <c r="SAI25" s="100"/>
      <c r="SAJ25" s="101"/>
      <c r="SAK25" s="99"/>
      <c r="SAL25" s="452"/>
      <c r="SAM25" s="452"/>
      <c r="SAN25" s="452"/>
      <c r="SAO25" s="99"/>
      <c r="SAP25" s="99"/>
      <c r="SAQ25" s="100"/>
      <c r="SAR25" s="101"/>
      <c r="SAS25" s="99"/>
      <c r="SAT25" s="452"/>
      <c r="SAU25" s="452"/>
      <c r="SAV25" s="452"/>
      <c r="SAW25" s="99"/>
      <c r="SAX25" s="99"/>
      <c r="SAY25" s="100"/>
      <c r="SAZ25" s="101"/>
      <c r="SBA25" s="99"/>
      <c r="SBB25" s="452"/>
      <c r="SBC25" s="452"/>
      <c r="SBD25" s="452"/>
      <c r="SBE25" s="99"/>
      <c r="SBF25" s="99"/>
      <c r="SBG25" s="100"/>
      <c r="SBH25" s="101"/>
      <c r="SBI25" s="99"/>
      <c r="SBJ25" s="452"/>
      <c r="SBK25" s="452"/>
      <c r="SBL25" s="452"/>
      <c r="SBM25" s="99"/>
      <c r="SBN25" s="99"/>
      <c r="SBO25" s="100"/>
      <c r="SBP25" s="101"/>
      <c r="SBQ25" s="99"/>
      <c r="SBR25" s="452"/>
      <c r="SBS25" s="452"/>
      <c r="SBT25" s="452"/>
      <c r="SBU25" s="99"/>
      <c r="SBV25" s="99"/>
      <c r="SBW25" s="100"/>
      <c r="SBX25" s="101"/>
      <c r="SBY25" s="99"/>
      <c r="SBZ25" s="452"/>
      <c r="SCA25" s="452"/>
      <c r="SCB25" s="452"/>
      <c r="SCC25" s="99"/>
      <c r="SCD25" s="99"/>
      <c r="SCE25" s="100"/>
      <c r="SCF25" s="101"/>
      <c r="SCG25" s="99"/>
      <c r="SCH25" s="452"/>
      <c r="SCI25" s="452"/>
      <c r="SCJ25" s="452"/>
      <c r="SCK25" s="99"/>
      <c r="SCL25" s="99"/>
      <c r="SCM25" s="100"/>
      <c r="SCN25" s="101"/>
      <c r="SCO25" s="99"/>
      <c r="SCP25" s="452"/>
      <c r="SCQ25" s="452"/>
      <c r="SCR25" s="452"/>
      <c r="SCS25" s="99"/>
      <c r="SCT25" s="99"/>
      <c r="SCU25" s="100"/>
      <c r="SCV25" s="101"/>
      <c r="SCW25" s="99"/>
      <c r="SCX25" s="452"/>
      <c r="SCY25" s="452"/>
      <c r="SCZ25" s="452"/>
      <c r="SDA25" s="99"/>
      <c r="SDB25" s="99"/>
      <c r="SDC25" s="100"/>
      <c r="SDD25" s="101"/>
      <c r="SDE25" s="99"/>
      <c r="SDF25" s="452"/>
      <c r="SDG25" s="452"/>
      <c r="SDH25" s="452"/>
      <c r="SDI25" s="99"/>
      <c r="SDJ25" s="99"/>
      <c r="SDK25" s="100"/>
      <c r="SDL25" s="101"/>
      <c r="SDM25" s="99"/>
      <c r="SDN25" s="452"/>
      <c r="SDO25" s="452"/>
      <c r="SDP25" s="452"/>
      <c r="SDQ25" s="99"/>
      <c r="SDR25" s="99"/>
      <c r="SDS25" s="100"/>
      <c r="SDT25" s="101"/>
      <c r="SDU25" s="99"/>
      <c r="SDV25" s="452"/>
      <c r="SDW25" s="452"/>
      <c r="SDX25" s="452"/>
      <c r="SDY25" s="99"/>
      <c r="SDZ25" s="99"/>
      <c r="SEA25" s="100"/>
      <c r="SEB25" s="101"/>
      <c r="SEC25" s="99"/>
      <c r="SED25" s="452"/>
      <c r="SEE25" s="452"/>
      <c r="SEF25" s="452"/>
      <c r="SEG25" s="99"/>
      <c r="SEH25" s="99"/>
      <c r="SEI25" s="100"/>
      <c r="SEJ25" s="101"/>
      <c r="SEK25" s="99"/>
      <c r="SEL25" s="452"/>
      <c r="SEM25" s="452"/>
      <c r="SEN25" s="452"/>
      <c r="SEO25" s="99"/>
      <c r="SEP25" s="99"/>
      <c r="SEQ25" s="100"/>
      <c r="SER25" s="101"/>
      <c r="SES25" s="99"/>
      <c r="SET25" s="452"/>
      <c r="SEU25" s="452"/>
      <c r="SEV25" s="452"/>
      <c r="SEW25" s="99"/>
      <c r="SEX25" s="99"/>
      <c r="SEY25" s="100"/>
      <c r="SEZ25" s="101"/>
      <c r="SFA25" s="99"/>
      <c r="SFB25" s="452"/>
      <c r="SFC25" s="452"/>
      <c r="SFD25" s="452"/>
      <c r="SFE25" s="99"/>
      <c r="SFF25" s="99"/>
      <c r="SFG25" s="100"/>
      <c r="SFH25" s="101"/>
      <c r="SFI25" s="99"/>
      <c r="SFJ25" s="452"/>
      <c r="SFK25" s="452"/>
      <c r="SFL25" s="452"/>
      <c r="SFM25" s="99"/>
      <c r="SFN25" s="99"/>
      <c r="SFO25" s="100"/>
      <c r="SFP25" s="101"/>
      <c r="SFQ25" s="99"/>
      <c r="SFR25" s="452"/>
      <c r="SFS25" s="452"/>
      <c r="SFT25" s="452"/>
      <c r="SFU25" s="99"/>
      <c r="SFV25" s="99"/>
      <c r="SFW25" s="100"/>
      <c r="SFX25" s="101"/>
      <c r="SFY25" s="99"/>
      <c r="SFZ25" s="452"/>
      <c r="SGA25" s="452"/>
      <c r="SGB25" s="452"/>
      <c r="SGC25" s="99"/>
      <c r="SGD25" s="99"/>
      <c r="SGE25" s="100"/>
      <c r="SGF25" s="101"/>
      <c r="SGG25" s="99"/>
      <c r="SGH25" s="452"/>
      <c r="SGI25" s="452"/>
      <c r="SGJ25" s="452"/>
      <c r="SGK25" s="99"/>
      <c r="SGL25" s="99"/>
      <c r="SGM25" s="100"/>
      <c r="SGN25" s="101"/>
      <c r="SGO25" s="99"/>
      <c r="SGP25" s="452"/>
      <c r="SGQ25" s="452"/>
      <c r="SGR25" s="452"/>
      <c r="SGS25" s="99"/>
      <c r="SGT25" s="99"/>
      <c r="SGU25" s="100"/>
      <c r="SGV25" s="101"/>
      <c r="SGW25" s="99"/>
      <c r="SGX25" s="452"/>
      <c r="SGY25" s="452"/>
      <c r="SGZ25" s="452"/>
      <c r="SHA25" s="99"/>
      <c r="SHB25" s="99"/>
      <c r="SHC25" s="100"/>
      <c r="SHD25" s="101"/>
      <c r="SHE25" s="99"/>
      <c r="SHF25" s="452"/>
      <c r="SHG25" s="452"/>
      <c r="SHH25" s="452"/>
      <c r="SHI25" s="99"/>
      <c r="SHJ25" s="99"/>
      <c r="SHK25" s="100"/>
      <c r="SHL25" s="101"/>
      <c r="SHM25" s="99"/>
      <c r="SHN25" s="452"/>
      <c r="SHO25" s="452"/>
      <c r="SHP25" s="452"/>
      <c r="SHQ25" s="99"/>
      <c r="SHR25" s="99"/>
      <c r="SHS25" s="100"/>
      <c r="SHT25" s="101"/>
      <c r="SHU25" s="99"/>
      <c r="SHV25" s="452"/>
      <c r="SHW25" s="452"/>
      <c r="SHX25" s="452"/>
      <c r="SHY25" s="99"/>
      <c r="SHZ25" s="99"/>
      <c r="SIA25" s="100"/>
      <c r="SIB25" s="101"/>
      <c r="SIC25" s="99"/>
      <c r="SID25" s="452"/>
      <c r="SIE25" s="452"/>
      <c r="SIF25" s="452"/>
      <c r="SIG25" s="99"/>
      <c r="SIH25" s="99"/>
      <c r="SII25" s="100"/>
      <c r="SIJ25" s="101"/>
      <c r="SIK25" s="99"/>
      <c r="SIL25" s="452"/>
      <c r="SIM25" s="452"/>
      <c r="SIN25" s="452"/>
      <c r="SIO25" s="99"/>
      <c r="SIP25" s="99"/>
      <c r="SIQ25" s="100"/>
      <c r="SIR25" s="101"/>
      <c r="SIS25" s="99"/>
      <c r="SIT25" s="452"/>
      <c r="SIU25" s="452"/>
      <c r="SIV25" s="452"/>
      <c r="SIW25" s="99"/>
      <c r="SIX25" s="99"/>
      <c r="SIY25" s="100"/>
      <c r="SIZ25" s="101"/>
      <c r="SJA25" s="99"/>
      <c r="SJB25" s="452"/>
      <c r="SJC25" s="452"/>
      <c r="SJD25" s="452"/>
      <c r="SJE25" s="99"/>
      <c r="SJF25" s="99"/>
      <c r="SJG25" s="100"/>
      <c r="SJH25" s="101"/>
      <c r="SJI25" s="99"/>
      <c r="SJJ25" s="452"/>
      <c r="SJK25" s="452"/>
      <c r="SJL25" s="452"/>
      <c r="SJM25" s="99"/>
      <c r="SJN25" s="99"/>
      <c r="SJO25" s="100"/>
      <c r="SJP25" s="101"/>
      <c r="SJQ25" s="99"/>
      <c r="SJR25" s="452"/>
      <c r="SJS25" s="452"/>
      <c r="SJT25" s="452"/>
      <c r="SJU25" s="99"/>
      <c r="SJV25" s="99"/>
      <c r="SJW25" s="100"/>
      <c r="SJX25" s="101"/>
      <c r="SJY25" s="99"/>
      <c r="SJZ25" s="452"/>
      <c r="SKA25" s="452"/>
      <c r="SKB25" s="452"/>
      <c r="SKC25" s="99"/>
      <c r="SKD25" s="99"/>
      <c r="SKE25" s="100"/>
      <c r="SKF25" s="101"/>
      <c r="SKG25" s="99"/>
      <c r="SKH25" s="452"/>
      <c r="SKI25" s="452"/>
      <c r="SKJ25" s="452"/>
      <c r="SKK25" s="99"/>
      <c r="SKL25" s="99"/>
      <c r="SKM25" s="100"/>
      <c r="SKN25" s="101"/>
      <c r="SKO25" s="99"/>
      <c r="SKP25" s="452"/>
      <c r="SKQ25" s="452"/>
      <c r="SKR25" s="452"/>
      <c r="SKS25" s="99"/>
      <c r="SKT25" s="99"/>
      <c r="SKU25" s="100"/>
      <c r="SKV25" s="101"/>
      <c r="SKW25" s="99"/>
      <c r="SKX25" s="452"/>
      <c r="SKY25" s="452"/>
      <c r="SKZ25" s="452"/>
      <c r="SLA25" s="99"/>
      <c r="SLB25" s="99"/>
      <c r="SLC25" s="100"/>
      <c r="SLD25" s="101"/>
      <c r="SLE25" s="99"/>
      <c r="SLF25" s="452"/>
      <c r="SLG25" s="452"/>
      <c r="SLH25" s="452"/>
      <c r="SLI25" s="99"/>
      <c r="SLJ25" s="99"/>
      <c r="SLK25" s="100"/>
      <c r="SLL25" s="101"/>
      <c r="SLM25" s="99"/>
      <c r="SLN25" s="452"/>
      <c r="SLO25" s="452"/>
      <c r="SLP25" s="452"/>
      <c r="SLQ25" s="99"/>
      <c r="SLR25" s="99"/>
      <c r="SLS25" s="100"/>
      <c r="SLT25" s="101"/>
      <c r="SLU25" s="99"/>
      <c r="SLV25" s="452"/>
      <c r="SLW25" s="452"/>
      <c r="SLX25" s="452"/>
      <c r="SLY25" s="99"/>
      <c r="SLZ25" s="99"/>
      <c r="SMA25" s="100"/>
      <c r="SMB25" s="101"/>
      <c r="SMC25" s="99"/>
      <c r="SMD25" s="452"/>
      <c r="SME25" s="452"/>
      <c r="SMF25" s="452"/>
      <c r="SMG25" s="99"/>
      <c r="SMH25" s="99"/>
      <c r="SMI25" s="100"/>
      <c r="SMJ25" s="101"/>
      <c r="SMK25" s="99"/>
      <c r="SML25" s="452"/>
      <c r="SMM25" s="452"/>
      <c r="SMN25" s="452"/>
      <c r="SMO25" s="99"/>
      <c r="SMP25" s="99"/>
      <c r="SMQ25" s="100"/>
      <c r="SMR25" s="101"/>
      <c r="SMS25" s="99"/>
      <c r="SMT25" s="452"/>
      <c r="SMU25" s="452"/>
      <c r="SMV25" s="452"/>
      <c r="SMW25" s="99"/>
      <c r="SMX25" s="99"/>
      <c r="SMY25" s="100"/>
      <c r="SMZ25" s="101"/>
      <c r="SNA25" s="99"/>
      <c r="SNB25" s="452"/>
      <c r="SNC25" s="452"/>
      <c r="SND25" s="452"/>
      <c r="SNE25" s="99"/>
      <c r="SNF25" s="99"/>
      <c r="SNG25" s="100"/>
      <c r="SNH25" s="101"/>
      <c r="SNI25" s="99"/>
      <c r="SNJ25" s="452"/>
      <c r="SNK25" s="452"/>
      <c r="SNL25" s="452"/>
      <c r="SNM25" s="99"/>
      <c r="SNN25" s="99"/>
      <c r="SNO25" s="100"/>
      <c r="SNP25" s="101"/>
      <c r="SNQ25" s="99"/>
      <c r="SNR25" s="452"/>
      <c r="SNS25" s="452"/>
      <c r="SNT25" s="452"/>
      <c r="SNU25" s="99"/>
      <c r="SNV25" s="99"/>
      <c r="SNW25" s="100"/>
      <c r="SNX25" s="101"/>
      <c r="SNY25" s="99"/>
      <c r="SNZ25" s="452"/>
      <c r="SOA25" s="452"/>
      <c r="SOB25" s="452"/>
      <c r="SOC25" s="99"/>
      <c r="SOD25" s="99"/>
      <c r="SOE25" s="100"/>
      <c r="SOF25" s="101"/>
      <c r="SOG25" s="99"/>
      <c r="SOH25" s="452"/>
      <c r="SOI25" s="452"/>
      <c r="SOJ25" s="452"/>
      <c r="SOK25" s="99"/>
      <c r="SOL25" s="99"/>
      <c r="SOM25" s="100"/>
      <c r="SON25" s="101"/>
      <c r="SOO25" s="99"/>
      <c r="SOP25" s="452"/>
      <c r="SOQ25" s="452"/>
      <c r="SOR25" s="452"/>
      <c r="SOS25" s="99"/>
      <c r="SOT25" s="99"/>
      <c r="SOU25" s="100"/>
      <c r="SOV25" s="101"/>
      <c r="SOW25" s="99"/>
      <c r="SOX25" s="452"/>
      <c r="SOY25" s="452"/>
      <c r="SOZ25" s="452"/>
      <c r="SPA25" s="99"/>
      <c r="SPB25" s="99"/>
      <c r="SPC25" s="100"/>
      <c r="SPD25" s="101"/>
      <c r="SPE25" s="99"/>
      <c r="SPF25" s="452"/>
      <c r="SPG25" s="452"/>
      <c r="SPH25" s="452"/>
      <c r="SPI25" s="99"/>
      <c r="SPJ25" s="99"/>
      <c r="SPK25" s="100"/>
      <c r="SPL25" s="101"/>
      <c r="SPM25" s="99"/>
      <c r="SPN25" s="452"/>
      <c r="SPO25" s="452"/>
      <c r="SPP25" s="452"/>
      <c r="SPQ25" s="99"/>
      <c r="SPR25" s="99"/>
      <c r="SPS25" s="100"/>
      <c r="SPT25" s="101"/>
      <c r="SPU25" s="99"/>
      <c r="SPV25" s="452"/>
      <c r="SPW25" s="452"/>
      <c r="SPX25" s="452"/>
      <c r="SPY25" s="99"/>
      <c r="SPZ25" s="99"/>
      <c r="SQA25" s="100"/>
      <c r="SQB25" s="101"/>
      <c r="SQC25" s="99"/>
      <c r="SQD25" s="452"/>
      <c r="SQE25" s="452"/>
      <c r="SQF25" s="452"/>
      <c r="SQG25" s="99"/>
      <c r="SQH25" s="99"/>
      <c r="SQI25" s="100"/>
      <c r="SQJ25" s="101"/>
      <c r="SQK25" s="99"/>
      <c r="SQL25" s="452"/>
      <c r="SQM25" s="452"/>
      <c r="SQN25" s="452"/>
      <c r="SQO25" s="99"/>
      <c r="SQP25" s="99"/>
      <c r="SQQ25" s="100"/>
      <c r="SQR25" s="101"/>
      <c r="SQS25" s="99"/>
      <c r="SQT25" s="452"/>
      <c r="SQU25" s="452"/>
      <c r="SQV25" s="452"/>
      <c r="SQW25" s="99"/>
      <c r="SQX25" s="99"/>
      <c r="SQY25" s="100"/>
      <c r="SQZ25" s="101"/>
      <c r="SRA25" s="99"/>
      <c r="SRB25" s="452"/>
      <c r="SRC25" s="452"/>
      <c r="SRD25" s="452"/>
      <c r="SRE25" s="99"/>
      <c r="SRF25" s="99"/>
      <c r="SRG25" s="100"/>
      <c r="SRH25" s="101"/>
      <c r="SRI25" s="99"/>
      <c r="SRJ25" s="452"/>
      <c r="SRK25" s="452"/>
      <c r="SRL25" s="452"/>
      <c r="SRM25" s="99"/>
      <c r="SRN25" s="99"/>
      <c r="SRO25" s="100"/>
      <c r="SRP25" s="101"/>
      <c r="SRQ25" s="99"/>
      <c r="SRR25" s="452"/>
      <c r="SRS25" s="452"/>
      <c r="SRT25" s="452"/>
      <c r="SRU25" s="99"/>
      <c r="SRV25" s="99"/>
      <c r="SRW25" s="100"/>
      <c r="SRX25" s="101"/>
      <c r="SRY25" s="99"/>
      <c r="SRZ25" s="452"/>
      <c r="SSA25" s="452"/>
      <c r="SSB25" s="452"/>
      <c r="SSC25" s="99"/>
      <c r="SSD25" s="99"/>
      <c r="SSE25" s="100"/>
      <c r="SSF25" s="101"/>
      <c r="SSG25" s="99"/>
      <c r="SSH25" s="452"/>
      <c r="SSI25" s="452"/>
      <c r="SSJ25" s="452"/>
      <c r="SSK25" s="99"/>
      <c r="SSL25" s="99"/>
      <c r="SSM25" s="100"/>
      <c r="SSN25" s="101"/>
      <c r="SSO25" s="99"/>
      <c r="SSP25" s="452"/>
      <c r="SSQ25" s="452"/>
      <c r="SSR25" s="452"/>
      <c r="SSS25" s="99"/>
      <c r="SST25" s="99"/>
      <c r="SSU25" s="100"/>
      <c r="SSV25" s="101"/>
      <c r="SSW25" s="99"/>
      <c r="SSX25" s="452"/>
      <c r="SSY25" s="452"/>
      <c r="SSZ25" s="452"/>
      <c r="STA25" s="99"/>
      <c r="STB25" s="99"/>
      <c r="STC25" s="100"/>
      <c r="STD25" s="101"/>
      <c r="STE25" s="99"/>
      <c r="STF25" s="452"/>
      <c r="STG25" s="452"/>
      <c r="STH25" s="452"/>
      <c r="STI25" s="99"/>
      <c r="STJ25" s="99"/>
      <c r="STK25" s="100"/>
      <c r="STL25" s="101"/>
      <c r="STM25" s="99"/>
      <c r="STN25" s="452"/>
      <c r="STO25" s="452"/>
      <c r="STP25" s="452"/>
      <c r="STQ25" s="99"/>
      <c r="STR25" s="99"/>
      <c r="STS25" s="100"/>
      <c r="STT25" s="101"/>
      <c r="STU25" s="99"/>
      <c r="STV25" s="452"/>
      <c r="STW25" s="452"/>
      <c r="STX25" s="452"/>
      <c r="STY25" s="99"/>
      <c r="STZ25" s="99"/>
      <c r="SUA25" s="100"/>
      <c r="SUB25" s="101"/>
      <c r="SUC25" s="99"/>
      <c r="SUD25" s="452"/>
      <c r="SUE25" s="452"/>
      <c r="SUF25" s="452"/>
      <c r="SUG25" s="99"/>
      <c r="SUH25" s="99"/>
      <c r="SUI25" s="100"/>
      <c r="SUJ25" s="101"/>
      <c r="SUK25" s="99"/>
      <c r="SUL25" s="452"/>
      <c r="SUM25" s="452"/>
      <c r="SUN25" s="452"/>
      <c r="SUO25" s="99"/>
      <c r="SUP25" s="99"/>
      <c r="SUQ25" s="100"/>
      <c r="SUR25" s="101"/>
      <c r="SUS25" s="99"/>
      <c r="SUT25" s="452"/>
      <c r="SUU25" s="452"/>
      <c r="SUV25" s="452"/>
      <c r="SUW25" s="99"/>
      <c r="SUX25" s="99"/>
      <c r="SUY25" s="100"/>
      <c r="SUZ25" s="101"/>
      <c r="SVA25" s="99"/>
      <c r="SVB25" s="452"/>
      <c r="SVC25" s="452"/>
      <c r="SVD25" s="452"/>
      <c r="SVE25" s="99"/>
      <c r="SVF25" s="99"/>
      <c r="SVG25" s="100"/>
      <c r="SVH25" s="101"/>
      <c r="SVI25" s="99"/>
      <c r="SVJ25" s="452"/>
      <c r="SVK25" s="452"/>
      <c r="SVL25" s="452"/>
      <c r="SVM25" s="99"/>
      <c r="SVN25" s="99"/>
      <c r="SVO25" s="100"/>
      <c r="SVP25" s="101"/>
      <c r="SVQ25" s="99"/>
      <c r="SVR25" s="452"/>
      <c r="SVS25" s="452"/>
      <c r="SVT25" s="452"/>
      <c r="SVU25" s="99"/>
      <c r="SVV25" s="99"/>
      <c r="SVW25" s="100"/>
      <c r="SVX25" s="101"/>
      <c r="SVY25" s="99"/>
      <c r="SVZ25" s="452"/>
      <c r="SWA25" s="452"/>
      <c r="SWB25" s="452"/>
      <c r="SWC25" s="99"/>
      <c r="SWD25" s="99"/>
      <c r="SWE25" s="100"/>
      <c r="SWF25" s="101"/>
      <c r="SWG25" s="99"/>
      <c r="SWH25" s="452"/>
      <c r="SWI25" s="452"/>
      <c r="SWJ25" s="452"/>
      <c r="SWK25" s="99"/>
      <c r="SWL25" s="99"/>
      <c r="SWM25" s="100"/>
      <c r="SWN25" s="101"/>
      <c r="SWO25" s="99"/>
      <c r="SWP25" s="452"/>
      <c r="SWQ25" s="452"/>
      <c r="SWR25" s="452"/>
      <c r="SWS25" s="99"/>
      <c r="SWT25" s="99"/>
      <c r="SWU25" s="100"/>
      <c r="SWV25" s="101"/>
      <c r="SWW25" s="99"/>
      <c r="SWX25" s="452"/>
      <c r="SWY25" s="452"/>
      <c r="SWZ25" s="452"/>
      <c r="SXA25" s="99"/>
      <c r="SXB25" s="99"/>
      <c r="SXC25" s="100"/>
      <c r="SXD25" s="101"/>
      <c r="SXE25" s="99"/>
      <c r="SXF25" s="452"/>
      <c r="SXG25" s="452"/>
      <c r="SXH25" s="452"/>
      <c r="SXI25" s="99"/>
      <c r="SXJ25" s="99"/>
      <c r="SXK25" s="100"/>
      <c r="SXL25" s="101"/>
      <c r="SXM25" s="99"/>
      <c r="SXN25" s="452"/>
      <c r="SXO25" s="452"/>
      <c r="SXP25" s="452"/>
      <c r="SXQ25" s="99"/>
      <c r="SXR25" s="99"/>
      <c r="SXS25" s="100"/>
      <c r="SXT25" s="101"/>
      <c r="SXU25" s="99"/>
      <c r="SXV25" s="452"/>
      <c r="SXW25" s="452"/>
      <c r="SXX25" s="452"/>
      <c r="SXY25" s="99"/>
      <c r="SXZ25" s="99"/>
      <c r="SYA25" s="100"/>
      <c r="SYB25" s="101"/>
      <c r="SYC25" s="99"/>
      <c r="SYD25" s="452"/>
      <c r="SYE25" s="452"/>
      <c r="SYF25" s="452"/>
      <c r="SYG25" s="99"/>
      <c r="SYH25" s="99"/>
      <c r="SYI25" s="100"/>
      <c r="SYJ25" s="101"/>
      <c r="SYK25" s="99"/>
      <c r="SYL25" s="452"/>
      <c r="SYM25" s="452"/>
      <c r="SYN25" s="452"/>
      <c r="SYO25" s="99"/>
      <c r="SYP25" s="99"/>
      <c r="SYQ25" s="100"/>
      <c r="SYR25" s="101"/>
      <c r="SYS25" s="99"/>
      <c r="SYT25" s="452"/>
      <c r="SYU25" s="452"/>
      <c r="SYV25" s="452"/>
      <c r="SYW25" s="99"/>
      <c r="SYX25" s="99"/>
      <c r="SYY25" s="100"/>
      <c r="SYZ25" s="101"/>
      <c r="SZA25" s="99"/>
      <c r="SZB25" s="452"/>
      <c r="SZC25" s="452"/>
      <c r="SZD25" s="452"/>
      <c r="SZE25" s="99"/>
      <c r="SZF25" s="99"/>
      <c r="SZG25" s="100"/>
      <c r="SZH25" s="101"/>
      <c r="SZI25" s="99"/>
      <c r="SZJ25" s="452"/>
      <c r="SZK25" s="452"/>
      <c r="SZL25" s="452"/>
      <c r="SZM25" s="99"/>
      <c r="SZN25" s="99"/>
      <c r="SZO25" s="100"/>
      <c r="SZP25" s="101"/>
      <c r="SZQ25" s="99"/>
      <c r="SZR25" s="452"/>
      <c r="SZS25" s="452"/>
      <c r="SZT25" s="452"/>
      <c r="SZU25" s="99"/>
      <c r="SZV25" s="99"/>
      <c r="SZW25" s="100"/>
      <c r="SZX25" s="101"/>
      <c r="SZY25" s="99"/>
      <c r="SZZ25" s="452"/>
      <c r="TAA25" s="452"/>
      <c r="TAB25" s="452"/>
      <c r="TAC25" s="99"/>
      <c r="TAD25" s="99"/>
      <c r="TAE25" s="100"/>
      <c r="TAF25" s="101"/>
      <c r="TAG25" s="99"/>
      <c r="TAH25" s="452"/>
      <c r="TAI25" s="452"/>
      <c r="TAJ25" s="452"/>
      <c r="TAK25" s="99"/>
      <c r="TAL25" s="99"/>
      <c r="TAM25" s="100"/>
      <c r="TAN25" s="101"/>
      <c r="TAO25" s="99"/>
      <c r="TAP25" s="452"/>
      <c r="TAQ25" s="452"/>
      <c r="TAR25" s="452"/>
      <c r="TAS25" s="99"/>
      <c r="TAT25" s="99"/>
      <c r="TAU25" s="100"/>
      <c r="TAV25" s="101"/>
      <c r="TAW25" s="99"/>
      <c r="TAX25" s="452"/>
      <c r="TAY25" s="452"/>
      <c r="TAZ25" s="452"/>
      <c r="TBA25" s="99"/>
      <c r="TBB25" s="99"/>
      <c r="TBC25" s="100"/>
      <c r="TBD25" s="101"/>
      <c r="TBE25" s="99"/>
      <c r="TBF25" s="452"/>
      <c r="TBG25" s="452"/>
      <c r="TBH25" s="452"/>
      <c r="TBI25" s="99"/>
      <c r="TBJ25" s="99"/>
      <c r="TBK25" s="100"/>
      <c r="TBL25" s="101"/>
      <c r="TBM25" s="99"/>
      <c r="TBN25" s="452"/>
      <c r="TBO25" s="452"/>
      <c r="TBP25" s="452"/>
      <c r="TBQ25" s="99"/>
      <c r="TBR25" s="99"/>
      <c r="TBS25" s="100"/>
      <c r="TBT25" s="101"/>
      <c r="TBU25" s="99"/>
      <c r="TBV25" s="452"/>
      <c r="TBW25" s="452"/>
      <c r="TBX25" s="452"/>
      <c r="TBY25" s="99"/>
      <c r="TBZ25" s="99"/>
      <c r="TCA25" s="100"/>
      <c r="TCB25" s="101"/>
      <c r="TCC25" s="99"/>
      <c r="TCD25" s="452"/>
      <c r="TCE25" s="452"/>
      <c r="TCF25" s="452"/>
      <c r="TCG25" s="99"/>
      <c r="TCH25" s="99"/>
      <c r="TCI25" s="100"/>
      <c r="TCJ25" s="101"/>
      <c r="TCK25" s="99"/>
      <c r="TCL25" s="452"/>
      <c r="TCM25" s="452"/>
      <c r="TCN25" s="452"/>
      <c r="TCO25" s="99"/>
      <c r="TCP25" s="99"/>
      <c r="TCQ25" s="100"/>
      <c r="TCR25" s="101"/>
      <c r="TCS25" s="99"/>
      <c r="TCT25" s="452"/>
      <c r="TCU25" s="452"/>
      <c r="TCV25" s="452"/>
      <c r="TCW25" s="99"/>
      <c r="TCX25" s="99"/>
      <c r="TCY25" s="100"/>
      <c r="TCZ25" s="101"/>
      <c r="TDA25" s="99"/>
      <c r="TDB25" s="452"/>
      <c r="TDC25" s="452"/>
      <c r="TDD25" s="452"/>
      <c r="TDE25" s="99"/>
      <c r="TDF25" s="99"/>
      <c r="TDG25" s="100"/>
      <c r="TDH25" s="101"/>
      <c r="TDI25" s="99"/>
      <c r="TDJ25" s="452"/>
      <c r="TDK25" s="452"/>
      <c r="TDL25" s="452"/>
      <c r="TDM25" s="99"/>
      <c r="TDN25" s="99"/>
      <c r="TDO25" s="100"/>
      <c r="TDP25" s="101"/>
      <c r="TDQ25" s="99"/>
      <c r="TDR25" s="452"/>
      <c r="TDS25" s="452"/>
      <c r="TDT25" s="452"/>
      <c r="TDU25" s="99"/>
      <c r="TDV25" s="99"/>
      <c r="TDW25" s="100"/>
      <c r="TDX25" s="101"/>
      <c r="TDY25" s="99"/>
      <c r="TDZ25" s="452"/>
      <c r="TEA25" s="452"/>
      <c r="TEB25" s="452"/>
      <c r="TEC25" s="99"/>
      <c r="TED25" s="99"/>
      <c r="TEE25" s="100"/>
      <c r="TEF25" s="101"/>
      <c r="TEG25" s="99"/>
      <c r="TEH25" s="452"/>
      <c r="TEI25" s="452"/>
      <c r="TEJ25" s="452"/>
      <c r="TEK25" s="99"/>
      <c r="TEL25" s="99"/>
      <c r="TEM25" s="100"/>
      <c r="TEN25" s="101"/>
      <c r="TEO25" s="99"/>
      <c r="TEP25" s="452"/>
      <c r="TEQ25" s="452"/>
      <c r="TER25" s="452"/>
      <c r="TES25" s="99"/>
      <c r="TET25" s="99"/>
      <c r="TEU25" s="100"/>
      <c r="TEV25" s="101"/>
      <c r="TEW25" s="99"/>
      <c r="TEX25" s="452"/>
      <c r="TEY25" s="452"/>
      <c r="TEZ25" s="452"/>
      <c r="TFA25" s="99"/>
      <c r="TFB25" s="99"/>
      <c r="TFC25" s="100"/>
      <c r="TFD25" s="101"/>
      <c r="TFE25" s="99"/>
      <c r="TFF25" s="452"/>
      <c r="TFG25" s="452"/>
      <c r="TFH25" s="452"/>
      <c r="TFI25" s="99"/>
      <c r="TFJ25" s="99"/>
      <c r="TFK25" s="100"/>
      <c r="TFL25" s="101"/>
      <c r="TFM25" s="99"/>
      <c r="TFN25" s="452"/>
      <c r="TFO25" s="452"/>
      <c r="TFP25" s="452"/>
      <c r="TFQ25" s="99"/>
      <c r="TFR25" s="99"/>
      <c r="TFS25" s="100"/>
      <c r="TFT25" s="101"/>
      <c r="TFU25" s="99"/>
      <c r="TFV25" s="452"/>
      <c r="TFW25" s="452"/>
      <c r="TFX25" s="452"/>
      <c r="TFY25" s="99"/>
      <c r="TFZ25" s="99"/>
      <c r="TGA25" s="100"/>
      <c r="TGB25" s="101"/>
      <c r="TGC25" s="99"/>
      <c r="TGD25" s="452"/>
      <c r="TGE25" s="452"/>
      <c r="TGF25" s="452"/>
      <c r="TGG25" s="99"/>
      <c r="TGH25" s="99"/>
      <c r="TGI25" s="100"/>
      <c r="TGJ25" s="101"/>
      <c r="TGK25" s="99"/>
      <c r="TGL25" s="452"/>
      <c r="TGM25" s="452"/>
      <c r="TGN25" s="452"/>
      <c r="TGO25" s="99"/>
      <c r="TGP25" s="99"/>
      <c r="TGQ25" s="100"/>
      <c r="TGR25" s="101"/>
      <c r="TGS25" s="99"/>
      <c r="TGT25" s="452"/>
      <c r="TGU25" s="452"/>
      <c r="TGV25" s="452"/>
      <c r="TGW25" s="99"/>
      <c r="TGX25" s="99"/>
      <c r="TGY25" s="100"/>
      <c r="TGZ25" s="101"/>
      <c r="THA25" s="99"/>
      <c r="THB25" s="452"/>
      <c r="THC25" s="452"/>
      <c r="THD25" s="452"/>
      <c r="THE25" s="99"/>
      <c r="THF25" s="99"/>
      <c r="THG25" s="100"/>
      <c r="THH25" s="101"/>
      <c r="THI25" s="99"/>
      <c r="THJ25" s="452"/>
      <c r="THK25" s="452"/>
      <c r="THL25" s="452"/>
      <c r="THM25" s="99"/>
      <c r="THN25" s="99"/>
      <c r="THO25" s="100"/>
      <c r="THP25" s="101"/>
      <c r="THQ25" s="99"/>
      <c r="THR25" s="452"/>
      <c r="THS25" s="452"/>
      <c r="THT25" s="452"/>
      <c r="THU25" s="99"/>
      <c r="THV25" s="99"/>
      <c r="THW25" s="100"/>
      <c r="THX25" s="101"/>
      <c r="THY25" s="99"/>
      <c r="THZ25" s="452"/>
      <c r="TIA25" s="452"/>
      <c r="TIB25" s="452"/>
      <c r="TIC25" s="99"/>
      <c r="TID25" s="99"/>
      <c r="TIE25" s="100"/>
      <c r="TIF25" s="101"/>
      <c r="TIG25" s="99"/>
      <c r="TIH25" s="452"/>
      <c r="TII25" s="452"/>
      <c r="TIJ25" s="452"/>
      <c r="TIK25" s="99"/>
      <c r="TIL25" s="99"/>
      <c r="TIM25" s="100"/>
      <c r="TIN25" s="101"/>
      <c r="TIO25" s="99"/>
      <c r="TIP25" s="452"/>
      <c r="TIQ25" s="452"/>
      <c r="TIR25" s="452"/>
      <c r="TIS25" s="99"/>
      <c r="TIT25" s="99"/>
      <c r="TIU25" s="100"/>
      <c r="TIV25" s="101"/>
      <c r="TIW25" s="99"/>
      <c r="TIX25" s="452"/>
      <c r="TIY25" s="452"/>
      <c r="TIZ25" s="452"/>
      <c r="TJA25" s="99"/>
      <c r="TJB25" s="99"/>
      <c r="TJC25" s="100"/>
      <c r="TJD25" s="101"/>
      <c r="TJE25" s="99"/>
      <c r="TJF25" s="452"/>
      <c r="TJG25" s="452"/>
      <c r="TJH25" s="452"/>
      <c r="TJI25" s="99"/>
      <c r="TJJ25" s="99"/>
      <c r="TJK25" s="100"/>
      <c r="TJL25" s="101"/>
      <c r="TJM25" s="99"/>
      <c r="TJN25" s="452"/>
      <c r="TJO25" s="452"/>
      <c r="TJP25" s="452"/>
      <c r="TJQ25" s="99"/>
      <c r="TJR25" s="99"/>
      <c r="TJS25" s="100"/>
      <c r="TJT25" s="101"/>
      <c r="TJU25" s="99"/>
      <c r="TJV25" s="452"/>
      <c r="TJW25" s="452"/>
      <c r="TJX25" s="452"/>
      <c r="TJY25" s="99"/>
      <c r="TJZ25" s="99"/>
      <c r="TKA25" s="100"/>
      <c r="TKB25" s="101"/>
      <c r="TKC25" s="99"/>
      <c r="TKD25" s="452"/>
      <c r="TKE25" s="452"/>
      <c r="TKF25" s="452"/>
      <c r="TKG25" s="99"/>
      <c r="TKH25" s="99"/>
      <c r="TKI25" s="100"/>
      <c r="TKJ25" s="101"/>
      <c r="TKK25" s="99"/>
      <c r="TKL25" s="452"/>
      <c r="TKM25" s="452"/>
      <c r="TKN25" s="452"/>
      <c r="TKO25" s="99"/>
      <c r="TKP25" s="99"/>
      <c r="TKQ25" s="100"/>
      <c r="TKR25" s="101"/>
      <c r="TKS25" s="99"/>
      <c r="TKT25" s="452"/>
      <c r="TKU25" s="452"/>
      <c r="TKV25" s="452"/>
      <c r="TKW25" s="99"/>
      <c r="TKX25" s="99"/>
      <c r="TKY25" s="100"/>
      <c r="TKZ25" s="101"/>
      <c r="TLA25" s="99"/>
      <c r="TLB25" s="452"/>
      <c r="TLC25" s="452"/>
      <c r="TLD25" s="452"/>
      <c r="TLE25" s="99"/>
      <c r="TLF25" s="99"/>
      <c r="TLG25" s="100"/>
      <c r="TLH25" s="101"/>
      <c r="TLI25" s="99"/>
      <c r="TLJ25" s="452"/>
      <c r="TLK25" s="452"/>
      <c r="TLL25" s="452"/>
      <c r="TLM25" s="99"/>
      <c r="TLN25" s="99"/>
      <c r="TLO25" s="100"/>
      <c r="TLP25" s="101"/>
      <c r="TLQ25" s="99"/>
      <c r="TLR25" s="452"/>
      <c r="TLS25" s="452"/>
      <c r="TLT25" s="452"/>
      <c r="TLU25" s="99"/>
      <c r="TLV25" s="99"/>
      <c r="TLW25" s="100"/>
      <c r="TLX25" s="101"/>
      <c r="TLY25" s="99"/>
      <c r="TLZ25" s="452"/>
      <c r="TMA25" s="452"/>
      <c r="TMB25" s="452"/>
      <c r="TMC25" s="99"/>
      <c r="TMD25" s="99"/>
      <c r="TME25" s="100"/>
      <c r="TMF25" s="101"/>
      <c r="TMG25" s="99"/>
      <c r="TMH25" s="452"/>
      <c r="TMI25" s="452"/>
      <c r="TMJ25" s="452"/>
      <c r="TMK25" s="99"/>
      <c r="TML25" s="99"/>
      <c r="TMM25" s="100"/>
      <c r="TMN25" s="101"/>
      <c r="TMO25" s="99"/>
      <c r="TMP25" s="452"/>
      <c r="TMQ25" s="452"/>
      <c r="TMR25" s="452"/>
      <c r="TMS25" s="99"/>
      <c r="TMT25" s="99"/>
      <c r="TMU25" s="100"/>
      <c r="TMV25" s="101"/>
      <c r="TMW25" s="99"/>
      <c r="TMX25" s="452"/>
      <c r="TMY25" s="452"/>
      <c r="TMZ25" s="452"/>
      <c r="TNA25" s="99"/>
      <c r="TNB25" s="99"/>
      <c r="TNC25" s="100"/>
      <c r="TND25" s="101"/>
      <c r="TNE25" s="99"/>
      <c r="TNF25" s="452"/>
      <c r="TNG25" s="452"/>
      <c r="TNH25" s="452"/>
      <c r="TNI25" s="99"/>
      <c r="TNJ25" s="99"/>
      <c r="TNK25" s="100"/>
      <c r="TNL25" s="101"/>
      <c r="TNM25" s="99"/>
      <c r="TNN25" s="452"/>
      <c r="TNO25" s="452"/>
      <c r="TNP25" s="452"/>
      <c r="TNQ25" s="99"/>
      <c r="TNR25" s="99"/>
      <c r="TNS25" s="100"/>
      <c r="TNT25" s="101"/>
      <c r="TNU25" s="99"/>
      <c r="TNV25" s="452"/>
      <c r="TNW25" s="452"/>
      <c r="TNX25" s="452"/>
      <c r="TNY25" s="99"/>
      <c r="TNZ25" s="99"/>
      <c r="TOA25" s="100"/>
      <c r="TOB25" s="101"/>
      <c r="TOC25" s="99"/>
      <c r="TOD25" s="452"/>
      <c r="TOE25" s="452"/>
      <c r="TOF25" s="452"/>
      <c r="TOG25" s="99"/>
      <c r="TOH25" s="99"/>
      <c r="TOI25" s="100"/>
      <c r="TOJ25" s="101"/>
      <c r="TOK25" s="99"/>
      <c r="TOL25" s="452"/>
      <c r="TOM25" s="452"/>
      <c r="TON25" s="452"/>
      <c r="TOO25" s="99"/>
      <c r="TOP25" s="99"/>
      <c r="TOQ25" s="100"/>
      <c r="TOR25" s="101"/>
      <c r="TOS25" s="99"/>
      <c r="TOT25" s="452"/>
      <c r="TOU25" s="452"/>
      <c r="TOV25" s="452"/>
      <c r="TOW25" s="99"/>
      <c r="TOX25" s="99"/>
      <c r="TOY25" s="100"/>
      <c r="TOZ25" s="101"/>
      <c r="TPA25" s="99"/>
      <c r="TPB25" s="452"/>
      <c r="TPC25" s="452"/>
      <c r="TPD25" s="452"/>
      <c r="TPE25" s="99"/>
      <c r="TPF25" s="99"/>
      <c r="TPG25" s="100"/>
      <c r="TPH25" s="101"/>
      <c r="TPI25" s="99"/>
      <c r="TPJ25" s="452"/>
      <c r="TPK25" s="452"/>
      <c r="TPL25" s="452"/>
      <c r="TPM25" s="99"/>
      <c r="TPN25" s="99"/>
      <c r="TPO25" s="100"/>
      <c r="TPP25" s="101"/>
      <c r="TPQ25" s="99"/>
      <c r="TPR25" s="452"/>
      <c r="TPS25" s="452"/>
      <c r="TPT25" s="452"/>
      <c r="TPU25" s="99"/>
      <c r="TPV25" s="99"/>
      <c r="TPW25" s="100"/>
      <c r="TPX25" s="101"/>
      <c r="TPY25" s="99"/>
      <c r="TPZ25" s="452"/>
      <c r="TQA25" s="452"/>
      <c r="TQB25" s="452"/>
      <c r="TQC25" s="99"/>
      <c r="TQD25" s="99"/>
      <c r="TQE25" s="100"/>
      <c r="TQF25" s="101"/>
      <c r="TQG25" s="99"/>
      <c r="TQH25" s="452"/>
      <c r="TQI25" s="452"/>
      <c r="TQJ25" s="452"/>
      <c r="TQK25" s="99"/>
      <c r="TQL25" s="99"/>
      <c r="TQM25" s="100"/>
      <c r="TQN25" s="101"/>
      <c r="TQO25" s="99"/>
      <c r="TQP25" s="452"/>
      <c r="TQQ25" s="452"/>
      <c r="TQR25" s="452"/>
      <c r="TQS25" s="99"/>
      <c r="TQT25" s="99"/>
      <c r="TQU25" s="100"/>
      <c r="TQV25" s="101"/>
      <c r="TQW25" s="99"/>
      <c r="TQX25" s="452"/>
      <c r="TQY25" s="452"/>
      <c r="TQZ25" s="452"/>
      <c r="TRA25" s="99"/>
      <c r="TRB25" s="99"/>
      <c r="TRC25" s="100"/>
      <c r="TRD25" s="101"/>
      <c r="TRE25" s="99"/>
      <c r="TRF25" s="452"/>
      <c r="TRG25" s="452"/>
      <c r="TRH25" s="452"/>
      <c r="TRI25" s="99"/>
      <c r="TRJ25" s="99"/>
      <c r="TRK25" s="100"/>
      <c r="TRL25" s="101"/>
      <c r="TRM25" s="99"/>
      <c r="TRN25" s="452"/>
      <c r="TRO25" s="452"/>
      <c r="TRP25" s="452"/>
      <c r="TRQ25" s="99"/>
      <c r="TRR25" s="99"/>
      <c r="TRS25" s="100"/>
      <c r="TRT25" s="101"/>
      <c r="TRU25" s="99"/>
      <c r="TRV25" s="452"/>
      <c r="TRW25" s="452"/>
      <c r="TRX25" s="452"/>
      <c r="TRY25" s="99"/>
      <c r="TRZ25" s="99"/>
      <c r="TSA25" s="100"/>
      <c r="TSB25" s="101"/>
      <c r="TSC25" s="99"/>
      <c r="TSD25" s="452"/>
      <c r="TSE25" s="452"/>
      <c r="TSF25" s="452"/>
      <c r="TSG25" s="99"/>
      <c r="TSH25" s="99"/>
      <c r="TSI25" s="100"/>
      <c r="TSJ25" s="101"/>
      <c r="TSK25" s="99"/>
      <c r="TSL25" s="452"/>
      <c r="TSM25" s="452"/>
      <c r="TSN25" s="452"/>
      <c r="TSO25" s="99"/>
      <c r="TSP25" s="99"/>
      <c r="TSQ25" s="100"/>
      <c r="TSR25" s="101"/>
      <c r="TSS25" s="99"/>
      <c r="TST25" s="452"/>
      <c r="TSU25" s="452"/>
      <c r="TSV25" s="452"/>
      <c r="TSW25" s="99"/>
      <c r="TSX25" s="99"/>
      <c r="TSY25" s="100"/>
      <c r="TSZ25" s="101"/>
      <c r="TTA25" s="99"/>
      <c r="TTB25" s="452"/>
      <c r="TTC25" s="452"/>
      <c r="TTD25" s="452"/>
      <c r="TTE25" s="99"/>
      <c r="TTF25" s="99"/>
      <c r="TTG25" s="100"/>
      <c r="TTH25" s="101"/>
      <c r="TTI25" s="99"/>
      <c r="TTJ25" s="452"/>
      <c r="TTK25" s="452"/>
      <c r="TTL25" s="452"/>
      <c r="TTM25" s="99"/>
      <c r="TTN25" s="99"/>
      <c r="TTO25" s="100"/>
      <c r="TTP25" s="101"/>
      <c r="TTQ25" s="99"/>
      <c r="TTR25" s="452"/>
      <c r="TTS25" s="452"/>
      <c r="TTT25" s="452"/>
      <c r="TTU25" s="99"/>
      <c r="TTV25" s="99"/>
      <c r="TTW25" s="100"/>
      <c r="TTX25" s="101"/>
      <c r="TTY25" s="99"/>
      <c r="TTZ25" s="452"/>
      <c r="TUA25" s="452"/>
      <c r="TUB25" s="452"/>
      <c r="TUC25" s="99"/>
      <c r="TUD25" s="99"/>
      <c r="TUE25" s="100"/>
      <c r="TUF25" s="101"/>
      <c r="TUG25" s="99"/>
      <c r="TUH25" s="452"/>
      <c r="TUI25" s="452"/>
      <c r="TUJ25" s="452"/>
      <c r="TUK25" s="99"/>
      <c r="TUL25" s="99"/>
      <c r="TUM25" s="100"/>
      <c r="TUN25" s="101"/>
      <c r="TUO25" s="99"/>
      <c r="TUP25" s="452"/>
      <c r="TUQ25" s="452"/>
      <c r="TUR25" s="452"/>
      <c r="TUS25" s="99"/>
      <c r="TUT25" s="99"/>
      <c r="TUU25" s="100"/>
      <c r="TUV25" s="101"/>
      <c r="TUW25" s="99"/>
      <c r="TUX25" s="452"/>
      <c r="TUY25" s="452"/>
      <c r="TUZ25" s="452"/>
      <c r="TVA25" s="99"/>
      <c r="TVB25" s="99"/>
      <c r="TVC25" s="100"/>
      <c r="TVD25" s="101"/>
      <c r="TVE25" s="99"/>
      <c r="TVF25" s="452"/>
      <c r="TVG25" s="452"/>
      <c r="TVH25" s="452"/>
      <c r="TVI25" s="99"/>
      <c r="TVJ25" s="99"/>
      <c r="TVK25" s="100"/>
      <c r="TVL25" s="101"/>
      <c r="TVM25" s="99"/>
      <c r="TVN25" s="452"/>
      <c r="TVO25" s="452"/>
      <c r="TVP25" s="452"/>
      <c r="TVQ25" s="99"/>
      <c r="TVR25" s="99"/>
      <c r="TVS25" s="100"/>
      <c r="TVT25" s="101"/>
      <c r="TVU25" s="99"/>
      <c r="TVV25" s="452"/>
      <c r="TVW25" s="452"/>
      <c r="TVX25" s="452"/>
      <c r="TVY25" s="99"/>
      <c r="TVZ25" s="99"/>
      <c r="TWA25" s="100"/>
      <c r="TWB25" s="101"/>
      <c r="TWC25" s="99"/>
      <c r="TWD25" s="452"/>
      <c r="TWE25" s="452"/>
      <c r="TWF25" s="452"/>
      <c r="TWG25" s="99"/>
      <c r="TWH25" s="99"/>
      <c r="TWI25" s="100"/>
      <c r="TWJ25" s="101"/>
      <c r="TWK25" s="99"/>
      <c r="TWL25" s="452"/>
      <c r="TWM25" s="452"/>
      <c r="TWN25" s="452"/>
      <c r="TWO25" s="99"/>
      <c r="TWP25" s="99"/>
      <c r="TWQ25" s="100"/>
      <c r="TWR25" s="101"/>
      <c r="TWS25" s="99"/>
      <c r="TWT25" s="452"/>
      <c r="TWU25" s="452"/>
      <c r="TWV25" s="452"/>
      <c r="TWW25" s="99"/>
      <c r="TWX25" s="99"/>
      <c r="TWY25" s="100"/>
      <c r="TWZ25" s="101"/>
      <c r="TXA25" s="99"/>
      <c r="TXB25" s="452"/>
      <c r="TXC25" s="452"/>
      <c r="TXD25" s="452"/>
      <c r="TXE25" s="99"/>
      <c r="TXF25" s="99"/>
      <c r="TXG25" s="100"/>
      <c r="TXH25" s="101"/>
      <c r="TXI25" s="99"/>
      <c r="TXJ25" s="452"/>
      <c r="TXK25" s="452"/>
      <c r="TXL25" s="452"/>
      <c r="TXM25" s="99"/>
      <c r="TXN25" s="99"/>
      <c r="TXO25" s="100"/>
      <c r="TXP25" s="101"/>
      <c r="TXQ25" s="99"/>
      <c r="TXR25" s="452"/>
      <c r="TXS25" s="452"/>
      <c r="TXT25" s="452"/>
      <c r="TXU25" s="99"/>
      <c r="TXV25" s="99"/>
      <c r="TXW25" s="100"/>
      <c r="TXX25" s="101"/>
      <c r="TXY25" s="99"/>
      <c r="TXZ25" s="452"/>
      <c r="TYA25" s="452"/>
      <c r="TYB25" s="452"/>
      <c r="TYC25" s="99"/>
      <c r="TYD25" s="99"/>
      <c r="TYE25" s="100"/>
      <c r="TYF25" s="101"/>
      <c r="TYG25" s="99"/>
      <c r="TYH25" s="452"/>
      <c r="TYI25" s="452"/>
      <c r="TYJ25" s="452"/>
      <c r="TYK25" s="99"/>
      <c r="TYL25" s="99"/>
      <c r="TYM25" s="100"/>
      <c r="TYN25" s="101"/>
      <c r="TYO25" s="99"/>
      <c r="TYP25" s="452"/>
      <c r="TYQ25" s="452"/>
      <c r="TYR25" s="452"/>
      <c r="TYS25" s="99"/>
      <c r="TYT25" s="99"/>
      <c r="TYU25" s="100"/>
      <c r="TYV25" s="101"/>
      <c r="TYW25" s="99"/>
      <c r="TYX25" s="452"/>
      <c r="TYY25" s="452"/>
      <c r="TYZ25" s="452"/>
      <c r="TZA25" s="99"/>
      <c r="TZB25" s="99"/>
      <c r="TZC25" s="100"/>
      <c r="TZD25" s="101"/>
      <c r="TZE25" s="99"/>
      <c r="TZF25" s="452"/>
      <c r="TZG25" s="452"/>
      <c r="TZH25" s="452"/>
      <c r="TZI25" s="99"/>
      <c r="TZJ25" s="99"/>
      <c r="TZK25" s="100"/>
      <c r="TZL25" s="101"/>
      <c r="TZM25" s="99"/>
      <c r="TZN25" s="452"/>
      <c r="TZO25" s="452"/>
      <c r="TZP25" s="452"/>
      <c r="TZQ25" s="99"/>
      <c r="TZR25" s="99"/>
      <c r="TZS25" s="100"/>
      <c r="TZT25" s="101"/>
      <c r="TZU25" s="99"/>
      <c r="TZV25" s="452"/>
      <c r="TZW25" s="452"/>
      <c r="TZX25" s="452"/>
      <c r="TZY25" s="99"/>
      <c r="TZZ25" s="99"/>
      <c r="UAA25" s="100"/>
      <c r="UAB25" s="101"/>
      <c r="UAC25" s="99"/>
      <c r="UAD25" s="452"/>
      <c r="UAE25" s="452"/>
      <c r="UAF25" s="452"/>
      <c r="UAG25" s="99"/>
      <c r="UAH25" s="99"/>
      <c r="UAI25" s="100"/>
      <c r="UAJ25" s="101"/>
      <c r="UAK25" s="99"/>
      <c r="UAL25" s="452"/>
      <c r="UAM25" s="452"/>
      <c r="UAN25" s="452"/>
      <c r="UAO25" s="99"/>
      <c r="UAP25" s="99"/>
      <c r="UAQ25" s="100"/>
      <c r="UAR25" s="101"/>
      <c r="UAS25" s="99"/>
      <c r="UAT25" s="452"/>
      <c r="UAU25" s="452"/>
      <c r="UAV25" s="452"/>
      <c r="UAW25" s="99"/>
      <c r="UAX25" s="99"/>
      <c r="UAY25" s="100"/>
      <c r="UAZ25" s="101"/>
      <c r="UBA25" s="99"/>
      <c r="UBB25" s="452"/>
      <c r="UBC25" s="452"/>
      <c r="UBD25" s="452"/>
      <c r="UBE25" s="99"/>
      <c r="UBF25" s="99"/>
      <c r="UBG25" s="100"/>
      <c r="UBH25" s="101"/>
      <c r="UBI25" s="99"/>
      <c r="UBJ25" s="452"/>
      <c r="UBK25" s="452"/>
      <c r="UBL25" s="452"/>
      <c r="UBM25" s="99"/>
      <c r="UBN25" s="99"/>
      <c r="UBO25" s="100"/>
      <c r="UBP25" s="101"/>
      <c r="UBQ25" s="99"/>
      <c r="UBR25" s="452"/>
      <c r="UBS25" s="452"/>
      <c r="UBT25" s="452"/>
      <c r="UBU25" s="99"/>
      <c r="UBV25" s="99"/>
      <c r="UBW25" s="100"/>
      <c r="UBX25" s="101"/>
      <c r="UBY25" s="99"/>
      <c r="UBZ25" s="452"/>
      <c r="UCA25" s="452"/>
      <c r="UCB25" s="452"/>
      <c r="UCC25" s="99"/>
      <c r="UCD25" s="99"/>
      <c r="UCE25" s="100"/>
      <c r="UCF25" s="101"/>
      <c r="UCG25" s="99"/>
      <c r="UCH25" s="452"/>
      <c r="UCI25" s="452"/>
      <c r="UCJ25" s="452"/>
      <c r="UCK25" s="99"/>
      <c r="UCL25" s="99"/>
      <c r="UCM25" s="100"/>
      <c r="UCN25" s="101"/>
      <c r="UCO25" s="99"/>
      <c r="UCP25" s="452"/>
      <c r="UCQ25" s="452"/>
      <c r="UCR25" s="452"/>
      <c r="UCS25" s="99"/>
      <c r="UCT25" s="99"/>
      <c r="UCU25" s="100"/>
      <c r="UCV25" s="101"/>
      <c r="UCW25" s="99"/>
      <c r="UCX25" s="452"/>
      <c r="UCY25" s="452"/>
      <c r="UCZ25" s="452"/>
      <c r="UDA25" s="99"/>
      <c r="UDB25" s="99"/>
      <c r="UDC25" s="100"/>
      <c r="UDD25" s="101"/>
      <c r="UDE25" s="99"/>
      <c r="UDF25" s="452"/>
      <c r="UDG25" s="452"/>
      <c r="UDH25" s="452"/>
      <c r="UDI25" s="99"/>
      <c r="UDJ25" s="99"/>
      <c r="UDK25" s="100"/>
      <c r="UDL25" s="101"/>
      <c r="UDM25" s="99"/>
      <c r="UDN25" s="452"/>
      <c r="UDO25" s="452"/>
      <c r="UDP25" s="452"/>
      <c r="UDQ25" s="99"/>
      <c r="UDR25" s="99"/>
      <c r="UDS25" s="100"/>
      <c r="UDT25" s="101"/>
      <c r="UDU25" s="99"/>
      <c r="UDV25" s="452"/>
      <c r="UDW25" s="452"/>
      <c r="UDX25" s="452"/>
      <c r="UDY25" s="99"/>
      <c r="UDZ25" s="99"/>
      <c r="UEA25" s="100"/>
      <c r="UEB25" s="101"/>
      <c r="UEC25" s="99"/>
      <c r="UED25" s="452"/>
      <c r="UEE25" s="452"/>
      <c r="UEF25" s="452"/>
      <c r="UEG25" s="99"/>
      <c r="UEH25" s="99"/>
      <c r="UEI25" s="100"/>
      <c r="UEJ25" s="101"/>
      <c r="UEK25" s="99"/>
      <c r="UEL25" s="452"/>
      <c r="UEM25" s="452"/>
      <c r="UEN25" s="452"/>
      <c r="UEO25" s="99"/>
      <c r="UEP25" s="99"/>
      <c r="UEQ25" s="100"/>
      <c r="UER25" s="101"/>
      <c r="UES25" s="99"/>
      <c r="UET25" s="452"/>
      <c r="UEU25" s="452"/>
      <c r="UEV25" s="452"/>
      <c r="UEW25" s="99"/>
      <c r="UEX25" s="99"/>
      <c r="UEY25" s="100"/>
      <c r="UEZ25" s="101"/>
      <c r="UFA25" s="99"/>
      <c r="UFB25" s="452"/>
      <c r="UFC25" s="452"/>
      <c r="UFD25" s="452"/>
      <c r="UFE25" s="99"/>
      <c r="UFF25" s="99"/>
      <c r="UFG25" s="100"/>
      <c r="UFH25" s="101"/>
      <c r="UFI25" s="99"/>
      <c r="UFJ25" s="452"/>
      <c r="UFK25" s="452"/>
      <c r="UFL25" s="452"/>
      <c r="UFM25" s="99"/>
      <c r="UFN25" s="99"/>
      <c r="UFO25" s="100"/>
      <c r="UFP25" s="101"/>
      <c r="UFQ25" s="99"/>
      <c r="UFR25" s="452"/>
      <c r="UFS25" s="452"/>
      <c r="UFT25" s="452"/>
      <c r="UFU25" s="99"/>
      <c r="UFV25" s="99"/>
      <c r="UFW25" s="100"/>
      <c r="UFX25" s="101"/>
      <c r="UFY25" s="99"/>
      <c r="UFZ25" s="452"/>
      <c r="UGA25" s="452"/>
      <c r="UGB25" s="452"/>
      <c r="UGC25" s="99"/>
      <c r="UGD25" s="99"/>
      <c r="UGE25" s="100"/>
      <c r="UGF25" s="101"/>
      <c r="UGG25" s="99"/>
      <c r="UGH25" s="452"/>
      <c r="UGI25" s="452"/>
      <c r="UGJ25" s="452"/>
      <c r="UGK25" s="99"/>
      <c r="UGL25" s="99"/>
      <c r="UGM25" s="100"/>
      <c r="UGN25" s="101"/>
      <c r="UGO25" s="99"/>
      <c r="UGP25" s="452"/>
      <c r="UGQ25" s="452"/>
      <c r="UGR25" s="452"/>
      <c r="UGS25" s="99"/>
      <c r="UGT25" s="99"/>
      <c r="UGU25" s="100"/>
      <c r="UGV25" s="101"/>
      <c r="UGW25" s="99"/>
      <c r="UGX25" s="452"/>
      <c r="UGY25" s="452"/>
      <c r="UGZ25" s="452"/>
      <c r="UHA25" s="99"/>
      <c r="UHB25" s="99"/>
      <c r="UHC25" s="100"/>
      <c r="UHD25" s="101"/>
      <c r="UHE25" s="99"/>
      <c r="UHF25" s="452"/>
      <c r="UHG25" s="452"/>
      <c r="UHH25" s="452"/>
      <c r="UHI25" s="99"/>
      <c r="UHJ25" s="99"/>
      <c r="UHK25" s="100"/>
      <c r="UHL25" s="101"/>
      <c r="UHM25" s="99"/>
      <c r="UHN25" s="452"/>
      <c r="UHO25" s="452"/>
      <c r="UHP25" s="452"/>
      <c r="UHQ25" s="99"/>
      <c r="UHR25" s="99"/>
      <c r="UHS25" s="100"/>
      <c r="UHT25" s="101"/>
      <c r="UHU25" s="99"/>
      <c r="UHV25" s="452"/>
      <c r="UHW25" s="452"/>
      <c r="UHX25" s="452"/>
      <c r="UHY25" s="99"/>
      <c r="UHZ25" s="99"/>
      <c r="UIA25" s="100"/>
      <c r="UIB25" s="101"/>
      <c r="UIC25" s="99"/>
      <c r="UID25" s="452"/>
      <c r="UIE25" s="452"/>
      <c r="UIF25" s="452"/>
      <c r="UIG25" s="99"/>
      <c r="UIH25" s="99"/>
      <c r="UII25" s="100"/>
      <c r="UIJ25" s="101"/>
      <c r="UIK25" s="99"/>
      <c r="UIL25" s="452"/>
      <c r="UIM25" s="452"/>
      <c r="UIN25" s="452"/>
      <c r="UIO25" s="99"/>
      <c r="UIP25" s="99"/>
      <c r="UIQ25" s="100"/>
      <c r="UIR25" s="101"/>
      <c r="UIS25" s="99"/>
      <c r="UIT25" s="452"/>
      <c r="UIU25" s="452"/>
      <c r="UIV25" s="452"/>
      <c r="UIW25" s="99"/>
      <c r="UIX25" s="99"/>
      <c r="UIY25" s="100"/>
      <c r="UIZ25" s="101"/>
      <c r="UJA25" s="99"/>
      <c r="UJB25" s="452"/>
      <c r="UJC25" s="452"/>
      <c r="UJD25" s="452"/>
      <c r="UJE25" s="99"/>
      <c r="UJF25" s="99"/>
      <c r="UJG25" s="100"/>
      <c r="UJH25" s="101"/>
      <c r="UJI25" s="99"/>
      <c r="UJJ25" s="452"/>
      <c r="UJK25" s="452"/>
      <c r="UJL25" s="452"/>
      <c r="UJM25" s="99"/>
      <c r="UJN25" s="99"/>
      <c r="UJO25" s="100"/>
      <c r="UJP25" s="101"/>
      <c r="UJQ25" s="99"/>
      <c r="UJR25" s="452"/>
      <c r="UJS25" s="452"/>
      <c r="UJT25" s="452"/>
      <c r="UJU25" s="99"/>
      <c r="UJV25" s="99"/>
      <c r="UJW25" s="100"/>
      <c r="UJX25" s="101"/>
      <c r="UJY25" s="99"/>
      <c r="UJZ25" s="452"/>
      <c r="UKA25" s="452"/>
      <c r="UKB25" s="452"/>
      <c r="UKC25" s="99"/>
      <c r="UKD25" s="99"/>
      <c r="UKE25" s="100"/>
      <c r="UKF25" s="101"/>
      <c r="UKG25" s="99"/>
      <c r="UKH25" s="452"/>
      <c r="UKI25" s="452"/>
      <c r="UKJ25" s="452"/>
      <c r="UKK25" s="99"/>
      <c r="UKL25" s="99"/>
      <c r="UKM25" s="100"/>
      <c r="UKN25" s="101"/>
      <c r="UKO25" s="99"/>
      <c r="UKP25" s="452"/>
      <c r="UKQ25" s="452"/>
      <c r="UKR25" s="452"/>
      <c r="UKS25" s="99"/>
      <c r="UKT25" s="99"/>
      <c r="UKU25" s="100"/>
      <c r="UKV25" s="101"/>
      <c r="UKW25" s="99"/>
      <c r="UKX25" s="452"/>
      <c r="UKY25" s="452"/>
      <c r="UKZ25" s="452"/>
      <c r="ULA25" s="99"/>
      <c r="ULB25" s="99"/>
      <c r="ULC25" s="100"/>
      <c r="ULD25" s="101"/>
      <c r="ULE25" s="99"/>
      <c r="ULF25" s="452"/>
      <c r="ULG25" s="452"/>
      <c r="ULH25" s="452"/>
      <c r="ULI25" s="99"/>
      <c r="ULJ25" s="99"/>
      <c r="ULK25" s="100"/>
      <c r="ULL25" s="101"/>
      <c r="ULM25" s="99"/>
      <c r="ULN25" s="452"/>
      <c r="ULO25" s="452"/>
      <c r="ULP25" s="452"/>
      <c r="ULQ25" s="99"/>
      <c r="ULR25" s="99"/>
      <c r="ULS25" s="100"/>
      <c r="ULT25" s="101"/>
      <c r="ULU25" s="99"/>
      <c r="ULV25" s="452"/>
      <c r="ULW25" s="452"/>
      <c r="ULX25" s="452"/>
      <c r="ULY25" s="99"/>
      <c r="ULZ25" s="99"/>
      <c r="UMA25" s="100"/>
      <c r="UMB25" s="101"/>
      <c r="UMC25" s="99"/>
      <c r="UMD25" s="452"/>
      <c r="UME25" s="452"/>
      <c r="UMF25" s="452"/>
      <c r="UMG25" s="99"/>
      <c r="UMH25" s="99"/>
      <c r="UMI25" s="100"/>
      <c r="UMJ25" s="101"/>
      <c r="UMK25" s="99"/>
      <c r="UML25" s="452"/>
      <c r="UMM25" s="452"/>
      <c r="UMN25" s="452"/>
      <c r="UMO25" s="99"/>
      <c r="UMP25" s="99"/>
      <c r="UMQ25" s="100"/>
      <c r="UMR25" s="101"/>
      <c r="UMS25" s="99"/>
      <c r="UMT25" s="452"/>
      <c r="UMU25" s="452"/>
      <c r="UMV25" s="452"/>
      <c r="UMW25" s="99"/>
      <c r="UMX25" s="99"/>
      <c r="UMY25" s="100"/>
      <c r="UMZ25" s="101"/>
      <c r="UNA25" s="99"/>
      <c r="UNB25" s="452"/>
      <c r="UNC25" s="452"/>
      <c r="UND25" s="452"/>
      <c r="UNE25" s="99"/>
      <c r="UNF25" s="99"/>
      <c r="UNG25" s="100"/>
      <c r="UNH25" s="101"/>
      <c r="UNI25" s="99"/>
      <c r="UNJ25" s="452"/>
      <c r="UNK25" s="452"/>
      <c r="UNL25" s="452"/>
      <c r="UNM25" s="99"/>
      <c r="UNN25" s="99"/>
      <c r="UNO25" s="100"/>
      <c r="UNP25" s="101"/>
      <c r="UNQ25" s="99"/>
      <c r="UNR25" s="452"/>
      <c r="UNS25" s="452"/>
      <c r="UNT25" s="452"/>
      <c r="UNU25" s="99"/>
      <c r="UNV25" s="99"/>
      <c r="UNW25" s="100"/>
      <c r="UNX25" s="101"/>
      <c r="UNY25" s="99"/>
      <c r="UNZ25" s="452"/>
      <c r="UOA25" s="452"/>
      <c r="UOB25" s="452"/>
      <c r="UOC25" s="99"/>
      <c r="UOD25" s="99"/>
      <c r="UOE25" s="100"/>
      <c r="UOF25" s="101"/>
      <c r="UOG25" s="99"/>
      <c r="UOH25" s="452"/>
      <c r="UOI25" s="452"/>
      <c r="UOJ25" s="452"/>
      <c r="UOK25" s="99"/>
      <c r="UOL25" s="99"/>
      <c r="UOM25" s="100"/>
      <c r="UON25" s="101"/>
      <c r="UOO25" s="99"/>
      <c r="UOP25" s="452"/>
      <c r="UOQ25" s="452"/>
      <c r="UOR25" s="452"/>
      <c r="UOS25" s="99"/>
      <c r="UOT25" s="99"/>
      <c r="UOU25" s="100"/>
      <c r="UOV25" s="101"/>
      <c r="UOW25" s="99"/>
      <c r="UOX25" s="452"/>
      <c r="UOY25" s="452"/>
      <c r="UOZ25" s="452"/>
      <c r="UPA25" s="99"/>
      <c r="UPB25" s="99"/>
      <c r="UPC25" s="100"/>
      <c r="UPD25" s="101"/>
      <c r="UPE25" s="99"/>
      <c r="UPF25" s="452"/>
      <c r="UPG25" s="452"/>
      <c r="UPH25" s="452"/>
      <c r="UPI25" s="99"/>
      <c r="UPJ25" s="99"/>
      <c r="UPK25" s="100"/>
      <c r="UPL25" s="101"/>
      <c r="UPM25" s="99"/>
      <c r="UPN25" s="452"/>
      <c r="UPO25" s="452"/>
      <c r="UPP25" s="452"/>
      <c r="UPQ25" s="99"/>
      <c r="UPR25" s="99"/>
      <c r="UPS25" s="100"/>
      <c r="UPT25" s="101"/>
      <c r="UPU25" s="99"/>
      <c r="UPV25" s="452"/>
      <c r="UPW25" s="452"/>
      <c r="UPX25" s="452"/>
      <c r="UPY25" s="99"/>
      <c r="UPZ25" s="99"/>
      <c r="UQA25" s="100"/>
      <c r="UQB25" s="101"/>
      <c r="UQC25" s="99"/>
      <c r="UQD25" s="452"/>
      <c r="UQE25" s="452"/>
      <c r="UQF25" s="452"/>
      <c r="UQG25" s="99"/>
      <c r="UQH25" s="99"/>
      <c r="UQI25" s="100"/>
      <c r="UQJ25" s="101"/>
      <c r="UQK25" s="99"/>
      <c r="UQL25" s="452"/>
      <c r="UQM25" s="452"/>
      <c r="UQN25" s="452"/>
      <c r="UQO25" s="99"/>
      <c r="UQP25" s="99"/>
      <c r="UQQ25" s="100"/>
      <c r="UQR25" s="101"/>
      <c r="UQS25" s="99"/>
      <c r="UQT25" s="452"/>
      <c r="UQU25" s="452"/>
      <c r="UQV25" s="452"/>
      <c r="UQW25" s="99"/>
      <c r="UQX25" s="99"/>
      <c r="UQY25" s="100"/>
      <c r="UQZ25" s="101"/>
      <c r="URA25" s="99"/>
      <c r="URB25" s="452"/>
      <c r="URC25" s="452"/>
      <c r="URD25" s="452"/>
      <c r="URE25" s="99"/>
      <c r="URF25" s="99"/>
      <c r="URG25" s="100"/>
      <c r="URH25" s="101"/>
      <c r="URI25" s="99"/>
      <c r="URJ25" s="452"/>
      <c r="URK25" s="452"/>
      <c r="URL25" s="452"/>
      <c r="URM25" s="99"/>
      <c r="URN25" s="99"/>
      <c r="URO25" s="100"/>
      <c r="URP25" s="101"/>
      <c r="URQ25" s="99"/>
      <c r="URR25" s="452"/>
      <c r="URS25" s="452"/>
      <c r="URT25" s="452"/>
      <c r="URU25" s="99"/>
      <c r="URV25" s="99"/>
      <c r="URW25" s="100"/>
      <c r="URX25" s="101"/>
      <c r="URY25" s="99"/>
      <c r="URZ25" s="452"/>
      <c r="USA25" s="452"/>
      <c r="USB25" s="452"/>
      <c r="USC25" s="99"/>
      <c r="USD25" s="99"/>
      <c r="USE25" s="100"/>
      <c r="USF25" s="101"/>
      <c r="USG25" s="99"/>
      <c r="USH25" s="452"/>
      <c r="USI25" s="452"/>
      <c r="USJ25" s="452"/>
      <c r="USK25" s="99"/>
      <c r="USL25" s="99"/>
      <c r="USM25" s="100"/>
      <c r="USN25" s="101"/>
      <c r="USO25" s="99"/>
      <c r="USP25" s="452"/>
      <c r="USQ25" s="452"/>
      <c r="USR25" s="452"/>
      <c r="USS25" s="99"/>
      <c r="UST25" s="99"/>
      <c r="USU25" s="100"/>
      <c r="USV25" s="101"/>
      <c r="USW25" s="99"/>
      <c r="USX25" s="452"/>
      <c r="USY25" s="452"/>
      <c r="USZ25" s="452"/>
      <c r="UTA25" s="99"/>
      <c r="UTB25" s="99"/>
      <c r="UTC25" s="100"/>
      <c r="UTD25" s="101"/>
      <c r="UTE25" s="99"/>
      <c r="UTF25" s="452"/>
      <c r="UTG25" s="452"/>
      <c r="UTH25" s="452"/>
      <c r="UTI25" s="99"/>
      <c r="UTJ25" s="99"/>
      <c r="UTK25" s="100"/>
      <c r="UTL25" s="101"/>
      <c r="UTM25" s="99"/>
      <c r="UTN25" s="452"/>
      <c r="UTO25" s="452"/>
      <c r="UTP25" s="452"/>
      <c r="UTQ25" s="99"/>
      <c r="UTR25" s="99"/>
      <c r="UTS25" s="100"/>
      <c r="UTT25" s="101"/>
      <c r="UTU25" s="99"/>
      <c r="UTV25" s="452"/>
      <c r="UTW25" s="452"/>
      <c r="UTX25" s="452"/>
      <c r="UTY25" s="99"/>
      <c r="UTZ25" s="99"/>
      <c r="UUA25" s="100"/>
      <c r="UUB25" s="101"/>
      <c r="UUC25" s="99"/>
      <c r="UUD25" s="452"/>
      <c r="UUE25" s="452"/>
      <c r="UUF25" s="452"/>
      <c r="UUG25" s="99"/>
      <c r="UUH25" s="99"/>
      <c r="UUI25" s="100"/>
      <c r="UUJ25" s="101"/>
      <c r="UUK25" s="99"/>
      <c r="UUL25" s="452"/>
      <c r="UUM25" s="452"/>
      <c r="UUN25" s="452"/>
      <c r="UUO25" s="99"/>
      <c r="UUP25" s="99"/>
      <c r="UUQ25" s="100"/>
      <c r="UUR25" s="101"/>
      <c r="UUS25" s="99"/>
      <c r="UUT25" s="452"/>
      <c r="UUU25" s="452"/>
      <c r="UUV25" s="452"/>
      <c r="UUW25" s="99"/>
      <c r="UUX25" s="99"/>
      <c r="UUY25" s="100"/>
      <c r="UUZ25" s="101"/>
      <c r="UVA25" s="99"/>
      <c r="UVB25" s="452"/>
      <c r="UVC25" s="452"/>
      <c r="UVD25" s="452"/>
      <c r="UVE25" s="99"/>
      <c r="UVF25" s="99"/>
      <c r="UVG25" s="100"/>
      <c r="UVH25" s="101"/>
      <c r="UVI25" s="99"/>
      <c r="UVJ25" s="452"/>
      <c r="UVK25" s="452"/>
      <c r="UVL25" s="452"/>
      <c r="UVM25" s="99"/>
      <c r="UVN25" s="99"/>
      <c r="UVO25" s="100"/>
      <c r="UVP25" s="101"/>
      <c r="UVQ25" s="99"/>
      <c r="UVR25" s="452"/>
      <c r="UVS25" s="452"/>
      <c r="UVT25" s="452"/>
      <c r="UVU25" s="99"/>
      <c r="UVV25" s="99"/>
      <c r="UVW25" s="100"/>
      <c r="UVX25" s="101"/>
      <c r="UVY25" s="99"/>
      <c r="UVZ25" s="452"/>
      <c r="UWA25" s="452"/>
      <c r="UWB25" s="452"/>
      <c r="UWC25" s="99"/>
      <c r="UWD25" s="99"/>
      <c r="UWE25" s="100"/>
      <c r="UWF25" s="101"/>
      <c r="UWG25" s="99"/>
      <c r="UWH25" s="452"/>
      <c r="UWI25" s="452"/>
      <c r="UWJ25" s="452"/>
      <c r="UWK25" s="99"/>
      <c r="UWL25" s="99"/>
      <c r="UWM25" s="100"/>
      <c r="UWN25" s="101"/>
      <c r="UWO25" s="99"/>
      <c r="UWP25" s="452"/>
      <c r="UWQ25" s="452"/>
      <c r="UWR25" s="452"/>
      <c r="UWS25" s="99"/>
      <c r="UWT25" s="99"/>
      <c r="UWU25" s="100"/>
      <c r="UWV25" s="101"/>
      <c r="UWW25" s="99"/>
      <c r="UWX25" s="452"/>
      <c r="UWY25" s="452"/>
      <c r="UWZ25" s="452"/>
      <c r="UXA25" s="99"/>
      <c r="UXB25" s="99"/>
      <c r="UXC25" s="100"/>
      <c r="UXD25" s="101"/>
      <c r="UXE25" s="99"/>
      <c r="UXF25" s="452"/>
      <c r="UXG25" s="452"/>
      <c r="UXH25" s="452"/>
      <c r="UXI25" s="99"/>
      <c r="UXJ25" s="99"/>
      <c r="UXK25" s="100"/>
      <c r="UXL25" s="101"/>
      <c r="UXM25" s="99"/>
      <c r="UXN25" s="452"/>
      <c r="UXO25" s="452"/>
      <c r="UXP25" s="452"/>
      <c r="UXQ25" s="99"/>
      <c r="UXR25" s="99"/>
      <c r="UXS25" s="100"/>
      <c r="UXT25" s="101"/>
      <c r="UXU25" s="99"/>
      <c r="UXV25" s="452"/>
      <c r="UXW25" s="452"/>
      <c r="UXX25" s="452"/>
      <c r="UXY25" s="99"/>
      <c r="UXZ25" s="99"/>
      <c r="UYA25" s="100"/>
      <c r="UYB25" s="101"/>
      <c r="UYC25" s="99"/>
      <c r="UYD25" s="452"/>
      <c r="UYE25" s="452"/>
      <c r="UYF25" s="452"/>
      <c r="UYG25" s="99"/>
      <c r="UYH25" s="99"/>
      <c r="UYI25" s="100"/>
      <c r="UYJ25" s="101"/>
      <c r="UYK25" s="99"/>
      <c r="UYL25" s="452"/>
      <c r="UYM25" s="452"/>
      <c r="UYN25" s="452"/>
      <c r="UYO25" s="99"/>
      <c r="UYP25" s="99"/>
      <c r="UYQ25" s="100"/>
      <c r="UYR25" s="101"/>
      <c r="UYS25" s="99"/>
      <c r="UYT25" s="452"/>
      <c r="UYU25" s="452"/>
      <c r="UYV25" s="452"/>
      <c r="UYW25" s="99"/>
      <c r="UYX25" s="99"/>
      <c r="UYY25" s="100"/>
      <c r="UYZ25" s="101"/>
      <c r="UZA25" s="99"/>
      <c r="UZB25" s="452"/>
      <c r="UZC25" s="452"/>
      <c r="UZD25" s="452"/>
      <c r="UZE25" s="99"/>
      <c r="UZF25" s="99"/>
      <c r="UZG25" s="100"/>
      <c r="UZH25" s="101"/>
      <c r="UZI25" s="99"/>
      <c r="UZJ25" s="452"/>
      <c r="UZK25" s="452"/>
      <c r="UZL25" s="452"/>
      <c r="UZM25" s="99"/>
      <c r="UZN25" s="99"/>
      <c r="UZO25" s="100"/>
      <c r="UZP25" s="101"/>
      <c r="UZQ25" s="99"/>
      <c r="UZR25" s="452"/>
      <c r="UZS25" s="452"/>
      <c r="UZT25" s="452"/>
      <c r="UZU25" s="99"/>
      <c r="UZV25" s="99"/>
      <c r="UZW25" s="100"/>
      <c r="UZX25" s="101"/>
      <c r="UZY25" s="99"/>
      <c r="UZZ25" s="452"/>
      <c r="VAA25" s="452"/>
      <c r="VAB25" s="452"/>
      <c r="VAC25" s="99"/>
      <c r="VAD25" s="99"/>
      <c r="VAE25" s="100"/>
      <c r="VAF25" s="101"/>
      <c r="VAG25" s="99"/>
      <c r="VAH25" s="452"/>
      <c r="VAI25" s="452"/>
      <c r="VAJ25" s="452"/>
      <c r="VAK25" s="99"/>
      <c r="VAL25" s="99"/>
      <c r="VAM25" s="100"/>
      <c r="VAN25" s="101"/>
      <c r="VAO25" s="99"/>
      <c r="VAP25" s="452"/>
      <c r="VAQ25" s="452"/>
      <c r="VAR25" s="452"/>
      <c r="VAS25" s="99"/>
      <c r="VAT25" s="99"/>
      <c r="VAU25" s="100"/>
      <c r="VAV25" s="101"/>
      <c r="VAW25" s="99"/>
      <c r="VAX25" s="452"/>
      <c r="VAY25" s="452"/>
      <c r="VAZ25" s="452"/>
      <c r="VBA25" s="99"/>
      <c r="VBB25" s="99"/>
      <c r="VBC25" s="100"/>
      <c r="VBD25" s="101"/>
      <c r="VBE25" s="99"/>
      <c r="VBF25" s="452"/>
      <c r="VBG25" s="452"/>
      <c r="VBH25" s="452"/>
      <c r="VBI25" s="99"/>
      <c r="VBJ25" s="99"/>
      <c r="VBK25" s="100"/>
      <c r="VBL25" s="101"/>
      <c r="VBM25" s="99"/>
      <c r="VBN25" s="452"/>
      <c r="VBO25" s="452"/>
      <c r="VBP25" s="452"/>
      <c r="VBQ25" s="99"/>
      <c r="VBR25" s="99"/>
      <c r="VBS25" s="100"/>
      <c r="VBT25" s="101"/>
      <c r="VBU25" s="99"/>
      <c r="VBV25" s="452"/>
      <c r="VBW25" s="452"/>
      <c r="VBX25" s="452"/>
      <c r="VBY25" s="99"/>
      <c r="VBZ25" s="99"/>
      <c r="VCA25" s="100"/>
      <c r="VCB25" s="101"/>
      <c r="VCC25" s="99"/>
      <c r="VCD25" s="452"/>
      <c r="VCE25" s="452"/>
      <c r="VCF25" s="452"/>
      <c r="VCG25" s="99"/>
      <c r="VCH25" s="99"/>
      <c r="VCI25" s="100"/>
      <c r="VCJ25" s="101"/>
      <c r="VCK25" s="99"/>
      <c r="VCL25" s="452"/>
      <c r="VCM25" s="452"/>
      <c r="VCN25" s="452"/>
      <c r="VCO25" s="99"/>
      <c r="VCP25" s="99"/>
      <c r="VCQ25" s="100"/>
      <c r="VCR25" s="101"/>
      <c r="VCS25" s="99"/>
      <c r="VCT25" s="452"/>
      <c r="VCU25" s="452"/>
      <c r="VCV25" s="452"/>
      <c r="VCW25" s="99"/>
      <c r="VCX25" s="99"/>
      <c r="VCY25" s="100"/>
      <c r="VCZ25" s="101"/>
      <c r="VDA25" s="99"/>
      <c r="VDB25" s="452"/>
      <c r="VDC25" s="452"/>
      <c r="VDD25" s="452"/>
      <c r="VDE25" s="99"/>
      <c r="VDF25" s="99"/>
      <c r="VDG25" s="100"/>
      <c r="VDH25" s="101"/>
      <c r="VDI25" s="99"/>
      <c r="VDJ25" s="452"/>
      <c r="VDK25" s="452"/>
      <c r="VDL25" s="452"/>
      <c r="VDM25" s="99"/>
      <c r="VDN25" s="99"/>
      <c r="VDO25" s="100"/>
      <c r="VDP25" s="101"/>
      <c r="VDQ25" s="99"/>
      <c r="VDR25" s="452"/>
      <c r="VDS25" s="452"/>
      <c r="VDT25" s="452"/>
      <c r="VDU25" s="99"/>
      <c r="VDV25" s="99"/>
      <c r="VDW25" s="100"/>
      <c r="VDX25" s="101"/>
      <c r="VDY25" s="99"/>
      <c r="VDZ25" s="452"/>
      <c r="VEA25" s="452"/>
      <c r="VEB25" s="452"/>
      <c r="VEC25" s="99"/>
      <c r="VED25" s="99"/>
      <c r="VEE25" s="100"/>
      <c r="VEF25" s="101"/>
      <c r="VEG25" s="99"/>
      <c r="VEH25" s="452"/>
      <c r="VEI25" s="452"/>
      <c r="VEJ25" s="452"/>
      <c r="VEK25" s="99"/>
      <c r="VEL25" s="99"/>
      <c r="VEM25" s="100"/>
      <c r="VEN25" s="101"/>
      <c r="VEO25" s="99"/>
      <c r="VEP25" s="452"/>
      <c r="VEQ25" s="452"/>
      <c r="VER25" s="452"/>
      <c r="VES25" s="99"/>
      <c r="VET25" s="99"/>
      <c r="VEU25" s="100"/>
      <c r="VEV25" s="101"/>
      <c r="VEW25" s="99"/>
      <c r="VEX25" s="452"/>
      <c r="VEY25" s="452"/>
      <c r="VEZ25" s="452"/>
      <c r="VFA25" s="99"/>
      <c r="VFB25" s="99"/>
      <c r="VFC25" s="100"/>
      <c r="VFD25" s="101"/>
      <c r="VFE25" s="99"/>
      <c r="VFF25" s="452"/>
      <c r="VFG25" s="452"/>
      <c r="VFH25" s="452"/>
      <c r="VFI25" s="99"/>
      <c r="VFJ25" s="99"/>
      <c r="VFK25" s="100"/>
      <c r="VFL25" s="101"/>
      <c r="VFM25" s="99"/>
      <c r="VFN25" s="452"/>
      <c r="VFO25" s="452"/>
      <c r="VFP25" s="452"/>
      <c r="VFQ25" s="99"/>
      <c r="VFR25" s="99"/>
      <c r="VFS25" s="100"/>
      <c r="VFT25" s="101"/>
      <c r="VFU25" s="99"/>
      <c r="VFV25" s="452"/>
      <c r="VFW25" s="452"/>
      <c r="VFX25" s="452"/>
      <c r="VFY25" s="99"/>
      <c r="VFZ25" s="99"/>
      <c r="VGA25" s="100"/>
      <c r="VGB25" s="101"/>
      <c r="VGC25" s="99"/>
      <c r="VGD25" s="452"/>
      <c r="VGE25" s="452"/>
      <c r="VGF25" s="452"/>
      <c r="VGG25" s="99"/>
      <c r="VGH25" s="99"/>
      <c r="VGI25" s="100"/>
      <c r="VGJ25" s="101"/>
      <c r="VGK25" s="99"/>
      <c r="VGL25" s="452"/>
      <c r="VGM25" s="452"/>
      <c r="VGN25" s="452"/>
      <c r="VGO25" s="99"/>
      <c r="VGP25" s="99"/>
      <c r="VGQ25" s="100"/>
      <c r="VGR25" s="101"/>
      <c r="VGS25" s="99"/>
      <c r="VGT25" s="452"/>
      <c r="VGU25" s="452"/>
      <c r="VGV25" s="452"/>
      <c r="VGW25" s="99"/>
      <c r="VGX25" s="99"/>
      <c r="VGY25" s="100"/>
      <c r="VGZ25" s="101"/>
      <c r="VHA25" s="99"/>
      <c r="VHB25" s="452"/>
      <c r="VHC25" s="452"/>
      <c r="VHD25" s="452"/>
      <c r="VHE25" s="99"/>
      <c r="VHF25" s="99"/>
      <c r="VHG25" s="100"/>
      <c r="VHH25" s="101"/>
      <c r="VHI25" s="99"/>
      <c r="VHJ25" s="452"/>
      <c r="VHK25" s="452"/>
      <c r="VHL25" s="452"/>
      <c r="VHM25" s="99"/>
      <c r="VHN25" s="99"/>
      <c r="VHO25" s="100"/>
      <c r="VHP25" s="101"/>
      <c r="VHQ25" s="99"/>
      <c r="VHR25" s="452"/>
      <c r="VHS25" s="452"/>
      <c r="VHT25" s="452"/>
      <c r="VHU25" s="99"/>
      <c r="VHV25" s="99"/>
      <c r="VHW25" s="100"/>
      <c r="VHX25" s="101"/>
      <c r="VHY25" s="99"/>
      <c r="VHZ25" s="452"/>
      <c r="VIA25" s="452"/>
      <c r="VIB25" s="452"/>
      <c r="VIC25" s="99"/>
      <c r="VID25" s="99"/>
      <c r="VIE25" s="100"/>
      <c r="VIF25" s="101"/>
      <c r="VIG25" s="99"/>
      <c r="VIH25" s="452"/>
      <c r="VII25" s="452"/>
      <c r="VIJ25" s="452"/>
      <c r="VIK25" s="99"/>
      <c r="VIL25" s="99"/>
      <c r="VIM25" s="100"/>
      <c r="VIN25" s="101"/>
      <c r="VIO25" s="99"/>
      <c r="VIP25" s="452"/>
      <c r="VIQ25" s="452"/>
      <c r="VIR25" s="452"/>
      <c r="VIS25" s="99"/>
      <c r="VIT25" s="99"/>
      <c r="VIU25" s="100"/>
      <c r="VIV25" s="101"/>
      <c r="VIW25" s="99"/>
      <c r="VIX25" s="452"/>
      <c r="VIY25" s="452"/>
      <c r="VIZ25" s="452"/>
      <c r="VJA25" s="99"/>
      <c r="VJB25" s="99"/>
      <c r="VJC25" s="100"/>
      <c r="VJD25" s="101"/>
      <c r="VJE25" s="99"/>
      <c r="VJF25" s="452"/>
      <c r="VJG25" s="452"/>
      <c r="VJH25" s="452"/>
      <c r="VJI25" s="99"/>
      <c r="VJJ25" s="99"/>
      <c r="VJK25" s="100"/>
      <c r="VJL25" s="101"/>
      <c r="VJM25" s="99"/>
      <c r="VJN25" s="452"/>
      <c r="VJO25" s="452"/>
      <c r="VJP25" s="452"/>
      <c r="VJQ25" s="99"/>
      <c r="VJR25" s="99"/>
      <c r="VJS25" s="100"/>
      <c r="VJT25" s="101"/>
      <c r="VJU25" s="99"/>
      <c r="VJV25" s="452"/>
      <c r="VJW25" s="452"/>
      <c r="VJX25" s="452"/>
      <c r="VJY25" s="99"/>
      <c r="VJZ25" s="99"/>
      <c r="VKA25" s="100"/>
      <c r="VKB25" s="101"/>
      <c r="VKC25" s="99"/>
      <c r="VKD25" s="452"/>
      <c r="VKE25" s="452"/>
      <c r="VKF25" s="452"/>
      <c r="VKG25" s="99"/>
      <c r="VKH25" s="99"/>
      <c r="VKI25" s="100"/>
      <c r="VKJ25" s="101"/>
      <c r="VKK25" s="99"/>
      <c r="VKL25" s="452"/>
      <c r="VKM25" s="452"/>
      <c r="VKN25" s="452"/>
      <c r="VKO25" s="99"/>
      <c r="VKP25" s="99"/>
      <c r="VKQ25" s="100"/>
      <c r="VKR25" s="101"/>
      <c r="VKS25" s="99"/>
      <c r="VKT25" s="452"/>
      <c r="VKU25" s="452"/>
      <c r="VKV25" s="452"/>
      <c r="VKW25" s="99"/>
      <c r="VKX25" s="99"/>
      <c r="VKY25" s="100"/>
      <c r="VKZ25" s="101"/>
      <c r="VLA25" s="99"/>
      <c r="VLB25" s="452"/>
      <c r="VLC25" s="452"/>
      <c r="VLD25" s="452"/>
      <c r="VLE25" s="99"/>
      <c r="VLF25" s="99"/>
      <c r="VLG25" s="100"/>
      <c r="VLH25" s="101"/>
      <c r="VLI25" s="99"/>
      <c r="VLJ25" s="452"/>
      <c r="VLK25" s="452"/>
      <c r="VLL25" s="452"/>
      <c r="VLM25" s="99"/>
      <c r="VLN25" s="99"/>
      <c r="VLO25" s="100"/>
      <c r="VLP25" s="101"/>
      <c r="VLQ25" s="99"/>
      <c r="VLR25" s="452"/>
      <c r="VLS25" s="452"/>
      <c r="VLT25" s="452"/>
      <c r="VLU25" s="99"/>
      <c r="VLV25" s="99"/>
      <c r="VLW25" s="100"/>
      <c r="VLX25" s="101"/>
      <c r="VLY25" s="99"/>
      <c r="VLZ25" s="452"/>
      <c r="VMA25" s="452"/>
      <c r="VMB25" s="452"/>
      <c r="VMC25" s="99"/>
      <c r="VMD25" s="99"/>
      <c r="VME25" s="100"/>
      <c r="VMF25" s="101"/>
      <c r="VMG25" s="99"/>
      <c r="VMH25" s="452"/>
      <c r="VMI25" s="452"/>
      <c r="VMJ25" s="452"/>
      <c r="VMK25" s="99"/>
      <c r="VML25" s="99"/>
      <c r="VMM25" s="100"/>
      <c r="VMN25" s="101"/>
      <c r="VMO25" s="99"/>
      <c r="VMP25" s="452"/>
      <c r="VMQ25" s="452"/>
      <c r="VMR25" s="452"/>
      <c r="VMS25" s="99"/>
      <c r="VMT25" s="99"/>
      <c r="VMU25" s="100"/>
      <c r="VMV25" s="101"/>
      <c r="VMW25" s="99"/>
      <c r="VMX25" s="452"/>
      <c r="VMY25" s="452"/>
      <c r="VMZ25" s="452"/>
      <c r="VNA25" s="99"/>
      <c r="VNB25" s="99"/>
      <c r="VNC25" s="100"/>
      <c r="VND25" s="101"/>
      <c r="VNE25" s="99"/>
      <c r="VNF25" s="452"/>
      <c r="VNG25" s="452"/>
      <c r="VNH25" s="452"/>
      <c r="VNI25" s="99"/>
      <c r="VNJ25" s="99"/>
      <c r="VNK25" s="100"/>
      <c r="VNL25" s="101"/>
      <c r="VNM25" s="99"/>
      <c r="VNN25" s="452"/>
      <c r="VNO25" s="452"/>
      <c r="VNP25" s="452"/>
      <c r="VNQ25" s="99"/>
      <c r="VNR25" s="99"/>
      <c r="VNS25" s="100"/>
      <c r="VNT25" s="101"/>
      <c r="VNU25" s="99"/>
      <c r="VNV25" s="452"/>
      <c r="VNW25" s="452"/>
      <c r="VNX25" s="452"/>
      <c r="VNY25" s="99"/>
      <c r="VNZ25" s="99"/>
      <c r="VOA25" s="100"/>
      <c r="VOB25" s="101"/>
      <c r="VOC25" s="99"/>
      <c r="VOD25" s="452"/>
      <c r="VOE25" s="452"/>
      <c r="VOF25" s="452"/>
      <c r="VOG25" s="99"/>
      <c r="VOH25" s="99"/>
      <c r="VOI25" s="100"/>
      <c r="VOJ25" s="101"/>
      <c r="VOK25" s="99"/>
      <c r="VOL25" s="452"/>
      <c r="VOM25" s="452"/>
      <c r="VON25" s="452"/>
      <c r="VOO25" s="99"/>
      <c r="VOP25" s="99"/>
      <c r="VOQ25" s="100"/>
      <c r="VOR25" s="101"/>
      <c r="VOS25" s="99"/>
      <c r="VOT25" s="452"/>
      <c r="VOU25" s="452"/>
      <c r="VOV25" s="452"/>
      <c r="VOW25" s="99"/>
      <c r="VOX25" s="99"/>
      <c r="VOY25" s="100"/>
      <c r="VOZ25" s="101"/>
      <c r="VPA25" s="99"/>
      <c r="VPB25" s="452"/>
      <c r="VPC25" s="452"/>
      <c r="VPD25" s="452"/>
      <c r="VPE25" s="99"/>
      <c r="VPF25" s="99"/>
      <c r="VPG25" s="100"/>
      <c r="VPH25" s="101"/>
      <c r="VPI25" s="99"/>
      <c r="VPJ25" s="452"/>
      <c r="VPK25" s="452"/>
      <c r="VPL25" s="452"/>
      <c r="VPM25" s="99"/>
      <c r="VPN25" s="99"/>
      <c r="VPO25" s="100"/>
      <c r="VPP25" s="101"/>
      <c r="VPQ25" s="99"/>
      <c r="VPR25" s="452"/>
      <c r="VPS25" s="452"/>
      <c r="VPT25" s="452"/>
      <c r="VPU25" s="99"/>
      <c r="VPV25" s="99"/>
      <c r="VPW25" s="100"/>
      <c r="VPX25" s="101"/>
      <c r="VPY25" s="99"/>
      <c r="VPZ25" s="452"/>
      <c r="VQA25" s="452"/>
      <c r="VQB25" s="452"/>
      <c r="VQC25" s="99"/>
      <c r="VQD25" s="99"/>
      <c r="VQE25" s="100"/>
      <c r="VQF25" s="101"/>
      <c r="VQG25" s="99"/>
      <c r="VQH25" s="452"/>
      <c r="VQI25" s="452"/>
      <c r="VQJ25" s="452"/>
      <c r="VQK25" s="99"/>
      <c r="VQL25" s="99"/>
      <c r="VQM25" s="100"/>
      <c r="VQN25" s="101"/>
      <c r="VQO25" s="99"/>
      <c r="VQP25" s="452"/>
      <c r="VQQ25" s="452"/>
      <c r="VQR25" s="452"/>
      <c r="VQS25" s="99"/>
      <c r="VQT25" s="99"/>
      <c r="VQU25" s="100"/>
      <c r="VQV25" s="101"/>
      <c r="VQW25" s="99"/>
      <c r="VQX25" s="452"/>
      <c r="VQY25" s="452"/>
      <c r="VQZ25" s="452"/>
      <c r="VRA25" s="99"/>
      <c r="VRB25" s="99"/>
      <c r="VRC25" s="100"/>
      <c r="VRD25" s="101"/>
      <c r="VRE25" s="99"/>
      <c r="VRF25" s="452"/>
      <c r="VRG25" s="452"/>
      <c r="VRH25" s="452"/>
      <c r="VRI25" s="99"/>
      <c r="VRJ25" s="99"/>
      <c r="VRK25" s="100"/>
      <c r="VRL25" s="101"/>
      <c r="VRM25" s="99"/>
      <c r="VRN25" s="452"/>
      <c r="VRO25" s="452"/>
      <c r="VRP25" s="452"/>
      <c r="VRQ25" s="99"/>
      <c r="VRR25" s="99"/>
      <c r="VRS25" s="100"/>
      <c r="VRT25" s="101"/>
      <c r="VRU25" s="99"/>
      <c r="VRV25" s="452"/>
      <c r="VRW25" s="452"/>
      <c r="VRX25" s="452"/>
      <c r="VRY25" s="99"/>
      <c r="VRZ25" s="99"/>
      <c r="VSA25" s="100"/>
      <c r="VSB25" s="101"/>
      <c r="VSC25" s="99"/>
      <c r="VSD25" s="452"/>
      <c r="VSE25" s="452"/>
      <c r="VSF25" s="452"/>
      <c r="VSG25" s="99"/>
      <c r="VSH25" s="99"/>
      <c r="VSI25" s="100"/>
      <c r="VSJ25" s="101"/>
      <c r="VSK25" s="99"/>
      <c r="VSL25" s="452"/>
      <c r="VSM25" s="452"/>
      <c r="VSN25" s="452"/>
      <c r="VSO25" s="99"/>
      <c r="VSP25" s="99"/>
      <c r="VSQ25" s="100"/>
      <c r="VSR25" s="101"/>
      <c r="VSS25" s="99"/>
      <c r="VST25" s="452"/>
      <c r="VSU25" s="452"/>
      <c r="VSV25" s="452"/>
      <c r="VSW25" s="99"/>
      <c r="VSX25" s="99"/>
      <c r="VSY25" s="100"/>
      <c r="VSZ25" s="101"/>
      <c r="VTA25" s="99"/>
      <c r="VTB25" s="452"/>
      <c r="VTC25" s="452"/>
      <c r="VTD25" s="452"/>
      <c r="VTE25" s="99"/>
      <c r="VTF25" s="99"/>
      <c r="VTG25" s="100"/>
      <c r="VTH25" s="101"/>
      <c r="VTI25" s="99"/>
      <c r="VTJ25" s="452"/>
      <c r="VTK25" s="452"/>
      <c r="VTL25" s="452"/>
      <c r="VTM25" s="99"/>
      <c r="VTN25" s="99"/>
      <c r="VTO25" s="100"/>
      <c r="VTP25" s="101"/>
      <c r="VTQ25" s="99"/>
      <c r="VTR25" s="452"/>
      <c r="VTS25" s="452"/>
      <c r="VTT25" s="452"/>
      <c r="VTU25" s="99"/>
      <c r="VTV25" s="99"/>
      <c r="VTW25" s="100"/>
      <c r="VTX25" s="101"/>
      <c r="VTY25" s="99"/>
      <c r="VTZ25" s="452"/>
      <c r="VUA25" s="452"/>
      <c r="VUB25" s="452"/>
      <c r="VUC25" s="99"/>
      <c r="VUD25" s="99"/>
      <c r="VUE25" s="100"/>
      <c r="VUF25" s="101"/>
      <c r="VUG25" s="99"/>
      <c r="VUH25" s="452"/>
      <c r="VUI25" s="452"/>
      <c r="VUJ25" s="452"/>
      <c r="VUK25" s="99"/>
      <c r="VUL25" s="99"/>
      <c r="VUM25" s="100"/>
      <c r="VUN25" s="101"/>
      <c r="VUO25" s="99"/>
      <c r="VUP25" s="452"/>
      <c r="VUQ25" s="452"/>
      <c r="VUR25" s="452"/>
      <c r="VUS25" s="99"/>
      <c r="VUT25" s="99"/>
      <c r="VUU25" s="100"/>
      <c r="VUV25" s="101"/>
      <c r="VUW25" s="99"/>
      <c r="VUX25" s="452"/>
      <c r="VUY25" s="452"/>
      <c r="VUZ25" s="452"/>
      <c r="VVA25" s="99"/>
      <c r="VVB25" s="99"/>
      <c r="VVC25" s="100"/>
      <c r="VVD25" s="101"/>
      <c r="VVE25" s="99"/>
      <c r="VVF25" s="452"/>
      <c r="VVG25" s="452"/>
      <c r="VVH25" s="452"/>
      <c r="VVI25" s="99"/>
      <c r="VVJ25" s="99"/>
      <c r="VVK25" s="100"/>
      <c r="VVL25" s="101"/>
      <c r="VVM25" s="99"/>
      <c r="VVN25" s="452"/>
      <c r="VVO25" s="452"/>
      <c r="VVP25" s="452"/>
      <c r="VVQ25" s="99"/>
      <c r="VVR25" s="99"/>
      <c r="VVS25" s="100"/>
      <c r="VVT25" s="101"/>
      <c r="VVU25" s="99"/>
      <c r="VVV25" s="452"/>
      <c r="VVW25" s="452"/>
      <c r="VVX25" s="452"/>
      <c r="VVY25" s="99"/>
      <c r="VVZ25" s="99"/>
      <c r="VWA25" s="100"/>
      <c r="VWB25" s="101"/>
      <c r="VWC25" s="99"/>
      <c r="VWD25" s="452"/>
      <c r="VWE25" s="452"/>
      <c r="VWF25" s="452"/>
      <c r="VWG25" s="99"/>
      <c r="VWH25" s="99"/>
      <c r="VWI25" s="100"/>
      <c r="VWJ25" s="101"/>
      <c r="VWK25" s="99"/>
      <c r="VWL25" s="452"/>
      <c r="VWM25" s="452"/>
      <c r="VWN25" s="452"/>
      <c r="VWO25" s="99"/>
      <c r="VWP25" s="99"/>
      <c r="VWQ25" s="100"/>
      <c r="VWR25" s="101"/>
      <c r="VWS25" s="99"/>
      <c r="VWT25" s="452"/>
      <c r="VWU25" s="452"/>
      <c r="VWV25" s="452"/>
      <c r="VWW25" s="99"/>
      <c r="VWX25" s="99"/>
      <c r="VWY25" s="100"/>
      <c r="VWZ25" s="101"/>
      <c r="VXA25" s="99"/>
      <c r="VXB25" s="452"/>
      <c r="VXC25" s="452"/>
      <c r="VXD25" s="452"/>
      <c r="VXE25" s="99"/>
      <c r="VXF25" s="99"/>
      <c r="VXG25" s="100"/>
      <c r="VXH25" s="101"/>
      <c r="VXI25" s="99"/>
      <c r="VXJ25" s="452"/>
      <c r="VXK25" s="452"/>
      <c r="VXL25" s="452"/>
      <c r="VXM25" s="99"/>
      <c r="VXN25" s="99"/>
      <c r="VXO25" s="100"/>
      <c r="VXP25" s="101"/>
      <c r="VXQ25" s="99"/>
      <c r="VXR25" s="452"/>
      <c r="VXS25" s="452"/>
      <c r="VXT25" s="452"/>
      <c r="VXU25" s="99"/>
      <c r="VXV25" s="99"/>
      <c r="VXW25" s="100"/>
      <c r="VXX25" s="101"/>
      <c r="VXY25" s="99"/>
      <c r="VXZ25" s="452"/>
      <c r="VYA25" s="452"/>
      <c r="VYB25" s="452"/>
      <c r="VYC25" s="99"/>
      <c r="VYD25" s="99"/>
      <c r="VYE25" s="100"/>
      <c r="VYF25" s="101"/>
      <c r="VYG25" s="99"/>
      <c r="VYH25" s="452"/>
      <c r="VYI25" s="452"/>
      <c r="VYJ25" s="452"/>
      <c r="VYK25" s="99"/>
      <c r="VYL25" s="99"/>
      <c r="VYM25" s="100"/>
      <c r="VYN25" s="101"/>
      <c r="VYO25" s="99"/>
      <c r="VYP25" s="452"/>
      <c r="VYQ25" s="452"/>
      <c r="VYR25" s="452"/>
      <c r="VYS25" s="99"/>
      <c r="VYT25" s="99"/>
      <c r="VYU25" s="100"/>
      <c r="VYV25" s="101"/>
      <c r="VYW25" s="99"/>
      <c r="VYX25" s="452"/>
      <c r="VYY25" s="452"/>
      <c r="VYZ25" s="452"/>
      <c r="VZA25" s="99"/>
      <c r="VZB25" s="99"/>
      <c r="VZC25" s="100"/>
      <c r="VZD25" s="101"/>
      <c r="VZE25" s="99"/>
      <c r="VZF25" s="452"/>
      <c r="VZG25" s="452"/>
      <c r="VZH25" s="452"/>
      <c r="VZI25" s="99"/>
      <c r="VZJ25" s="99"/>
      <c r="VZK25" s="100"/>
      <c r="VZL25" s="101"/>
      <c r="VZM25" s="99"/>
      <c r="VZN25" s="452"/>
      <c r="VZO25" s="452"/>
      <c r="VZP25" s="452"/>
      <c r="VZQ25" s="99"/>
      <c r="VZR25" s="99"/>
      <c r="VZS25" s="100"/>
      <c r="VZT25" s="101"/>
      <c r="VZU25" s="99"/>
      <c r="VZV25" s="452"/>
      <c r="VZW25" s="452"/>
      <c r="VZX25" s="452"/>
      <c r="VZY25" s="99"/>
      <c r="VZZ25" s="99"/>
      <c r="WAA25" s="100"/>
      <c r="WAB25" s="101"/>
      <c r="WAC25" s="99"/>
      <c r="WAD25" s="452"/>
      <c r="WAE25" s="452"/>
      <c r="WAF25" s="452"/>
      <c r="WAG25" s="99"/>
      <c r="WAH25" s="99"/>
      <c r="WAI25" s="100"/>
      <c r="WAJ25" s="101"/>
      <c r="WAK25" s="99"/>
      <c r="WAL25" s="452"/>
      <c r="WAM25" s="452"/>
      <c r="WAN25" s="452"/>
      <c r="WAO25" s="99"/>
      <c r="WAP25" s="99"/>
      <c r="WAQ25" s="100"/>
      <c r="WAR25" s="101"/>
      <c r="WAS25" s="99"/>
      <c r="WAT25" s="452"/>
      <c r="WAU25" s="452"/>
      <c r="WAV25" s="452"/>
      <c r="WAW25" s="99"/>
      <c r="WAX25" s="99"/>
      <c r="WAY25" s="100"/>
      <c r="WAZ25" s="101"/>
      <c r="WBA25" s="99"/>
      <c r="WBB25" s="452"/>
      <c r="WBC25" s="452"/>
      <c r="WBD25" s="452"/>
      <c r="WBE25" s="99"/>
      <c r="WBF25" s="99"/>
      <c r="WBG25" s="100"/>
      <c r="WBH25" s="101"/>
      <c r="WBI25" s="99"/>
      <c r="WBJ25" s="452"/>
      <c r="WBK25" s="452"/>
      <c r="WBL25" s="452"/>
      <c r="WBM25" s="99"/>
      <c r="WBN25" s="99"/>
      <c r="WBO25" s="100"/>
      <c r="WBP25" s="101"/>
      <c r="WBQ25" s="99"/>
      <c r="WBR25" s="452"/>
      <c r="WBS25" s="452"/>
      <c r="WBT25" s="452"/>
      <c r="WBU25" s="99"/>
      <c r="WBV25" s="99"/>
      <c r="WBW25" s="100"/>
      <c r="WBX25" s="101"/>
      <c r="WBY25" s="99"/>
      <c r="WBZ25" s="452"/>
      <c r="WCA25" s="452"/>
      <c r="WCB25" s="452"/>
      <c r="WCC25" s="99"/>
      <c r="WCD25" s="99"/>
      <c r="WCE25" s="100"/>
      <c r="WCF25" s="101"/>
      <c r="WCG25" s="99"/>
      <c r="WCH25" s="452"/>
      <c r="WCI25" s="452"/>
      <c r="WCJ25" s="452"/>
      <c r="WCK25" s="99"/>
      <c r="WCL25" s="99"/>
      <c r="WCM25" s="100"/>
      <c r="WCN25" s="101"/>
      <c r="WCO25" s="99"/>
      <c r="WCP25" s="452"/>
      <c r="WCQ25" s="452"/>
      <c r="WCR25" s="452"/>
      <c r="WCS25" s="99"/>
      <c r="WCT25" s="99"/>
      <c r="WCU25" s="100"/>
      <c r="WCV25" s="101"/>
      <c r="WCW25" s="99"/>
      <c r="WCX25" s="452"/>
      <c r="WCY25" s="452"/>
      <c r="WCZ25" s="452"/>
      <c r="WDA25" s="99"/>
      <c r="WDB25" s="99"/>
      <c r="WDC25" s="100"/>
      <c r="WDD25" s="101"/>
      <c r="WDE25" s="99"/>
      <c r="WDF25" s="452"/>
      <c r="WDG25" s="452"/>
      <c r="WDH25" s="452"/>
      <c r="WDI25" s="99"/>
      <c r="WDJ25" s="99"/>
      <c r="WDK25" s="100"/>
      <c r="WDL25" s="101"/>
      <c r="WDM25" s="99"/>
      <c r="WDN25" s="452"/>
      <c r="WDO25" s="452"/>
      <c r="WDP25" s="452"/>
      <c r="WDQ25" s="99"/>
      <c r="WDR25" s="99"/>
      <c r="WDS25" s="100"/>
      <c r="WDT25" s="101"/>
      <c r="WDU25" s="99"/>
      <c r="WDV25" s="452"/>
      <c r="WDW25" s="452"/>
      <c r="WDX25" s="452"/>
      <c r="WDY25" s="99"/>
      <c r="WDZ25" s="99"/>
      <c r="WEA25" s="100"/>
      <c r="WEB25" s="101"/>
      <c r="WEC25" s="99"/>
      <c r="WED25" s="452"/>
      <c r="WEE25" s="452"/>
      <c r="WEF25" s="452"/>
      <c r="WEG25" s="99"/>
      <c r="WEH25" s="99"/>
      <c r="WEI25" s="100"/>
      <c r="WEJ25" s="101"/>
      <c r="WEK25" s="99"/>
      <c r="WEL25" s="452"/>
      <c r="WEM25" s="452"/>
      <c r="WEN25" s="452"/>
      <c r="WEO25" s="99"/>
      <c r="WEP25" s="99"/>
      <c r="WEQ25" s="100"/>
      <c r="WER25" s="101"/>
      <c r="WES25" s="99"/>
      <c r="WET25" s="452"/>
      <c r="WEU25" s="452"/>
      <c r="WEV25" s="452"/>
      <c r="WEW25" s="99"/>
      <c r="WEX25" s="99"/>
      <c r="WEY25" s="100"/>
      <c r="WEZ25" s="101"/>
      <c r="WFA25" s="99"/>
      <c r="WFB25" s="452"/>
      <c r="WFC25" s="452"/>
      <c r="WFD25" s="452"/>
      <c r="WFE25" s="99"/>
      <c r="WFF25" s="99"/>
      <c r="WFG25" s="100"/>
      <c r="WFH25" s="101"/>
      <c r="WFI25" s="99"/>
      <c r="WFJ25" s="452"/>
      <c r="WFK25" s="452"/>
      <c r="WFL25" s="452"/>
      <c r="WFM25" s="99"/>
      <c r="WFN25" s="99"/>
      <c r="WFO25" s="100"/>
      <c r="WFP25" s="101"/>
      <c r="WFQ25" s="99"/>
      <c r="WFR25" s="452"/>
      <c r="WFS25" s="452"/>
      <c r="WFT25" s="452"/>
      <c r="WFU25" s="99"/>
      <c r="WFV25" s="99"/>
      <c r="WFW25" s="100"/>
      <c r="WFX25" s="101"/>
      <c r="WFY25" s="99"/>
      <c r="WFZ25" s="452"/>
      <c r="WGA25" s="452"/>
      <c r="WGB25" s="452"/>
      <c r="WGC25" s="99"/>
      <c r="WGD25" s="99"/>
      <c r="WGE25" s="100"/>
      <c r="WGF25" s="101"/>
      <c r="WGG25" s="99"/>
      <c r="WGH25" s="452"/>
      <c r="WGI25" s="452"/>
      <c r="WGJ25" s="452"/>
      <c r="WGK25" s="99"/>
      <c r="WGL25" s="99"/>
      <c r="WGM25" s="100"/>
      <c r="WGN25" s="101"/>
      <c r="WGO25" s="99"/>
      <c r="WGP25" s="452"/>
      <c r="WGQ25" s="452"/>
      <c r="WGR25" s="452"/>
      <c r="WGS25" s="99"/>
      <c r="WGT25" s="99"/>
      <c r="WGU25" s="100"/>
      <c r="WGV25" s="101"/>
      <c r="WGW25" s="99"/>
      <c r="WGX25" s="452"/>
      <c r="WGY25" s="452"/>
      <c r="WGZ25" s="452"/>
      <c r="WHA25" s="99"/>
      <c r="WHB25" s="99"/>
      <c r="WHC25" s="100"/>
      <c r="WHD25" s="101"/>
      <c r="WHE25" s="99"/>
      <c r="WHF25" s="452"/>
      <c r="WHG25" s="452"/>
      <c r="WHH25" s="452"/>
      <c r="WHI25" s="99"/>
      <c r="WHJ25" s="99"/>
      <c r="WHK25" s="100"/>
      <c r="WHL25" s="101"/>
      <c r="WHM25" s="99"/>
      <c r="WHN25" s="452"/>
      <c r="WHO25" s="452"/>
      <c r="WHP25" s="452"/>
      <c r="WHQ25" s="99"/>
      <c r="WHR25" s="99"/>
      <c r="WHS25" s="100"/>
      <c r="WHT25" s="101"/>
      <c r="WHU25" s="99"/>
      <c r="WHV25" s="452"/>
      <c r="WHW25" s="452"/>
      <c r="WHX25" s="452"/>
      <c r="WHY25" s="99"/>
      <c r="WHZ25" s="99"/>
      <c r="WIA25" s="100"/>
      <c r="WIB25" s="101"/>
      <c r="WIC25" s="99"/>
      <c r="WID25" s="452"/>
      <c r="WIE25" s="452"/>
      <c r="WIF25" s="452"/>
      <c r="WIG25" s="99"/>
      <c r="WIH25" s="99"/>
      <c r="WII25" s="100"/>
      <c r="WIJ25" s="101"/>
      <c r="WIK25" s="99"/>
      <c r="WIL25" s="452"/>
      <c r="WIM25" s="452"/>
      <c r="WIN25" s="452"/>
      <c r="WIO25" s="99"/>
      <c r="WIP25" s="99"/>
      <c r="WIQ25" s="100"/>
      <c r="WIR25" s="101"/>
      <c r="WIS25" s="99"/>
      <c r="WIT25" s="452"/>
      <c r="WIU25" s="452"/>
      <c r="WIV25" s="452"/>
      <c r="WIW25" s="99"/>
      <c r="WIX25" s="99"/>
      <c r="WIY25" s="100"/>
      <c r="WIZ25" s="101"/>
      <c r="WJA25" s="99"/>
      <c r="WJB25" s="452"/>
      <c r="WJC25" s="452"/>
      <c r="WJD25" s="452"/>
      <c r="WJE25" s="99"/>
      <c r="WJF25" s="99"/>
      <c r="WJG25" s="100"/>
      <c r="WJH25" s="101"/>
      <c r="WJI25" s="99"/>
      <c r="WJJ25" s="452"/>
      <c r="WJK25" s="452"/>
      <c r="WJL25" s="452"/>
      <c r="WJM25" s="99"/>
      <c r="WJN25" s="99"/>
      <c r="WJO25" s="100"/>
      <c r="WJP25" s="101"/>
      <c r="WJQ25" s="99"/>
      <c r="WJR25" s="452"/>
      <c r="WJS25" s="452"/>
      <c r="WJT25" s="452"/>
      <c r="WJU25" s="99"/>
      <c r="WJV25" s="99"/>
      <c r="WJW25" s="100"/>
      <c r="WJX25" s="101"/>
      <c r="WJY25" s="99"/>
      <c r="WJZ25" s="452"/>
      <c r="WKA25" s="452"/>
      <c r="WKB25" s="452"/>
      <c r="WKC25" s="99"/>
      <c r="WKD25" s="99"/>
      <c r="WKE25" s="100"/>
      <c r="WKF25" s="101"/>
      <c r="WKG25" s="99"/>
      <c r="WKH25" s="452"/>
      <c r="WKI25" s="452"/>
      <c r="WKJ25" s="452"/>
      <c r="WKK25" s="99"/>
      <c r="WKL25" s="99"/>
      <c r="WKM25" s="100"/>
      <c r="WKN25" s="101"/>
      <c r="WKO25" s="99"/>
      <c r="WKP25" s="452"/>
      <c r="WKQ25" s="452"/>
      <c r="WKR25" s="452"/>
      <c r="WKS25" s="99"/>
      <c r="WKT25" s="99"/>
      <c r="WKU25" s="100"/>
      <c r="WKV25" s="101"/>
      <c r="WKW25" s="99"/>
      <c r="WKX25" s="452"/>
      <c r="WKY25" s="452"/>
      <c r="WKZ25" s="452"/>
      <c r="WLA25" s="99"/>
      <c r="WLB25" s="99"/>
      <c r="WLC25" s="100"/>
      <c r="WLD25" s="101"/>
      <c r="WLE25" s="99"/>
      <c r="WLF25" s="452"/>
      <c r="WLG25" s="452"/>
      <c r="WLH25" s="452"/>
      <c r="WLI25" s="99"/>
      <c r="WLJ25" s="99"/>
      <c r="WLK25" s="100"/>
      <c r="WLL25" s="101"/>
      <c r="WLM25" s="99"/>
      <c r="WLN25" s="452"/>
      <c r="WLO25" s="452"/>
      <c r="WLP25" s="452"/>
      <c r="WLQ25" s="99"/>
      <c r="WLR25" s="99"/>
      <c r="WLS25" s="100"/>
      <c r="WLT25" s="101"/>
      <c r="WLU25" s="99"/>
      <c r="WLV25" s="452"/>
      <c r="WLW25" s="452"/>
      <c r="WLX25" s="452"/>
      <c r="WLY25" s="99"/>
      <c r="WLZ25" s="99"/>
      <c r="WMA25" s="100"/>
      <c r="WMB25" s="101"/>
      <c r="WMC25" s="99"/>
      <c r="WMD25" s="452"/>
      <c r="WME25" s="452"/>
      <c r="WMF25" s="452"/>
      <c r="WMG25" s="99"/>
      <c r="WMH25" s="99"/>
      <c r="WMI25" s="100"/>
      <c r="WMJ25" s="101"/>
      <c r="WMK25" s="99"/>
      <c r="WML25" s="452"/>
      <c r="WMM25" s="452"/>
      <c r="WMN25" s="452"/>
      <c r="WMO25" s="99"/>
      <c r="WMP25" s="99"/>
      <c r="WMQ25" s="100"/>
      <c r="WMR25" s="101"/>
      <c r="WMS25" s="99"/>
      <c r="WMT25" s="452"/>
      <c r="WMU25" s="452"/>
      <c r="WMV25" s="452"/>
      <c r="WMW25" s="99"/>
      <c r="WMX25" s="99"/>
      <c r="WMY25" s="100"/>
      <c r="WMZ25" s="101"/>
      <c r="WNA25" s="99"/>
      <c r="WNB25" s="452"/>
      <c r="WNC25" s="452"/>
      <c r="WND25" s="452"/>
      <c r="WNE25" s="99"/>
      <c r="WNF25" s="99"/>
      <c r="WNG25" s="100"/>
      <c r="WNH25" s="101"/>
      <c r="WNI25" s="99"/>
      <c r="WNJ25" s="452"/>
      <c r="WNK25" s="452"/>
      <c r="WNL25" s="452"/>
      <c r="WNM25" s="99"/>
      <c r="WNN25" s="99"/>
      <c r="WNO25" s="100"/>
      <c r="WNP25" s="101"/>
      <c r="WNQ25" s="99"/>
      <c r="WNR25" s="452"/>
      <c r="WNS25" s="452"/>
      <c r="WNT25" s="452"/>
      <c r="WNU25" s="99"/>
      <c r="WNV25" s="99"/>
      <c r="WNW25" s="100"/>
      <c r="WNX25" s="101"/>
      <c r="WNY25" s="99"/>
      <c r="WNZ25" s="452"/>
      <c r="WOA25" s="452"/>
      <c r="WOB25" s="452"/>
      <c r="WOC25" s="99"/>
      <c r="WOD25" s="99"/>
      <c r="WOE25" s="100"/>
      <c r="WOF25" s="101"/>
      <c r="WOG25" s="99"/>
      <c r="WOH25" s="452"/>
      <c r="WOI25" s="452"/>
      <c r="WOJ25" s="452"/>
      <c r="WOK25" s="99"/>
      <c r="WOL25" s="99"/>
      <c r="WOM25" s="100"/>
      <c r="WON25" s="101"/>
      <c r="WOO25" s="99"/>
      <c r="WOP25" s="452"/>
      <c r="WOQ25" s="452"/>
      <c r="WOR25" s="452"/>
      <c r="WOS25" s="99"/>
      <c r="WOT25" s="99"/>
      <c r="WOU25" s="100"/>
      <c r="WOV25" s="101"/>
      <c r="WOW25" s="99"/>
      <c r="WOX25" s="452"/>
      <c r="WOY25" s="452"/>
      <c r="WOZ25" s="452"/>
      <c r="WPA25" s="99"/>
      <c r="WPB25" s="99"/>
      <c r="WPC25" s="100"/>
      <c r="WPD25" s="101"/>
      <c r="WPE25" s="99"/>
      <c r="WPF25" s="452"/>
      <c r="WPG25" s="452"/>
      <c r="WPH25" s="452"/>
      <c r="WPI25" s="99"/>
      <c r="WPJ25" s="99"/>
      <c r="WPK25" s="100"/>
      <c r="WPL25" s="101"/>
      <c r="WPM25" s="99"/>
      <c r="WPN25" s="452"/>
      <c r="WPO25" s="452"/>
      <c r="WPP25" s="452"/>
      <c r="WPQ25" s="99"/>
      <c r="WPR25" s="99"/>
      <c r="WPS25" s="100"/>
      <c r="WPT25" s="101"/>
      <c r="WPU25" s="99"/>
      <c r="WPV25" s="452"/>
      <c r="WPW25" s="452"/>
      <c r="WPX25" s="452"/>
      <c r="WPY25" s="99"/>
      <c r="WPZ25" s="99"/>
      <c r="WQA25" s="100"/>
      <c r="WQB25" s="101"/>
      <c r="WQC25" s="99"/>
      <c r="WQD25" s="452"/>
      <c r="WQE25" s="452"/>
      <c r="WQF25" s="452"/>
      <c r="WQG25" s="99"/>
      <c r="WQH25" s="99"/>
      <c r="WQI25" s="100"/>
      <c r="WQJ25" s="101"/>
      <c r="WQK25" s="99"/>
      <c r="WQL25" s="452"/>
      <c r="WQM25" s="452"/>
      <c r="WQN25" s="452"/>
      <c r="WQO25" s="99"/>
      <c r="WQP25" s="99"/>
      <c r="WQQ25" s="100"/>
      <c r="WQR25" s="101"/>
      <c r="WQS25" s="99"/>
      <c r="WQT25" s="452"/>
      <c r="WQU25" s="452"/>
      <c r="WQV25" s="452"/>
      <c r="WQW25" s="99"/>
      <c r="WQX25" s="99"/>
      <c r="WQY25" s="100"/>
      <c r="WQZ25" s="101"/>
      <c r="WRA25" s="99"/>
      <c r="WRB25" s="452"/>
      <c r="WRC25" s="452"/>
      <c r="WRD25" s="452"/>
      <c r="WRE25" s="99"/>
      <c r="WRF25" s="99"/>
      <c r="WRG25" s="100"/>
      <c r="WRH25" s="101"/>
      <c r="WRI25" s="99"/>
      <c r="WRJ25" s="452"/>
      <c r="WRK25" s="452"/>
      <c r="WRL25" s="452"/>
      <c r="WRM25" s="99"/>
      <c r="WRN25" s="99"/>
      <c r="WRO25" s="100"/>
      <c r="WRP25" s="101"/>
      <c r="WRQ25" s="99"/>
      <c r="WRR25" s="452"/>
      <c r="WRS25" s="452"/>
      <c r="WRT25" s="452"/>
      <c r="WRU25" s="99"/>
      <c r="WRV25" s="99"/>
      <c r="WRW25" s="100"/>
      <c r="WRX25" s="101"/>
      <c r="WRY25" s="99"/>
      <c r="WRZ25" s="452"/>
      <c r="WSA25" s="452"/>
      <c r="WSB25" s="452"/>
      <c r="WSC25" s="99"/>
      <c r="WSD25" s="99"/>
      <c r="WSE25" s="100"/>
      <c r="WSF25" s="101"/>
      <c r="WSG25" s="99"/>
      <c r="WSH25" s="452"/>
      <c r="WSI25" s="452"/>
      <c r="WSJ25" s="452"/>
      <c r="WSK25" s="99"/>
      <c r="WSL25" s="99"/>
      <c r="WSM25" s="100"/>
      <c r="WSN25" s="101"/>
      <c r="WSO25" s="99"/>
      <c r="WSP25" s="452"/>
      <c r="WSQ25" s="452"/>
      <c r="WSR25" s="452"/>
      <c r="WSS25" s="99"/>
      <c r="WST25" s="99"/>
      <c r="WSU25" s="100"/>
      <c r="WSV25" s="101"/>
      <c r="WSW25" s="99"/>
      <c r="WSX25" s="452"/>
      <c r="WSY25" s="452"/>
      <c r="WSZ25" s="452"/>
      <c r="WTA25" s="99"/>
      <c r="WTB25" s="99"/>
      <c r="WTC25" s="100"/>
      <c r="WTD25" s="101"/>
      <c r="WTE25" s="99"/>
      <c r="WTF25" s="452"/>
      <c r="WTG25" s="452"/>
      <c r="WTH25" s="452"/>
      <c r="WTI25" s="99"/>
      <c r="WTJ25" s="99"/>
      <c r="WTK25" s="100"/>
      <c r="WTL25" s="101"/>
      <c r="WTM25" s="99"/>
      <c r="WTN25" s="452"/>
      <c r="WTO25" s="452"/>
      <c r="WTP25" s="452"/>
      <c r="WTQ25" s="99"/>
      <c r="WTR25" s="99"/>
      <c r="WTS25" s="100"/>
      <c r="WTT25" s="101"/>
      <c r="WTU25" s="99"/>
      <c r="WTV25" s="452"/>
      <c r="WTW25" s="452"/>
      <c r="WTX25" s="452"/>
      <c r="WTY25" s="99"/>
      <c r="WTZ25" s="99"/>
      <c r="WUA25" s="100"/>
      <c r="WUB25" s="101"/>
      <c r="WUC25" s="99"/>
      <c r="WUD25" s="452"/>
      <c r="WUE25" s="452"/>
      <c r="WUF25" s="452"/>
      <c r="WUG25" s="99"/>
      <c r="WUH25" s="99"/>
      <c r="WUI25" s="100"/>
      <c r="WUJ25" s="101"/>
      <c r="WUK25" s="99"/>
      <c r="WUL25" s="452"/>
      <c r="WUM25" s="452"/>
      <c r="WUN25" s="452"/>
      <c r="WUO25" s="99"/>
      <c r="WUP25" s="99"/>
      <c r="WUQ25" s="100"/>
      <c r="WUR25" s="101"/>
      <c r="WUS25" s="99"/>
      <c r="WUT25" s="452"/>
      <c r="WUU25" s="452"/>
      <c r="WUV25" s="452"/>
      <c r="WUW25" s="99"/>
      <c r="WUX25" s="99"/>
      <c r="WUY25" s="100"/>
      <c r="WUZ25" s="101"/>
      <c r="WVA25" s="99"/>
      <c r="WVB25" s="452"/>
      <c r="WVC25" s="452"/>
      <c r="WVD25" s="452"/>
      <c r="WVE25" s="99"/>
      <c r="WVF25" s="99"/>
      <c r="WVG25" s="100"/>
      <c r="WVH25" s="101"/>
      <c r="WVI25" s="99"/>
      <c r="WVJ25" s="452"/>
      <c r="WVK25" s="452"/>
      <c r="WVL25" s="452"/>
      <c r="WVM25" s="99"/>
      <c r="WVN25" s="99"/>
      <c r="WVO25" s="100"/>
      <c r="WVP25" s="101"/>
      <c r="WVQ25" s="99"/>
      <c r="WVR25" s="452"/>
      <c r="WVS25" s="452"/>
      <c r="WVT25" s="452"/>
      <c r="WVU25" s="99"/>
      <c r="WVV25" s="99"/>
      <c r="WVW25" s="100"/>
      <c r="WVX25" s="101"/>
      <c r="WVY25" s="99"/>
      <c r="WVZ25" s="452"/>
      <c r="WWA25" s="452"/>
      <c r="WWB25" s="452"/>
      <c r="WWC25" s="99"/>
      <c r="WWD25" s="99"/>
      <c r="WWE25" s="100"/>
      <c r="WWF25" s="101"/>
      <c r="WWG25" s="99"/>
      <c r="WWH25" s="452"/>
      <c r="WWI25" s="452"/>
      <c r="WWJ25" s="452"/>
      <c r="WWK25" s="99"/>
      <c r="WWL25" s="99"/>
      <c r="WWM25" s="100"/>
      <c r="WWN25" s="101"/>
      <c r="WWO25" s="99"/>
      <c r="WWP25" s="452"/>
      <c r="WWQ25" s="452"/>
      <c r="WWR25" s="452"/>
      <c r="WWS25" s="99"/>
      <c r="WWT25" s="99"/>
      <c r="WWU25" s="100"/>
      <c r="WWV25" s="101"/>
      <c r="WWW25" s="99"/>
      <c r="WWX25" s="452"/>
      <c r="WWY25" s="452"/>
      <c r="WWZ25" s="452"/>
      <c r="WXA25" s="99"/>
      <c r="WXB25" s="99"/>
      <c r="WXC25" s="100"/>
      <c r="WXD25" s="101"/>
      <c r="WXE25" s="99"/>
      <c r="WXF25" s="452"/>
      <c r="WXG25" s="452"/>
      <c r="WXH25" s="452"/>
      <c r="WXI25" s="99"/>
      <c r="WXJ25" s="99"/>
      <c r="WXK25" s="100"/>
      <c r="WXL25" s="101"/>
      <c r="WXM25" s="99"/>
      <c r="WXN25" s="452"/>
      <c r="WXO25" s="452"/>
      <c r="WXP25" s="452"/>
      <c r="WXQ25" s="99"/>
      <c r="WXR25" s="99"/>
      <c r="WXS25" s="100"/>
      <c r="WXT25" s="101"/>
      <c r="WXU25" s="99"/>
      <c r="WXV25" s="452"/>
      <c r="WXW25" s="452"/>
      <c r="WXX25" s="452"/>
      <c r="WXY25" s="99"/>
      <c r="WXZ25" s="99"/>
      <c r="WYA25" s="100"/>
      <c r="WYB25" s="101"/>
      <c r="WYC25" s="99"/>
      <c r="WYD25" s="452"/>
      <c r="WYE25" s="452"/>
      <c r="WYF25" s="452"/>
      <c r="WYG25" s="99"/>
      <c r="WYH25" s="99"/>
      <c r="WYI25" s="100"/>
      <c r="WYJ25" s="101"/>
      <c r="WYK25" s="99"/>
      <c r="WYL25" s="452"/>
      <c r="WYM25" s="452"/>
      <c r="WYN25" s="452"/>
      <c r="WYO25" s="99"/>
      <c r="WYP25" s="99"/>
      <c r="WYQ25" s="100"/>
      <c r="WYR25" s="101"/>
      <c r="WYS25" s="99"/>
      <c r="WYT25" s="452"/>
      <c r="WYU25" s="452"/>
      <c r="WYV25" s="452"/>
      <c r="WYW25" s="99"/>
      <c r="WYX25" s="99"/>
      <c r="WYY25" s="100"/>
      <c r="WYZ25" s="101"/>
      <c r="WZA25" s="99"/>
      <c r="WZB25" s="452"/>
      <c r="WZC25" s="452"/>
      <c r="WZD25" s="452"/>
      <c r="WZE25" s="99"/>
      <c r="WZF25" s="99"/>
      <c r="WZG25" s="100"/>
      <c r="WZH25" s="101"/>
      <c r="WZI25" s="99"/>
      <c r="WZJ25" s="452"/>
      <c r="WZK25" s="452"/>
      <c r="WZL25" s="452"/>
      <c r="WZM25" s="99"/>
      <c r="WZN25" s="99"/>
      <c r="WZO25" s="100"/>
      <c r="WZP25" s="101"/>
      <c r="WZQ25" s="99"/>
      <c r="WZR25" s="452"/>
      <c r="WZS25" s="452"/>
      <c r="WZT25" s="452"/>
      <c r="WZU25" s="99"/>
      <c r="WZV25" s="99"/>
      <c r="WZW25" s="100"/>
      <c r="WZX25" s="101"/>
      <c r="WZY25" s="99"/>
      <c r="WZZ25" s="452"/>
      <c r="XAA25" s="452"/>
      <c r="XAB25" s="452"/>
      <c r="XAC25" s="99"/>
      <c r="XAD25" s="99"/>
      <c r="XAE25" s="100"/>
      <c r="XAF25" s="101"/>
      <c r="XAG25" s="99"/>
      <c r="XAH25" s="452"/>
      <c r="XAI25" s="452"/>
      <c r="XAJ25" s="452"/>
      <c r="XAK25" s="99"/>
      <c r="XAL25" s="99"/>
      <c r="XAM25" s="100"/>
      <c r="XAN25" s="101"/>
      <c r="XAO25" s="99"/>
      <c r="XAP25" s="452"/>
      <c r="XAQ25" s="452"/>
      <c r="XAR25" s="452"/>
      <c r="XAS25" s="99"/>
      <c r="XAT25" s="99"/>
      <c r="XAU25" s="100"/>
      <c r="XAV25" s="101"/>
      <c r="XAW25" s="99"/>
      <c r="XAX25" s="452"/>
      <c r="XAY25" s="452"/>
      <c r="XAZ25" s="452"/>
      <c r="XBA25" s="99"/>
      <c r="XBB25" s="99"/>
      <c r="XBC25" s="100"/>
      <c r="XBD25" s="101"/>
      <c r="XBE25" s="99"/>
      <c r="XBF25" s="452"/>
      <c r="XBG25" s="452"/>
      <c r="XBH25" s="452"/>
      <c r="XBI25" s="99"/>
      <c r="XBJ25" s="99"/>
      <c r="XBK25" s="100"/>
      <c r="XBL25" s="101"/>
      <c r="XBM25" s="99"/>
      <c r="XBN25" s="452"/>
      <c r="XBO25" s="452"/>
      <c r="XBP25" s="452"/>
      <c r="XBQ25" s="99"/>
      <c r="XBR25" s="99"/>
      <c r="XBS25" s="100"/>
      <c r="XBT25" s="101"/>
      <c r="XBU25" s="99"/>
      <c r="XBV25" s="452"/>
      <c r="XBW25" s="452"/>
      <c r="XBX25" s="452"/>
      <c r="XBY25" s="99"/>
      <c r="XBZ25" s="99"/>
      <c r="XCA25" s="100"/>
      <c r="XCB25" s="101"/>
      <c r="XCC25" s="99"/>
      <c r="XCD25" s="452"/>
      <c r="XCE25" s="452"/>
      <c r="XCF25" s="452"/>
      <c r="XCG25" s="99"/>
      <c r="XCH25" s="99"/>
      <c r="XCI25" s="100"/>
      <c r="XCJ25" s="101"/>
      <c r="XCK25" s="99"/>
      <c r="XCL25" s="452"/>
      <c r="XCM25" s="452"/>
      <c r="XCN25" s="452"/>
      <c r="XCO25" s="99"/>
      <c r="XCP25" s="99"/>
      <c r="XCQ25" s="100"/>
      <c r="XCR25" s="101"/>
      <c r="XCS25" s="99"/>
      <c r="XCT25" s="452"/>
      <c r="XCU25" s="452"/>
      <c r="XCV25" s="452"/>
      <c r="XCW25" s="99"/>
      <c r="XCX25" s="99"/>
      <c r="XCY25" s="100"/>
      <c r="XCZ25" s="101"/>
      <c r="XDA25" s="99"/>
      <c r="XDB25" s="452"/>
      <c r="XDC25" s="452"/>
      <c r="XDD25" s="452"/>
      <c r="XDE25" s="99"/>
      <c r="XDF25" s="99"/>
      <c r="XDG25" s="100"/>
      <c r="XDH25" s="101"/>
      <c r="XDI25" s="99"/>
      <c r="XDJ25" s="452"/>
      <c r="XDK25" s="452"/>
      <c r="XDL25" s="452"/>
      <c r="XDM25" s="99"/>
      <c r="XDN25" s="99"/>
      <c r="XDO25" s="100"/>
      <c r="XDP25" s="101"/>
      <c r="XDQ25" s="99"/>
      <c r="XDR25" s="452"/>
      <c r="XDS25" s="452"/>
      <c r="XDT25" s="452"/>
      <c r="XDU25" s="99"/>
      <c r="XDV25" s="99"/>
      <c r="XDW25" s="100"/>
      <c r="XDX25" s="101"/>
      <c r="XDY25" s="99"/>
      <c r="XDZ25" s="452"/>
      <c r="XEA25" s="452"/>
      <c r="XEB25" s="452"/>
      <c r="XEC25" s="99"/>
      <c r="XED25" s="99"/>
      <c r="XEE25" s="100"/>
      <c r="XEF25" s="101"/>
      <c r="XEG25" s="99"/>
      <c r="XEH25" s="452"/>
      <c r="XEI25" s="452"/>
      <c r="XEJ25" s="452"/>
      <c r="XEK25" s="99"/>
      <c r="XEL25" s="99"/>
      <c r="XEM25" s="100"/>
      <c r="XEN25" s="101"/>
      <c r="XEO25" s="99"/>
      <c r="XEP25" s="452"/>
      <c r="XEQ25" s="452"/>
      <c r="XER25" s="452"/>
      <c r="XES25" s="99"/>
      <c r="XET25" s="99"/>
      <c r="XEU25" s="100"/>
      <c r="XEV25" s="101"/>
      <c r="XEW25" s="99"/>
      <c r="XEX25" s="452"/>
      <c r="XEY25" s="452"/>
      <c r="XEZ25" s="452"/>
      <c r="XFA25" s="99"/>
      <c r="XFB25" s="99"/>
      <c r="XFC25" s="100"/>
      <c r="XFD25" s="101"/>
    </row>
    <row r="26" spans="1:16384" ht="16.5" customHeight="1" x14ac:dyDescent="0.2">
      <c r="A26" s="180"/>
      <c r="B26" s="181"/>
      <c r="C26" s="181"/>
      <c r="D26" s="181"/>
      <c r="E26" s="181"/>
      <c r="F26" s="181"/>
      <c r="G26" s="181"/>
      <c r="H26" s="182"/>
    </row>
    <row r="27" spans="1:16384" ht="30" x14ac:dyDescent="0.25">
      <c r="A27" s="176" t="s">
        <v>5</v>
      </c>
      <c r="B27" s="445" t="s">
        <v>395</v>
      </c>
      <c r="C27" s="446"/>
      <c r="D27" s="446"/>
      <c r="E27" s="446"/>
      <c r="F27" s="447"/>
      <c r="G27" s="177" t="s">
        <v>65</v>
      </c>
      <c r="H27" s="177" t="s">
        <v>387</v>
      </c>
      <c r="J27" s="116" t="s">
        <v>484</v>
      </c>
    </row>
    <row r="28" spans="1:16384" ht="30" x14ac:dyDescent="0.25">
      <c r="A28" s="174" t="str">
        <f>'Planilha Orçamentária'!A65</f>
        <v>8.2</v>
      </c>
      <c r="B28" s="442" t="str">
        <f>'Planilha Orçamentária'!C65</f>
        <v xml:space="preserve">Grade em metalon #18 (30 x 20 mm) com portão, colunas #14 (50 x 50 mm) espaçadas a aproximadamente 2 metros, completo, incluindo fechadura externa, fornecimento e assentamento </v>
      </c>
      <c r="C28" s="443"/>
      <c r="D28" s="443"/>
      <c r="E28" s="443"/>
      <c r="F28" s="444"/>
      <c r="G28" s="174" t="s">
        <v>173</v>
      </c>
      <c r="H28" s="175">
        <f>AVERAGE(H30:H32)</f>
        <v>170.88337860396683</v>
      </c>
      <c r="J28" s="116" t="s">
        <v>484</v>
      </c>
    </row>
    <row r="29" spans="1:16384" ht="16.5" customHeight="1" x14ac:dyDescent="0.2">
      <c r="A29" s="173" t="s">
        <v>388</v>
      </c>
      <c r="B29" s="429" t="s">
        <v>389</v>
      </c>
      <c r="C29" s="429"/>
      <c r="D29" s="429"/>
      <c r="E29" s="173" t="s">
        <v>390</v>
      </c>
      <c r="F29" s="173" t="s">
        <v>391</v>
      </c>
      <c r="G29" s="173" t="s">
        <v>392</v>
      </c>
      <c r="H29" s="173" t="s">
        <v>393</v>
      </c>
    </row>
    <row r="30" spans="1:16384" ht="16.5" customHeight="1" x14ac:dyDescent="0.2">
      <c r="A30" s="156" t="s">
        <v>492</v>
      </c>
      <c r="B30" s="426" t="s">
        <v>405</v>
      </c>
      <c r="C30" s="426"/>
      <c r="D30" s="426"/>
      <c r="E30" s="156" t="s">
        <v>506</v>
      </c>
      <c r="F30" s="156" t="s">
        <v>406</v>
      </c>
      <c r="G30" s="178">
        <v>43682</v>
      </c>
      <c r="H30" s="158">
        <f>(9900/((15.55*2.4)+(16.15*2.4)+(2.52*2.4)+(1.48*2.4)))</f>
        <v>115.54621848739495</v>
      </c>
    </row>
    <row r="31" spans="1:16384" ht="16.5" customHeight="1" x14ac:dyDescent="0.2">
      <c r="A31" s="156" t="s">
        <v>492</v>
      </c>
      <c r="B31" s="426" t="s">
        <v>497</v>
      </c>
      <c r="C31" s="426"/>
      <c r="D31" s="426"/>
      <c r="E31" s="156" t="s">
        <v>507</v>
      </c>
      <c r="F31" s="156" t="s">
        <v>492</v>
      </c>
      <c r="G31" s="178">
        <v>43718</v>
      </c>
      <c r="H31" s="158">
        <f>((1200+950)/((2.5*2.4)+(1.46*2.4)))</f>
        <v>226.22053872053874</v>
      </c>
    </row>
    <row r="32" spans="1:16384" ht="16.5" customHeight="1" x14ac:dyDescent="0.2">
      <c r="A32" s="156" t="s">
        <v>492</v>
      </c>
      <c r="B32" s="426"/>
      <c r="C32" s="426"/>
      <c r="D32" s="426"/>
      <c r="E32" s="156"/>
      <c r="F32" s="156"/>
      <c r="G32" s="178"/>
      <c r="H32" s="158"/>
    </row>
    <row r="33" spans="1:10" ht="16.5" customHeight="1" x14ac:dyDescent="0.2">
      <c r="A33" s="179" t="s">
        <v>394</v>
      </c>
      <c r="B33" s="426"/>
      <c r="C33" s="426"/>
      <c r="D33" s="426"/>
      <c r="E33" s="426"/>
      <c r="F33" s="426"/>
      <c r="G33" s="426"/>
      <c r="H33" s="426"/>
    </row>
    <row r="34" spans="1:10" ht="16.5" customHeight="1" x14ac:dyDescent="0.2">
      <c r="A34" s="95"/>
      <c r="B34" s="96"/>
      <c r="C34" s="96"/>
      <c r="D34" s="96"/>
      <c r="E34" s="96"/>
      <c r="F34" s="96"/>
      <c r="G34" s="39"/>
      <c r="H34" s="97"/>
    </row>
    <row r="35" spans="1:10" ht="30" x14ac:dyDescent="0.25">
      <c r="A35" s="176" t="s">
        <v>5</v>
      </c>
      <c r="B35" s="445" t="s">
        <v>395</v>
      </c>
      <c r="C35" s="446"/>
      <c r="D35" s="446"/>
      <c r="E35" s="446"/>
      <c r="F35" s="447"/>
      <c r="G35" s="177" t="s">
        <v>65</v>
      </c>
      <c r="H35" s="177" t="s">
        <v>387</v>
      </c>
      <c r="J35" s="116" t="s">
        <v>484</v>
      </c>
    </row>
    <row r="36" spans="1:10" ht="30" x14ac:dyDescent="0.25">
      <c r="A36" s="174" t="str">
        <f>'Planilha Orçamentária'!A66</f>
        <v>8.3</v>
      </c>
      <c r="B36" s="442" t="str">
        <f>'Planilha Orçamentária'!C66</f>
        <v>Janela em vidro temperado e vidro liso comum, incolor 8mm, fixo, 0,80 x 0,54 m, com alumínio fosco, completa, para proteção do vão de atendimento na recepção</v>
      </c>
      <c r="C36" s="443"/>
      <c r="D36" s="443"/>
      <c r="E36" s="443"/>
      <c r="F36" s="444"/>
      <c r="G36" s="174" t="s">
        <v>396</v>
      </c>
      <c r="H36" s="175">
        <f>AVERAGE(H38:H40)</f>
        <v>136.66666666666666</v>
      </c>
      <c r="J36" s="116" t="s">
        <v>484</v>
      </c>
    </row>
    <row r="37" spans="1:10" ht="16.5" customHeight="1" x14ac:dyDescent="0.2">
      <c r="A37" s="173" t="s">
        <v>388</v>
      </c>
      <c r="B37" s="429" t="s">
        <v>389</v>
      </c>
      <c r="C37" s="429"/>
      <c r="D37" s="429"/>
      <c r="E37" s="173" t="s">
        <v>390</v>
      </c>
      <c r="F37" s="173" t="s">
        <v>391</v>
      </c>
      <c r="G37" s="173" t="s">
        <v>392</v>
      </c>
      <c r="H37" s="173" t="s">
        <v>393</v>
      </c>
    </row>
    <row r="38" spans="1:10" ht="16.5" customHeight="1" x14ac:dyDescent="0.2">
      <c r="A38" s="156" t="s">
        <v>492</v>
      </c>
      <c r="B38" s="426" t="s">
        <v>404</v>
      </c>
      <c r="C38" s="426"/>
      <c r="D38" s="426"/>
      <c r="E38" s="156" t="s">
        <v>506</v>
      </c>
      <c r="F38" s="156" t="s">
        <v>492</v>
      </c>
      <c r="G38" s="178">
        <v>43717</v>
      </c>
      <c r="H38" s="158">
        <v>110</v>
      </c>
    </row>
    <row r="39" spans="1:10" ht="16.5" customHeight="1" x14ac:dyDescent="0.2">
      <c r="A39" s="156" t="s">
        <v>402</v>
      </c>
      <c r="B39" s="426" t="s">
        <v>401</v>
      </c>
      <c r="C39" s="426"/>
      <c r="D39" s="426"/>
      <c r="E39" s="156" t="s">
        <v>508</v>
      </c>
      <c r="F39" s="156" t="s">
        <v>400</v>
      </c>
      <c r="G39" s="178">
        <v>43717</v>
      </c>
      <c r="H39" s="158">
        <v>210</v>
      </c>
    </row>
    <row r="40" spans="1:10" ht="16.5" customHeight="1" x14ac:dyDescent="0.2">
      <c r="A40" s="156" t="s">
        <v>492</v>
      </c>
      <c r="B40" s="426" t="s">
        <v>407</v>
      </c>
      <c r="C40" s="426"/>
      <c r="D40" s="426"/>
      <c r="E40" s="156" t="s">
        <v>509</v>
      </c>
      <c r="F40" s="156" t="s">
        <v>492</v>
      </c>
      <c r="G40" s="178">
        <v>43717</v>
      </c>
      <c r="H40" s="158">
        <v>90</v>
      </c>
    </row>
    <row r="41" spans="1:10" ht="16.5" customHeight="1" x14ac:dyDescent="0.2">
      <c r="A41" s="179" t="s">
        <v>394</v>
      </c>
      <c r="B41" s="426"/>
      <c r="C41" s="426"/>
      <c r="D41" s="426"/>
      <c r="E41" s="426"/>
      <c r="F41" s="426"/>
      <c r="G41" s="426"/>
      <c r="H41" s="426"/>
    </row>
    <row r="42" spans="1:10" ht="16.5" customHeight="1" x14ac:dyDescent="0.2">
      <c r="A42" s="95"/>
      <c r="B42" s="96"/>
      <c r="C42" s="96"/>
      <c r="D42" s="96"/>
      <c r="E42" s="96"/>
      <c r="F42" s="96"/>
      <c r="G42" s="39"/>
      <c r="H42" s="97"/>
    </row>
    <row r="43" spans="1:10" ht="30" x14ac:dyDescent="0.25">
      <c r="A43" s="176" t="s">
        <v>5</v>
      </c>
      <c r="B43" s="445" t="s">
        <v>395</v>
      </c>
      <c r="C43" s="446"/>
      <c r="D43" s="446"/>
      <c r="E43" s="446"/>
      <c r="F43" s="447"/>
      <c r="G43" s="177" t="s">
        <v>65</v>
      </c>
      <c r="H43" s="177" t="s">
        <v>387</v>
      </c>
      <c r="J43" s="116" t="s">
        <v>484</v>
      </c>
    </row>
    <row r="44" spans="1:10" ht="30" x14ac:dyDescent="0.25">
      <c r="A44" s="169" t="str">
        <f>'Planilha Orçamentária'!A67</f>
        <v>8.4</v>
      </c>
      <c r="B44" s="355" t="str">
        <f>'Planilha Orçamentária'!C67</f>
        <v>Porta de correr, madeira de lei prancheta para pintura, completa, 90 x 210 cm, embutida, inclusive fornecimento e assentamento</v>
      </c>
      <c r="C44" s="356"/>
      <c r="D44" s="356"/>
      <c r="E44" s="356"/>
      <c r="F44" s="356"/>
      <c r="G44" s="356"/>
      <c r="H44" s="357"/>
      <c r="J44" s="116" t="s">
        <v>484</v>
      </c>
    </row>
    <row r="45" spans="1:10" ht="30" x14ac:dyDescent="0.25">
      <c r="A45" s="169" t="str">
        <f>Composição!A98</f>
        <v>COMPOSIÇÃO</v>
      </c>
      <c r="B45" s="442" t="str">
        <f>Composição!C98</f>
        <v>Fechadura porta de correr com lingueta expansiva em inox acab. Cromado</v>
      </c>
      <c r="C45" s="443"/>
      <c r="D45" s="443"/>
      <c r="E45" s="443"/>
      <c r="F45" s="444"/>
      <c r="G45" s="174" t="s">
        <v>396</v>
      </c>
      <c r="H45" s="175">
        <f>AVERAGE(H47:H49)</f>
        <v>70.086666666666673</v>
      </c>
      <c r="J45" s="116" t="s">
        <v>484</v>
      </c>
    </row>
    <row r="46" spans="1:10" ht="14.25" x14ac:dyDescent="0.2">
      <c r="A46" s="173" t="s">
        <v>388</v>
      </c>
      <c r="B46" s="429" t="s">
        <v>389</v>
      </c>
      <c r="C46" s="429"/>
      <c r="D46" s="429"/>
      <c r="E46" s="173" t="s">
        <v>390</v>
      </c>
      <c r="F46" s="173" t="s">
        <v>391</v>
      </c>
      <c r="G46" s="173" t="s">
        <v>392</v>
      </c>
      <c r="H46" s="173" t="s">
        <v>393</v>
      </c>
    </row>
    <row r="47" spans="1:10" ht="14.25" x14ac:dyDescent="0.2">
      <c r="A47" s="156" t="s">
        <v>520</v>
      </c>
      <c r="B47" s="426" t="s">
        <v>491</v>
      </c>
      <c r="C47" s="426"/>
      <c r="D47" s="426"/>
      <c r="E47" s="156" t="s">
        <v>519</v>
      </c>
      <c r="F47" s="156" t="s">
        <v>521</v>
      </c>
      <c r="G47" s="178">
        <v>43683</v>
      </c>
      <c r="H47" s="158">
        <v>106.36</v>
      </c>
    </row>
    <row r="48" spans="1:10" ht="14.25" x14ac:dyDescent="0.2">
      <c r="A48" s="156" t="s">
        <v>510</v>
      </c>
      <c r="B48" s="426" t="s">
        <v>511</v>
      </c>
      <c r="C48" s="426"/>
      <c r="D48" s="426"/>
      <c r="E48" s="156" t="s">
        <v>512</v>
      </c>
      <c r="F48" s="156" t="s">
        <v>492</v>
      </c>
      <c r="G48" s="178">
        <v>43719</v>
      </c>
      <c r="H48" s="158">
        <v>65</v>
      </c>
    </row>
    <row r="49" spans="1:16210" ht="14.25" x14ac:dyDescent="0.2">
      <c r="A49" s="156"/>
      <c r="B49" s="426" t="s">
        <v>501</v>
      </c>
      <c r="C49" s="426"/>
      <c r="D49" s="426"/>
      <c r="E49" s="156" t="s">
        <v>502</v>
      </c>
      <c r="F49" s="156" t="s">
        <v>492</v>
      </c>
      <c r="G49" s="178">
        <v>43719</v>
      </c>
      <c r="H49" s="158">
        <v>38.9</v>
      </c>
    </row>
    <row r="50" spans="1:16210" ht="16.5" customHeight="1" x14ac:dyDescent="0.2">
      <c r="A50" s="179" t="s">
        <v>394</v>
      </c>
      <c r="B50" s="426"/>
      <c r="C50" s="426"/>
      <c r="D50" s="426"/>
      <c r="E50" s="426"/>
      <c r="F50" s="426"/>
      <c r="G50" s="426"/>
      <c r="H50" s="426"/>
    </row>
    <row r="51" spans="1:16210" ht="30" x14ac:dyDescent="0.25">
      <c r="A51" s="169" t="str">
        <f>Composição!A99</f>
        <v>COMPOSIÇÃO</v>
      </c>
      <c r="B51" s="441" t="str">
        <f>Composição!C99</f>
        <v>Kit porta de correr contendo trilho no tamanho de 200 cm, 01 par de roldanas, 01 guia reto, 01 limitador, 01 guia "U"</v>
      </c>
      <c r="C51" s="441"/>
      <c r="D51" s="441"/>
      <c r="E51" s="441"/>
      <c r="F51" s="441"/>
      <c r="G51" s="169" t="s">
        <v>396</v>
      </c>
      <c r="H51" s="168">
        <f>AVERAGE(H53:H55)</f>
        <v>116.66666666666667</v>
      </c>
      <c r="J51" s="116" t="s">
        <v>484</v>
      </c>
    </row>
    <row r="52" spans="1:16210" ht="16.5" customHeight="1" x14ac:dyDescent="0.2">
      <c r="A52" s="173" t="s">
        <v>388</v>
      </c>
      <c r="B52" s="429" t="s">
        <v>389</v>
      </c>
      <c r="C52" s="429"/>
      <c r="D52" s="429"/>
      <c r="E52" s="173" t="s">
        <v>390</v>
      </c>
      <c r="F52" s="173" t="s">
        <v>391</v>
      </c>
      <c r="G52" s="173" t="s">
        <v>392</v>
      </c>
      <c r="H52" s="173" t="s">
        <v>393</v>
      </c>
      <c r="I52" s="140"/>
      <c r="J52" s="142"/>
    </row>
    <row r="53" spans="1:16210" ht="14.25" x14ac:dyDescent="0.2">
      <c r="A53" s="156" t="s">
        <v>520</v>
      </c>
      <c r="B53" s="426" t="s">
        <v>491</v>
      </c>
      <c r="C53" s="426"/>
      <c r="D53" s="426"/>
      <c r="E53" s="156" t="s">
        <v>519</v>
      </c>
      <c r="F53" s="156" t="s">
        <v>521</v>
      </c>
      <c r="G53" s="178">
        <v>43683</v>
      </c>
      <c r="H53" s="158">
        <v>90</v>
      </c>
      <c r="I53" s="143"/>
      <c r="J53" s="143"/>
    </row>
    <row r="54" spans="1:16210" s="142" customFormat="1" ht="14.25" x14ac:dyDescent="0.2">
      <c r="A54" s="156" t="s">
        <v>492</v>
      </c>
      <c r="B54" s="426" t="s">
        <v>522</v>
      </c>
      <c r="C54" s="426"/>
      <c r="D54" s="426"/>
      <c r="E54" s="156" t="s">
        <v>524</v>
      </c>
      <c r="F54" s="156" t="s">
        <v>523</v>
      </c>
      <c r="G54" s="178">
        <v>43719</v>
      </c>
      <c r="H54" s="158">
        <v>170</v>
      </c>
      <c r="I54" s="144"/>
      <c r="J54" s="141"/>
      <c r="K54" s="140"/>
      <c r="L54" s="428"/>
      <c r="M54" s="428"/>
      <c r="N54" s="428"/>
      <c r="O54" s="428"/>
      <c r="P54" s="428"/>
      <c r="Q54" s="140"/>
      <c r="R54" s="141"/>
      <c r="S54" s="140"/>
      <c r="T54" s="428"/>
      <c r="U54" s="428"/>
      <c r="V54" s="428"/>
      <c r="W54" s="428"/>
      <c r="X54" s="428"/>
      <c r="Y54" s="140"/>
      <c r="Z54" s="141"/>
      <c r="AA54" s="140"/>
      <c r="AB54" s="428"/>
      <c r="AC54" s="428"/>
      <c r="AD54" s="428"/>
      <c r="AE54" s="428"/>
      <c r="AF54" s="428"/>
      <c r="AG54" s="140"/>
      <c r="AH54" s="141"/>
      <c r="AI54" s="140"/>
      <c r="AJ54" s="428"/>
      <c r="AK54" s="428"/>
      <c r="AL54" s="428"/>
      <c r="AM54" s="428"/>
      <c r="AN54" s="428"/>
      <c r="AO54" s="140"/>
      <c r="AP54" s="141"/>
      <c r="AQ54" s="140"/>
      <c r="AR54" s="428"/>
      <c r="AS54" s="428"/>
      <c r="AT54" s="428"/>
      <c r="AU54" s="428"/>
      <c r="AV54" s="428"/>
      <c r="AW54" s="140"/>
      <c r="AX54" s="141"/>
      <c r="AY54" s="140"/>
      <c r="AZ54" s="428"/>
      <c r="BA54" s="428"/>
      <c r="BB54" s="428"/>
      <c r="BC54" s="428"/>
      <c r="BD54" s="428"/>
      <c r="BE54" s="140"/>
      <c r="BF54" s="141"/>
      <c r="BG54" s="140"/>
      <c r="BH54" s="428"/>
      <c r="BI54" s="428"/>
      <c r="BJ54" s="428"/>
      <c r="BK54" s="428"/>
      <c r="BL54" s="428"/>
      <c r="BM54" s="140"/>
      <c r="BN54" s="141"/>
      <c r="BO54" s="140"/>
      <c r="BP54" s="428"/>
      <c r="BQ54" s="428"/>
      <c r="BR54" s="428"/>
      <c r="BS54" s="428"/>
      <c r="BT54" s="428"/>
      <c r="BU54" s="140"/>
      <c r="BV54" s="141"/>
      <c r="BW54" s="140"/>
      <c r="BX54" s="428"/>
      <c r="BY54" s="428"/>
      <c r="BZ54" s="428"/>
      <c r="CA54" s="428"/>
      <c r="CB54" s="428"/>
      <c r="CC54" s="140"/>
      <c r="CD54" s="141"/>
      <c r="CE54" s="140"/>
      <c r="CF54" s="428"/>
      <c r="CG54" s="428"/>
      <c r="CH54" s="428"/>
      <c r="CI54" s="428"/>
      <c r="CJ54" s="428"/>
      <c r="CK54" s="140"/>
      <c r="CL54" s="141"/>
      <c r="CM54" s="140"/>
      <c r="CN54" s="428"/>
      <c r="CO54" s="428"/>
      <c r="CP54" s="428"/>
      <c r="CQ54" s="428"/>
      <c r="CR54" s="428"/>
      <c r="CS54" s="140"/>
      <c r="CT54" s="141"/>
      <c r="CU54" s="140"/>
      <c r="CV54" s="428"/>
      <c r="CW54" s="428"/>
      <c r="CX54" s="428"/>
      <c r="CY54" s="428"/>
      <c r="CZ54" s="428"/>
      <c r="DA54" s="140"/>
      <c r="DB54" s="141"/>
      <c r="DC54" s="140"/>
      <c r="DD54" s="428"/>
      <c r="DE54" s="428"/>
      <c r="DF54" s="428"/>
      <c r="DG54" s="428"/>
      <c r="DH54" s="428"/>
      <c r="DI54" s="140"/>
      <c r="DJ54" s="141"/>
      <c r="DK54" s="140"/>
      <c r="DL54" s="428"/>
      <c r="DM54" s="428"/>
      <c r="DN54" s="428"/>
      <c r="DO54" s="428"/>
      <c r="DP54" s="428"/>
      <c r="DQ54" s="140"/>
      <c r="DR54" s="141"/>
      <c r="DS54" s="140"/>
      <c r="DT54" s="428"/>
      <c r="DU54" s="428"/>
      <c r="DV54" s="428"/>
      <c r="DW54" s="428"/>
      <c r="DX54" s="428"/>
      <c r="DY54" s="140"/>
      <c r="DZ54" s="141"/>
      <c r="EA54" s="140"/>
      <c r="EB54" s="428"/>
      <c r="EC54" s="428"/>
      <c r="ED54" s="428"/>
      <c r="EE54" s="428"/>
      <c r="EF54" s="428"/>
      <c r="EG54" s="140"/>
      <c r="EH54" s="141"/>
      <c r="EI54" s="140"/>
      <c r="EJ54" s="428"/>
      <c r="EK54" s="428"/>
      <c r="EL54" s="428"/>
      <c r="EM54" s="428"/>
      <c r="EN54" s="428"/>
      <c r="EO54" s="140"/>
      <c r="EP54" s="141"/>
      <c r="EQ54" s="140"/>
      <c r="ER54" s="428"/>
      <c r="ES54" s="428"/>
      <c r="ET54" s="428"/>
      <c r="EU54" s="428"/>
      <c r="EV54" s="428"/>
      <c r="EW54" s="140"/>
      <c r="EX54" s="141"/>
      <c r="EY54" s="140"/>
      <c r="EZ54" s="428"/>
      <c r="FA54" s="428"/>
      <c r="FB54" s="428"/>
      <c r="FC54" s="428"/>
      <c r="FD54" s="428"/>
      <c r="FE54" s="140"/>
      <c r="FF54" s="141"/>
      <c r="FG54" s="140"/>
      <c r="FH54" s="428"/>
      <c r="FI54" s="428"/>
      <c r="FJ54" s="428"/>
      <c r="FK54" s="428"/>
      <c r="FL54" s="428"/>
      <c r="FM54" s="140"/>
      <c r="FN54" s="141"/>
      <c r="FO54" s="140"/>
      <c r="FP54" s="428"/>
      <c r="FQ54" s="428"/>
      <c r="FR54" s="428"/>
      <c r="FS54" s="428"/>
      <c r="FT54" s="428"/>
      <c r="FU54" s="140"/>
      <c r="FV54" s="141"/>
      <c r="FW54" s="140"/>
      <c r="FX54" s="428"/>
      <c r="FY54" s="428"/>
      <c r="FZ54" s="428"/>
      <c r="GA54" s="428"/>
      <c r="GB54" s="428"/>
      <c r="GC54" s="140"/>
      <c r="GD54" s="141"/>
      <c r="GE54" s="140"/>
      <c r="GF54" s="428"/>
      <c r="GG54" s="428"/>
      <c r="GH54" s="428"/>
      <c r="GI54" s="428"/>
      <c r="GJ54" s="428"/>
      <c r="GK54" s="140"/>
      <c r="GL54" s="141"/>
      <c r="GM54" s="140"/>
      <c r="GN54" s="428"/>
      <c r="GO54" s="428"/>
      <c r="GP54" s="428"/>
      <c r="GQ54" s="428"/>
      <c r="GR54" s="428"/>
      <c r="GS54" s="140"/>
      <c r="GT54" s="141"/>
      <c r="GU54" s="140"/>
      <c r="GV54" s="428"/>
      <c r="GW54" s="428"/>
      <c r="GX54" s="428"/>
      <c r="GY54" s="428"/>
      <c r="GZ54" s="428"/>
      <c r="HA54" s="140"/>
      <c r="HB54" s="141"/>
      <c r="HC54" s="140"/>
      <c r="HD54" s="428"/>
      <c r="HE54" s="428"/>
      <c r="HF54" s="428"/>
      <c r="HG54" s="428"/>
      <c r="HH54" s="428"/>
      <c r="HI54" s="140"/>
      <c r="HJ54" s="141"/>
      <c r="HK54" s="140"/>
      <c r="HL54" s="428"/>
      <c r="HM54" s="428"/>
      <c r="HN54" s="428"/>
      <c r="HO54" s="428"/>
      <c r="HP54" s="428"/>
      <c r="HQ54" s="140"/>
      <c r="HR54" s="141"/>
      <c r="HS54" s="140"/>
      <c r="HT54" s="428"/>
      <c r="HU54" s="428"/>
      <c r="HV54" s="428"/>
      <c r="HW54" s="428"/>
      <c r="HX54" s="428"/>
      <c r="HY54" s="140"/>
      <c r="HZ54" s="141"/>
      <c r="IA54" s="140"/>
      <c r="IB54" s="428"/>
      <c r="IC54" s="428"/>
      <c r="ID54" s="428"/>
      <c r="IE54" s="428"/>
      <c r="IF54" s="428"/>
      <c r="IG54" s="140"/>
      <c r="IH54" s="141"/>
      <c r="II54" s="140"/>
      <c r="IJ54" s="428"/>
      <c r="IK54" s="428"/>
      <c r="IL54" s="428"/>
      <c r="IM54" s="428"/>
      <c r="IN54" s="428"/>
      <c r="IO54" s="140"/>
      <c r="IP54" s="141"/>
      <c r="IQ54" s="140"/>
      <c r="IR54" s="428"/>
      <c r="IS54" s="428"/>
      <c r="IT54" s="428"/>
      <c r="IU54" s="428"/>
      <c r="IV54" s="428"/>
      <c r="IW54" s="140"/>
      <c r="IX54" s="141"/>
      <c r="IY54" s="140"/>
      <c r="IZ54" s="428"/>
      <c r="JA54" s="428"/>
      <c r="JB54" s="428"/>
      <c r="JC54" s="428"/>
      <c r="JD54" s="428"/>
      <c r="JE54" s="140"/>
      <c r="JF54" s="141"/>
      <c r="JG54" s="140"/>
      <c r="JH54" s="428"/>
      <c r="JI54" s="428"/>
      <c r="JJ54" s="428"/>
      <c r="JK54" s="428"/>
      <c r="JL54" s="428"/>
      <c r="JM54" s="140"/>
      <c r="JN54" s="141"/>
      <c r="JO54" s="140"/>
      <c r="JP54" s="428"/>
      <c r="JQ54" s="428"/>
      <c r="JR54" s="428"/>
      <c r="JS54" s="428"/>
      <c r="JT54" s="428"/>
      <c r="JU54" s="140"/>
      <c r="JV54" s="141"/>
      <c r="JW54" s="140"/>
      <c r="JX54" s="428"/>
      <c r="JY54" s="428"/>
      <c r="JZ54" s="428"/>
      <c r="KA54" s="428"/>
      <c r="KB54" s="428"/>
      <c r="KC54" s="140"/>
      <c r="KD54" s="141"/>
      <c r="KE54" s="140"/>
      <c r="KF54" s="428"/>
      <c r="KG54" s="428"/>
      <c r="KH54" s="428"/>
      <c r="KI54" s="428"/>
      <c r="KJ54" s="428"/>
      <c r="KK54" s="140"/>
      <c r="KL54" s="141"/>
      <c r="KM54" s="140"/>
      <c r="KN54" s="428"/>
      <c r="KO54" s="428"/>
      <c r="KP54" s="428"/>
      <c r="KQ54" s="428"/>
      <c r="KR54" s="428"/>
      <c r="KS54" s="140"/>
      <c r="KT54" s="141"/>
      <c r="KU54" s="140"/>
      <c r="KV54" s="428"/>
      <c r="KW54" s="428"/>
      <c r="KX54" s="428"/>
      <c r="KY54" s="428"/>
      <c r="KZ54" s="428"/>
      <c r="LA54" s="140"/>
      <c r="LB54" s="141"/>
      <c r="LC54" s="140"/>
      <c r="LD54" s="428"/>
      <c r="LE54" s="428"/>
      <c r="LF54" s="428"/>
      <c r="LG54" s="428"/>
      <c r="LH54" s="428"/>
      <c r="LI54" s="140"/>
      <c r="LJ54" s="141"/>
      <c r="LK54" s="140"/>
      <c r="LL54" s="428"/>
      <c r="LM54" s="428"/>
      <c r="LN54" s="428"/>
      <c r="LO54" s="428"/>
      <c r="LP54" s="428"/>
      <c r="LQ54" s="140"/>
      <c r="LR54" s="141"/>
      <c r="LS54" s="140"/>
      <c r="LT54" s="428"/>
      <c r="LU54" s="428"/>
      <c r="LV54" s="428"/>
      <c r="LW54" s="428"/>
      <c r="LX54" s="428"/>
      <c r="LY54" s="140"/>
      <c r="LZ54" s="141"/>
      <c r="MA54" s="140"/>
      <c r="MB54" s="428"/>
      <c r="MC54" s="428"/>
      <c r="MD54" s="428"/>
      <c r="ME54" s="428"/>
      <c r="MF54" s="428"/>
      <c r="MG54" s="140"/>
      <c r="MH54" s="141"/>
      <c r="MI54" s="140"/>
      <c r="MJ54" s="428"/>
      <c r="MK54" s="428"/>
      <c r="ML54" s="428"/>
      <c r="MM54" s="428"/>
      <c r="MN54" s="428"/>
      <c r="MO54" s="140"/>
      <c r="MP54" s="141"/>
      <c r="MQ54" s="140"/>
      <c r="MR54" s="428"/>
      <c r="MS54" s="428"/>
      <c r="MT54" s="428"/>
      <c r="MU54" s="428"/>
      <c r="MV54" s="428"/>
      <c r="MW54" s="140"/>
      <c r="MX54" s="141"/>
      <c r="MY54" s="140"/>
      <c r="MZ54" s="428"/>
      <c r="NA54" s="428"/>
      <c r="NB54" s="428"/>
      <c r="NC54" s="428"/>
      <c r="ND54" s="428"/>
      <c r="NE54" s="140"/>
      <c r="NF54" s="141"/>
      <c r="NG54" s="140"/>
      <c r="NH54" s="428"/>
      <c r="NI54" s="428"/>
      <c r="NJ54" s="428"/>
      <c r="NK54" s="428"/>
      <c r="NL54" s="428"/>
      <c r="NM54" s="140"/>
      <c r="NN54" s="141"/>
      <c r="NO54" s="140"/>
      <c r="NP54" s="428"/>
      <c r="NQ54" s="428"/>
      <c r="NR54" s="428"/>
      <c r="NS54" s="428"/>
      <c r="NT54" s="428"/>
      <c r="NU54" s="140"/>
      <c r="NV54" s="141"/>
      <c r="NW54" s="140"/>
      <c r="NX54" s="428"/>
      <c r="NY54" s="428"/>
      <c r="NZ54" s="428"/>
      <c r="OA54" s="428"/>
      <c r="OB54" s="428"/>
      <c r="OC54" s="140"/>
      <c r="OD54" s="141"/>
      <c r="OE54" s="140"/>
      <c r="OF54" s="428"/>
      <c r="OG54" s="428"/>
      <c r="OH54" s="428"/>
      <c r="OI54" s="428"/>
      <c r="OJ54" s="428"/>
      <c r="OK54" s="140"/>
      <c r="OL54" s="141"/>
      <c r="OM54" s="140"/>
      <c r="ON54" s="428"/>
      <c r="OO54" s="428"/>
      <c r="OP54" s="428"/>
      <c r="OQ54" s="428"/>
      <c r="OR54" s="428"/>
      <c r="OS54" s="140"/>
      <c r="OT54" s="141"/>
      <c r="OU54" s="140"/>
      <c r="OV54" s="428"/>
      <c r="OW54" s="428"/>
      <c r="OX54" s="428"/>
      <c r="OY54" s="428"/>
      <c r="OZ54" s="428"/>
      <c r="PA54" s="140"/>
      <c r="PB54" s="141"/>
      <c r="PC54" s="140"/>
      <c r="PD54" s="428"/>
      <c r="PE54" s="428"/>
      <c r="PF54" s="428"/>
      <c r="PG54" s="428"/>
      <c r="PH54" s="428"/>
      <c r="PI54" s="140"/>
      <c r="PJ54" s="141"/>
      <c r="PK54" s="140"/>
      <c r="PL54" s="428"/>
      <c r="PM54" s="428"/>
      <c r="PN54" s="428"/>
      <c r="PO54" s="428"/>
      <c r="PP54" s="428"/>
      <c r="PQ54" s="140"/>
      <c r="PR54" s="141"/>
      <c r="PS54" s="140"/>
      <c r="PT54" s="428"/>
      <c r="PU54" s="428"/>
      <c r="PV54" s="428"/>
      <c r="PW54" s="428"/>
      <c r="PX54" s="428"/>
      <c r="PY54" s="140"/>
      <c r="PZ54" s="141"/>
      <c r="QA54" s="140"/>
      <c r="QB54" s="428"/>
      <c r="QC54" s="428"/>
      <c r="QD54" s="428"/>
      <c r="QE54" s="428"/>
      <c r="QF54" s="428"/>
      <c r="QG54" s="140"/>
      <c r="QH54" s="141"/>
      <c r="QI54" s="140"/>
      <c r="QJ54" s="428"/>
      <c r="QK54" s="428"/>
      <c r="QL54" s="428"/>
      <c r="QM54" s="428"/>
      <c r="QN54" s="428"/>
      <c r="QO54" s="140"/>
      <c r="QP54" s="141"/>
      <c r="QQ54" s="140"/>
      <c r="QR54" s="428"/>
      <c r="QS54" s="428"/>
      <c r="QT54" s="428"/>
      <c r="QU54" s="428"/>
      <c r="QV54" s="428"/>
      <c r="QW54" s="140"/>
      <c r="QX54" s="141"/>
      <c r="QY54" s="140"/>
      <c r="QZ54" s="428"/>
      <c r="RA54" s="428"/>
      <c r="RB54" s="428"/>
      <c r="RC54" s="428"/>
      <c r="RD54" s="428"/>
      <c r="RE54" s="140"/>
      <c r="RF54" s="141"/>
      <c r="RG54" s="140"/>
      <c r="RH54" s="428"/>
      <c r="RI54" s="428"/>
      <c r="RJ54" s="428"/>
      <c r="RK54" s="428"/>
      <c r="RL54" s="428"/>
      <c r="RM54" s="140"/>
      <c r="RN54" s="141"/>
      <c r="RO54" s="140"/>
      <c r="RP54" s="428"/>
      <c r="RQ54" s="428"/>
      <c r="RR54" s="428"/>
      <c r="RS54" s="428"/>
      <c r="RT54" s="428"/>
      <c r="RU54" s="140"/>
      <c r="RV54" s="141"/>
      <c r="RW54" s="140"/>
      <c r="RX54" s="428"/>
      <c r="RY54" s="428"/>
      <c r="RZ54" s="428"/>
      <c r="SA54" s="428"/>
      <c r="SB54" s="428"/>
      <c r="SC54" s="140"/>
      <c r="SD54" s="141"/>
      <c r="SE54" s="140"/>
      <c r="SF54" s="428"/>
      <c r="SG54" s="428"/>
      <c r="SH54" s="428"/>
      <c r="SI54" s="428"/>
      <c r="SJ54" s="428"/>
      <c r="SK54" s="140"/>
      <c r="SL54" s="141"/>
      <c r="SM54" s="140"/>
      <c r="SN54" s="428"/>
      <c r="SO54" s="428"/>
      <c r="SP54" s="428"/>
      <c r="SQ54" s="428"/>
      <c r="SR54" s="428"/>
      <c r="SS54" s="140"/>
      <c r="ST54" s="141"/>
      <c r="SU54" s="140"/>
      <c r="SV54" s="428"/>
      <c r="SW54" s="428"/>
      <c r="SX54" s="428"/>
      <c r="SY54" s="428"/>
      <c r="SZ54" s="428"/>
      <c r="TA54" s="140"/>
      <c r="TB54" s="141"/>
      <c r="TC54" s="140"/>
      <c r="TD54" s="428"/>
      <c r="TE54" s="428"/>
      <c r="TF54" s="428"/>
      <c r="TG54" s="428"/>
      <c r="TH54" s="428"/>
      <c r="TI54" s="140"/>
      <c r="TJ54" s="141"/>
      <c r="TK54" s="140"/>
      <c r="TL54" s="428"/>
      <c r="TM54" s="428"/>
      <c r="TN54" s="428"/>
      <c r="TO54" s="428"/>
      <c r="TP54" s="428"/>
      <c r="TQ54" s="140"/>
      <c r="TR54" s="141"/>
      <c r="TS54" s="140"/>
      <c r="TT54" s="428"/>
      <c r="TU54" s="428"/>
      <c r="TV54" s="428"/>
      <c r="TW54" s="428"/>
      <c r="TX54" s="428"/>
      <c r="TY54" s="140"/>
      <c r="TZ54" s="141"/>
      <c r="UA54" s="140"/>
      <c r="UB54" s="428"/>
      <c r="UC54" s="428"/>
      <c r="UD54" s="428"/>
      <c r="UE54" s="428"/>
      <c r="UF54" s="428"/>
      <c r="UG54" s="140"/>
      <c r="UH54" s="141"/>
      <c r="UI54" s="140"/>
      <c r="UJ54" s="428"/>
      <c r="UK54" s="428"/>
      <c r="UL54" s="428"/>
      <c r="UM54" s="428"/>
      <c r="UN54" s="428"/>
      <c r="UO54" s="140"/>
      <c r="UP54" s="141"/>
      <c r="UQ54" s="140"/>
      <c r="UR54" s="428"/>
      <c r="US54" s="428"/>
      <c r="UT54" s="428"/>
      <c r="UU54" s="428"/>
      <c r="UV54" s="428"/>
      <c r="UW54" s="140"/>
      <c r="UX54" s="141"/>
      <c r="UY54" s="140"/>
      <c r="UZ54" s="428"/>
      <c r="VA54" s="428"/>
      <c r="VB54" s="428"/>
      <c r="VC54" s="428"/>
      <c r="VD54" s="428"/>
      <c r="VE54" s="140"/>
      <c r="VF54" s="141"/>
      <c r="VG54" s="140"/>
      <c r="VH54" s="428"/>
      <c r="VI54" s="428"/>
      <c r="VJ54" s="428"/>
      <c r="VK54" s="428"/>
      <c r="VL54" s="428"/>
      <c r="VM54" s="140"/>
      <c r="VN54" s="141"/>
      <c r="VO54" s="140"/>
      <c r="VP54" s="428"/>
      <c r="VQ54" s="428"/>
      <c r="VR54" s="428"/>
      <c r="VS54" s="428"/>
      <c r="VT54" s="428"/>
      <c r="VU54" s="140"/>
      <c r="VV54" s="141"/>
      <c r="VW54" s="140"/>
      <c r="VX54" s="428"/>
      <c r="VY54" s="428"/>
      <c r="VZ54" s="428"/>
      <c r="WA54" s="428"/>
      <c r="WB54" s="428"/>
      <c r="WC54" s="140"/>
      <c r="WD54" s="141"/>
      <c r="WE54" s="140"/>
      <c r="WF54" s="428"/>
      <c r="WG54" s="428"/>
      <c r="WH54" s="428"/>
      <c r="WI54" s="428"/>
      <c r="WJ54" s="428"/>
      <c r="WK54" s="140"/>
      <c r="WL54" s="141"/>
      <c r="WM54" s="140"/>
      <c r="WN54" s="428"/>
      <c r="WO54" s="428"/>
      <c r="WP54" s="428"/>
      <c r="WQ54" s="428"/>
      <c r="WR54" s="428"/>
      <c r="WS54" s="140"/>
      <c r="WT54" s="141"/>
      <c r="WU54" s="140"/>
      <c r="WV54" s="428"/>
      <c r="WW54" s="428"/>
      <c r="WX54" s="428"/>
      <c r="WY54" s="428"/>
      <c r="WZ54" s="428"/>
      <c r="XA54" s="140"/>
      <c r="XB54" s="141"/>
      <c r="XC54" s="140"/>
      <c r="XD54" s="428"/>
      <c r="XE54" s="428"/>
      <c r="XF54" s="428"/>
      <c r="XG54" s="428"/>
      <c r="XH54" s="428"/>
      <c r="XI54" s="140"/>
      <c r="XJ54" s="141"/>
      <c r="XK54" s="140"/>
      <c r="XL54" s="428"/>
      <c r="XM54" s="428"/>
      <c r="XN54" s="428"/>
      <c r="XO54" s="428"/>
      <c r="XP54" s="428"/>
      <c r="XQ54" s="140"/>
      <c r="XR54" s="141"/>
      <c r="XS54" s="140"/>
      <c r="XT54" s="428"/>
      <c r="XU54" s="428"/>
      <c r="XV54" s="428"/>
      <c r="XW54" s="428"/>
      <c r="XX54" s="428"/>
      <c r="XY54" s="140"/>
      <c r="XZ54" s="141"/>
      <c r="YA54" s="140"/>
      <c r="YB54" s="428"/>
      <c r="YC54" s="428"/>
      <c r="YD54" s="428"/>
      <c r="YE54" s="428"/>
      <c r="YF54" s="428"/>
      <c r="YG54" s="140"/>
      <c r="YH54" s="141"/>
      <c r="YI54" s="140"/>
      <c r="YJ54" s="428"/>
      <c r="YK54" s="428"/>
      <c r="YL54" s="428"/>
      <c r="YM54" s="428"/>
      <c r="YN54" s="428"/>
      <c r="YO54" s="140"/>
      <c r="YP54" s="141"/>
      <c r="YQ54" s="140"/>
      <c r="YR54" s="428"/>
      <c r="YS54" s="428"/>
      <c r="YT54" s="428"/>
      <c r="YU54" s="428"/>
      <c r="YV54" s="428"/>
      <c r="YW54" s="140"/>
      <c r="YX54" s="141"/>
      <c r="YY54" s="140"/>
      <c r="YZ54" s="428"/>
      <c r="ZA54" s="428"/>
      <c r="ZB54" s="428"/>
      <c r="ZC54" s="428"/>
      <c r="ZD54" s="428"/>
      <c r="ZE54" s="140"/>
      <c r="ZF54" s="141"/>
      <c r="ZG54" s="140"/>
      <c r="ZH54" s="428"/>
      <c r="ZI54" s="428"/>
      <c r="ZJ54" s="428"/>
      <c r="ZK54" s="428"/>
      <c r="ZL54" s="428"/>
      <c r="ZM54" s="140"/>
      <c r="ZN54" s="141"/>
      <c r="ZO54" s="140"/>
      <c r="ZP54" s="428"/>
      <c r="ZQ54" s="428"/>
      <c r="ZR54" s="428"/>
      <c r="ZS54" s="428"/>
      <c r="ZT54" s="428"/>
      <c r="ZU54" s="140"/>
      <c r="ZV54" s="141"/>
      <c r="ZW54" s="140"/>
      <c r="ZX54" s="428"/>
      <c r="ZY54" s="428"/>
      <c r="ZZ54" s="428"/>
      <c r="AAA54" s="428"/>
      <c r="AAB54" s="428"/>
      <c r="AAC54" s="140"/>
      <c r="AAD54" s="141"/>
      <c r="AAE54" s="140"/>
      <c r="AAF54" s="428"/>
      <c r="AAG54" s="428"/>
      <c r="AAH54" s="428"/>
      <c r="AAI54" s="428"/>
      <c r="AAJ54" s="428"/>
      <c r="AAK54" s="140"/>
      <c r="AAL54" s="141"/>
      <c r="AAM54" s="140"/>
      <c r="AAN54" s="428"/>
      <c r="AAO54" s="428"/>
      <c r="AAP54" s="428"/>
      <c r="AAQ54" s="428"/>
      <c r="AAR54" s="428"/>
      <c r="AAS54" s="140"/>
      <c r="AAT54" s="141"/>
      <c r="AAU54" s="140"/>
      <c r="AAV54" s="428"/>
      <c r="AAW54" s="428"/>
      <c r="AAX54" s="428"/>
      <c r="AAY54" s="428"/>
      <c r="AAZ54" s="428"/>
      <c r="ABA54" s="140"/>
      <c r="ABB54" s="141"/>
      <c r="ABC54" s="140"/>
      <c r="ABD54" s="428"/>
      <c r="ABE54" s="428"/>
      <c r="ABF54" s="428"/>
      <c r="ABG54" s="428"/>
      <c r="ABH54" s="428"/>
      <c r="ABI54" s="140"/>
      <c r="ABJ54" s="141"/>
      <c r="ABK54" s="140"/>
      <c r="ABL54" s="428"/>
      <c r="ABM54" s="428"/>
      <c r="ABN54" s="428"/>
      <c r="ABO54" s="428"/>
      <c r="ABP54" s="428"/>
      <c r="ABQ54" s="140"/>
      <c r="ABR54" s="141"/>
      <c r="ABS54" s="140"/>
      <c r="ABT54" s="428"/>
      <c r="ABU54" s="428"/>
      <c r="ABV54" s="428"/>
      <c r="ABW54" s="428"/>
      <c r="ABX54" s="428"/>
      <c r="ABY54" s="140"/>
      <c r="ABZ54" s="141"/>
      <c r="ACA54" s="140"/>
      <c r="ACB54" s="428"/>
      <c r="ACC54" s="428"/>
      <c r="ACD54" s="428"/>
      <c r="ACE54" s="428"/>
      <c r="ACF54" s="428"/>
      <c r="ACG54" s="140"/>
      <c r="ACH54" s="141"/>
      <c r="ACI54" s="140"/>
      <c r="ACJ54" s="428"/>
      <c r="ACK54" s="428"/>
      <c r="ACL54" s="428"/>
      <c r="ACM54" s="428"/>
      <c r="ACN54" s="428"/>
      <c r="ACO54" s="140"/>
      <c r="ACP54" s="141"/>
      <c r="ACQ54" s="140"/>
      <c r="ACR54" s="428"/>
      <c r="ACS54" s="428"/>
      <c r="ACT54" s="428"/>
      <c r="ACU54" s="428"/>
      <c r="ACV54" s="428"/>
      <c r="ACW54" s="140"/>
      <c r="ACX54" s="141"/>
      <c r="ACY54" s="140"/>
      <c r="ACZ54" s="428"/>
      <c r="ADA54" s="428"/>
      <c r="ADB54" s="428"/>
      <c r="ADC54" s="428"/>
      <c r="ADD54" s="428"/>
      <c r="ADE54" s="140"/>
      <c r="ADF54" s="141"/>
      <c r="ADG54" s="140"/>
      <c r="ADH54" s="428"/>
      <c r="ADI54" s="428"/>
      <c r="ADJ54" s="428"/>
      <c r="ADK54" s="428"/>
      <c r="ADL54" s="428"/>
      <c r="ADM54" s="140"/>
      <c r="ADN54" s="141"/>
      <c r="ADO54" s="140"/>
      <c r="ADP54" s="428"/>
      <c r="ADQ54" s="428"/>
      <c r="ADR54" s="428"/>
      <c r="ADS54" s="428"/>
      <c r="ADT54" s="428"/>
      <c r="ADU54" s="140"/>
      <c r="ADV54" s="141"/>
      <c r="ADW54" s="140"/>
      <c r="ADX54" s="428"/>
      <c r="ADY54" s="428"/>
      <c r="ADZ54" s="428"/>
      <c r="AEA54" s="428"/>
      <c r="AEB54" s="428"/>
      <c r="AEC54" s="140"/>
      <c r="AED54" s="141"/>
      <c r="AEE54" s="140"/>
      <c r="AEF54" s="428"/>
      <c r="AEG54" s="428"/>
      <c r="AEH54" s="428"/>
      <c r="AEI54" s="428"/>
      <c r="AEJ54" s="428"/>
      <c r="AEK54" s="140"/>
      <c r="AEL54" s="141"/>
      <c r="AEM54" s="140"/>
      <c r="AEN54" s="428"/>
      <c r="AEO54" s="428"/>
      <c r="AEP54" s="428"/>
      <c r="AEQ54" s="428"/>
      <c r="AER54" s="428"/>
      <c r="AES54" s="140"/>
      <c r="AET54" s="141"/>
      <c r="AEU54" s="140"/>
      <c r="AEV54" s="428"/>
      <c r="AEW54" s="428"/>
      <c r="AEX54" s="428"/>
      <c r="AEY54" s="428"/>
      <c r="AEZ54" s="428"/>
      <c r="AFA54" s="140"/>
      <c r="AFB54" s="141"/>
      <c r="AFC54" s="140"/>
      <c r="AFD54" s="428"/>
      <c r="AFE54" s="428"/>
      <c r="AFF54" s="428"/>
      <c r="AFG54" s="428"/>
      <c r="AFH54" s="428"/>
      <c r="AFI54" s="140"/>
      <c r="AFJ54" s="141"/>
      <c r="AFK54" s="140"/>
      <c r="AFL54" s="428"/>
      <c r="AFM54" s="428"/>
      <c r="AFN54" s="428"/>
      <c r="AFO54" s="428"/>
      <c r="AFP54" s="428"/>
      <c r="AFQ54" s="140"/>
      <c r="AFR54" s="141"/>
      <c r="AFS54" s="140"/>
      <c r="AFT54" s="428"/>
      <c r="AFU54" s="428"/>
      <c r="AFV54" s="428"/>
      <c r="AFW54" s="428"/>
      <c r="AFX54" s="428"/>
      <c r="AFY54" s="140"/>
      <c r="AFZ54" s="141"/>
      <c r="AGA54" s="140"/>
      <c r="AGB54" s="428"/>
      <c r="AGC54" s="428"/>
      <c r="AGD54" s="428"/>
      <c r="AGE54" s="428"/>
      <c r="AGF54" s="428"/>
      <c r="AGG54" s="140"/>
      <c r="AGH54" s="141"/>
      <c r="AGI54" s="140"/>
      <c r="AGJ54" s="428"/>
      <c r="AGK54" s="428"/>
      <c r="AGL54" s="428"/>
      <c r="AGM54" s="428"/>
      <c r="AGN54" s="428"/>
      <c r="AGO54" s="140"/>
      <c r="AGP54" s="141"/>
      <c r="AGQ54" s="140"/>
      <c r="AGR54" s="428"/>
      <c r="AGS54" s="428"/>
      <c r="AGT54" s="428"/>
      <c r="AGU54" s="428"/>
      <c r="AGV54" s="428"/>
      <c r="AGW54" s="140"/>
      <c r="AGX54" s="141"/>
      <c r="AGY54" s="140"/>
      <c r="AGZ54" s="428"/>
      <c r="AHA54" s="428"/>
      <c r="AHB54" s="428"/>
      <c r="AHC54" s="428"/>
      <c r="AHD54" s="428"/>
      <c r="AHE54" s="140"/>
      <c r="AHF54" s="141"/>
      <c r="AHG54" s="140"/>
      <c r="AHH54" s="428"/>
      <c r="AHI54" s="428"/>
      <c r="AHJ54" s="428"/>
      <c r="AHK54" s="428"/>
      <c r="AHL54" s="428"/>
      <c r="AHM54" s="140"/>
      <c r="AHN54" s="141"/>
      <c r="AHO54" s="140"/>
      <c r="AHP54" s="428"/>
      <c r="AHQ54" s="428"/>
      <c r="AHR54" s="428"/>
      <c r="AHS54" s="428"/>
      <c r="AHT54" s="428"/>
      <c r="AHU54" s="140"/>
      <c r="AHV54" s="141"/>
      <c r="AHW54" s="140"/>
      <c r="AHX54" s="428"/>
      <c r="AHY54" s="428"/>
      <c r="AHZ54" s="428"/>
      <c r="AIA54" s="428"/>
      <c r="AIB54" s="428"/>
      <c r="AIC54" s="140"/>
      <c r="AID54" s="141"/>
      <c r="AIE54" s="140"/>
      <c r="AIF54" s="428"/>
      <c r="AIG54" s="428"/>
      <c r="AIH54" s="428"/>
      <c r="AII54" s="428"/>
      <c r="AIJ54" s="428"/>
      <c r="AIK54" s="140"/>
      <c r="AIL54" s="141"/>
      <c r="AIM54" s="140"/>
      <c r="AIN54" s="428"/>
      <c r="AIO54" s="428"/>
      <c r="AIP54" s="428"/>
      <c r="AIQ54" s="428"/>
      <c r="AIR54" s="428"/>
      <c r="AIS54" s="140"/>
      <c r="AIT54" s="141"/>
      <c r="AIU54" s="140"/>
      <c r="AIV54" s="428"/>
      <c r="AIW54" s="428"/>
      <c r="AIX54" s="428"/>
      <c r="AIY54" s="428"/>
      <c r="AIZ54" s="428"/>
      <c r="AJA54" s="140"/>
      <c r="AJB54" s="141"/>
      <c r="AJC54" s="140"/>
      <c r="AJD54" s="428"/>
      <c r="AJE54" s="428"/>
      <c r="AJF54" s="428"/>
      <c r="AJG54" s="428"/>
      <c r="AJH54" s="428"/>
      <c r="AJI54" s="140"/>
      <c r="AJJ54" s="141"/>
      <c r="AJK54" s="140"/>
      <c r="AJL54" s="428"/>
      <c r="AJM54" s="428"/>
      <c r="AJN54" s="428"/>
      <c r="AJO54" s="428"/>
      <c r="AJP54" s="428"/>
      <c r="AJQ54" s="140"/>
      <c r="AJR54" s="141"/>
      <c r="AJS54" s="140"/>
      <c r="AJT54" s="428"/>
      <c r="AJU54" s="428"/>
      <c r="AJV54" s="428"/>
      <c r="AJW54" s="428"/>
      <c r="AJX54" s="428"/>
      <c r="AJY54" s="140"/>
      <c r="AJZ54" s="141"/>
      <c r="AKA54" s="140"/>
      <c r="AKB54" s="428"/>
      <c r="AKC54" s="428"/>
      <c r="AKD54" s="428"/>
      <c r="AKE54" s="428"/>
      <c r="AKF54" s="428"/>
      <c r="AKG54" s="140"/>
      <c r="AKH54" s="141"/>
      <c r="AKI54" s="140"/>
      <c r="AKJ54" s="428"/>
      <c r="AKK54" s="428"/>
      <c r="AKL54" s="428"/>
      <c r="AKM54" s="428"/>
      <c r="AKN54" s="428"/>
      <c r="AKO54" s="140"/>
      <c r="AKP54" s="141"/>
      <c r="AKQ54" s="140"/>
      <c r="AKR54" s="428"/>
      <c r="AKS54" s="428"/>
      <c r="AKT54" s="428"/>
      <c r="AKU54" s="428"/>
      <c r="AKV54" s="428"/>
      <c r="AKW54" s="140"/>
      <c r="AKX54" s="141"/>
      <c r="AKY54" s="140"/>
      <c r="AKZ54" s="428"/>
      <c r="ALA54" s="428"/>
      <c r="ALB54" s="428"/>
      <c r="ALC54" s="428"/>
      <c r="ALD54" s="428"/>
      <c r="ALE54" s="140"/>
      <c r="ALF54" s="141"/>
      <c r="ALG54" s="140"/>
      <c r="ALH54" s="428"/>
      <c r="ALI54" s="428"/>
      <c r="ALJ54" s="428"/>
      <c r="ALK54" s="428"/>
      <c r="ALL54" s="428"/>
      <c r="ALM54" s="140"/>
      <c r="ALN54" s="141"/>
      <c r="ALO54" s="140"/>
      <c r="ALP54" s="428"/>
      <c r="ALQ54" s="428"/>
      <c r="ALR54" s="428"/>
      <c r="ALS54" s="428"/>
      <c r="ALT54" s="428"/>
      <c r="ALU54" s="140"/>
      <c r="ALV54" s="141"/>
      <c r="ALW54" s="140"/>
      <c r="ALX54" s="428"/>
      <c r="ALY54" s="428"/>
      <c r="ALZ54" s="428"/>
      <c r="AMA54" s="428"/>
      <c r="AMB54" s="428"/>
      <c r="AMC54" s="140"/>
      <c r="AMD54" s="141"/>
      <c r="AME54" s="140"/>
      <c r="AMF54" s="428"/>
      <c r="AMG54" s="428"/>
      <c r="AMH54" s="428"/>
      <c r="AMI54" s="428"/>
      <c r="AMJ54" s="428"/>
      <c r="AMK54" s="140"/>
      <c r="AML54" s="141"/>
      <c r="AMM54" s="140"/>
      <c r="AMN54" s="428"/>
      <c r="AMO54" s="428"/>
      <c r="AMP54" s="428"/>
      <c r="AMQ54" s="428"/>
      <c r="AMR54" s="428"/>
      <c r="AMS54" s="140"/>
      <c r="AMT54" s="141"/>
      <c r="AMU54" s="140"/>
      <c r="AMV54" s="428"/>
      <c r="AMW54" s="428"/>
      <c r="AMX54" s="428"/>
      <c r="AMY54" s="428"/>
      <c r="AMZ54" s="428"/>
      <c r="ANA54" s="140"/>
      <c r="ANB54" s="141"/>
      <c r="ANC54" s="140"/>
      <c r="AND54" s="428"/>
      <c r="ANE54" s="428"/>
      <c r="ANF54" s="428"/>
      <c r="ANG54" s="428"/>
      <c r="ANH54" s="428"/>
      <c r="ANI54" s="140"/>
      <c r="ANJ54" s="141"/>
      <c r="ANK54" s="140"/>
      <c r="ANL54" s="428"/>
      <c r="ANM54" s="428"/>
      <c r="ANN54" s="428"/>
      <c r="ANO54" s="428"/>
      <c r="ANP54" s="428"/>
      <c r="ANQ54" s="140"/>
      <c r="ANR54" s="141"/>
      <c r="ANS54" s="140"/>
      <c r="ANT54" s="428"/>
      <c r="ANU54" s="428"/>
      <c r="ANV54" s="428"/>
      <c r="ANW54" s="428"/>
      <c r="ANX54" s="428"/>
      <c r="ANY54" s="140"/>
      <c r="ANZ54" s="141"/>
      <c r="AOA54" s="140"/>
      <c r="AOB54" s="428"/>
      <c r="AOC54" s="428"/>
      <c r="AOD54" s="428"/>
      <c r="AOE54" s="428"/>
      <c r="AOF54" s="428"/>
      <c r="AOG54" s="140"/>
      <c r="AOH54" s="141"/>
      <c r="AOI54" s="140"/>
      <c r="AOJ54" s="428"/>
      <c r="AOK54" s="428"/>
      <c r="AOL54" s="428"/>
      <c r="AOM54" s="428"/>
      <c r="AON54" s="428"/>
      <c r="AOO54" s="140"/>
      <c r="AOP54" s="141"/>
      <c r="AOQ54" s="140"/>
      <c r="AOR54" s="428"/>
      <c r="AOS54" s="428"/>
      <c r="AOT54" s="428"/>
      <c r="AOU54" s="428"/>
      <c r="AOV54" s="428"/>
      <c r="AOW54" s="140"/>
      <c r="AOX54" s="141"/>
      <c r="AOY54" s="140"/>
      <c r="AOZ54" s="428"/>
      <c r="APA54" s="428"/>
      <c r="APB54" s="428"/>
      <c r="APC54" s="428"/>
      <c r="APD54" s="428"/>
      <c r="APE54" s="140"/>
      <c r="APF54" s="141"/>
      <c r="APG54" s="140"/>
      <c r="APH54" s="428"/>
      <c r="API54" s="428"/>
      <c r="APJ54" s="428"/>
      <c r="APK54" s="428"/>
      <c r="APL54" s="428"/>
      <c r="APM54" s="140"/>
      <c r="APN54" s="141"/>
      <c r="APO54" s="140"/>
      <c r="APP54" s="428"/>
      <c r="APQ54" s="428"/>
      <c r="APR54" s="428"/>
      <c r="APS54" s="428"/>
      <c r="APT54" s="428"/>
      <c r="APU54" s="140"/>
      <c r="APV54" s="141"/>
      <c r="APW54" s="140"/>
      <c r="APX54" s="428"/>
      <c r="APY54" s="428"/>
      <c r="APZ54" s="428"/>
      <c r="AQA54" s="428"/>
      <c r="AQB54" s="428"/>
      <c r="AQC54" s="140"/>
      <c r="AQD54" s="141"/>
      <c r="AQE54" s="140"/>
      <c r="AQF54" s="428"/>
      <c r="AQG54" s="428"/>
      <c r="AQH54" s="428"/>
      <c r="AQI54" s="428"/>
      <c r="AQJ54" s="428"/>
      <c r="AQK54" s="140"/>
      <c r="AQL54" s="141"/>
      <c r="AQM54" s="140"/>
      <c r="AQN54" s="428"/>
      <c r="AQO54" s="428"/>
      <c r="AQP54" s="428"/>
      <c r="AQQ54" s="428"/>
      <c r="AQR54" s="428"/>
      <c r="AQS54" s="140"/>
      <c r="AQT54" s="141"/>
      <c r="AQU54" s="140"/>
      <c r="AQV54" s="428"/>
      <c r="AQW54" s="428"/>
      <c r="AQX54" s="428"/>
      <c r="AQY54" s="428"/>
      <c r="AQZ54" s="428"/>
      <c r="ARA54" s="140"/>
      <c r="ARB54" s="141"/>
      <c r="ARC54" s="140"/>
      <c r="ARD54" s="428"/>
      <c r="ARE54" s="428"/>
      <c r="ARF54" s="428"/>
      <c r="ARG54" s="428"/>
      <c r="ARH54" s="428"/>
      <c r="ARI54" s="140"/>
      <c r="ARJ54" s="141"/>
      <c r="ARK54" s="140"/>
      <c r="ARL54" s="428"/>
      <c r="ARM54" s="428"/>
      <c r="ARN54" s="428"/>
      <c r="ARO54" s="428"/>
      <c r="ARP54" s="428"/>
      <c r="ARQ54" s="140"/>
      <c r="ARR54" s="141"/>
      <c r="ARS54" s="140"/>
      <c r="ART54" s="428"/>
      <c r="ARU54" s="428"/>
      <c r="ARV54" s="428"/>
      <c r="ARW54" s="428"/>
      <c r="ARX54" s="428"/>
      <c r="ARY54" s="140"/>
      <c r="ARZ54" s="141"/>
      <c r="ASA54" s="140"/>
      <c r="ASB54" s="428"/>
      <c r="ASC54" s="428"/>
      <c r="ASD54" s="428"/>
      <c r="ASE54" s="428"/>
      <c r="ASF54" s="428"/>
      <c r="ASG54" s="140"/>
      <c r="ASH54" s="141"/>
      <c r="ASI54" s="140"/>
      <c r="ASJ54" s="428"/>
      <c r="ASK54" s="428"/>
      <c r="ASL54" s="428"/>
      <c r="ASM54" s="428"/>
      <c r="ASN54" s="428"/>
      <c r="ASO54" s="140"/>
      <c r="ASP54" s="141"/>
      <c r="ASQ54" s="140"/>
      <c r="ASR54" s="428"/>
      <c r="ASS54" s="428"/>
      <c r="AST54" s="428"/>
      <c r="ASU54" s="428"/>
      <c r="ASV54" s="428"/>
      <c r="ASW54" s="140"/>
      <c r="ASX54" s="141"/>
      <c r="ASY54" s="140"/>
      <c r="ASZ54" s="428"/>
      <c r="ATA54" s="428"/>
      <c r="ATB54" s="428"/>
      <c r="ATC54" s="428"/>
      <c r="ATD54" s="428"/>
      <c r="ATE54" s="140"/>
      <c r="ATF54" s="141"/>
      <c r="ATG54" s="140"/>
      <c r="ATH54" s="428"/>
      <c r="ATI54" s="428"/>
      <c r="ATJ54" s="428"/>
      <c r="ATK54" s="428"/>
      <c r="ATL54" s="428"/>
      <c r="ATM54" s="140"/>
      <c r="ATN54" s="141"/>
      <c r="ATO54" s="140"/>
      <c r="ATP54" s="428"/>
      <c r="ATQ54" s="428"/>
      <c r="ATR54" s="428"/>
      <c r="ATS54" s="428"/>
      <c r="ATT54" s="428"/>
      <c r="ATU54" s="140"/>
      <c r="ATV54" s="141"/>
      <c r="ATW54" s="140"/>
      <c r="ATX54" s="428"/>
      <c r="ATY54" s="428"/>
      <c r="ATZ54" s="428"/>
      <c r="AUA54" s="428"/>
      <c r="AUB54" s="428"/>
      <c r="AUC54" s="140"/>
      <c r="AUD54" s="141"/>
      <c r="AUE54" s="140"/>
      <c r="AUF54" s="428"/>
      <c r="AUG54" s="428"/>
      <c r="AUH54" s="428"/>
      <c r="AUI54" s="428"/>
      <c r="AUJ54" s="428"/>
      <c r="AUK54" s="140"/>
      <c r="AUL54" s="141"/>
      <c r="AUM54" s="140"/>
      <c r="AUN54" s="428"/>
      <c r="AUO54" s="428"/>
      <c r="AUP54" s="428"/>
      <c r="AUQ54" s="428"/>
      <c r="AUR54" s="428"/>
      <c r="AUS54" s="140"/>
      <c r="AUT54" s="141"/>
      <c r="AUU54" s="140"/>
      <c r="AUV54" s="428"/>
      <c r="AUW54" s="428"/>
      <c r="AUX54" s="428"/>
      <c r="AUY54" s="428"/>
      <c r="AUZ54" s="428"/>
      <c r="AVA54" s="140"/>
      <c r="AVB54" s="141"/>
      <c r="AVC54" s="140"/>
      <c r="AVD54" s="428"/>
      <c r="AVE54" s="428"/>
      <c r="AVF54" s="428"/>
      <c r="AVG54" s="428"/>
      <c r="AVH54" s="428"/>
      <c r="AVI54" s="140"/>
      <c r="AVJ54" s="141"/>
      <c r="AVK54" s="140"/>
      <c r="AVL54" s="428"/>
      <c r="AVM54" s="428"/>
      <c r="AVN54" s="428"/>
      <c r="AVO54" s="428"/>
      <c r="AVP54" s="428"/>
      <c r="AVQ54" s="140"/>
      <c r="AVR54" s="141"/>
      <c r="AVS54" s="140"/>
      <c r="AVT54" s="428"/>
      <c r="AVU54" s="428"/>
      <c r="AVV54" s="428"/>
      <c r="AVW54" s="428"/>
      <c r="AVX54" s="428"/>
      <c r="AVY54" s="140"/>
      <c r="AVZ54" s="141"/>
      <c r="AWA54" s="140"/>
      <c r="AWB54" s="428"/>
      <c r="AWC54" s="428"/>
      <c r="AWD54" s="428"/>
      <c r="AWE54" s="428"/>
      <c r="AWF54" s="428"/>
      <c r="AWG54" s="140"/>
      <c r="AWH54" s="141"/>
      <c r="AWI54" s="140"/>
      <c r="AWJ54" s="428"/>
      <c r="AWK54" s="428"/>
      <c r="AWL54" s="428"/>
      <c r="AWM54" s="428"/>
      <c r="AWN54" s="428"/>
      <c r="AWO54" s="140"/>
      <c r="AWP54" s="141"/>
      <c r="AWQ54" s="140"/>
      <c r="AWR54" s="428"/>
      <c r="AWS54" s="428"/>
      <c r="AWT54" s="428"/>
      <c r="AWU54" s="428"/>
      <c r="AWV54" s="428"/>
      <c r="AWW54" s="140"/>
      <c r="AWX54" s="141"/>
      <c r="AWY54" s="140"/>
      <c r="AWZ54" s="428"/>
      <c r="AXA54" s="428"/>
      <c r="AXB54" s="428"/>
      <c r="AXC54" s="428"/>
      <c r="AXD54" s="428"/>
      <c r="AXE54" s="140"/>
      <c r="AXF54" s="141"/>
      <c r="AXG54" s="140"/>
      <c r="AXH54" s="428"/>
      <c r="AXI54" s="428"/>
      <c r="AXJ54" s="428"/>
      <c r="AXK54" s="428"/>
      <c r="AXL54" s="428"/>
      <c r="AXM54" s="140"/>
      <c r="AXN54" s="141"/>
      <c r="AXO54" s="140"/>
      <c r="AXP54" s="428"/>
      <c r="AXQ54" s="428"/>
      <c r="AXR54" s="428"/>
      <c r="AXS54" s="428"/>
      <c r="AXT54" s="428"/>
      <c r="AXU54" s="140"/>
      <c r="AXV54" s="141"/>
      <c r="AXW54" s="140"/>
      <c r="AXX54" s="428"/>
      <c r="AXY54" s="428"/>
      <c r="AXZ54" s="428"/>
      <c r="AYA54" s="428"/>
      <c r="AYB54" s="428"/>
      <c r="AYC54" s="140"/>
      <c r="AYD54" s="141"/>
      <c r="AYE54" s="140"/>
      <c r="AYF54" s="428"/>
      <c r="AYG54" s="428"/>
      <c r="AYH54" s="428"/>
      <c r="AYI54" s="428"/>
      <c r="AYJ54" s="428"/>
      <c r="AYK54" s="140"/>
      <c r="AYL54" s="141"/>
      <c r="AYM54" s="140"/>
      <c r="AYN54" s="428"/>
      <c r="AYO54" s="428"/>
      <c r="AYP54" s="428"/>
      <c r="AYQ54" s="428"/>
      <c r="AYR54" s="428"/>
      <c r="AYS54" s="140"/>
      <c r="AYT54" s="141"/>
      <c r="AYU54" s="140"/>
      <c r="AYV54" s="428"/>
      <c r="AYW54" s="428"/>
      <c r="AYX54" s="428"/>
      <c r="AYY54" s="428"/>
      <c r="AYZ54" s="428"/>
      <c r="AZA54" s="140"/>
      <c r="AZB54" s="141"/>
      <c r="AZC54" s="140"/>
      <c r="AZD54" s="428"/>
      <c r="AZE54" s="428"/>
      <c r="AZF54" s="428"/>
      <c r="AZG54" s="428"/>
      <c r="AZH54" s="428"/>
      <c r="AZI54" s="140"/>
      <c r="AZJ54" s="141"/>
      <c r="AZK54" s="140"/>
      <c r="AZL54" s="428"/>
      <c r="AZM54" s="428"/>
      <c r="AZN54" s="428"/>
      <c r="AZO54" s="428"/>
      <c r="AZP54" s="428"/>
      <c r="AZQ54" s="140"/>
      <c r="AZR54" s="141"/>
      <c r="AZS54" s="140"/>
      <c r="AZT54" s="428"/>
      <c r="AZU54" s="428"/>
      <c r="AZV54" s="428"/>
      <c r="AZW54" s="428"/>
      <c r="AZX54" s="428"/>
      <c r="AZY54" s="140"/>
      <c r="AZZ54" s="141"/>
      <c r="BAA54" s="140"/>
      <c r="BAB54" s="428"/>
      <c r="BAC54" s="428"/>
      <c r="BAD54" s="428"/>
      <c r="BAE54" s="428"/>
      <c r="BAF54" s="428"/>
      <c r="BAG54" s="140"/>
      <c r="BAH54" s="141"/>
      <c r="BAI54" s="140"/>
      <c r="BAJ54" s="428"/>
      <c r="BAK54" s="428"/>
      <c r="BAL54" s="428"/>
      <c r="BAM54" s="428"/>
      <c r="BAN54" s="428"/>
      <c r="BAO54" s="140"/>
      <c r="BAP54" s="141"/>
      <c r="BAQ54" s="140"/>
      <c r="BAR54" s="428"/>
      <c r="BAS54" s="428"/>
      <c r="BAT54" s="428"/>
      <c r="BAU54" s="428"/>
      <c r="BAV54" s="428"/>
      <c r="BAW54" s="140"/>
      <c r="BAX54" s="141"/>
      <c r="BAY54" s="140"/>
      <c r="BAZ54" s="428"/>
      <c r="BBA54" s="428"/>
      <c r="BBB54" s="428"/>
      <c r="BBC54" s="428"/>
      <c r="BBD54" s="428"/>
      <c r="BBE54" s="140"/>
      <c r="BBF54" s="141"/>
      <c r="BBG54" s="140"/>
      <c r="BBH54" s="428"/>
      <c r="BBI54" s="428"/>
      <c r="BBJ54" s="428"/>
      <c r="BBK54" s="428"/>
      <c r="BBL54" s="428"/>
      <c r="BBM54" s="140"/>
      <c r="BBN54" s="141"/>
      <c r="BBO54" s="140"/>
      <c r="BBP54" s="428"/>
      <c r="BBQ54" s="428"/>
      <c r="BBR54" s="428"/>
      <c r="BBS54" s="428"/>
      <c r="BBT54" s="428"/>
      <c r="BBU54" s="140"/>
      <c r="BBV54" s="141"/>
      <c r="BBW54" s="140"/>
      <c r="BBX54" s="428"/>
      <c r="BBY54" s="428"/>
      <c r="BBZ54" s="428"/>
      <c r="BCA54" s="428"/>
      <c r="BCB54" s="428"/>
      <c r="BCC54" s="140"/>
      <c r="BCD54" s="141"/>
      <c r="BCE54" s="140"/>
      <c r="BCF54" s="428"/>
      <c r="BCG54" s="428"/>
      <c r="BCH54" s="428"/>
      <c r="BCI54" s="428"/>
      <c r="BCJ54" s="428"/>
      <c r="BCK54" s="140"/>
      <c r="BCL54" s="141"/>
      <c r="BCM54" s="140"/>
      <c r="BCN54" s="428"/>
      <c r="BCO54" s="428"/>
      <c r="BCP54" s="428"/>
      <c r="BCQ54" s="428"/>
      <c r="BCR54" s="428"/>
      <c r="BCS54" s="140"/>
      <c r="BCT54" s="141"/>
      <c r="BCU54" s="140"/>
      <c r="BCV54" s="428"/>
      <c r="BCW54" s="428"/>
      <c r="BCX54" s="428"/>
      <c r="BCY54" s="428"/>
      <c r="BCZ54" s="428"/>
      <c r="BDA54" s="140"/>
      <c r="BDB54" s="141"/>
      <c r="BDC54" s="140"/>
      <c r="BDD54" s="428"/>
      <c r="BDE54" s="428"/>
      <c r="BDF54" s="428"/>
      <c r="BDG54" s="428"/>
      <c r="BDH54" s="428"/>
      <c r="BDI54" s="140"/>
      <c r="BDJ54" s="141"/>
      <c r="BDK54" s="140"/>
      <c r="BDL54" s="428"/>
      <c r="BDM54" s="428"/>
      <c r="BDN54" s="428"/>
      <c r="BDO54" s="428"/>
      <c r="BDP54" s="428"/>
      <c r="BDQ54" s="140"/>
      <c r="BDR54" s="141"/>
      <c r="BDS54" s="140"/>
      <c r="BDT54" s="428"/>
      <c r="BDU54" s="428"/>
      <c r="BDV54" s="428"/>
      <c r="BDW54" s="428"/>
      <c r="BDX54" s="428"/>
      <c r="BDY54" s="140"/>
      <c r="BDZ54" s="141"/>
      <c r="BEA54" s="140"/>
      <c r="BEB54" s="428"/>
      <c r="BEC54" s="428"/>
      <c r="BED54" s="428"/>
      <c r="BEE54" s="428"/>
      <c r="BEF54" s="428"/>
      <c r="BEG54" s="140"/>
      <c r="BEH54" s="141"/>
      <c r="BEI54" s="140"/>
      <c r="BEJ54" s="428"/>
      <c r="BEK54" s="428"/>
      <c r="BEL54" s="428"/>
      <c r="BEM54" s="428"/>
      <c r="BEN54" s="428"/>
      <c r="BEO54" s="140"/>
      <c r="BEP54" s="141"/>
      <c r="BEQ54" s="140"/>
      <c r="BER54" s="428"/>
      <c r="BES54" s="428"/>
      <c r="BET54" s="428"/>
      <c r="BEU54" s="428"/>
      <c r="BEV54" s="428"/>
      <c r="BEW54" s="140"/>
      <c r="BEX54" s="141"/>
      <c r="BEY54" s="140"/>
      <c r="BEZ54" s="428"/>
      <c r="BFA54" s="428"/>
      <c r="BFB54" s="428"/>
      <c r="BFC54" s="428"/>
      <c r="BFD54" s="428"/>
      <c r="BFE54" s="140"/>
      <c r="BFF54" s="141"/>
      <c r="BFG54" s="140"/>
      <c r="BFH54" s="428"/>
      <c r="BFI54" s="428"/>
      <c r="BFJ54" s="428"/>
      <c r="BFK54" s="428"/>
      <c r="BFL54" s="428"/>
      <c r="BFM54" s="140"/>
      <c r="BFN54" s="141"/>
      <c r="BFO54" s="140"/>
      <c r="BFP54" s="428"/>
      <c r="BFQ54" s="428"/>
      <c r="BFR54" s="428"/>
      <c r="BFS54" s="428"/>
      <c r="BFT54" s="428"/>
      <c r="BFU54" s="140"/>
      <c r="BFV54" s="141"/>
      <c r="BFW54" s="140"/>
      <c r="BFX54" s="428"/>
      <c r="BFY54" s="428"/>
      <c r="BFZ54" s="428"/>
      <c r="BGA54" s="428"/>
      <c r="BGB54" s="428"/>
      <c r="BGC54" s="140"/>
      <c r="BGD54" s="141"/>
      <c r="BGE54" s="140"/>
      <c r="BGF54" s="428"/>
      <c r="BGG54" s="428"/>
      <c r="BGH54" s="428"/>
      <c r="BGI54" s="428"/>
      <c r="BGJ54" s="428"/>
      <c r="BGK54" s="140"/>
      <c r="BGL54" s="141"/>
      <c r="BGM54" s="140"/>
      <c r="BGN54" s="428"/>
      <c r="BGO54" s="428"/>
      <c r="BGP54" s="428"/>
      <c r="BGQ54" s="428"/>
      <c r="BGR54" s="428"/>
      <c r="BGS54" s="140"/>
      <c r="BGT54" s="141"/>
      <c r="BGU54" s="140"/>
      <c r="BGV54" s="428"/>
      <c r="BGW54" s="428"/>
      <c r="BGX54" s="428"/>
      <c r="BGY54" s="428"/>
      <c r="BGZ54" s="428"/>
      <c r="BHA54" s="140"/>
      <c r="BHB54" s="141"/>
      <c r="BHC54" s="140"/>
      <c r="BHD54" s="428"/>
      <c r="BHE54" s="428"/>
      <c r="BHF54" s="428"/>
      <c r="BHG54" s="428"/>
      <c r="BHH54" s="428"/>
      <c r="BHI54" s="140"/>
      <c r="BHJ54" s="141"/>
      <c r="BHK54" s="140"/>
      <c r="BHL54" s="428"/>
      <c r="BHM54" s="428"/>
      <c r="BHN54" s="428"/>
      <c r="BHO54" s="428"/>
      <c r="BHP54" s="428"/>
      <c r="BHQ54" s="140"/>
      <c r="BHR54" s="141"/>
      <c r="BHS54" s="140"/>
      <c r="BHT54" s="428"/>
      <c r="BHU54" s="428"/>
      <c r="BHV54" s="428"/>
      <c r="BHW54" s="428"/>
      <c r="BHX54" s="428"/>
      <c r="BHY54" s="140"/>
      <c r="BHZ54" s="141"/>
      <c r="BIA54" s="140"/>
      <c r="BIB54" s="428"/>
      <c r="BIC54" s="428"/>
      <c r="BID54" s="428"/>
      <c r="BIE54" s="428"/>
      <c r="BIF54" s="428"/>
      <c r="BIG54" s="140"/>
      <c r="BIH54" s="141"/>
      <c r="BII54" s="140"/>
      <c r="BIJ54" s="428"/>
      <c r="BIK54" s="428"/>
      <c r="BIL54" s="428"/>
      <c r="BIM54" s="428"/>
      <c r="BIN54" s="428"/>
      <c r="BIO54" s="140"/>
      <c r="BIP54" s="141"/>
      <c r="BIQ54" s="140"/>
      <c r="BIR54" s="428"/>
      <c r="BIS54" s="428"/>
      <c r="BIT54" s="428"/>
      <c r="BIU54" s="428"/>
      <c r="BIV54" s="428"/>
      <c r="BIW54" s="140"/>
      <c r="BIX54" s="141"/>
      <c r="BIY54" s="140"/>
      <c r="BIZ54" s="428"/>
      <c r="BJA54" s="428"/>
      <c r="BJB54" s="428"/>
      <c r="BJC54" s="428"/>
      <c r="BJD54" s="428"/>
      <c r="BJE54" s="140"/>
      <c r="BJF54" s="141"/>
      <c r="BJG54" s="140"/>
      <c r="BJH54" s="428"/>
      <c r="BJI54" s="428"/>
      <c r="BJJ54" s="428"/>
      <c r="BJK54" s="428"/>
      <c r="BJL54" s="428"/>
      <c r="BJM54" s="140"/>
      <c r="BJN54" s="141"/>
      <c r="BJO54" s="140"/>
      <c r="BJP54" s="428"/>
      <c r="BJQ54" s="428"/>
      <c r="BJR54" s="428"/>
      <c r="BJS54" s="428"/>
      <c r="BJT54" s="428"/>
      <c r="BJU54" s="140"/>
      <c r="BJV54" s="141"/>
      <c r="BJW54" s="140"/>
      <c r="BJX54" s="428"/>
      <c r="BJY54" s="428"/>
      <c r="BJZ54" s="428"/>
      <c r="BKA54" s="428"/>
      <c r="BKB54" s="428"/>
      <c r="BKC54" s="140"/>
      <c r="BKD54" s="141"/>
      <c r="BKE54" s="140"/>
      <c r="BKF54" s="428"/>
      <c r="BKG54" s="428"/>
      <c r="BKH54" s="428"/>
      <c r="BKI54" s="428"/>
      <c r="BKJ54" s="428"/>
      <c r="BKK54" s="140"/>
      <c r="BKL54" s="141"/>
      <c r="BKM54" s="140"/>
      <c r="BKN54" s="428"/>
      <c r="BKO54" s="428"/>
      <c r="BKP54" s="428"/>
      <c r="BKQ54" s="428"/>
      <c r="BKR54" s="428"/>
      <c r="BKS54" s="140"/>
      <c r="BKT54" s="141"/>
      <c r="BKU54" s="140"/>
      <c r="BKV54" s="428"/>
      <c r="BKW54" s="428"/>
      <c r="BKX54" s="428"/>
      <c r="BKY54" s="428"/>
      <c r="BKZ54" s="428"/>
      <c r="BLA54" s="140"/>
      <c r="BLB54" s="141"/>
      <c r="BLC54" s="140"/>
      <c r="BLD54" s="428"/>
      <c r="BLE54" s="428"/>
      <c r="BLF54" s="428"/>
      <c r="BLG54" s="428"/>
      <c r="BLH54" s="428"/>
      <c r="BLI54" s="140"/>
      <c r="BLJ54" s="141"/>
      <c r="BLK54" s="140"/>
      <c r="BLL54" s="428"/>
      <c r="BLM54" s="428"/>
      <c r="BLN54" s="428"/>
      <c r="BLO54" s="428"/>
      <c r="BLP54" s="428"/>
      <c r="BLQ54" s="140"/>
      <c r="BLR54" s="141"/>
      <c r="BLS54" s="140"/>
      <c r="BLT54" s="428"/>
      <c r="BLU54" s="428"/>
      <c r="BLV54" s="428"/>
      <c r="BLW54" s="428"/>
      <c r="BLX54" s="428"/>
      <c r="BLY54" s="140"/>
      <c r="BLZ54" s="141"/>
      <c r="BMA54" s="140"/>
      <c r="BMB54" s="428"/>
      <c r="BMC54" s="428"/>
      <c r="BMD54" s="428"/>
      <c r="BME54" s="428"/>
      <c r="BMF54" s="428"/>
      <c r="BMG54" s="140"/>
      <c r="BMH54" s="141"/>
      <c r="BMI54" s="140"/>
      <c r="BMJ54" s="428"/>
      <c r="BMK54" s="428"/>
      <c r="BML54" s="428"/>
      <c r="BMM54" s="428"/>
      <c r="BMN54" s="428"/>
      <c r="BMO54" s="140"/>
      <c r="BMP54" s="141"/>
      <c r="BMQ54" s="140"/>
      <c r="BMR54" s="428"/>
      <c r="BMS54" s="428"/>
      <c r="BMT54" s="428"/>
      <c r="BMU54" s="428"/>
      <c r="BMV54" s="428"/>
      <c r="BMW54" s="140"/>
      <c r="BMX54" s="141"/>
      <c r="BMY54" s="140"/>
      <c r="BMZ54" s="428"/>
      <c r="BNA54" s="428"/>
      <c r="BNB54" s="428"/>
      <c r="BNC54" s="428"/>
      <c r="BND54" s="428"/>
      <c r="BNE54" s="140"/>
      <c r="BNF54" s="141"/>
      <c r="BNG54" s="140"/>
      <c r="BNH54" s="428"/>
      <c r="BNI54" s="428"/>
      <c r="BNJ54" s="428"/>
      <c r="BNK54" s="428"/>
      <c r="BNL54" s="428"/>
      <c r="BNM54" s="140"/>
      <c r="BNN54" s="141"/>
      <c r="BNO54" s="140"/>
      <c r="BNP54" s="428"/>
      <c r="BNQ54" s="428"/>
      <c r="BNR54" s="428"/>
      <c r="BNS54" s="428"/>
      <c r="BNT54" s="428"/>
      <c r="BNU54" s="140"/>
      <c r="BNV54" s="141"/>
      <c r="BNW54" s="140"/>
      <c r="BNX54" s="428"/>
      <c r="BNY54" s="428"/>
      <c r="BNZ54" s="428"/>
      <c r="BOA54" s="428"/>
      <c r="BOB54" s="428"/>
      <c r="BOC54" s="140"/>
      <c r="BOD54" s="141"/>
      <c r="BOE54" s="140"/>
      <c r="BOF54" s="428"/>
      <c r="BOG54" s="428"/>
      <c r="BOH54" s="428"/>
      <c r="BOI54" s="428"/>
      <c r="BOJ54" s="428"/>
      <c r="BOK54" s="140"/>
      <c r="BOL54" s="141"/>
      <c r="BOM54" s="140"/>
      <c r="BON54" s="428"/>
      <c r="BOO54" s="428"/>
      <c r="BOP54" s="428"/>
      <c r="BOQ54" s="428"/>
      <c r="BOR54" s="428"/>
      <c r="BOS54" s="140"/>
      <c r="BOT54" s="141"/>
      <c r="BOU54" s="140"/>
      <c r="BOV54" s="428"/>
      <c r="BOW54" s="428"/>
      <c r="BOX54" s="428"/>
      <c r="BOY54" s="428"/>
      <c r="BOZ54" s="428"/>
      <c r="BPA54" s="140"/>
      <c r="BPB54" s="141"/>
      <c r="BPC54" s="140"/>
      <c r="BPD54" s="428"/>
      <c r="BPE54" s="428"/>
      <c r="BPF54" s="428"/>
      <c r="BPG54" s="428"/>
      <c r="BPH54" s="428"/>
      <c r="BPI54" s="140"/>
      <c r="BPJ54" s="141"/>
      <c r="BPK54" s="140"/>
      <c r="BPL54" s="428"/>
      <c r="BPM54" s="428"/>
      <c r="BPN54" s="428"/>
      <c r="BPO54" s="428"/>
      <c r="BPP54" s="428"/>
      <c r="BPQ54" s="140"/>
      <c r="BPR54" s="141"/>
      <c r="BPS54" s="140"/>
      <c r="BPT54" s="428"/>
      <c r="BPU54" s="428"/>
      <c r="BPV54" s="428"/>
      <c r="BPW54" s="428"/>
      <c r="BPX54" s="428"/>
      <c r="BPY54" s="140"/>
      <c r="BPZ54" s="141"/>
      <c r="BQA54" s="140"/>
      <c r="BQB54" s="428"/>
      <c r="BQC54" s="428"/>
      <c r="BQD54" s="428"/>
      <c r="BQE54" s="428"/>
      <c r="BQF54" s="428"/>
      <c r="BQG54" s="140"/>
      <c r="BQH54" s="141"/>
      <c r="BQI54" s="140"/>
      <c r="BQJ54" s="428"/>
      <c r="BQK54" s="428"/>
      <c r="BQL54" s="428"/>
      <c r="BQM54" s="428"/>
      <c r="BQN54" s="428"/>
      <c r="BQO54" s="140"/>
      <c r="BQP54" s="141"/>
      <c r="BQQ54" s="140"/>
      <c r="BQR54" s="428"/>
      <c r="BQS54" s="428"/>
      <c r="BQT54" s="428"/>
      <c r="BQU54" s="428"/>
      <c r="BQV54" s="428"/>
      <c r="BQW54" s="140"/>
      <c r="BQX54" s="141"/>
      <c r="BQY54" s="140"/>
      <c r="BQZ54" s="428"/>
      <c r="BRA54" s="428"/>
      <c r="BRB54" s="428"/>
      <c r="BRC54" s="428"/>
      <c r="BRD54" s="428"/>
      <c r="BRE54" s="140"/>
      <c r="BRF54" s="141"/>
      <c r="BRG54" s="140"/>
      <c r="BRH54" s="428"/>
      <c r="BRI54" s="428"/>
      <c r="BRJ54" s="428"/>
      <c r="BRK54" s="428"/>
      <c r="BRL54" s="428"/>
      <c r="BRM54" s="140"/>
      <c r="BRN54" s="141"/>
      <c r="BRO54" s="140"/>
      <c r="BRP54" s="428"/>
      <c r="BRQ54" s="428"/>
      <c r="BRR54" s="428"/>
      <c r="BRS54" s="428"/>
      <c r="BRT54" s="428"/>
      <c r="BRU54" s="140"/>
      <c r="BRV54" s="141"/>
      <c r="BRW54" s="140"/>
      <c r="BRX54" s="428"/>
      <c r="BRY54" s="428"/>
      <c r="BRZ54" s="428"/>
      <c r="BSA54" s="428"/>
      <c r="BSB54" s="428"/>
      <c r="BSC54" s="140"/>
      <c r="BSD54" s="141"/>
      <c r="BSE54" s="140"/>
      <c r="BSF54" s="428"/>
      <c r="BSG54" s="428"/>
      <c r="BSH54" s="428"/>
      <c r="BSI54" s="428"/>
      <c r="BSJ54" s="428"/>
      <c r="BSK54" s="140"/>
      <c r="BSL54" s="141"/>
      <c r="BSM54" s="140"/>
      <c r="BSN54" s="428"/>
      <c r="BSO54" s="428"/>
      <c r="BSP54" s="428"/>
      <c r="BSQ54" s="428"/>
      <c r="BSR54" s="428"/>
      <c r="BSS54" s="140"/>
      <c r="BST54" s="141"/>
      <c r="BSU54" s="140"/>
      <c r="BSV54" s="428"/>
      <c r="BSW54" s="428"/>
      <c r="BSX54" s="428"/>
      <c r="BSY54" s="428"/>
      <c r="BSZ54" s="428"/>
      <c r="BTA54" s="140"/>
      <c r="BTB54" s="141"/>
      <c r="BTC54" s="140"/>
      <c r="BTD54" s="428"/>
      <c r="BTE54" s="428"/>
      <c r="BTF54" s="428"/>
      <c r="BTG54" s="428"/>
      <c r="BTH54" s="428"/>
      <c r="BTI54" s="140"/>
      <c r="BTJ54" s="141"/>
      <c r="BTK54" s="140"/>
      <c r="BTL54" s="428"/>
      <c r="BTM54" s="428"/>
      <c r="BTN54" s="428"/>
      <c r="BTO54" s="428"/>
      <c r="BTP54" s="428"/>
      <c r="BTQ54" s="140"/>
      <c r="BTR54" s="141"/>
      <c r="BTS54" s="140"/>
      <c r="BTT54" s="428"/>
      <c r="BTU54" s="428"/>
      <c r="BTV54" s="428"/>
      <c r="BTW54" s="428"/>
      <c r="BTX54" s="428"/>
      <c r="BTY54" s="140"/>
      <c r="BTZ54" s="141"/>
      <c r="BUA54" s="140"/>
      <c r="BUB54" s="428"/>
      <c r="BUC54" s="428"/>
      <c r="BUD54" s="428"/>
      <c r="BUE54" s="428"/>
      <c r="BUF54" s="428"/>
      <c r="BUG54" s="140"/>
      <c r="BUH54" s="141"/>
      <c r="BUI54" s="140"/>
      <c r="BUJ54" s="428"/>
      <c r="BUK54" s="428"/>
      <c r="BUL54" s="428"/>
      <c r="BUM54" s="428"/>
      <c r="BUN54" s="428"/>
      <c r="BUO54" s="140"/>
      <c r="BUP54" s="141"/>
      <c r="BUQ54" s="140"/>
      <c r="BUR54" s="428"/>
      <c r="BUS54" s="428"/>
      <c r="BUT54" s="428"/>
      <c r="BUU54" s="428"/>
      <c r="BUV54" s="428"/>
      <c r="BUW54" s="140"/>
      <c r="BUX54" s="141"/>
      <c r="BUY54" s="140"/>
      <c r="BUZ54" s="428"/>
      <c r="BVA54" s="428"/>
      <c r="BVB54" s="428"/>
      <c r="BVC54" s="428"/>
      <c r="BVD54" s="428"/>
      <c r="BVE54" s="140"/>
      <c r="BVF54" s="141"/>
      <c r="BVG54" s="140"/>
      <c r="BVH54" s="428"/>
      <c r="BVI54" s="428"/>
      <c r="BVJ54" s="428"/>
      <c r="BVK54" s="428"/>
      <c r="BVL54" s="428"/>
      <c r="BVM54" s="140"/>
      <c r="BVN54" s="141"/>
      <c r="BVO54" s="140"/>
      <c r="BVP54" s="428"/>
      <c r="BVQ54" s="428"/>
      <c r="BVR54" s="428"/>
      <c r="BVS54" s="428"/>
      <c r="BVT54" s="428"/>
      <c r="BVU54" s="140"/>
      <c r="BVV54" s="141"/>
      <c r="BVW54" s="140"/>
      <c r="BVX54" s="428"/>
      <c r="BVY54" s="428"/>
      <c r="BVZ54" s="428"/>
      <c r="BWA54" s="428"/>
      <c r="BWB54" s="428"/>
      <c r="BWC54" s="140"/>
      <c r="BWD54" s="141"/>
      <c r="BWE54" s="140"/>
      <c r="BWF54" s="428"/>
      <c r="BWG54" s="428"/>
      <c r="BWH54" s="428"/>
      <c r="BWI54" s="428"/>
      <c r="BWJ54" s="428"/>
      <c r="BWK54" s="140"/>
      <c r="BWL54" s="141"/>
      <c r="BWM54" s="140"/>
      <c r="BWN54" s="428"/>
      <c r="BWO54" s="428"/>
      <c r="BWP54" s="428"/>
      <c r="BWQ54" s="428"/>
      <c r="BWR54" s="428"/>
      <c r="BWS54" s="140"/>
      <c r="BWT54" s="141"/>
      <c r="BWU54" s="140"/>
      <c r="BWV54" s="428"/>
      <c r="BWW54" s="428"/>
      <c r="BWX54" s="428"/>
      <c r="BWY54" s="428"/>
      <c r="BWZ54" s="428"/>
      <c r="BXA54" s="140"/>
      <c r="BXB54" s="141"/>
      <c r="BXC54" s="140"/>
      <c r="BXD54" s="428"/>
      <c r="BXE54" s="428"/>
      <c r="BXF54" s="428"/>
      <c r="BXG54" s="428"/>
      <c r="BXH54" s="428"/>
      <c r="BXI54" s="140"/>
      <c r="BXJ54" s="141"/>
      <c r="BXK54" s="140"/>
      <c r="BXL54" s="428"/>
      <c r="BXM54" s="428"/>
      <c r="BXN54" s="428"/>
      <c r="BXO54" s="428"/>
      <c r="BXP54" s="428"/>
      <c r="BXQ54" s="140"/>
      <c r="BXR54" s="141"/>
      <c r="BXS54" s="140"/>
      <c r="BXT54" s="428"/>
      <c r="BXU54" s="428"/>
      <c r="BXV54" s="428"/>
      <c r="BXW54" s="428"/>
      <c r="BXX54" s="428"/>
      <c r="BXY54" s="140"/>
      <c r="BXZ54" s="141"/>
      <c r="BYA54" s="140"/>
      <c r="BYB54" s="428"/>
      <c r="BYC54" s="428"/>
      <c r="BYD54" s="428"/>
      <c r="BYE54" s="428"/>
      <c r="BYF54" s="428"/>
      <c r="BYG54" s="140"/>
      <c r="BYH54" s="141"/>
      <c r="BYI54" s="140"/>
      <c r="BYJ54" s="428"/>
      <c r="BYK54" s="428"/>
      <c r="BYL54" s="428"/>
      <c r="BYM54" s="428"/>
      <c r="BYN54" s="428"/>
      <c r="BYO54" s="140"/>
      <c r="BYP54" s="141"/>
      <c r="BYQ54" s="140"/>
      <c r="BYR54" s="428"/>
      <c r="BYS54" s="428"/>
      <c r="BYT54" s="428"/>
      <c r="BYU54" s="428"/>
      <c r="BYV54" s="428"/>
      <c r="BYW54" s="140"/>
      <c r="BYX54" s="141"/>
      <c r="BYY54" s="140"/>
      <c r="BYZ54" s="428"/>
      <c r="BZA54" s="428"/>
      <c r="BZB54" s="428"/>
      <c r="BZC54" s="428"/>
      <c r="BZD54" s="428"/>
      <c r="BZE54" s="140"/>
      <c r="BZF54" s="141"/>
      <c r="BZG54" s="140"/>
      <c r="BZH54" s="428"/>
      <c r="BZI54" s="428"/>
      <c r="BZJ54" s="428"/>
      <c r="BZK54" s="428"/>
      <c r="BZL54" s="428"/>
      <c r="BZM54" s="140"/>
      <c r="BZN54" s="141"/>
      <c r="BZO54" s="140"/>
      <c r="BZP54" s="428"/>
      <c r="BZQ54" s="428"/>
      <c r="BZR54" s="428"/>
      <c r="BZS54" s="428"/>
      <c r="BZT54" s="428"/>
      <c r="BZU54" s="140"/>
      <c r="BZV54" s="141"/>
      <c r="BZW54" s="140"/>
      <c r="BZX54" s="428"/>
      <c r="BZY54" s="428"/>
      <c r="BZZ54" s="428"/>
      <c r="CAA54" s="428"/>
      <c r="CAB54" s="428"/>
      <c r="CAC54" s="140"/>
      <c r="CAD54" s="141"/>
      <c r="CAE54" s="140"/>
      <c r="CAF54" s="428"/>
      <c r="CAG54" s="428"/>
      <c r="CAH54" s="428"/>
      <c r="CAI54" s="428"/>
      <c r="CAJ54" s="428"/>
      <c r="CAK54" s="140"/>
      <c r="CAL54" s="141"/>
      <c r="CAM54" s="140"/>
      <c r="CAN54" s="428"/>
      <c r="CAO54" s="428"/>
      <c r="CAP54" s="428"/>
      <c r="CAQ54" s="428"/>
      <c r="CAR54" s="428"/>
      <c r="CAS54" s="140"/>
      <c r="CAT54" s="141"/>
      <c r="CAU54" s="140"/>
      <c r="CAV54" s="428"/>
      <c r="CAW54" s="428"/>
      <c r="CAX54" s="428"/>
      <c r="CAY54" s="428"/>
      <c r="CAZ54" s="428"/>
      <c r="CBA54" s="140"/>
      <c r="CBB54" s="141"/>
      <c r="CBC54" s="140"/>
      <c r="CBD54" s="428"/>
      <c r="CBE54" s="428"/>
      <c r="CBF54" s="428"/>
      <c r="CBG54" s="428"/>
      <c r="CBH54" s="428"/>
      <c r="CBI54" s="140"/>
      <c r="CBJ54" s="141"/>
      <c r="CBK54" s="140"/>
      <c r="CBL54" s="428"/>
      <c r="CBM54" s="428"/>
      <c r="CBN54" s="428"/>
      <c r="CBO54" s="428"/>
      <c r="CBP54" s="428"/>
      <c r="CBQ54" s="140"/>
      <c r="CBR54" s="141"/>
      <c r="CBS54" s="140"/>
      <c r="CBT54" s="428"/>
      <c r="CBU54" s="428"/>
      <c r="CBV54" s="428"/>
      <c r="CBW54" s="428"/>
      <c r="CBX54" s="428"/>
      <c r="CBY54" s="140"/>
      <c r="CBZ54" s="141"/>
      <c r="CCA54" s="140"/>
      <c r="CCB54" s="428"/>
      <c r="CCC54" s="428"/>
      <c r="CCD54" s="428"/>
      <c r="CCE54" s="428"/>
      <c r="CCF54" s="428"/>
      <c r="CCG54" s="140"/>
      <c r="CCH54" s="141"/>
      <c r="CCI54" s="140"/>
      <c r="CCJ54" s="428"/>
      <c r="CCK54" s="428"/>
      <c r="CCL54" s="428"/>
      <c r="CCM54" s="428"/>
      <c r="CCN54" s="428"/>
      <c r="CCO54" s="140"/>
      <c r="CCP54" s="141"/>
      <c r="CCQ54" s="140"/>
      <c r="CCR54" s="428"/>
      <c r="CCS54" s="428"/>
      <c r="CCT54" s="428"/>
      <c r="CCU54" s="428"/>
      <c r="CCV54" s="428"/>
      <c r="CCW54" s="140"/>
      <c r="CCX54" s="141"/>
      <c r="CCY54" s="140"/>
      <c r="CCZ54" s="428"/>
      <c r="CDA54" s="428"/>
      <c r="CDB54" s="428"/>
      <c r="CDC54" s="428"/>
      <c r="CDD54" s="428"/>
      <c r="CDE54" s="140"/>
      <c r="CDF54" s="141"/>
      <c r="CDG54" s="140"/>
      <c r="CDH54" s="428"/>
      <c r="CDI54" s="428"/>
      <c r="CDJ54" s="428"/>
      <c r="CDK54" s="428"/>
      <c r="CDL54" s="428"/>
      <c r="CDM54" s="140"/>
      <c r="CDN54" s="141"/>
      <c r="CDO54" s="140"/>
      <c r="CDP54" s="428"/>
      <c r="CDQ54" s="428"/>
      <c r="CDR54" s="428"/>
      <c r="CDS54" s="428"/>
      <c r="CDT54" s="428"/>
      <c r="CDU54" s="140"/>
      <c r="CDV54" s="141"/>
      <c r="CDW54" s="140"/>
      <c r="CDX54" s="428"/>
      <c r="CDY54" s="428"/>
      <c r="CDZ54" s="428"/>
      <c r="CEA54" s="428"/>
      <c r="CEB54" s="428"/>
      <c r="CEC54" s="140"/>
      <c r="CED54" s="141"/>
      <c r="CEE54" s="140"/>
      <c r="CEF54" s="428"/>
      <c r="CEG54" s="428"/>
      <c r="CEH54" s="428"/>
      <c r="CEI54" s="428"/>
      <c r="CEJ54" s="428"/>
      <c r="CEK54" s="140"/>
      <c r="CEL54" s="141"/>
      <c r="CEM54" s="140"/>
      <c r="CEN54" s="428"/>
      <c r="CEO54" s="428"/>
      <c r="CEP54" s="428"/>
      <c r="CEQ54" s="428"/>
      <c r="CER54" s="428"/>
      <c r="CES54" s="140"/>
      <c r="CET54" s="141"/>
      <c r="CEU54" s="140"/>
      <c r="CEV54" s="428"/>
      <c r="CEW54" s="428"/>
      <c r="CEX54" s="428"/>
      <c r="CEY54" s="428"/>
      <c r="CEZ54" s="428"/>
      <c r="CFA54" s="140"/>
      <c r="CFB54" s="141"/>
      <c r="CFC54" s="140"/>
      <c r="CFD54" s="428"/>
      <c r="CFE54" s="428"/>
      <c r="CFF54" s="428"/>
      <c r="CFG54" s="428"/>
      <c r="CFH54" s="428"/>
      <c r="CFI54" s="140"/>
      <c r="CFJ54" s="141"/>
      <c r="CFK54" s="140"/>
      <c r="CFL54" s="428"/>
      <c r="CFM54" s="428"/>
      <c r="CFN54" s="428"/>
      <c r="CFO54" s="428"/>
      <c r="CFP54" s="428"/>
      <c r="CFQ54" s="140"/>
      <c r="CFR54" s="141"/>
      <c r="CFS54" s="140"/>
      <c r="CFT54" s="428"/>
      <c r="CFU54" s="428"/>
      <c r="CFV54" s="428"/>
      <c r="CFW54" s="428"/>
      <c r="CFX54" s="428"/>
      <c r="CFY54" s="140"/>
      <c r="CFZ54" s="141"/>
      <c r="CGA54" s="140"/>
      <c r="CGB54" s="428"/>
      <c r="CGC54" s="428"/>
      <c r="CGD54" s="428"/>
      <c r="CGE54" s="428"/>
      <c r="CGF54" s="428"/>
      <c r="CGG54" s="140"/>
      <c r="CGH54" s="141"/>
      <c r="CGI54" s="140"/>
      <c r="CGJ54" s="428"/>
      <c r="CGK54" s="428"/>
      <c r="CGL54" s="428"/>
      <c r="CGM54" s="428"/>
      <c r="CGN54" s="428"/>
      <c r="CGO54" s="140"/>
      <c r="CGP54" s="141"/>
      <c r="CGQ54" s="140"/>
      <c r="CGR54" s="428"/>
      <c r="CGS54" s="428"/>
      <c r="CGT54" s="428"/>
      <c r="CGU54" s="428"/>
      <c r="CGV54" s="428"/>
      <c r="CGW54" s="140"/>
      <c r="CGX54" s="141"/>
      <c r="CGY54" s="140"/>
      <c r="CGZ54" s="428"/>
      <c r="CHA54" s="428"/>
      <c r="CHB54" s="428"/>
      <c r="CHC54" s="428"/>
      <c r="CHD54" s="428"/>
      <c r="CHE54" s="140"/>
      <c r="CHF54" s="141"/>
      <c r="CHG54" s="140"/>
      <c r="CHH54" s="428"/>
      <c r="CHI54" s="428"/>
      <c r="CHJ54" s="428"/>
      <c r="CHK54" s="428"/>
      <c r="CHL54" s="428"/>
      <c r="CHM54" s="140"/>
      <c r="CHN54" s="141"/>
      <c r="CHO54" s="140"/>
      <c r="CHP54" s="428"/>
      <c r="CHQ54" s="428"/>
      <c r="CHR54" s="428"/>
      <c r="CHS54" s="428"/>
      <c r="CHT54" s="428"/>
      <c r="CHU54" s="140"/>
      <c r="CHV54" s="141"/>
      <c r="CHW54" s="140"/>
      <c r="CHX54" s="428"/>
      <c r="CHY54" s="428"/>
      <c r="CHZ54" s="428"/>
      <c r="CIA54" s="428"/>
      <c r="CIB54" s="428"/>
      <c r="CIC54" s="140"/>
      <c r="CID54" s="141"/>
      <c r="CIE54" s="140"/>
      <c r="CIF54" s="428"/>
      <c r="CIG54" s="428"/>
      <c r="CIH54" s="428"/>
      <c r="CII54" s="428"/>
      <c r="CIJ54" s="428"/>
      <c r="CIK54" s="140"/>
      <c r="CIL54" s="141"/>
      <c r="CIM54" s="140"/>
      <c r="CIN54" s="428"/>
      <c r="CIO54" s="428"/>
      <c r="CIP54" s="428"/>
      <c r="CIQ54" s="428"/>
      <c r="CIR54" s="428"/>
      <c r="CIS54" s="140"/>
      <c r="CIT54" s="141"/>
      <c r="CIU54" s="140"/>
      <c r="CIV54" s="428"/>
      <c r="CIW54" s="428"/>
      <c r="CIX54" s="428"/>
      <c r="CIY54" s="428"/>
      <c r="CIZ54" s="428"/>
      <c r="CJA54" s="140"/>
      <c r="CJB54" s="141"/>
      <c r="CJC54" s="140"/>
      <c r="CJD54" s="428"/>
      <c r="CJE54" s="428"/>
      <c r="CJF54" s="428"/>
      <c r="CJG54" s="428"/>
      <c r="CJH54" s="428"/>
      <c r="CJI54" s="140"/>
      <c r="CJJ54" s="141"/>
      <c r="CJK54" s="140"/>
      <c r="CJL54" s="428"/>
      <c r="CJM54" s="428"/>
      <c r="CJN54" s="428"/>
      <c r="CJO54" s="428"/>
      <c r="CJP54" s="428"/>
      <c r="CJQ54" s="140"/>
      <c r="CJR54" s="141"/>
      <c r="CJS54" s="140"/>
      <c r="CJT54" s="428"/>
      <c r="CJU54" s="428"/>
      <c r="CJV54" s="428"/>
      <c r="CJW54" s="428"/>
      <c r="CJX54" s="428"/>
      <c r="CJY54" s="140"/>
      <c r="CJZ54" s="141"/>
      <c r="CKA54" s="140"/>
      <c r="CKB54" s="428"/>
      <c r="CKC54" s="428"/>
      <c r="CKD54" s="428"/>
      <c r="CKE54" s="428"/>
      <c r="CKF54" s="428"/>
      <c r="CKG54" s="140"/>
      <c r="CKH54" s="141"/>
      <c r="CKI54" s="140"/>
      <c r="CKJ54" s="428"/>
      <c r="CKK54" s="428"/>
      <c r="CKL54" s="428"/>
      <c r="CKM54" s="428"/>
      <c r="CKN54" s="428"/>
      <c r="CKO54" s="140"/>
      <c r="CKP54" s="141"/>
      <c r="CKQ54" s="140"/>
      <c r="CKR54" s="428"/>
      <c r="CKS54" s="428"/>
      <c r="CKT54" s="428"/>
      <c r="CKU54" s="428"/>
      <c r="CKV54" s="428"/>
      <c r="CKW54" s="140"/>
      <c r="CKX54" s="141"/>
      <c r="CKY54" s="140"/>
      <c r="CKZ54" s="428"/>
      <c r="CLA54" s="428"/>
      <c r="CLB54" s="428"/>
      <c r="CLC54" s="428"/>
      <c r="CLD54" s="428"/>
      <c r="CLE54" s="140"/>
      <c r="CLF54" s="141"/>
      <c r="CLG54" s="140"/>
      <c r="CLH54" s="428"/>
      <c r="CLI54" s="428"/>
      <c r="CLJ54" s="428"/>
      <c r="CLK54" s="428"/>
      <c r="CLL54" s="428"/>
      <c r="CLM54" s="140"/>
      <c r="CLN54" s="141"/>
      <c r="CLO54" s="140"/>
      <c r="CLP54" s="428"/>
      <c r="CLQ54" s="428"/>
      <c r="CLR54" s="428"/>
      <c r="CLS54" s="428"/>
      <c r="CLT54" s="428"/>
      <c r="CLU54" s="140"/>
      <c r="CLV54" s="141"/>
      <c r="CLW54" s="140"/>
      <c r="CLX54" s="428"/>
      <c r="CLY54" s="428"/>
      <c r="CLZ54" s="428"/>
      <c r="CMA54" s="428"/>
      <c r="CMB54" s="428"/>
      <c r="CMC54" s="140"/>
      <c r="CMD54" s="141"/>
      <c r="CME54" s="140"/>
      <c r="CMF54" s="428"/>
      <c r="CMG54" s="428"/>
      <c r="CMH54" s="428"/>
      <c r="CMI54" s="428"/>
      <c r="CMJ54" s="428"/>
      <c r="CMK54" s="140"/>
      <c r="CML54" s="141"/>
      <c r="CMM54" s="140"/>
      <c r="CMN54" s="428"/>
      <c r="CMO54" s="428"/>
      <c r="CMP54" s="428"/>
      <c r="CMQ54" s="428"/>
      <c r="CMR54" s="428"/>
      <c r="CMS54" s="140"/>
      <c r="CMT54" s="141"/>
      <c r="CMU54" s="140"/>
      <c r="CMV54" s="428"/>
      <c r="CMW54" s="428"/>
      <c r="CMX54" s="428"/>
      <c r="CMY54" s="428"/>
      <c r="CMZ54" s="428"/>
      <c r="CNA54" s="140"/>
      <c r="CNB54" s="141"/>
      <c r="CNC54" s="140"/>
      <c r="CND54" s="428"/>
      <c r="CNE54" s="428"/>
      <c r="CNF54" s="428"/>
      <c r="CNG54" s="428"/>
      <c r="CNH54" s="428"/>
      <c r="CNI54" s="140"/>
      <c r="CNJ54" s="141"/>
      <c r="CNK54" s="140"/>
      <c r="CNL54" s="428"/>
      <c r="CNM54" s="428"/>
      <c r="CNN54" s="428"/>
      <c r="CNO54" s="428"/>
      <c r="CNP54" s="428"/>
      <c r="CNQ54" s="140"/>
      <c r="CNR54" s="141"/>
      <c r="CNS54" s="140"/>
      <c r="CNT54" s="428"/>
      <c r="CNU54" s="428"/>
      <c r="CNV54" s="428"/>
      <c r="CNW54" s="428"/>
      <c r="CNX54" s="428"/>
      <c r="CNY54" s="140"/>
      <c r="CNZ54" s="141"/>
      <c r="COA54" s="140"/>
      <c r="COB54" s="428"/>
      <c r="COC54" s="428"/>
      <c r="COD54" s="428"/>
      <c r="COE54" s="428"/>
      <c r="COF54" s="428"/>
      <c r="COG54" s="140"/>
      <c r="COH54" s="141"/>
      <c r="COI54" s="140"/>
      <c r="COJ54" s="428"/>
      <c r="COK54" s="428"/>
      <c r="COL54" s="428"/>
      <c r="COM54" s="428"/>
      <c r="CON54" s="428"/>
      <c r="COO54" s="140"/>
      <c r="COP54" s="141"/>
      <c r="COQ54" s="140"/>
      <c r="COR54" s="428"/>
      <c r="COS54" s="428"/>
      <c r="COT54" s="428"/>
      <c r="COU54" s="428"/>
      <c r="COV54" s="428"/>
      <c r="COW54" s="140"/>
      <c r="COX54" s="141"/>
      <c r="COY54" s="140"/>
      <c r="COZ54" s="428"/>
      <c r="CPA54" s="428"/>
      <c r="CPB54" s="428"/>
      <c r="CPC54" s="428"/>
      <c r="CPD54" s="428"/>
      <c r="CPE54" s="140"/>
      <c r="CPF54" s="141"/>
      <c r="CPG54" s="140"/>
      <c r="CPH54" s="428"/>
      <c r="CPI54" s="428"/>
      <c r="CPJ54" s="428"/>
      <c r="CPK54" s="428"/>
      <c r="CPL54" s="428"/>
      <c r="CPM54" s="140"/>
      <c r="CPN54" s="141"/>
      <c r="CPO54" s="140"/>
      <c r="CPP54" s="428"/>
      <c r="CPQ54" s="428"/>
      <c r="CPR54" s="428"/>
      <c r="CPS54" s="428"/>
      <c r="CPT54" s="428"/>
      <c r="CPU54" s="140"/>
      <c r="CPV54" s="141"/>
      <c r="CPW54" s="140"/>
      <c r="CPX54" s="428"/>
      <c r="CPY54" s="428"/>
      <c r="CPZ54" s="428"/>
      <c r="CQA54" s="428"/>
      <c r="CQB54" s="428"/>
      <c r="CQC54" s="140"/>
      <c r="CQD54" s="141"/>
      <c r="CQE54" s="140"/>
      <c r="CQF54" s="428"/>
      <c r="CQG54" s="428"/>
      <c r="CQH54" s="428"/>
      <c r="CQI54" s="428"/>
      <c r="CQJ54" s="428"/>
      <c r="CQK54" s="140"/>
      <c r="CQL54" s="141"/>
      <c r="CQM54" s="140"/>
      <c r="CQN54" s="428"/>
      <c r="CQO54" s="428"/>
      <c r="CQP54" s="428"/>
      <c r="CQQ54" s="428"/>
      <c r="CQR54" s="428"/>
      <c r="CQS54" s="140"/>
      <c r="CQT54" s="141"/>
      <c r="CQU54" s="140"/>
      <c r="CQV54" s="428"/>
      <c r="CQW54" s="428"/>
      <c r="CQX54" s="428"/>
      <c r="CQY54" s="428"/>
      <c r="CQZ54" s="428"/>
      <c r="CRA54" s="140"/>
      <c r="CRB54" s="141"/>
      <c r="CRC54" s="140"/>
      <c r="CRD54" s="428"/>
      <c r="CRE54" s="428"/>
      <c r="CRF54" s="428"/>
      <c r="CRG54" s="428"/>
      <c r="CRH54" s="428"/>
      <c r="CRI54" s="140"/>
      <c r="CRJ54" s="141"/>
      <c r="CRK54" s="140"/>
      <c r="CRL54" s="428"/>
      <c r="CRM54" s="428"/>
      <c r="CRN54" s="428"/>
      <c r="CRO54" s="428"/>
      <c r="CRP54" s="428"/>
      <c r="CRQ54" s="140"/>
      <c r="CRR54" s="141"/>
      <c r="CRS54" s="140"/>
      <c r="CRT54" s="428"/>
      <c r="CRU54" s="428"/>
      <c r="CRV54" s="428"/>
      <c r="CRW54" s="428"/>
      <c r="CRX54" s="428"/>
      <c r="CRY54" s="140"/>
      <c r="CRZ54" s="141"/>
      <c r="CSA54" s="140"/>
      <c r="CSB54" s="428"/>
      <c r="CSC54" s="428"/>
      <c r="CSD54" s="428"/>
      <c r="CSE54" s="428"/>
      <c r="CSF54" s="428"/>
      <c r="CSG54" s="140"/>
      <c r="CSH54" s="141"/>
      <c r="CSI54" s="140"/>
      <c r="CSJ54" s="428"/>
      <c r="CSK54" s="428"/>
      <c r="CSL54" s="428"/>
      <c r="CSM54" s="428"/>
      <c r="CSN54" s="428"/>
      <c r="CSO54" s="140"/>
      <c r="CSP54" s="141"/>
      <c r="CSQ54" s="140"/>
      <c r="CSR54" s="428"/>
      <c r="CSS54" s="428"/>
      <c r="CST54" s="428"/>
      <c r="CSU54" s="428"/>
      <c r="CSV54" s="428"/>
      <c r="CSW54" s="140"/>
      <c r="CSX54" s="141"/>
      <c r="CSY54" s="140"/>
      <c r="CSZ54" s="428"/>
      <c r="CTA54" s="428"/>
      <c r="CTB54" s="428"/>
      <c r="CTC54" s="428"/>
      <c r="CTD54" s="428"/>
      <c r="CTE54" s="140"/>
      <c r="CTF54" s="141"/>
      <c r="CTG54" s="140"/>
      <c r="CTH54" s="428"/>
      <c r="CTI54" s="428"/>
      <c r="CTJ54" s="428"/>
      <c r="CTK54" s="428"/>
      <c r="CTL54" s="428"/>
      <c r="CTM54" s="140"/>
      <c r="CTN54" s="141"/>
      <c r="CTO54" s="140"/>
      <c r="CTP54" s="428"/>
      <c r="CTQ54" s="428"/>
      <c r="CTR54" s="428"/>
      <c r="CTS54" s="428"/>
      <c r="CTT54" s="428"/>
      <c r="CTU54" s="140"/>
      <c r="CTV54" s="141"/>
      <c r="CTW54" s="140"/>
      <c r="CTX54" s="428"/>
      <c r="CTY54" s="428"/>
      <c r="CTZ54" s="428"/>
      <c r="CUA54" s="428"/>
      <c r="CUB54" s="428"/>
      <c r="CUC54" s="140"/>
      <c r="CUD54" s="141"/>
      <c r="CUE54" s="140"/>
      <c r="CUF54" s="428"/>
      <c r="CUG54" s="428"/>
      <c r="CUH54" s="428"/>
      <c r="CUI54" s="428"/>
      <c r="CUJ54" s="428"/>
      <c r="CUK54" s="140"/>
      <c r="CUL54" s="141"/>
      <c r="CUM54" s="140"/>
      <c r="CUN54" s="428"/>
      <c r="CUO54" s="428"/>
      <c r="CUP54" s="428"/>
      <c r="CUQ54" s="428"/>
      <c r="CUR54" s="428"/>
      <c r="CUS54" s="140"/>
      <c r="CUT54" s="141"/>
      <c r="CUU54" s="140"/>
      <c r="CUV54" s="428"/>
      <c r="CUW54" s="428"/>
      <c r="CUX54" s="428"/>
      <c r="CUY54" s="428"/>
      <c r="CUZ54" s="428"/>
      <c r="CVA54" s="140"/>
      <c r="CVB54" s="141"/>
      <c r="CVC54" s="140"/>
      <c r="CVD54" s="428"/>
      <c r="CVE54" s="428"/>
      <c r="CVF54" s="428"/>
      <c r="CVG54" s="428"/>
      <c r="CVH54" s="428"/>
      <c r="CVI54" s="140"/>
      <c r="CVJ54" s="141"/>
      <c r="CVK54" s="140"/>
      <c r="CVL54" s="428"/>
      <c r="CVM54" s="428"/>
      <c r="CVN54" s="428"/>
      <c r="CVO54" s="428"/>
      <c r="CVP54" s="428"/>
      <c r="CVQ54" s="140"/>
      <c r="CVR54" s="141"/>
      <c r="CVS54" s="140"/>
      <c r="CVT54" s="428"/>
      <c r="CVU54" s="428"/>
      <c r="CVV54" s="428"/>
      <c r="CVW54" s="428"/>
      <c r="CVX54" s="428"/>
      <c r="CVY54" s="140"/>
      <c r="CVZ54" s="141"/>
      <c r="CWA54" s="140"/>
      <c r="CWB54" s="428"/>
      <c r="CWC54" s="428"/>
      <c r="CWD54" s="428"/>
      <c r="CWE54" s="428"/>
      <c r="CWF54" s="428"/>
      <c r="CWG54" s="140"/>
      <c r="CWH54" s="141"/>
      <c r="CWI54" s="140"/>
      <c r="CWJ54" s="428"/>
      <c r="CWK54" s="428"/>
      <c r="CWL54" s="428"/>
      <c r="CWM54" s="428"/>
      <c r="CWN54" s="428"/>
      <c r="CWO54" s="140"/>
      <c r="CWP54" s="141"/>
      <c r="CWQ54" s="140"/>
      <c r="CWR54" s="428"/>
      <c r="CWS54" s="428"/>
      <c r="CWT54" s="428"/>
      <c r="CWU54" s="428"/>
      <c r="CWV54" s="428"/>
      <c r="CWW54" s="140"/>
      <c r="CWX54" s="141"/>
      <c r="CWY54" s="140"/>
      <c r="CWZ54" s="428"/>
      <c r="CXA54" s="428"/>
      <c r="CXB54" s="428"/>
      <c r="CXC54" s="428"/>
      <c r="CXD54" s="428"/>
      <c r="CXE54" s="140"/>
      <c r="CXF54" s="141"/>
      <c r="CXG54" s="140"/>
      <c r="CXH54" s="428"/>
      <c r="CXI54" s="428"/>
      <c r="CXJ54" s="428"/>
      <c r="CXK54" s="428"/>
      <c r="CXL54" s="428"/>
      <c r="CXM54" s="140"/>
      <c r="CXN54" s="141"/>
      <c r="CXO54" s="140"/>
      <c r="CXP54" s="428"/>
      <c r="CXQ54" s="428"/>
      <c r="CXR54" s="428"/>
      <c r="CXS54" s="428"/>
      <c r="CXT54" s="428"/>
      <c r="CXU54" s="140"/>
      <c r="CXV54" s="141"/>
      <c r="CXW54" s="140"/>
      <c r="CXX54" s="428"/>
      <c r="CXY54" s="428"/>
      <c r="CXZ54" s="428"/>
      <c r="CYA54" s="428"/>
      <c r="CYB54" s="428"/>
      <c r="CYC54" s="140"/>
      <c r="CYD54" s="141"/>
      <c r="CYE54" s="140"/>
      <c r="CYF54" s="428"/>
      <c r="CYG54" s="428"/>
      <c r="CYH54" s="428"/>
      <c r="CYI54" s="428"/>
      <c r="CYJ54" s="428"/>
      <c r="CYK54" s="140"/>
      <c r="CYL54" s="141"/>
      <c r="CYM54" s="140"/>
      <c r="CYN54" s="428"/>
      <c r="CYO54" s="428"/>
      <c r="CYP54" s="428"/>
      <c r="CYQ54" s="428"/>
      <c r="CYR54" s="428"/>
      <c r="CYS54" s="140"/>
      <c r="CYT54" s="141"/>
      <c r="CYU54" s="140"/>
      <c r="CYV54" s="428"/>
      <c r="CYW54" s="428"/>
      <c r="CYX54" s="428"/>
      <c r="CYY54" s="428"/>
      <c r="CYZ54" s="428"/>
      <c r="CZA54" s="140"/>
      <c r="CZB54" s="141"/>
      <c r="CZC54" s="140"/>
      <c r="CZD54" s="428"/>
      <c r="CZE54" s="428"/>
      <c r="CZF54" s="428"/>
      <c r="CZG54" s="428"/>
      <c r="CZH54" s="428"/>
      <c r="CZI54" s="140"/>
      <c r="CZJ54" s="141"/>
      <c r="CZK54" s="140"/>
      <c r="CZL54" s="428"/>
      <c r="CZM54" s="428"/>
      <c r="CZN54" s="428"/>
      <c r="CZO54" s="428"/>
      <c r="CZP54" s="428"/>
      <c r="CZQ54" s="140"/>
      <c r="CZR54" s="141"/>
      <c r="CZS54" s="140"/>
      <c r="CZT54" s="428"/>
      <c r="CZU54" s="428"/>
      <c r="CZV54" s="428"/>
      <c r="CZW54" s="428"/>
      <c r="CZX54" s="428"/>
      <c r="CZY54" s="140"/>
      <c r="CZZ54" s="141"/>
      <c r="DAA54" s="140"/>
      <c r="DAB54" s="428"/>
      <c r="DAC54" s="428"/>
      <c r="DAD54" s="428"/>
      <c r="DAE54" s="428"/>
      <c r="DAF54" s="428"/>
      <c r="DAG54" s="140"/>
      <c r="DAH54" s="141"/>
      <c r="DAI54" s="140"/>
      <c r="DAJ54" s="428"/>
      <c r="DAK54" s="428"/>
      <c r="DAL54" s="428"/>
      <c r="DAM54" s="428"/>
      <c r="DAN54" s="428"/>
      <c r="DAO54" s="140"/>
      <c r="DAP54" s="141"/>
      <c r="DAQ54" s="140"/>
      <c r="DAR54" s="428"/>
      <c r="DAS54" s="428"/>
      <c r="DAT54" s="428"/>
      <c r="DAU54" s="428"/>
      <c r="DAV54" s="428"/>
      <c r="DAW54" s="140"/>
      <c r="DAX54" s="141"/>
      <c r="DAY54" s="140"/>
      <c r="DAZ54" s="428"/>
      <c r="DBA54" s="428"/>
      <c r="DBB54" s="428"/>
      <c r="DBC54" s="428"/>
      <c r="DBD54" s="428"/>
      <c r="DBE54" s="140"/>
      <c r="DBF54" s="141"/>
      <c r="DBG54" s="140"/>
      <c r="DBH54" s="428"/>
      <c r="DBI54" s="428"/>
      <c r="DBJ54" s="428"/>
      <c r="DBK54" s="428"/>
      <c r="DBL54" s="428"/>
      <c r="DBM54" s="140"/>
      <c r="DBN54" s="141"/>
      <c r="DBO54" s="140"/>
      <c r="DBP54" s="428"/>
      <c r="DBQ54" s="428"/>
      <c r="DBR54" s="428"/>
      <c r="DBS54" s="428"/>
      <c r="DBT54" s="428"/>
      <c r="DBU54" s="140"/>
      <c r="DBV54" s="141"/>
      <c r="DBW54" s="140"/>
      <c r="DBX54" s="428"/>
      <c r="DBY54" s="428"/>
      <c r="DBZ54" s="428"/>
      <c r="DCA54" s="428"/>
      <c r="DCB54" s="428"/>
      <c r="DCC54" s="140"/>
      <c r="DCD54" s="141"/>
      <c r="DCE54" s="140"/>
      <c r="DCF54" s="428"/>
      <c r="DCG54" s="428"/>
      <c r="DCH54" s="428"/>
      <c r="DCI54" s="428"/>
      <c r="DCJ54" s="428"/>
      <c r="DCK54" s="140"/>
      <c r="DCL54" s="141"/>
      <c r="DCM54" s="140"/>
      <c r="DCN54" s="428"/>
      <c r="DCO54" s="428"/>
      <c r="DCP54" s="428"/>
      <c r="DCQ54" s="428"/>
      <c r="DCR54" s="428"/>
      <c r="DCS54" s="140"/>
      <c r="DCT54" s="141"/>
      <c r="DCU54" s="140"/>
      <c r="DCV54" s="428"/>
      <c r="DCW54" s="428"/>
      <c r="DCX54" s="428"/>
      <c r="DCY54" s="428"/>
      <c r="DCZ54" s="428"/>
      <c r="DDA54" s="140"/>
      <c r="DDB54" s="141"/>
      <c r="DDC54" s="140"/>
      <c r="DDD54" s="428"/>
      <c r="DDE54" s="428"/>
      <c r="DDF54" s="428"/>
      <c r="DDG54" s="428"/>
      <c r="DDH54" s="428"/>
      <c r="DDI54" s="140"/>
      <c r="DDJ54" s="141"/>
      <c r="DDK54" s="140"/>
      <c r="DDL54" s="428"/>
      <c r="DDM54" s="428"/>
      <c r="DDN54" s="428"/>
      <c r="DDO54" s="428"/>
      <c r="DDP54" s="428"/>
      <c r="DDQ54" s="140"/>
      <c r="DDR54" s="141"/>
      <c r="DDS54" s="140"/>
      <c r="DDT54" s="428"/>
      <c r="DDU54" s="428"/>
      <c r="DDV54" s="428"/>
      <c r="DDW54" s="428"/>
      <c r="DDX54" s="428"/>
      <c r="DDY54" s="140"/>
      <c r="DDZ54" s="141"/>
      <c r="DEA54" s="140"/>
      <c r="DEB54" s="428"/>
      <c r="DEC54" s="428"/>
      <c r="DED54" s="428"/>
      <c r="DEE54" s="428"/>
      <c r="DEF54" s="428"/>
      <c r="DEG54" s="140"/>
      <c r="DEH54" s="141"/>
      <c r="DEI54" s="140"/>
      <c r="DEJ54" s="428"/>
      <c r="DEK54" s="428"/>
      <c r="DEL54" s="428"/>
      <c r="DEM54" s="428"/>
      <c r="DEN54" s="428"/>
      <c r="DEO54" s="140"/>
      <c r="DEP54" s="141"/>
      <c r="DEQ54" s="140"/>
      <c r="DER54" s="428"/>
      <c r="DES54" s="428"/>
      <c r="DET54" s="428"/>
      <c r="DEU54" s="428"/>
      <c r="DEV54" s="428"/>
      <c r="DEW54" s="140"/>
      <c r="DEX54" s="141"/>
      <c r="DEY54" s="140"/>
      <c r="DEZ54" s="428"/>
      <c r="DFA54" s="428"/>
      <c r="DFB54" s="428"/>
      <c r="DFC54" s="428"/>
      <c r="DFD54" s="428"/>
      <c r="DFE54" s="140"/>
      <c r="DFF54" s="141"/>
      <c r="DFG54" s="140"/>
      <c r="DFH54" s="428"/>
      <c r="DFI54" s="428"/>
      <c r="DFJ54" s="428"/>
      <c r="DFK54" s="428"/>
      <c r="DFL54" s="428"/>
      <c r="DFM54" s="140"/>
      <c r="DFN54" s="141"/>
      <c r="DFO54" s="140"/>
      <c r="DFP54" s="428"/>
      <c r="DFQ54" s="428"/>
      <c r="DFR54" s="428"/>
      <c r="DFS54" s="428"/>
      <c r="DFT54" s="428"/>
      <c r="DFU54" s="140"/>
      <c r="DFV54" s="141"/>
      <c r="DFW54" s="140"/>
      <c r="DFX54" s="428"/>
      <c r="DFY54" s="428"/>
      <c r="DFZ54" s="428"/>
      <c r="DGA54" s="428"/>
      <c r="DGB54" s="428"/>
      <c r="DGC54" s="140"/>
      <c r="DGD54" s="141"/>
      <c r="DGE54" s="140"/>
      <c r="DGF54" s="428"/>
      <c r="DGG54" s="428"/>
      <c r="DGH54" s="428"/>
      <c r="DGI54" s="428"/>
      <c r="DGJ54" s="428"/>
      <c r="DGK54" s="140"/>
      <c r="DGL54" s="141"/>
      <c r="DGM54" s="140"/>
      <c r="DGN54" s="428"/>
      <c r="DGO54" s="428"/>
      <c r="DGP54" s="428"/>
      <c r="DGQ54" s="428"/>
      <c r="DGR54" s="428"/>
      <c r="DGS54" s="140"/>
      <c r="DGT54" s="141"/>
      <c r="DGU54" s="140"/>
      <c r="DGV54" s="428"/>
      <c r="DGW54" s="428"/>
      <c r="DGX54" s="428"/>
      <c r="DGY54" s="428"/>
      <c r="DGZ54" s="428"/>
      <c r="DHA54" s="140"/>
      <c r="DHB54" s="141"/>
      <c r="DHC54" s="140"/>
      <c r="DHD54" s="428"/>
      <c r="DHE54" s="428"/>
      <c r="DHF54" s="428"/>
      <c r="DHG54" s="428"/>
      <c r="DHH54" s="428"/>
      <c r="DHI54" s="140"/>
      <c r="DHJ54" s="141"/>
      <c r="DHK54" s="140"/>
      <c r="DHL54" s="428"/>
      <c r="DHM54" s="428"/>
      <c r="DHN54" s="428"/>
      <c r="DHO54" s="428"/>
      <c r="DHP54" s="428"/>
      <c r="DHQ54" s="140"/>
      <c r="DHR54" s="141"/>
      <c r="DHS54" s="140"/>
      <c r="DHT54" s="428"/>
      <c r="DHU54" s="428"/>
      <c r="DHV54" s="428"/>
      <c r="DHW54" s="428"/>
      <c r="DHX54" s="428"/>
      <c r="DHY54" s="140"/>
      <c r="DHZ54" s="141"/>
      <c r="DIA54" s="140"/>
      <c r="DIB54" s="428"/>
      <c r="DIC54" s="428"/>
      <c r="DID54" s="428"/>
      <c r="DIE54" s="428"/>
      <c r="DIF54" s="428"/>
      <c r="DIG54" s="140"/>
      <c r="DIH54" s="141"/>
      <c r="DII54" s="140"/>
      <c r="DIJ54" s="428"/>
      <c r="DIK54" s="428"/>
      <c r="DIL54" s="428"/>
      <c r="DIM54" s="428"/>
      <c r="DIN54" s="428"/>
      <c r="DIO54" s="140"/>
      <c r="DIP54" s="141"/>
      <c r="DIQ54" s="140"/>
      <c r="DIR54" s="428"/>
      <c r="DIS54" s="428"/>
      <c r="DIT54" s="428"/>
      <c r="DIU54" s="428"/>
      <c r="DIV54" s="428"/>
      <c r="DIW54" s="140"/>
      <c r="DIX54" s="141"/>
      <c r="DIY54" s="140"/>
      <c r="DIZ54" s="428"/>
      <c r="DJA54" s="428"/>
      <c r="DJB54" s="428"/>
      <c r="DJC54" s="428"/>
      <c r="DJD54" s="428"/>
      <c r="DJE54" s="140"/>
      <c r="DJF54" s="141"/>
      <c r="DJG54" s="140"/>
      <c r="DJH54" s="428"/>
      <c r="DJI54" s="428"/>
      <c r="DJJ54" s="428"/>
      <c r="DJK54" s="428"/>
      <c r="DJL54" s="428"/>
      <c r="DJM54" s="140"/>
      <c r="DJN54" s="141"/>
      <c r="DJO54" s="140"/>
      <c r="DJP54" s="428"/>
      <c r="DJQ54" s="428"/>
      <c r="DJR54" s="428"/>
      <c r="DJS54" s="428"/>
      <c r="DJT54" s="428"/>
      <c r="DJU54" s="140"/>
      <c r="DJV54" s="141"/>
      <c r="DJW54" s="140"/>
      <c r="DJX54" s="428"/>
      <c r="DJY54" s="428"/>
      <c r="DJZ54" s="428"/>
      <c r="DKA54" s="428"/>
      <c r="DKB54" s="428"/>
      <c r="DKC54" s="140"/>
      <c r="DKD54" s="141"/>
      <c r="DKE54" s="140"/>
      <c r="DKF54" s="428"/>
      <c r="DKG54" s="428"/>
      <c r="DKH54" s="428"/>
      <c r="DKI54" s="428"/>
      <c r="DKJ54" s="428"/>
      <c r="DKK54" s="140"/>
      <c r="DKL54" s="141"/>
      <c r="DKM54" s="140"/>
      <c r="DKN54" s="428"/>
      <c r="DKO54" s="428"/>
      <c r="DKP54" s="428"/>
      <c r="DKQ54" s="428"/>
      <c r="DKR54" s="428"/>
      <c r="DKS54" s="140"/>
      <c r="DKT54" s="141"/>
      <c r="DKU54" s="140"/>
      <c r="DKV54" s="428"/>
      <c r="DKW54" s="428"/>
      <c r="DKX54" s="428"/>
      <c r="DKY54" s="428"/>
      <c r="DKZ54" s="428"/>
      <c r="DLA54" s="140"/>
      <c r="DLB54" s="141"/>
      <c r="DLC54" s="140"/>
      <c r="DLD54" s="428"/>
      <c r="DLE54" s="428"/>
      <c r="DLF54" s="428"/>
      <c r="DLG54" s="428"/>
      <c r="DLH54" s="428"/>
      <c r="DLI54" s="140"/>
      <c r="DLJ54" s="141"/>
      <c r="DLK54" s="140"/>
      <c r="DLL54" s="428"/>
      <c r="DLM54" s="428"/>
      <c r="DLN54" s="428"/>
      <c r="DLO54" s="428"/>
      <c r="DLP54" s="428"/>
      <c r="DLQ54" s="140"/>
      <c r="DLR54" s="141"/>
      <c r="DLS54" s="140"/>
      <c r="DLT54" s="428"/>
      <c r="DLU54" s="428"/>
      <c r="DLV54" s="428"/>
      <c r="DLW54" s="428"/>
      <c r="DLX54" s="428"/>
      <c r="DLY54" s="140"/>
      <c r="DLZ54" s="141"/>
      <c r="DMA54" s="140"/>
      <c r="DMB54" s="428"/>
      <c r="DMC54" s="428"/>
      <c r="DMD54" s="428"/>
      <c r="DME54" s="428"/>
      <c r="DMF54" s="428"/>
      <c r="DMG54" s="140"/>
      <c r="DMH54" s="141"/>
      <c r="DMI54" s="140"/>
      <c r="DMJ54" s="428"/>
      <c r="DMK54" s="428"/>
      <c r="DML54" s="428"/>
      <c r="DMM54" s="428"/>
      <c r="DMN54" s="428"/>
      <c r="DMO54" s="140"/>
      <c r="DMP54" s="141"/>
      <c r="DMQ54" s="140"/>
      <c r="DMR54" s="428"/>
      <c r="DMS54" s="428"/>
      <c r="DMT54" s="428"/>
      <c r="DMU54" s="428"/>
      <c r="DMV54" s="428"/>
      <c r="DMW54" s="140"/>
      <c r="DMX54" s="141"/>
      <c r="DMY54" s="140"/>
      <c r="DMZ54" s="428"/>
      <c r="DNA54" s="428"/>
      <c r="DNB54" s="428"/>
      <c r="DNC54" s="428"/>
      <c r="DND54" s="428"/>
      <c r="DNE54" s="140"/>
      <c r="DNF54" s="141"/>
      <c r="DNG54" s="140"/>
      <c r="DNH54" s="428"/>
      <c r="DNI54" s="428"/>
      <c r="DNJ54" s="428"/>
      <c r="DNK54" s="428"/>
      <c r="DNL54" s="428"/>
      <c r="DNM54" s="140"/>
      <c r="DNN54" s="141"/>
      <c r="DNO54" s="140"/>
      <c r="DNP54" s="428"/>
      <c r="DNQ54" s="428"/>
      <c r="DNR54" s="428"/>
      <c r="DNS54" s="428"/>
      <c r="DNT54" s="428"/>
      <c r="DNU54" s="140"/>
      <c r="DNV54" s="141"/>
      <c r="DNW54" s="140"/>
      <c r="DNX54" s="428"/>
      <c r="DNY54" s="428"/>
      <c r="DNZ54" s="428"/>
      <c r="DOA54" s="428"/>
      <c r="DOB54" s="428"/>
      <c r="DOC54" s="140"/>
      <c r="DOD54" s="141"/>
      <c r="DOE54" s="140"/>
      <c r="DOF54" s="428"/>
      <c r="DOG54" s="428"/>
      <c r="DOH54" s="428"/>
      <c r="DOI54" s="428"/>
      <c r="DOJ54" s="428"/>
      <c r="DOK54" s="140"/>
      <c r="DOL54" s="141"/>
      <c r="DOM54" s="140"/>
      <c r="DON54" s="428"/>
      <c r="DOO54" s="428"/>
      <c r="DOP54" s="428"/>
      <c r="DOQ54" s="428"/>
      <c r="DOR54" s="428"/>
      <c r="DOS54" s="140"/>
      <c r="DOT54" s="141"/>
      <c r="DOU54" s="140"/>
      <c r="DOV54" s="428"/>
      <c r="DOW54" s="428"/>
      <c r="DOX54" s="428"/>
      <c r="DOY54" s="428"/>
      <c r="DOZ54" s="428"/>
      <c r="DPA54" s="140"/>
      <c r="DPB54" s="141"/>
      <c r="DPC54" s="140"/>
      <c r="DPD54" s="428"/>
      <c r="DPE54" s="428"/>
      <c r="DPF54" s="428"/>
      <c r="DPG54" s="428"/>
      <c r="DPH54" s="428"/>
      <c r="DPI54" s="140"/>
      <c r="DPJ54" s="141"/>
      <c r="DPK54" s="140"/>
      <c r="DPL54" s="428"/>
      <c r="DPM54" s="428"/>
      <c r="DPN54" s="428"/>
      <c r="DPO54" s="428"/>
      <c r="DPP54" s="428"/>
      <c r="DPQ54" s="140"/>
      <c r="DPR54" s="141"/>
      <c r="DPS54" s="140"/>
      <c r="DPT54" s="428"/>
      <c r="DPU54" s="428"/>
      <c r="DPV54" s="428"/>
      <c r="DPW54" s="428"/>
      <c r="DPX54" s="428"/>
      <c r="DPY54" s="140"/>
      <c r="DPZ54" s="141"/>
      <c r="DQA54" s="140"/>
      <c r="DQB54" s="428"/>
      <c r="DQC54" s="428"/>
      <c r="DQD54" s="428"/>
      <c r="DQE54" s="428"/>
      <c r="DQF54" s="428"/>
      <c r="DQG54" s="140"/>
      <c r="DQH54" s="141"/>
      <c r="DQI54" s="140"/>
      <c r="DQJ54" s="428"/>
      <c r="DQK54" s="428"/>
      <c r="DQL54" s="428"/>
      <c r="DQM54" s="428"/>
      <c r="DQN54" s="428"/>
      <c r="DQO54" s="140"/>
      <c r="DQP54" s="141"/>
      <c r="DQQ54" s="140"/>
      <c r="DQR54" s="428"/>
      <c r="DQS54" s="428"/>
      <c r="DQT54" s="428"/>
      <c r="DQU54" s="428"/>
      <c r="DQV54" s="428"/>
      <c r="DQW54" s="140"/>
      <c r="DQX54" s="141"/>
      <c r="DQY54" s="140"/>
      <c r="DQZ54" s="428"/>
      <c r="DRA54" s="428"/>
      <c r="DRB54" s="428"/>
      <c r="DRC54" s="428"/>
      <c r="DRD54" s="428"/>
      <c r="DRE54" s="140"/>
      <c r="DRF54" s="141"/>
      <c r="DRG54" s="140"/>
      <c r="DRH54" s="428"/>
      <c r="DRI54" s="428"/>
      <c r="DRJ54" s="428"/>
      <c r="DRK54" s="428"/>
      <c r="DRL54" s="428"/>
      <c r="DRM54" s="140"/>
      <c r="DRN54" s="141"/>
      <c r="DRO54" s="140"/>
      <c r="DRP54" s="428"/>
      <c r="DRQ54" s="428"/>
      <c r="DRR54" s="428"/>
      <c r="DRS54" s="428"/>
      <c r="DRT54" s="428"/>
      <c r="DRU54" s="140"/>
      <c r="DRV54" s="141"/>
      <c r="DRW54" s="140"/>
      <c r="DRX54" s="428"/>
      <c r="DRY54" s="428"/>
      <c r="DRZ54" s="428"/>
      <c r="DSA54" s="428"/>
      <c r="DSB54" s="428"/>
      <c r="DSC54" s="140"/>
      <c r="DSD54" s="141"/>
      <c r="DSE54" s="140"/>
      <c r="DSF54" s="428"/>
      <c r="DSG54" s="428"/>
      <c r="DSH54" s="428"/>
      <c r="DSI54" s="428"/>
      <c r="DSJ54" s="428"/>
      <c r="DSK54" s="140"/>
      <c r="DSL54" s="141"/>
      <c r="DSM54" s="140"/>
      <c r="DSN54" s="428"/>
      <c r="DSO54" s="428"/>
      <c r="DSP54" s="428"/>
      <c r="DSQ54" s="428"/>
      <c r="DSR54" s="428"/>
      <c r="DSS54" s="140"/>
      <c r="DST54" s="141"/>
      <c r="DSU54" s="140"/>
      <c r="DSV54" s="428"/>
      <c r="DSW54" s="428"/>
      <c r="DSX54" s="428"/>
      <c r="DSY54" s="428"/>
      <c r="DSZ54" s="428"/>
      <c r="DTA54" s="140"/>
      <c r="DTB54" s="141"/>
      <c r="DTC54" s="140"/>
      <c r="DTD54" s="428"/>
      <c r="DTE54" s="428"/>
      <c r="DTF54" s="428"/>
      <c r="DTG54" s="428"/>
      <c r="DTH54" s="428"/>
      <c r="DTI54" s="140"/>
      <c r="DTJ54" s="141"/>
      <c r="DTK54" s="140"/>
      <c r="DTL54" s="428"/>
      <c r="DTM54" s="428"/>
      <c r="DTN54" s="428"/>
      <c r="DTO54" s="428"/>
      <c r="DTP54" s="428"/>
      <c r="DTQ54" s="140"/>
      <c r="DTR54" s="141"/>
      <c r="DTS54" s="140"/>
      <c r="DTT54" s="428"/>
      <c r="DTU54" s="428"/>
      <c r="DTV54" s="428"/>
      <c r="DTW54" s="428"/>
      <c r="DTX54" s="428"/>
      <c r="DTY54" s="140"/>
      <c r="DTZ54" s="141"/>
      <c r="DUA54" s="140"/>
      <c r="DUB54" s="428"/>
      <c r="DUC54" s="428"/>
      <c r="DUD54" s="428"/>
      <c r="DUE54" s="428"/>
      <c r="DUF54" s="428"/>
      <c r="DUG54" s="140"/>
      <c r="DUH54" s="141"/>
      <c r="DUI54" s="140"/>
      <c r="DUJ54" s="428"/>
      <c r="DUK54" s="428"/>
      <c r="DUL54" s="428"/>
      <c r="DUM54" s="428"/>
      <c r="DUN54" s="428"/>
      <c r="DUO54" s="140"/>
      <c r="DUP54" s="141"/>
      <c r="DUQ54" s="140"/>
      <c r="DUR54" s="428"/>
      <c r="DUS54" s="428"/>
      <c r="DUT54" s="428"/>
      <c r="DUU54" s="428"/>
      <c r="DUV54" s="428"/>
      <c r="DUW54" s="140"/>
      <c r="DUX54" s="141"/>
      <c r="DUY54" s="140"/>
      <c r="DUZ54" s="428"/>
      <c r="DVA54" s="428"/>
      <c r="DVB54" s="428"/>
      <c r="DVC54" s="428"/>
      <c r="DVD54" s="428"/>
      <c r="DVE54" s="140"/>
      <c r="DVF54" s="141"/>
      <c r="DVG54" s="140"/>
      <c r="DVH54" s="428"/>
      <c r="DVI54" s="428"/>
      <c r="DVJ54" s="428"/>
      <c r="DVK54" s="428"/>
      <c r="DVL54" s="428"/>
      <c r="DVM54" s="140"/>
      <c r="DVN54" s="141"/>
      <c r="DVO54" s="140"/>
      <c r="DVP54" s="428"/>
      <c r="DVQ54" s="428"/>
      <c r="DVR54" s="428"/>
      <c r="DVS54" s="428"/>
      <c r="DVT54" s="428"/>
      <c r="DVU54" s="140"/>
      <c r="DVV54" s="141"/>
      <c r="DVW54" s="140"/>
      <c r="DVX54" s="428"/>
      <c r="DVY54" s="428"/>
      <c r="DVZ54" s="428"/>
      <c r="DWA54" s="428"/>
      <c r="DWB54" s="428"/>
      <c r="DWC54" s="140"/>
      <c r="DWD54" s="141"/>
      <c r="DWE54" s="140"/>
      <c r="DWF54" s="428"/>
      <c r="DWG54" s="428"/>
      <c r="DWH54" s="428"/>
      <c r="DWI54" s="428"/>
      <c r="DWJ54" s="428"/>
      <c r="DWK54" s="140"/>
      <c r="DWL54" s="141"/>
      <c r="DWM54" s="140"/>
      <c r="DWN54" s="428"/>
      <c r="DWO54" s="428"/>
      <c r="DWP54" s="428"/>
      <c r="DWQ54" s="428"/>
      <c r="DWR54" s="428"/>
      <c r="DWS54" s="140"/>
      <c r="DWT54" s="141"/>
      <c r="DWU54" s="140"/>
      <c r="DWV54" s="428"/>
      <c r="DWW54" s="428"/>
      <c r="DWX54" s="428"/>
      <c r="DWY54" s="428"/>
      <c r="DWZ54" s="428"/>
      <c r="DXA54" s="140"/>
      <c r="DXB54" s="141"/>
      <c r="DXC54" s="140"/>
      <c r="DXD54" s="428"/>
      <c r="DXE54" s="428"/>
      <c r="DXF54" s="428"/>
      <c r="DXG54" s="428"/>
      <c r="DXH54" s="428"/>
      <c r="DXI54" s="140"/>
      <c r="DXJ54" s="141"/>
      <c r="DXK54" s="140"/>
      <c r="DXL54" s="428"/>
      <c r="DXM54" s="428"/>
      <c r="DXN54" s="428"/>
      <c r="DXO54" s="428"/>
      <c r="DXP54" s="428"/>
      <c r="DXQ54" s="140"/>
      <c r="DXR54" s="141"/>
      <c r="DXS54" s="140"/>
      <c r="DXT54" s="428"/>
      <c r="DXU54" s="428"/>
      <c r="DXV54" s="428"/>
      <c r="DXW54" s="428"/>
      <c r="DXX54" s="428"/>
      <c r="DXY54" s="140"/>
      <c r="DXZ54" s="141"/>
      <c r="DYA54" s="140"/>
      <c r="DYB54" s="428"/>
      <c r="DYC54" s="428"/>
      <c r="DYD54" s="428"/>
      <c r="DYE54" s="428"/>
      <c r="DYF54" s="428"/>
      <c r="DYG54" s="140"/>
      <c r="DYH54" s="141"/>
      <c r="DYI54" s="140"/>
      <c r="DYJ54" s="428"/>
      <c r="DYK54" s="428"/>
      <c r="DYL54" s="428"/>
      <c r="DYM54" s="428"/>
      <c r="DYN54" s="428"/>
      <c r="DYO54" s="140"/>
      <c r="DYP54" s="141"/>
      <c r="DYQ54" s="140"/>
      <c r="DYR54" s="428"/>
      <c r="DYS54" s="428"/>
      <c r="DYT54" s="428"/>
      <c r="DYU54" s="428"/>
      <c r="DYV54" s="428"/>
      <c r="DYW54" s="140"/>
      <c r="DYX54" s="141"/>
      <c r="DYY54" s="140"/>
      <c r="DYZ54" s="428"/>
      <c r="DZA54" s="428"/>
      <c r="DZB54" s="428"/>
      <c r="DZC54" s="428"/>
      <c r="DZD54" s="428"/>
      <c r="DZE54" s="140"/>
      <c r="DZF54" s="141"/>
      <c r="DZG54" s="140"/>
      <c r="DZH54" s="428"/>
      <c r="DZI54" s="428"/>
      <c r="DZJ54" s="428"/>
      <c r="DZK54" s="428"/>
      <c r="DZL54" s="428"/>
      <c r="DZM54" s="140"/>
      <c r="DZN54" s="141"/>
      <c r="DZO54" s="140"/>
      <c r="DZP54" s="428"/>
      <c r="DZQ54" s="428"/>
      <c r="DZR54" s="428"/>
      <c r="DZS54" s="428"/>
      <c r="DZT54" s="428"/>
      <c r="DZU54" s="140"/>
      <c r="DZV54" s="141"/>
      <c r="DZW54" s="140"/>
      <c r="DZX54" s="428"/>
      <c r="DZY54" s="428"/>
      <c r="DZZ54" s="428"/>
      <c r="EAA54" s="428"/>
      <c r="EAB54" s="428"/>
      <c r="EAC54" s="140"/>
      <c r="EAD54" s="141"/>
      <c r="EAE54" s="140"/>
      <c r="EAF54" s="428"/>
      <c r="EAG54" s="428"/>
      <c r="EAH54" s="428"/>
      <c r="EAI54" s="428"/>
      <c r="EAJ54" s="428"/>
      <c r="EAK54" s="140"/>
      <c r="EAL54" s="141"/>
      <c r="EAM54" s="140"/>
      <c r="EAN54" s="428"/>
      <c r="EAO54" s="428"/>
      <c r="EAP54" s="428"/>
      <c r="EAQ54" s="428"/>
      <c r="EAR54" s="428"/>
      <c r="EAS54" s="140"/>
      <c r="EAT54" s="141"/>
      <c r="EAU54" s="140"/>
      <c r="EAV54" s="428"/>
      <c r="EAW54" s="428"/>
      <c r="EAX54" s="428"/>
      <c r="EAY54" s="428"/>
      <c r="EAZ54" s="428"/>
      <c r="EBA54" s="140"/>
      <c r="EBB54" s="141"/>
      <c r="EBC54" s="140"/>
      <c r="EBD54" s="428"/>
      <c r="EBE54" s="428"/>
      <c r="EBF54" s="428"/>
      <c r="EBG54" s="428"/>
      <c r="EBH54" s="428"/>
      <c r="EBI54" s="140"/>
      <c r="EBJ54" s="141"/>
      <c r="EBK54" s="140"/>
      <c r="EBL54" s="428"/>
      <c r="EBM54" s="428"/>
      <c r="EBN54" s="428"/>
      <c r="EBO54" s="428"/>
      <c r="EBP54" s="428"/>
      <c r="EBQ54" s="140"/>
      <c r="EBR54" s="141"/>
      <c r="EBS54" s="140"/>
      <c r="EBT54" s="428"/>
      <c r="EBU54" s="428"/>
      <c r="EBV54" s="428"/>
      <c r="EBW54" s="428"/>
      <c r="EBX54" s="428"/>
      <c r="EBY54" s="140"/>
      <c r="EBZ54" s="141"/>
      <c r="ECA54" s="140"/>
      <c r="ECB54" s="428"/>
      <c r="ECC54" s="428"/>
      <c r="ECD54" s="428"/>
      <c r="ECE54" s="428"/>
      <c r="ECF54" s="428"/>
      <c r="ECG54" s="140"/>
      <c r="ECH54" s="141"/>
      <c r="ECI54" s="140"/>
      <c r="ECJ54" s="428"/>
      <c r="ECK54" s="428"/>
      <c r="ECL54" s="428"/>
      <c r="ECM54" s="428"/>
      <c r="ECN54" s="428"/>
      <c r="ECO54" s="140"/>
      <c r="ECP54" s="141"/>
      <c r="ECQ54" s="140"/>
      <c r="ECR54" s="428"/>
      <c r="ECS54" s="428"/>
      <c r="ECT54" s="428"/>
      <c r="ECU54" s="428"/>
      <c r="ECV54" s="428"/>
      <c r="ECW54" s="140"/>
      <c r="ECX54" s="141"/>
      <c r="ECY54" s="140"/>
      <c r="ECZ54" s="428"/>
      <c r="EDA54" s="428"/>
      <c r="EDB54" s="428"/>
      <c r="EDC54" s="428"/>
      <c r="EDD54" s="428"/>
      <c r="EDE54" s="140"/>
      <c r="EDF54" s="141"/>
      <c r="EDG54" s="140"/>
      <c r="EDH54" s="428"/>
      <c r="EDI54" s="428"/>
      <c r="EDJ54" s="428"/>
      <c r="EDK54" s="428"/>
      <c r="EDL54" s="428"/>
      <c r="EDM54" s="140"/>
      <c r="EDN54" s="141"/>
      <c r="EDO54" s="140"/>
      <c r="EDP54" s="428"/>
      <c r="EDQ54" s="428"/>
      <c r="EDR54" s="428"/>
      <c r="EDS54" s="428"/>
      <c r="EDT54" s="428"/>
      <c r="EDU54" s="140"/>
      <c r="EDV54" s="141"/>
      <c r="EDW54" s="140"/>
      <c r="EDX54" s="428"/>
      <c r="EDY54" s="428"/>
      <c r="EDZ54" s="428"/>
      <c r="EEA54" s="428"/>
      <c r="EEB54" s="428"/>
      <c r="EEC54" s="140"/>
      <c r="EED54" s="141"/>
      <c r="EEE54" s="140"/>
      <c r="EEF54" s="428"/>
      <c r="EEG54" s="428"/>
      <c r="EEH54" s="428"/>
      <c r="EEI54" s="428"/>
      <c r="EEJ54" s="428"/>
      <c r="EEK54" s="140"/>
      <c r="EEL54" s="141"/>
      <c r="EEM54" s="140"/>
      <c r="EEN54" s="428"/>
      <c r="EEO54" s="428"/>
      <c r="EEP54" s="428"/>
      <c r="EEQ54" s="428"/>
      <c r="EER54" s="428"/>
      <c r="EES54" s="140"/>
      <c r="EET54" s="141"/>
      <c r="EEU54" s="140"/>
      <c r="EEV54" s="428"/>
      <c r="EEW54" s="428"/>
      <c r="EEX54" s="428"/>
      <c r="EEY54" s="428"/>
      <c r="EEZ54" s="428"/>
      <c r="EFA54" s="140"/>
      <c r="EFB54" s="141"/>
      <c r="EFC54" s="140"/>
      <c r="EFD54" s="428"/>
      <c r="EFE54" s="428"/>
      <c r="EFF54" s="428"/>
      <c r="EFG54" s="428"/>
      <c r="EFH54" s="428"/>
      <c r="EFI54" s="140"/>
      <c r="EFJ54" s="141"/>
      <c r="EFK54" s="140"/>
      <c r="EFL54" s="428"/>
      <c r="EFM54" s="428"/>
      <c r="EFN54" s="428"/>
      <c r="EFO54" s="428"/>
      <c r="EFP54" s="428"/>
      <c r="EFQ54" s="140"/>
      <c r="EFR54" s="141"/>
      <c r="EFS54" s="140"/>
      <c r="EFT54" s="428"/>
      <c r="EFU54" s="428"/>
      <c r="EFV54" s="428"/>
      <c r="EFW54" s="428"/>
      <c r="EFX54" s="428"/>
      <c r="EFY54" s="140"/>
      <c r="EFZ54" s="141"/>
      <c r="EGA54" s="140"/>
      <c r="EGB54" s="428"/>
      <c r="EGC54" s="428"/>
      <c r="EGD54" s="428"/>
      <c r="EGE54" s="428"/>
      <c r="EGF54" s="428"/>
      <c r="EGG54" s="140"/>
      <c r="EGH54" s="141"/>
      <c r="EGI54" s="140"/>
      <c r="EGJ54" s="428"/>
      <c r="EGK54" s="428"/>
      <c r="EGL54" s="428"/>
      <c r="EGM54" s="428"/>
      <c r="EGN54" s="428"/>
      <c r="EGO54" s="140"/>
      <c r="EGP54" s="141"/>
      <c r="EGQ54" s="140"/>
      <c r="EGR54" s="428"/>
      <c r="EGS54" s="428"/>
      <c r="EGT54" s="428"/>
      <c r="EGU54" s="428"/>
      <c r="EGV54" s="428"/>
      <c r="EGW54" s="140"/>
      <c r="EGX54" s="141"/>
      <c r="EGY54" s="140"/>
      <c r="EGZ54" s="428"/>
      <c r="EHA54" s="428"/>
      <c r="EHB54" s="428"/>
      <c r="EHC54" s="428"/>
      <c r="EHD54" s="428"/>
      <c r="EHE54" s="140"/>
      <c r="EHF54" s="141"/>
      <c r="EHG54" s="140"/>
      <c r="EHH54" s="428"/>
      <c r="EHI54" s="428"/>
      <c r="EHJ54" s="428"/>
      <c r="EHK54" s="428"/>
      <c r="EHL54" s="428"/>
      <c r="EHM54" s="140"/>
      <c r="EHN54" s="141"/>
      <c r="EHO54" s="140"/>
      <c r="EHP54" s="428"/>
      <c r="EHQ54" s="428"/>
      <c r="EHR54" s="428"/>
      <c r="EHS54" s="428"/>
      <c r="EHT54" s="428"/>
      <c r="EHU54" s="140"/>
      <c r="EHV54" s="141"/>
      <c r="EHW54" s="140"/>
      <c r="EHX54" s="428"/>
      <c r="EHY54" s="428"/>
      <c r="EHZ54" s="428"/>
      <c r="EIA54" s="428"/>
      <c r="EIB54" s="428"/>
      <c r="EIC54" s="140"/>
      <c r="EID54" s="141"/>
      <c r="EIE54" s="140"/>
      <c r="EIF54" s="428"/>
      <c r="EIG54" s="428"/>
      <c r="EIH54" s="428"/>
      <c r="EII54" s="428"/>
      <c r="EIJ54" s="428"/>
      <c r="EIK54" s="140"/>
      <c r="EIL54" s="141"/>
      <c r="EIM54" s="140"/>
      <c r="EIN54" s="428"/>
      <c r="EIO54" s="428"/>
      <c r="EIP54" s="428"/>
      <c r="EIQ54" s="428"/>
      <c r="EIR54" s="428"/>
      <c r="EIS54" s="140"/>
      <c r="EIT54" s="141"/>
      <c r="EIU54" s="140"/>
      <c r="EIV54" s="428"/>
      <c r="EIW54" s="428"/>
      <c r="EIX54" s="428"/>
      <c r="EIY54" s="428"/>
      <c r="EIZ54" s="428"/>
      <c r="EJA54" s="140"/>
      <c r="EJB54" s="141"/>
      <c r="EJC54" s="140"/>
      <c r="EJD54" s="428"/>
      <c r="EJE54" s="428"/>
      <c r="EJF54" s="428"/>
      <c r="EJG54" s="428"/>
      <c r="EJH54" s="428"/>
      <c r="EJI54" s="140"/>
      <c r="EJJ54" s="141"/>
      <c r="EJK54" s="140"/>
      <c r="EJL54" s="428"/>
      <c r="EJM54" s="428"/>
      <c r="EJN54" s="428"/>
      <c r="EJO54" s="428"/>
      <c r="EJP54" s="428"/>
      <c r="EJQ54" s="140"/>
      <c r="EJR54" s="141"/>
      <c r="EJS54" s="140"/>
      <c r="EJT54" s="428"/>
      <c r="EJU54" s="428"/>
      <c r="EJV54" s="428"/>
      <c r="EJW54" s="428"/>
      <c r="EJX54" s="428"/>
      <c r="EJY54" s="140"/>
      <c r="EJZ54" s="141"/>
      <c r="EKA54" s="140"/>
      <c r="EKB54" s="428"/>
      <c r="EKC54" s="428"/>
      <c r="EKD54" s="428"/>
      <c r="EKE54" s="428"/>
      <c r="EKF54" s="428"/>
      <c r="EKG54" s="140"/>
      <c r="EKH54" s="141"/>
      <c r="EKI54" s="140"/>
      <c r="EKJ54" s="428"/>
      <c r="EKK54" s="428"/>
      <c r="EKL54" s="428"/>
      <c r="EKM54" s="428"/>
      <c r="EKN54" s="428"/>
      <c r="EKO54" s="140"/>
      <c r="EKP54" s="141"/>
      <c r="EKQ54" s="140"/>
      <c r="EKR54" s="428"/>
      <c r="EKS54" s="428"/>
      <c r="EKT54" s="428"/>
      <c r="EKU54" s="428"/>
      <c r="EKV54" s="428"/>
      <c r="EKW54" s="140"/>
      <c r="EKX54" s="141"/>
      <c r="EKY54" s="140"/>
      <c r="EKZ54" s="428"/>
      <c r="ELA54" s="428"/>
      <c r="ELB54" s="428"/>
      <c r="ELC54" s="428"/>
      <c r="ELD54" s="428"/>
      <c r="ELE54" s="140"/>
      <c r="ELF54" s="141"/>
      <c r="ELG54" s="140"/>
      <c r="ELH54" s="428"/>
      <c r="ELI54" s="428"/>
      <c r="ELJ54" s="428"/>
      <c r="ELK54" s="428"/>
      <c r="ELL54" s="428"/>
      <c r="ELM54" s="140"/>
      <c r="ELN54" s="141"/>
      <c r="ELO54" s="140"/>
      <c r="ELP54" s="428"/>
      <c r="ELQ54" s="428"/>
      <c r="ELR54" s="428"/>
      <c r="ELS54" s="428"/>
      <c r="ELT54" s="428"/>
      <c r="ELU54" s="140"/>
      <c r="ELV54" s="141"/>
      <c r="ELW54" s="140"/>
      <c r="ELX54" s="428"/>
      <c r="ELY54" s="428"/>
      <c r="ELZ54" s="428"/>
      <c r="EMA54" s="428"/>
      <c r="EMB54" s="428"/>
      <c r="EMC54" s="140"/>
      <c r="EMD54" s="141"/>
      <c r="EME54" s="140"/>
      <c r="EMF54" s="428"/>
      <c r="EMG54" s="428"/>
      <c r="EMH54" s="428"/>
      <c r="EMI54" s="428"/>
      <c r="EMJ54" s="428"/>
      <c r="EMK54" s="140"/>
      <c r="EML54" s="141"/>
      <c r="EMM54" s="140"/>
      <c r="EMN54" s="428"/>
      <c r="EMO54" s="428"/>
      <c r="EMP54" s="428"/>
      <c r="EMQ54" s="428"/>
      <c r="EMR54" s="428"/>
      <c r="EMS54" s="140"/>
      <c r="EMT54" s="141"/>
      <c r="EMU54" s="140"/>
      <c r="EMV54" s="428"/>
      <c r="EMW54" s="428"/>
      <c r="EMX54" s="428"/>
      <c r="EMY54" s="428"/>
      <c r="EMZ54" s="428"/>
      <c r="ENA54" s="140"/>
      <c r="ENB54" s="141"/>
      <c r="ENC54" s="140"/>
      <c r="END54" s="428"/>
      <c r="ENE54" s="428"/>
      <c r="ENF54" s="428"/>
      <c r="ENG54" s="428"/>
      <c r="ENH54" s="428"/>
      <c r="ENI54" s="140"/>
      <c r="ENJ54" s="141"/>
      <c r="ENK54" s="140"/>
      <c r="ENL54" s="428"/>
      <c r="ENM54" s="428"/>
      <c r="ENN54" s="428"/>
      <c r="ENO54" s="428"/>
      <c r="ENP54" s="428"/>
      <c r="ENQ54" s="140"/>
      <c r="ENR54" s="141"/>
      <c r="ENS54" s="140"/>
      <c r="ENT54" s="428"/>
      <c r="ENU54" s="428"/>
      <c r="ENV54" s="428"/>
      <c r="ENW54" s="428"/>
      <c r="ENX54" s="428"/>
      <c r="ENY54" s="140"/>
      <c r="ENZ54" s="141"/>
      <c r="EOA54" s="140"/>
      <c r="EOB54" s="428"/>
      <c r="EOC54" s="428"/>
      <c r="EOD54" s="428"/>
      <c r="EOE54" s="428"/>
      <c r="EOF54" s="428"/>
      <c r="EOG54" s="140"/>
      <c r="EOH54" s="141"/>
      <c r="EOI54" s="140"/>
      <c r="EOJ54" s="428"/>
      <c r="EOK54" s="428"/>
      <c r="EOL54" s="428"/>
      <c r="EOM54" s="428"/>
      <c r="EON54" s="428"/>
      <c r="EOO54" s="140"/>
      <c r="EOP54" s="141"/>
      <c r="EOQ54" s="140"/>
      <c r="EOR54" s="428"/>
      <c r="EOS54" s="428"/>
      <c r="EOT54" s="428"/>
      <c r="EOU54" s="428"/>
      <c r="EOV54" s="428"/>
      <c r="EOW54" s="140"/>
      <c r="EOX54" s="141"/>
      <c r="EOY54" s="140"/>
      <c r="EOZ54" s="428"/>
      <c r="EPA54" s="428"/>
      <c r="EPB54" s="428"/>
      <c r="EPC54" s="428"/>
      <c r="EPD54" s="428"/>
      <c r="EPE54" s="140"/>
      <c r="EPF54" s="141"/>
      <c r="EPG54" s="140"/>
      <c r="EPH54" s="428"/>
      <c r="EPI54" s="428"/>
      <c r="EPJ54" s="428"/>
      <c r="EPK54" s="428"/>
      <c r="EPL54" s="428"/>
      <c r="EPM54" s="140"/>
      <c r="EPN54" s="141"/>
      <c r="EPO54" s="140"/>
      <c r="EPP54" s="428"/>
      <c r="EPQ54" s="428"/>
      <c r="EPR54" s="428"/>
      <c r="EPS54" s="428"/>
      <c r="EPT54" s="428"/>
      <c r="EPU54" s="140"/>
      <c r="EPV54" s="141"/>
      <c r="EPW54" s="140"/>
      <c r="EPX54" s="428"/>
      <c r="EPY54" s="428"/>
      <c r="EPZ54" s="428"/>
      <c r="EQA54" s="428"/>
      <c r="EQB54" s="428"/>
      <c r="EQC54" s="140"/>
      <c r="EQD54" s="141"/>
      <c r="EQE54" s="140"/>
      <c r="EQF54" s="428"/>
      <c r="EQG54" s="428"/>
      <c r="EQH54" s="428"/>
      <c r="EQI54" s="428"/>
      <c r="EQJ54" s="428"/>
      <c r="EQK54" s="140"/>
      <c r="EQL54" s="141"/>
      <c r="EQM54" s="140"/>
      <c r="EQN54" s="428"/>
      <c r="EQO54" s="428"/>
      <c r="EQP54" s="428"/>
      <c r="EQQ54" s="428"/>
      <c r="EQR54" s="428"/>
      <c r="EQS54" s="140"/>
      <c r="EQT54" s="141"/>
      <c r="EQU54" s="140"/>
      <c r="EQV54" s="428"/>
      <c r="EQW54" s="428"/>
      <c r="EQX54" s="428"/>
      <c r="EQY54" s="428"/>
      <c r="EQZ54" s="428"/>
      <c r="ERA54" s="140"/>
      <c r="ERB54" s="141"/>
      <c r="ERC54" s="140"/>
      <c r="ERD54" s="428"/>
      <c r="ERE54" s="428"/>
      <c r="ERF54" s="428"/>
      <c r="ERG54" s="428"/>
      <c r="ERH54" s="428"/>
      <c r="ERI54" s="140"/>
      <c r="ERJ54" s="141"/>
      <c r="ERK54" s="140"/>
      <c r="ERL54" s="428"/>
      <c r="ERM54" s="428"/>
      <c r="ERN54" s="428"/>
      <c r="ERO54" s="428"/>
      <c r="ERP54" s="428"/>
      <c r="ERQ54" s="140"/>
      <c r="ERR54" s="141"/>
      <c r="ERS54" s="140"/>
      <c r="ERT54" s="428"/>
      <c r="ERU54" s="428"/>
      <c r="ERV54" s="428"/>
      <c r="ERW54" s="428"/>
      <c r="ERX54" s="428"/>
      <c r="ERY54" s="140"/>
      <c r="ERZ54" s="141"/>
      <c r="ESA54" s="140"/>
      <c r="ESB54" s="428"/>
      <c r="ESC54" s="428"/>
      <c r="ESD54" s="428"/>
      <c r="ESE54" s="428"/>
      <c r="ESF54" s="428"/>
      <c r="ESG54" s="140"/>
      <c r="ESH54" s="141"/>
      <c r="ESI54" s="140"/>
      <c r="ESJ54" s="428"/>
      <c r="ESK54" s="428"/>
      <c r="ESL54" s="428"/>
      <c r="ESM54" s="428"/>
      <c r="ESN54" s="428"/>
      <c r="ESO54" s="140"/>
      <c r="ESP54" s="141"/>
      <c r="ESQ54" s="140"/>
      <c r="ESR54" s="428"/>
      <c r="ESS54" s="428"/>
      <c r="EST54" s="428"/>
      <c r="ESU54" s="428"/>
      <c r="ESV54" s="428"/>
      <c r="ESW54" s="140"/>
      <c r="ESX54" s="141"/>
      <c r="ESY54" s="140"/>
      <c r="ESZ54" s="428"/>
      <c r="ETA54" s="428"/>
      <c r="ETB54" s="428"/>
      <c r="ETC54" s="428"/>
      <c r="ETD54" s="428"/>
      <c r="ETE54" s="140"/>
      <c r="ETF54" s="141"/>
      <c r="ETG54" s="140"/>
      <c r="ETH54" s="428"/>
      <c r="ETI54" s="428"/>
      <c r="ETJ54" s="428"/>
      <c r="ETK54" s="428"/>
      <c r="ETL54" s="428"/>
      <c r="ETM54" s="140"/>
      <c r="ETN54" s="141"/>
      <c r="ETO54" s="140"/>
      <c r="ETP54" s="428"/>
      <c r="ETQ54" s="428"/>
      <c r="ETR54" s="428"/>
      <c r="ETS54" s="428"/>
      <c r="ETT54" s="428"/>
      <c r="ETU54" s="140"/>
      <c r="ETV54" s="141"/>
      <c r="ETW54" s="140"/>
      <c r="ETX54" s="428"/>
      <c r="ETY54" s="428"/>
      <c r="ETZ54" s="428"/>
      <c r="EUA54" s="428"/>
      <c r="EUB54" s="428"/>
      <c r="EUC54" s="140"/>
      <c r="EUD54" s="141"/>
      <c r="EUE54" s="140"/>
      <c r="EUF54" s="428"/>
      <c r="EUG54" s="428"/>
      <c r="EUH54" s="428"/>
      <c r="EUI54" s="428"/>
      <c r="EUJ54" s="428"/>
      <c r="EUK54" s="140"/>
      <c r="EUL54" s="141"/>
      <c r="EUM54" s="140"/>
      <c r="EUN54" s="428"/>
      <c r="EUO54" s="428"/>
      <c r="EUP54" s="428"/>
      <c r="EUQ54" s="428"/>
      <c r="EUR54" s="428"/>
      <c r="EUS54" s="140"/>
      <c r="EUT54" s="141"/>
      <c r="EUU54" s="140"/>
      <c r="EUV54" s="428"/>
      <c r="EUW54" s="428"/>
      <c r="EUX54" s="428"/>
      <c r="EUY54" s="428"/>
      <c r="EUZ54" s="428"/>
      <c r="EVA54" s="140"/>
      <c r="EVB54" s="141"/>
      <c r="EVC54" s="140"/>
      <c r="EVD54" s="428"/>
      <c r="EVE54" s="428"/>
      <c r="EVF54" s="428"/>
      <c r="EVG54" s="428"/>
      <c r="EVH54" s="428"/>
      <c r="EVI54" s="140"/>
      <c r="EVJ54" s="141"/>
      <c r="EVK54" s="140"/>
      <c r="EVL54" s="428"/>
      <c r="EVM54" s="428"/>
      <c r="EVN54" s="428"/>
      <c r="EVO54" s="428"/>
      <c r="EVP54" s="428"/>
      <c r="EVQ54" s="140"/>
      <c r="EVR54" s="141"/>
      <c r="EVS54" s="140"/>
      <c r="EVT54" s="428"/>
      <c r="EVU54" s="428"/>
      <c r="EVV54" s="428"/>
      <c r="EVW54" s="428"/>
      <c r="EVX54" s="428"/>
      <c r="EVY54" s="140"/>
      <c r="EVZ54" s="141"/>
      <c r="EWA54" s="140"/>
      <c r="EWB54" s="428"/>
      <c r="EWC54" s="428"/>
      <c r="EWD54" s="428"/>
      <c r="EWE54" s="428"/>
      <c r="EWF54" s="428"/>
      <c r="EWG54" s="140"/>
      <c r="EWH54" s="141"/>
      <c r="EWI54" s="140"/>
      <c r="EWJ54" s="428"/>
      <c r="EWK54" s="428"/>
      <c r="EWL54" s="428"/>
      <c r="EWM54" s="428"/>
      <c r="EWN54" s="428"/>
      <c r="EWO54" s="140"/>
      <c r="EWP54" s="141"/>
      <c r="EWQ54" s="140"/>
      <c r="EWR54" s="428"/>
      <c r="EWS54" s="428"/>
      <c r="EWT54" s="428"/>
      <c r="EWU54" s="428"/>
      <c r="EWV54" s="428"/>
      <c r="EWW54" s="140"/>
      <c r="EWX54" s="141"/>
      <c r="EWY54" s="140"/>
      <c r="EWZ54" s="428"/>
      <c r="EXA54" s="428"/>
      <c r="EXB54" s="428"/>
      <c r="EXC54" s="428"/>
      <c r="EXD54" s="428"/>
      <c r="EXE54" s="140"/>
      <c r="EXF54" s="141"/>
      <c r="EXG54" s="140"/>
      <c r="EXH54" s="428"/>
      <c r="EXI54" s="428"/>
      <c r="EXJ54" s="428"/>
      <c r="EXK54" s="428"/>
      <c r="EXL54" s="428"/>
      <c r="EXM54" s="140"/>
      <c r="EXN54" s="141"/>
      <c r="EXO54" s="140"/>
      <c r="EXP54" s="428"/>
      <c r="EXQ54" s="428"/>
      <c r="EXR54" s="428"/>
      <c r="EXS54" s="428"/>
      <c r="EXT54" s="428"/>
      <c r="EXU54" s="140"/>
      <c r="EXV54" s="141"/>
      <c r="EXW54" s="140"/>
      <c r="EXX54" s="428"/>
      <c r="EXY54" s="428"/>
      <c r="EXZ54" s="428"/>
      <c r="EYA54" s="428"/>
      <c r="EYB54" s="428"/>
      <c r="EYC54" s="140"/>
      <c r="EYD54" s="141"/>
      <c r="EYE54" s="140"/>
      <c r="EYF54" s="428"/>
      <c r="EYG54" s="428"/>
      <c r="EYH54" s="428"/>
      <c r="EYI54" s="428"/>
      <c r="EYJ54" s="428"/>
      <c r="EYK54" s="140"/>
      <c r="EYL54" s="141"/>
      <c r="EYM54" s="140"/>
      <c r="EYN54" s="428"/>
      <c r="EYO54" s="428"/>
      <c r="EYP54" s="428"/>
      <c r="EYQ54" s="428"/>
      <c r="EYR54" s="428"/>
      <c r="EYS54" s="140"/>
      <c r="EYT54" s="141"/>
      <c r="EYU54" s="140"/>
      <c r="EYV54" s="428"/>
      <c r="EYW54" s="428"/>
      <c r="EYX54" s="428"/>
      <c r="EYY54" s="428"/>
      <c r="EYZ54" s="428"/>
      <c r="EZA54" s="140"/>
      <c r="EZB54" s="141"/>
      <c r="EZC54" s="140"/>
      <c r="EZD54" s="428"/>
      <c r="EZE54" s="428"/>
      <c r="EZF54" s="428"/>
      <c r="EZG54" s="428"/>
      <c r="EZH54" s="428"/>
      <c r="EZI54" s="140"/>
      <c r="EZJ54" s="141"/>
      <c r="EZK54" s="140"/>
      <c r="EZL54" s="428"/>
      <c r="EZM54" s="428"/>
      <c r="EZN54" s="428"/>
      <c r="EZO54" s="428"/>
      <c r="EZP54" s="428"/>
      <c r="EZQ54" s="140"/>
      <c r="EZR54" s="141"/>
      <c r="EZS54" s="140"/>
      <c r="EZT54" s="428"/>
      <c r="EZU54" s="428"/>
      <c r="EZV54" s="428"/>
      <c r="EZW54" s="428"/>
      <c r="EZX54" s="428"/>
      <c r="EZY54" s="140"/>
      <c r="EZZ54" s="141"/>
      <c r="FAA54" s="140"/>
      <c r="FAB54" s="428"/>
      <c r="FAC54" s="428"/>
      <c r="FAD54" s="428"/>
      <c r="FAE54" s="428"/>
      <c r="FAF54" s="428"/>
      <c r="FAG54" s="140"/>
      <c r="FAH54" s="141"/>
      <c r="FAI54" s="140"/>
      <c r="FAJ54" s="428"/>
      <c r="FAK54" s="428"/>
      <c r="FAL54" s="428"/>
      <c r="FAM54" s="428"/>
      <c r="FAN54" s="428"/>
      <c r="FAO54" s="140"/>
      <c r="FAP54" s="141"/>
      <c r="FAQ54" s="140"/>
      <c r="FAR54" s="428"/>
      <c r="FAS54" s="428"/>
      <c r="FAT54" s="428"/>
      <c r="FAU54" s="428"/>
      <c r="FAV54" s="428"/>
      <c r="FAW54" s="140"/>
      <c r="FAX54" s="141"/>
      <c r="FAY54" s="140"/>
      <c r="FAZ54" s="428"/>
      <c r="FBA54" s="428"/>
      <c r="FBB54" s="428"/>
      <c r="FBC54" s="428"/>
      <c r="FBD54" s="428"/>
      <c r="FBE54" s="140"/>
      <c r="FBF54" s="141"/>
      <c r="FBG54" s="140"/>
      <c r="FBH54" s="428"/>
      <c r="FBI54" s="428"/>
      <c r="FBJ54" s="428"/>
      <c r="FBK54" s="428"/>
      <c r="FBL54" s="428"/>
      <c r="FBM54" s="140"/>
      <c r="FBN54" s="141"/>
      <c r="FBO54" s="140"/>
      <c r="FBP54" s="428"/>
      <c r="FBQ54" s="428"/>
      <c r="FBR54" s="428"/>
      <c r="FBS54" s="428"/>
      <c r="FBT54" s="428"/>
      <c r="FBU54" s="140"/>
      <c r="FBV54" s="141"/>
      <c r="FBW54" s="140"/>
      <c r="FBX54" s="428"/>
      <c r="FBY54" s="428"/>
      <c r="FBZ54" s="428"/>
      <c r="FCA54" s="428"/>
      <c r="FCB54" s="428"/>
      <c r="FCC54" s="140"/>
      <c r="FCD54" s="141"/>
      <c r="FCE54" s="140"/>
      <c r="FCF54" s="428"/>
      <c r="FCG54" s="428"/>
      <c r="FCH54" s="428"/>
      <c r="FCI54" s="428"/>
      <c r="FCJ54" s="428"/>
      <c r="FCK54" s="140"/>
      <c r="FCL54" s="141"/>
      <c r="FCM54" s="140"/>
      <c r="FCN54" s="428"/>
      <c r="FCO54" s="428"/>
      <c r="FCP54" s="428"/>
      <c r="FCQ54" s="428"/>
      <c r="FCR54" s="428"/>
      <c r="FCS54" s="140"/>
      <c r="FCT54" s="141"/>
      <c r="FCU54" s="140"/>
      <c r="FCV54" s="428"/>
      <c r="FCW54" s="428"/>
      <c r="FCX54" s="428"/>
      <c r="FCY54" s="428"/>
      <c r="FCZ54" s="428"/>
      <c r="FDA54" s="140"/>
      <c r="FDB54" s="141"/>
      <c r="FDC54" s="140"/>
      <c r="FDD54" s="428"/>
      <c r="FDE54" s="428"/>
      <c r="FDF54" s="428"/>
      <c r="FDG54" s="428"/>
      <c r="FDH54" s="428"/>
      <c r="FDI54" s="140"/>
      <c r="FDJ54" s="141"/>
      <c r="FDK54" s="140"/>
      <c r="FDL54" s="428"/>
      <c r="FDM54" s="428"/>
      <c r="FDN54" s="428"/>
      <c r="FDO54" s="428"/>
      <c r="FDP54" s="428"/>
      <c r="FDQ54" s="140"/>
      <c r="FDR54" s="141"/>
      <c r="FDS54" s="140"/>
      <c r="FDT54" s="428"/>
      <c r="FDU54" s="428"/>
      <c r="FDV54" s="428"/>
      <c r="FDW54" s="428"/>
      <c r="FDX54" s="428"/>
      <c r="FDY54" s="140"/>
      <c r="FDZ54" s="141"/>
      <c r="FEA54" s="140"/>
      <c r="FEB54" s="428"/>
      <c r="FEC54" s="428"/>
      <c r="FED54" s="428"/>
      <c r="FEE54" s="428"/>
      <c r="FEF54" s="428"/>
      <c r="FEG54" s="140"/>
      <c r="FEH54" s="141"/>
      <c r="FEI54" s="140"/>
      <c r="FEJ54" s="428"/>
      <c r="FEK54" s="428"/>
      <c r="FEL54" s="428"/>
      <c r="FEM54" s="428"/>
      <c r="FEN54" s="428"/>
      <c r="FEO54" s="140"/>
      <c r="FEP54" s="141"/>
      <c r="FEQ54" s="140"/>
      <c r="FER54" s="428"/>
      <c r="FES54" s="428"/>
      <c r="FET54" s="428"/>
      <c r="FEU54" s="428"/>
      <c r="FEV54" s="428"/>
      <c r="FEW54" s="140"/>
      <c r="FEX54" s="141"/>
      <c r="FEY54" s="140"/>
      <c r="FEZ54" s="428"/>
      <c r="FFA54" s="428"/>
      <c r="FFB54" s="428"/>
      <c r="FFC54" s="428"/>
      <c r="FFD54" s="428"/>
      <c r="FFE54" s="140"/>
      <c r="FFF54" s="141"/>
      <c r="FFG54" s="140"/>
      <c r="FFH54" s="428"/>
      <c r="FFI54" s="428"/>
      <c r="FFJ54" s="428"/>
      <c r="FFK54" s="428"/>
      <c r="FFL54" s="428"/>
      <c r="FFM54" s="140"/>
      <c r="FFN54" s="141"/>
      <c r="FFO54" s="140"/>
      <c r="FFP54" s="428"/>
      <c r="FFQ54" s="428"/>
      <c r="FFR54" s="428"/>
      <c r="FFS54" s="428"/>
      <c r="FFT54" s="428"/>
      <c r="FFU54" s="140"/>
      <c r="FFV54" s="141"/>
      <c r="FFW54" s="140"/>
      <c r="FFX54" s="428"/>
      <c r="FFY54" s="428"/>
      <c r="FFZ54" s="428"/>
      <c r="FGA54" s="428"/>
      <c r="FGB54" s="428"/>
      <c r="FGC54" s="140"/>
      <c r="FGD54" s="141"/>
      <c r="FGE54" s="140"/>
      <c r="FGF54" s="428"/>
      <c r="FGG54" s="428"/>
      <c r="FGH54" s="428"/>
      <c r="FGI54" s="428"/>
      <c r="FGJ54" s="428"/>
      <c r="FGK54" s="140"/>
      <c r="FGL54" s="141"/>
      <c r="FGM54" s="140"/>
      <c r="FGN54" s="428"/>
      <c r="FGO54" s="428"/>
      <c r="FGP54" s="428"/>
      <c r="FGQ54" s="428"/>
      <c r="FGR54" s="428"/>
      <c r="FGS54" s="140"/>
      <c r="FGT54" s="141"/>
      <c r="FGU54" s="140"/>
      <c r="FGV54" s="428"/>
      <c r="FGW54" s="428"/>
      <c r="FGX54" s="428"/>
      <c r="FGY54" s="428"/>
      <c r="FGZ54" s="428"/>
      <c r="FHA54" s="140"/>
      <c r="FHB54" s="141"/>
      <c r="FHC54" s="140"/>
      <c r="FHD54" s="428"/>
      <c r="FHE54" s="428"/>
      <c r="FHF54" s="428"/>
      <c r="FHG54" s="428"/>
      <c r="FHH54" s="428"/>
      <c r="FHI54" s="140"/>
      <c r="FHJ54" s="141"/>
      <c r="FHK54" s="140"/>
      <c r="FHL54" s="428"/>
      <c r="FHM54" s="428"/>
      <c r="FHN54" s="428"/>
      <c r="FHO54" s="428"/>
      <c r="FHP54" s="428"/>
      <c r="FHQ54" s="140"/>
      <c r="FHR54" s="141"/>
      <c r="FHS54" s="140"/>
      <c r="FHT54" s="428"/>
      <c r="FHU54" s="428"/>
      <c r="FHV54" s="428"/>
      <c r="FHW54" s="428"/>
      <c r="FHX54" s="428"/>
      <c r="FHY54" s="140"/>
      <c r="FHZ54" s="141"/>
      <c r="FIA54" s="140"/>
      <c r="FIB54" s="428"/>
      <c r="FIC54" s="428"/>
      <c r="FID54" s="428"/>
      <c r="FIE54" s="428"/>
      <c r="FIF54" s="428"/>
      <c r="FIG54" s="140"/>
      <c r="FIH54" s="141"/>
      <c r="FII54" s="140"/>
      <c r="FIJ54" s="428"/>
      <c r="FIK54" s="428"/>
      <c r="FIL54" s="428"/>
      <c r="FIM54" s="428"/>
      <c r="FIN54" s="428"/>
      <c r="FIO54" s="140"/>
      <c r="FIP54" s="141"/>
      <c r="FIQ54" s="140"/>
      <c r="FIR54" s="428"/>
      <c r="FIS54" s="428"/>
      <c r="FIT54" s="428"/>
      <c r="FIU54" s="428"/>
      <c r="FIV54" s="428"/>
      <c r="FIW54" s="140"/>
      <c r="FIX54" s="141"/>
      <c r="FIY54" s="140"/>
      <c r="FIZ54" s="428"/>
      <c r="FJA54" s="428"/>
      <c r="FJB54" s="428"/>
      <c r="FJC54" s="428"/>
      <c r="FJD54" s="428"/>
      <c r="FJE54" s="140"/>
      <c r="FJF54" s="141"/>
      <c r="FJG54" s="140"/>
      <c r="FJH54" s="428"/>
      <c r="FJI54" s="428"/>
      <c r="FJJ54" s="428"/>
      <c r="FJK54" s="428"/>
      <c r="FJL54" s="428"/>
      <c r="FJM54" s="140"/>
      <c r="FJN54" s="141"/>
      <c r="FJO54" s="140"/>
      <c r="FJP54" s="428"/>
      <c r="FJQ54" s="428"/>
      <c r="FJR54" s="428"/>
      <c r="FJS54" s="428"/>
      <c r="FJT54" s="428"/>
      <c r="FJU54" s="140"/>
      <c r="FJV54" s="141"/>
      <c r="FJW54" s="140"/>
      <c r="FJX54" s="428"/>
      <c r="FJY54" s="428"/>
      <c r="FJZ54" s="428"/>
      <c r="FKA54" s="428"/>
      <c r="FKB54" s="428"/>
      <c r="FKC54" s="140"/>
      <c r="FKD54" s="141"/>
      <c r="FKE54" s="140"/>
      <c r="FKF54" s="428"/>
      <c r="FKG54" s="428"/>
      <c r="FKH54" s="428"/>
      <c r="FKI54" s="428"/>
      <c r="FKJ54" s="428"/>
      <c r="FKK54" s="140"/>
      <c r="FKL54" s="141"/>
      <c r="FKM54" s="140"/>
      <c r="FKN54" s="428"/>
      <c r="FKO54" s="428"/>
      <c r="FKP54" s="428"/>
      <c r="FKQ54" s="428"/>
      <c r="FKR54" s="428"/>
      <c r="FKS54" s="140"/>
      <c r="FKT54" s="141"/>
      <c r="FKU54" s="140"/>
      <c r="FKV54" s="428"/>
      <c r="FKW54" s="428"/>
      <c r="FKX54" s="428"/>
      <c r="FKY54" s="428"/>
      <c r="FKZ54" s="428"/>
      <c r="FLA54" s="140"/>
      <c r="FLB54" s="141"/>
      <c r="FLC54" s="140"/>
      <c r="FLD54" s="428"/>
      <c r="FLE54" s="428"/>
      <c r="FLF54" s="428"/>
      <c r="FLG54" s="428"/>
      <c r="FLH54" s="428"/>
      <c r="FLI54" s="140"/>
      <c r="FLJ54" s="141"/>
      <c r="FLK54" s="140"/>
      <c r="FLL54" s="428"/>
      <c r="FLM54" s="428"/>
      <c r="FLN54" s="428"/>
      <c r="FLO54" s="428"/>
      <c r="FLP54" s="428"/>
      <c r="FLQ54" s="140"/>
      <c r="FLR54" s="141"/>
      <c r="FLS54" s="140"/>
      <c r="FLT54" s="428"/>
      <c r="FLU54" s="428"/>
      <c r="FLV54" s="428"/>
      <c r="FLW54" s="428"/>
      <c r="FLX54" s="428"/>
      <c r="FLY54" s="140"/>
      <c r="FLZ54" s="141"/>
      <c r="FMA54" s="140"/>
      <c r="FMB54" s="428"/>
      <c r="FMC54" s="428"/>
      <c r="FMD54" s="428"/>
      <c r="FME54" s="428"/>
      <c r="FMF54" s="428"/>
      <c r="FMG54" s="140"/>
      <c r="FMH54" s="141"/>
      <c r="FMI54" s="140"/>
      <c r="FMJ54" s="428"/>
      <c r="FMK54" s="428"/>
      <c r="FML54" s="428"/>
      <c r="FMM54" s="428"/>
      <c r="FMN54" s="428"/>
      <c r="FMO54" s="140"/>
      <c r="FMP54" s="141"/>
      <c r="FMQ54" s="140"/>
      <c r="FMR54" s="428"/>
      <c r="FMS54" s="428"/>
      <c r="FMT54" s="428"/>
      <c r="FMU54" s="428"/>
      <c r="FMV54" s="428"/>
      <c r="FMW54" s="140"/>
      <c r="FMX54" s="141"/>
      <c r="FMY54" s="140"/>
      <c r="FMZ54" s="428"/>
      <c r="FNA54" s="428"/>
      <c r="FNB54" s="428"/>
      <c r="FNC54" s="428"/>
      <c r="FND54" s="428"/>
      <c r="FNE54" s="140"/>
      <c r="FNF54" s="141"/>
      <c r="FNG54" s="140"/>
      <c r="FNH54" s="428"/>
      <c r="FNI54" s="428"/>
      <c r="FNJ54" s="428"/>
      <c r="FNK54" s="428"/>
      <c r="FNL54" s="428"/>
      <c r="FNM54" s="140"/>
      <c r="FNN54" s="141"/>
      <c r="FNO54" s="140"/>
      <c r="FNP54" s="428"/>
      <c r="FNQ54" s="428"/>
      <c r="FNR54" s="428"/>
      <c r="FNS54" s="428"/>
      <c r="FNT54" s="428"/>
      <c r="FNU54" s="140"/>
      <c r="FNV54" s="141"/>
      <c r="FNW54" s="140"/>
      <c r="FNX54" s="428"/>
      <c r="FNY54" s="428"/>
      <c r="FNZ54" s="428"/>
      <c r="FOA54" s="428"/>
      <c r="FOB54" s="428"/>
      <c r="FOC54" s="140"/>
      <c r="FOD54" s="141"/>
      <c r="FOE54" s="140"/>
      <c r="FOF54" s="428"/>
      <c r="FOG54" s="428"/>
      <c r="FOH54" s="428"/>
      <c r="FOI54" s="428"/>
      <c r="FOJ54" s="428"/>
      <c r="FOK54" s="140"/>
      <c r="FOL54" s="141"/>
      <c r="FOM54" s="140"/>
      <c r="FON54" s="428"/>
      <c r="FOO54" s="428"/>
      <c r="FOP54" s="428"/>
      <c r="FOQ54" s="428"/>
      <c r="FOR54" s="428"/>
      <c r="FOS54" s="140"/>
      <c r="FOT54" s="141"/>
      <c r="FOU54" s="140"/>
      <c r="FOV54" s="428"/>
      <c r="FOW54" s="428"/>
      <c r="FOX54" s="428"/>
      <c r="FOY54" s="428"/>
      <c r="FOZ54" s="428"/>
      <c r="FPA54" s="140"/>
      <c r="FPB54" s="141"/>
      <c r="FPC54" s="140"/>
      <c r="FPD54" s="428"/>
      <c r="FPE54" s="428"/>
      <c r="FPF54" s="428"/>
      <c r="FPG54" s="428"/>
      <c r="FPH54" s="428"/>
      <c r="FPI54" s="140"/>
      <c r="FPJ54" s="141"/>
      <c r="FPK54" s="140"/>
      <c r="FPL54" s="428"/>
      <c r="FPM54" s="428"/>
      <c r="FPN54" s="428"/>
      <c r="FPO54" s="428"/>
      <c r="FPP54" s="428"/>
      <c r="FPQ54" s="140"/>
      <c r="FPR54" s="141"/>
      <c r="FPS54" s="140"/>
      <c r="FPT54" s="428"/>
      <c r="FPU54" s="428"/>
      <c r="FPV54" s="428"/>
      <c r="FPW54" s="428"/>
      <c r="FPX54" s="428"/>
      <c r="FPY54" s="140"/>
      <c r="FPZ54" s="141"/>
      <c r="FQA54" s="140"/>
      <c r="FQB54" s="428"/>
      <c r="FQC54" s="428"/>
      <c r="FQD54" s="428"/>
      <c r="FQE54" s="428"/>
      <c r="FQF54" s="428"/>
      <c r="FQG54" s="140"/>
      <c r="FQH54" s="141"/>
      <c r="FQI54" s="140"/>
      <c r="FQJ54" s="428"/>
      <c r="FQK54" s="428"/>
      <c r="FQL54" s="428"/>
      <c r="FQM54" s="428"/>
      <c r="FQN54" s="428"/>
      <c r="FQO54" s="140"/>
      <c r="FQP54" s="141"/>
      <c r="FQQ54" s="140"/>
      <c r="FQR54" s="428"/>
      <c r="FQS54" s="428"/>
      <c r="FQT54" s="428"/>
      <c r="FQU54" s="428"/>
      <c r="FQV54" s="428"/>
      <c r="FQW54" s="140"/>
      <c r="FQX54" s="141"/>
      <c r="FQY54" s="140"/>
      <c r="FQZ54" s="428"/>
      <c r="FRA54" s="428"/>
      <c r="FRB54" s="428"/>
      <c r="FRC54" s="428"/>
      <c r="FRD54" s="428"/>
      <c r="FRE54" s="140"/>
      <c r="FRF54" s="141"/>
      <c r="FRG54" s="140"/>
      <c r="FRH54" s="428"/>
      <c r="FRI54" s="428"/>
      <c r="FRJ54" s="428"/>
      <c r="FRK54" s="428"/>
      <c r="FRL54" s="428"/>
      <c r="FRM54" s="140"/>
      <c r="FRN54" s="141"/>
      <c r="FRO54" s="140"/>
      <c r="FRP54" s="428"/>
      <c r="FRQ54" s="428"/>
      <c r="FRR54" s="428"/>
      <c r="FRS54" s="428"/>
      <c r="FRT54" s="428"/>
      <c r="FRU54" s="140"/>
      <c r="FRV54" s="141"/>
      <c r="FRW54" s="140"/>
      <c r="FRX54" s="428"/>
      <c r="FRY54" s="428"/>
      <c r="FRZ54" s="428"/>
      <c r="FSA54" s="428"/>
      <c r="FSB54" s="428"/>
      <c r="FSC54" s="140"/>
      <c r="FSD54" s="141"/>
      <c r="FSE54" s="140"/>
      <c r="FSF54" s="428"/>
      <c r="FSG54" s="428"/>
      <c r="FSH54" s="428"/>
      <c r="FSI54" s="428"/>
      <c r="FSJ54" s="428"/>
      <c r="FSK54" s="140"/>
      <c r="FSL54" s="141"/>
      <c r="FSM54" s="140"/>
      <c r="FSN54" s="428"/>
      <c r="FSO54" s="428"/>
      <c r="FSP54" s="428"/>
      <c r="FSQ54" s="428"/>
      <c r="FSR54" s="428"/>
      <c r="FSS54" s="140"/>
      <c r="FST54" s="141"/>
      <c r="FSU54" s="140"/>
      <c r="FSV54" s="428"/>
      <c r="FSW54" s="428"/>
      <c r="FSX54" s="428"/>
      <c r="FSY54" s="428"/>
      <c r="FSZ54" s="428"/>
      <c r="FTA54" s="140"/>
      <c r="FTB54" s="141"/>
      <c r="FTC54" s="140"/>
      <c r="FTD54" s="428"/>
      <c r="FTE54" s="428"/>
      <c r="FTF54" s="428"/>
      <c r="FTG54" s="428"/>
      <c r="FTH54" s="428"/>
      <c r="FTI54" s="140"/>
      <c r="FTJ54" s="141"/>
      <c r="FTK54" s="140"/>
      <c r="FTL54" s="428"/>
      <c r="FTM54" s="428"/>
      <c r="FTN54" s="428"/>
      <c r="FTO54" s="428"/>
      <c r="FTP54" s="428"/>
      <c r="FTQ54" s="140"/>
      <c r="FTR54" s="141"/>
      <c r="FTS54" s="140"/>
      <c r="FTT54" s="428"/>
      <c r="FTU54" s="428"/>
      <c r="FTV54" s="428"/>
      <c r="FTW54" s="428"/>
      <c r="FTX54" s="428"/>
      <c r="FTY54" s="140"/>
      <c r="FTZ54" s="141"/>
      <c r="FUA54" s="140"/>
      <c r="FUB54" s="428"/>
      <c r="FUC54" s="428"/>
      <c r="FUD54" s="428"/>
      <c r="FUE54" s="428"/>
      <c r="FUF54" s="428"/>
      <c r="FUG54" s="140"/>
      <c r="FUH54" s="141"/>
      <c r="FUI54" s="140"/>
      <c r="FUJ54" s="428"/>
      <c r="FUK54" s="428"/>
      <c r="FUL54" s="428"/>
      <c r="FUM54" s="428"/>
      <c r="FUN54" s="428"/>
      <c r="FUO54" s="140"/>
      <c r="FUP54" s="141"/>
      <c r="FUQ54" s="140"/>
      <c r="FUR54" s="428"/>
      <c r="FUS54" s="428"/>
      <c r="FUT54" s="428"/>
      <c r="FUU54" s="428"/>
      <c r="FUV54" s="428"/>
      <c r="FUW54" s="140"/>
      <c r="FUX54" s="141"/>
      <c r="FUY54" s="140"/>
      <c r="FUZ54" s="428"/>
      <c r="FVA54" s="428"/>
      <c r="FVB54" s="428"/>
      <c r="FVC54" s="428"/>
      <c r="FVD54" s="428"/>
      <c r="FVE54" s="140"/>
      <c r="FVF54" s="141"/>
      <c r="FVG54" s="140"/>
      <c r="FVH54" s="428"/>
      <c r="FVI54" s="428"/>
      <c r="FVJ54" s="428"/>
      <c r="FVK54" s="428"/>
      <c r="FVL54" s="428"/>
      <c r="FVM54" s="140"/>
      <c r="FVN54" s="141"/>
      <c r="FVO54" s="140"/>
      <c r="FVP54" s="428"/>
      <c r="FVQ54" s="428"/>
      <c r="FVR54" s="428"/>
      <c r="FVS54" s="428"/>
      <c r="FVT54" s="428"/>
      <c r="FVU54" s="140"/>
      <c r="FVV54" s="141"/>
      <c r="FVW54" s="140"/>
      <c r="FVX54" s="428"/>
      <c r="FVY54" s="428"/>
      <c r="FVZ54" s="428"/>
      <c r="FWA54" s="428"/>
      <c r="FWB54" s="428"/>
      <c r="FWC54" s="140"/>
      <c r="FWD54" s="141"/>
      <c r="FWE54" s="140"/>
      <c r="FWF54" s="428"/>
      <c r="FWG54" s="428"/>
      <c r="FWH54" s="428"/>
      <c r="FWI54" s="428"/>
      <c r="FWJ54" s="428"/>
      <c r="FWK54" s="140"/>
      <c r="FWL54" s="141"/>
      <c r="FWM54" s="140"/>
      <c r="FWN54" s="428"/>
      <c r="FWO54" s="428"/>
      <c r="FWP54" s="428"/>
      <c r="FWQ54" s="428"/>
      <c r="FWR54" s="428"/>
      <c r="FWS54" s="140"/>
      <c r="FWT54" s="141"/>
      <c r="FWU54" s="140"/>
      <c r="FWV54" s="428"/>
      <c r="FWW54" s="428"/>
      <c r="FWX54" s="428"/>
      <c r="FWY54" s="428"/>
      <c r="FWZ54" s="428"/>
      <c r="FXA54" s="140"/>
      <c r="FXB54" s="141"/>
      <c r="FXC54" s="140"/>
      <c r="FXD54" s="428"/>
      <c r="FXE54" s="428"/>
      <c r="FXF54" s="428"/>
      <c r="FXG54" s="428"/>
      <c r="FXH54" s="428"/>
      <c r="FXI54" s="140"/>
      <c r="FXJ54" s="141"/>
      <c r="FXK54" s="140"/>
      <c r="FXL54" s="428"/>
      <c r="FXM54" s="428"/>
      <c r="FXN54" s="428"/>
      <c r="FXO54" s="428"/>
      <c r="FXP54" s="428"/>
      <c r="FXQ54" s="140"/>
      <c r="FXR54" s="141"/>
      <c r="FXS54" s="140"/>
      <c r="FXT54" s="428"/>
      <c r="FXU54" s="428"/>
      <c r="FXV54" s="428"/>
      <c r="FXW54" s="428"/>
      <c r="FXX54" s="428"/>
      <c r="FXY54" s="140"/>
      <c r="FXZ54" s="141"/>
      <c r="FYA54" s="140"/>
      <c r="FYB54" s="428"/>
      <c r="FYC54" s="428"/>
      <c r="FYD54" s="428"/>
      <c r="FYE54" s="428"/>
      <c r="FYF54" s="428"/>
      <c r="FYG54" s="140"/>
      <c r="FYH54" s="141"/>
      <c r="FYI54" s="140"/>
      <c r="FYJ54" s="428"/>
      <c r="FYK54" s="428"/>
      <c r="FYL54" s="428"/>
      <c r="FYM54" s="428"/>
      <c r="FYN54" s="428"/>
      <c r="FYO54" s="140"/>
      <c r="FYP54" s="141"/>
      <c r="FYQ54" s="140"/>
      <c r="FYR54" s="428"/>
      <c r="FYS54" s="428"/>
      <c r="FYT54" s="428"/>
      <c r="FYU54" s="428"/>
      <c r="FYV54" s="428"/>
      <c r="FYW54" s="140"/>
      <c r="FYX54" s="141"/>
      <c r="FYY54" s="140"/>
      <c r="FYZ54" s="428"/>
      <c r="FZA54" s="428"/>
      <c r="FZB54" s="428"/>
      <c r="FZC54" s="428"/>
      <c r="FZD54" s="428"/>
      <c r="FZE54" s="140"/>
      <c r="FZF54" s="141"/>
      <c r="FZG54" s="140"/>
      <c r="FZH54" s="428"/>
      <c r="FZI54" s="428"/>
      <c r="FZJ54" s="428"/>
      <c r="FZK54" s="428"/>
      <c r="FZL54" s="428"/>
      <c r="FZM54" s="140"/>
      <c r="FZN54" s="141"/>
      <c r="FZO54" s="140"/>
      <c r="FZP54" s="428"/>
      <c r="FZQ54" s="428"/>
      <c r="FZR54" s="428"/>
      <c r="FZS54" s="428"/>
      <c r="FZT54" s="428"/>
      <c r="FZU54" s="140"/>
      <c r="FZV54" s="141"/>
      <c r="FZW54" s="140"/>
      <c r="FZX54" s="428"/>
      <c r="FZY54" s="428"/>
      <c r="FZZ54" s="428"/>
      <c r="GAA54" s="428"/>
      <c r="GAB54" s="428"/>
      <c r="GAC54" s="140"/>
      <c r="GAD54" s="141"/>
      <c r="GAE54" s="140"/>
      <c r="GAF54" s="428"/>
      <c r="GAG54" s="428"/>
      <c r="GAH54" s="428"/>
      <c r="GAI54" s="428"/>
      <c r="GAJ54" s="428"/>
      <c r="GAK54" s="140"/>
      <c r="GAL54" s="141"/>
      <c r="GAM54" s="140"/>
      <c r="GAN54" s="428"/>
      <c r="GAO54" s="428"/>
      <c r="GAP54" s="428"/>
      <c r="GAQ54" s="428"/>
      <c r="GAR54" s="428"/>
      <c r="GAS54" s="140"/>
      <c r="GAT54" s="141"/>
      <c r="GAU54" s="140"/>
      <c r="GAV54" s="428"/>
      <c r="GAW54" s="428"/>
      <c r="GAX54" s="428"/>
      <c r="GAY54" s="428"/>
      <c r="GAZ54" s="428"/>
      <c r="GBA54" s="140"/>
      <c r="GBB54" s="141"/>
      <c r="GBC54" s="140"/>
      <c r="GBD54" s="428"/>
      <c r="GBE54" s="428"/>
      <c r="GBF54" s="428"/>
      <c r="GBG54" s="428"/>
      <c r="GBH54" s="428"/>
      <c r="GBI54" s="140"/>
      <c r="GBJ54" s="141"/>
      <c r="GBK54" s="140"/>
      <c r="GBL54" s="428"/>
      <c r="GBM54" s="428"/>
      <c r="GBN54" s="428"/>
      <c r="GBO54" s="428"/>
      <c r="GBP54" s="428"/>
      <c r="GBQ54" s="140"/>
      <c r="GBR54" s="141"/>
      <c r="GBS54" s="140"/>
      <c r="GBT54" s="428"/>
      <c r="GBU54" s="428"/>
      <c r="GBV54" s="428"/>
      <c r="GBW54" s="428"/>
      <c r="GBX54" s="428"/>
      <c r="GBY54" s="140"/>
      <c r="GBZ54" s="141"/>
      <c r="GCA54" s="140"/>
      <c r="GCB54" s="428"/>
      <c r="GCC54" s="428"/>
      <c r="GCD54" s="428"/>
      <c r="GCE54" s="428"/>
      <c r="GCF54" s="428"/>
      <c r="GCG54" s="140"/>
      <c r="GCH54" s="141"/>
      <c r="GCI54" s="140"/>
      <c r="GCJ54" s="428"/>
      <c r="GCK54" s="428"/>
      <c r="GCL54" s="428"/>
      <c r="GCM54" s="428"/>
      <c r="GCN54" s="428"/>
      <c r="GCO54" s="140"/>
      <c r="GCP54" s="141"/>
      <c r="GCQ54" s="140"/>
      <c r="GCR54" s="428"/>
      <c r="GCS54" s="428"/>
      <c r="GCT54" s="428"/>
      <c r="GCU54" s="428"/>
      <c r="GCV54" s="428"/>
      <c r="GCW54" s="140"/>
      <c r="GCX54" s="141"/>
      <c r="GCY54" s="140"/>
      <c r="GCZ54" s="428"/>
      <c r="GDA54" s="428"/>
      <c r="GDB54" s="428"/>
      <c r="GDC54" s="428"/>
      <c r="GDD54" s="428"/>
      <c r="GDE54" s="140"/>
      <c r="GDF54" s="141"/>
      <c r="GDG54" s="140"/>
      <c r="GDH54" s="428"/>
      <c r="GDI54" s="428"/>
      <c r="GDJ54" s="428"/>
      <c r="GDK54" s="428"/>
      <c r="GDL54" s="428"/>
      <c r="GDM54" s="140"/>
      <c r="GDN54" s="141"/>
      <c r="GDO54" s="140"/>
      <c r="GDP54" s="428"/>
      <c r="GDQ54" s="428"/>
      <c r="GDR54" s="428"/>
      <c r="GDS54" s="428"/>
      <c r="GDT54" s="428"/>
      <c r="GDU54" s="140"/>
      <c r="GDV54" s="141"/>
      <c r="GDW54" s="140"/>
      <c r="GDX54" s="428"/>
      <c r="GDY54" s="428"/>
      <c r="GDZ54" s="428"/>
      <c r="GEA54" s="428"/>
      <c r="GEB54" s="428"/>
      <c r="GEC54" s="140"/>
      <c r="GED54" s="141"/>
      <c r="GEE54" s="140"/>
      <c r="GEF54" s="428"/>
      <c r="GEG54" s="428"/>
      <c r="GEH54" s="428"/>
      <c r="GEI54" s="428"/>
      <c r="GEJ54" s="428"/>
      <c r="GEK54" s="140"/>
      <c r="GEL54" s="141"/>
      <c r="GEM54" s="140"/>
      <c r="GEN54" s="428"/>
      <c r="GEO54" s="428"/>
      <c r="GEP54" s="428"/>
      <c r="GEQ54" s="428"/>
      <c r="GER54" s="428"/>
      <c r="GES54" s="140"/>
      <c r="GET54" s="141"/>
      <c r="GEU54" s="140"/>
      <c r="GEV54" s="428"/>
      <c r="GEW54" s="428"/>
      <c r="GEX54" s="428"/>
      <c r="GEY54" s="428"/>
      <c r="GEZ54" s="428"/>
      <c r="GFA54" s="140"/>
      <c r="GFB54" s="141"/>
      <c r="GFC54" s="140"/>
      <c r="GFD54" s="428"/>
      <c r="GFE54" s="428"/>
      <c r="GFF54" s="428"/>
      <c r="GFG54" s="428"/>
      <c r="GFH54" s="428"/>
      <c r="GFI54" s="140"/>
      <c r="GFJ54" s="141"/>
      <c r="GFK54" s="140"/>
      <c r="GFL54" s="428"/>
      <c r="GFM54" s="428"/>
      <c r="GFN54" s="428"/>
      <c r="GFO54" s="428"/>
      <c r="GFP54" s="428"/>
      <c r="GFQ54" s="140"/>
      <c r="GFR54" s="141"/>
      <c r="GFS54" s="140"/>
      <c r="GFT54" s="428"/>
      <c r="GFU54" s="428"/>
      <c r="GFV54" s="428"/>
      <c r="GFW54" s="428"/>
      <c r="GFX54" s="428"/>
      <c r="GFY54" s="140"/>
      <c r="GFZ54" s="141"/>
      <c r="GGA54" s="140"/>
      <c r="GGB54" s="428"/>
      <c r="GGC54" s="428"/>
      <c r="GGD54" s="428"/>
      <c r="GGE54" s="428"/>
      <c r="GGF54" s="428"/>
      <c r="GGG54" s="140"/>
      <c r="GGH54" s="141"/>
      <c r="GGI54" s="140"/>
      <c r="GGJ54" s="428"/>
      <c r="GGK54" s="428"/>
      <c r="GGL54" s="428"/>
      <c r="GGM54" s="428"/>
      <c r="GGN54" s="428"/>
      <c r="GGO54" s="140"/>
      <c r="GGP54" s="141"/>
      <c r="GGQ54" s="140"/>
      <c r="GGR54" s="428"/>
      <c r="GGS54" s="428"/>
      <c r="GGT54" s="428"/>
      <c r="GGU54" s="428"/>
      <c r="GGV54" s="428"/>
      <c r="GGW54" s="140"/>
      <c r="GGX54" s="141"/>
      <c r="GGY54" s="140"/>
      <c r="GGZ54" s="428"/>
      <c r="GHA54" s="428"/>
      <c r="GHB54" s="428"/>
      <c r="GHC54" s="428"/>
      <c r="GHD54" s="428"/>
      <c r="GHE54" s="140"/>
      <c r="GHF54" s="141"/>
      <c r="GHG54" s="140"/>
      <c r="GHH54" s="428"/>
      <c r="GHI54" s="428"/>
      <c r="GHJ54" s="428"/>
      <c r="GHK54" s="428"/>
      <c r="GHL54" s="428"/>
      <c r="GHM54" s="140"/>
      <c r="GHN54" s="141"/>
      <c r="GHO54" s="140"/>
      <c r="GHP54" s="428"/>
      <c r="GHQ54" s="428"/>
      <c r="GHR54" s="428"/>
      <c r="GHS54" s="428"/>
      <c r="GHT54" s="428"/>
      <c r="GHU54" s="140"/>
      <c r="GHV54" s="141"/>
      <c r="GHW54" s="140"/>
      <c r="GHX54" s="428"/>
      <c r="GHY54" s="428"/>
      <c r="GHZ54" s="428"/>
      <c r="GIA54" s="428"/>
      <c r="GIB54" s="428"/>
      <c r="GIC54" s="140"/>
      <c r="GID54" s="141"/>
      <c r="GIE54" s="140"/>
      <c r="GIF54" s="428"/>
      <c r="GIG54" s="428"/>
      <c r="GIH54" s="428"/>
      <c r="GII54" s="428"/>
      <c r="GIJ54" s="428"/>
      <c r="GIK54" s="140"/>
      <c r="GIL54" s="141"/>
      <c r="GIM54" s="140"/>
      <c r="GIN54" s="428"/>
      <c r="GIO54" s="428"/>
      <c r="GIP54" s="428"/>
      <c r="GIQ54" s="428"/>
      <c r="GIR54" s="428"/>
      <c r="GIS54" s="140"/>
      <c r="GIT54" s="141"/>
      <c r="GIU54" s="140"/>
      <c r="GIV54" s="428"/>
      <c r="GIW54" s="428"/>
      <c r="GIX54" s="428"/>
      <c r="GIY54" s="428"/>
      <c r="GIZ54" s="428"/>
      <c r="GJA54" s="140"/>
      <c r="GJB54" s="141"/>
      <c r="GJC54" s="140"/>
      <c r="GJD54" s="428"/>
      <c r="GJE54" s="428"/>
      <c r="GJF54" s="428"/>
      <c r="GJG54" s="428"/>
      <c r="GJH54" s="428"/>
      <c r="GJI54" s="140"/>
      <c r="GJJ54" s="141"/>
      <c r="GJK54" s="140"/>
      <c r="GJL54" s="428"/>
      <c r="GJM54" s="428"/>
      <c r="GJN54" s="428"/>
      <c r="GJO54" s="428"/>
      <c r="GJP54" s="428"/>
      <c r="GJQ54" s="140"/>
      <c r="GJR54" s="141"/>
      <c r="GJS54" s="140"/>
      <c r="GJT54" s="428"/>
      <c r="GJU54" s="428"/>
      <c r="GJV54" s="428"/>
      <c r="GJW54" s="428"/>
      <c r="GJX54" s="428"/>
      <c r="GJY54" s="140"/>
      <c r="GJZ54" s="141"/>
      <c r="GKA54" s="140"/>
      <c r="GKB54" s="428"/>
      <c r="GKC54" s="428"/>
      <c r="GKD54" s="428"/>
      <c r="GKE54" s="428"/>
      <c r="GKF54" s="428"/>
      <c r="GKG54" s="140"/>
      <c r="GKH54" s="141"/>
      <c r="GKI54" s="140"/>
      <c r="GKJ54" s="428"/>
      <c r="GKK54" s="428"/>
      <c r="GKL54" s="428"/>
      <c r="GKM54" s="428"/>
      <c r="GKN54" s="428"/>
      <c r="GKO54" s="140"/>
      <c r="GKP54" s="141"/>
      <c r="GKQ54" s="140"/>
      <c r="GKR54" s="428"/>
      <c r="GKS54" s="428"/>
      <c r="GKT54" s="428"/>
      <c r="GKU54" s="428"/>
      <c r="GKV54" s="428"/>
      <c r="GKW54" s="140"/>
      <c r="GKX54" s="141"/>
      <c r="GKY54" s="140"/>
      <c r="GKZ54" s="428"/>
      <c r="GLA54" s="428"/>
      <c r="GLB54" s="428"/>
      <c r="GLC54" s="428"/>
      <c r="GLD54" s="428"/>
      <c r="GLE54" s="140"/>
      <c r="GLF54" s="141"/>
      <c r="GLG54" s="140"/>
      <c r="GLH54" s="428"/>
      <c r="GLI54" s="428"/>
      <c r="GLJ54" s="428"/>
      <c r="GLK54" s="428"/>
      <c r="GLL54" s="428"/>
      <c r="GLM54" s="140"/>
      <c r="GLN54" s="141"/>
      <c r="GLO54" s="140"/>
      <c r="GLP54" s="428"/>
      <c r="GLQ54" s="428"/>
      <c r="GLR54" s="428"/>
      <c r="GLS54" s="428"/>
      <c r="GLT54" s="428"/>
      <c r="GLU54" s="140"/>
      <c r="GLV54" s="141"/>
      <c r="GLW54" s="140"/>
      <c r="GLX54" s="428"/>
      <c r="GLY54" s="428"/>
      <c r="GLZ54" s="428"/>
      <c r="GMA54" s="428"/>
      <c r="GMB54" s="428"/>
      <c r="GMC54" s="140"/>
      <c r="GMD54" s="141"/>
      <c r="GME54" s="140"/>
      <c r="GMF54" s="428"/>
      <c r="GMG54" s="428"/>
      <c r="GMH54" s="428"/>
      <c r="GMI54" s="428"/>
      <c r="GMJ54" s="428"/>
      <c r="GMK54" s="140"/>
      <c r="GML54" s="141"/>
      <c r="GMM54" s="140"/>
      <c r="GMN54" s="428"/>
      <c r="GMO54" s="428"/>
      <c r="GMP54" s="428"/>
      <c r="GMQ54" s="428"/>
      <c r="GMR54" s="428"/>
      <c r="GMS54" s="140"/>
      <c r="GMT54" s="141"/>
      <c r="GMU54" s="140"/>
      <c r="GMV54" s="428"/>
      <c r="GMW54" s="428"/>
      <c r="GMX54" s="428"/>
      <c r="GMY54" s="428"/>
      <c r="GMZ54" s="428"/>
      <c r="GNA54" s="140"/>
      <c r="GNB54" s="141"/>
      <c r="GNC54" s="140"/>
      <c r="GND54" s="428"/>
      <c r="GNE54" s="428"/>
      <c r="GNF54" s="428"/>
      <c r="GNG54" s="428"/>
      <c r="GNH54" s="428"/>
      <c r="GNI54" s="140"/>
      <c r="GNJ54" s="141"/>
      <c r="GNK54" s="140"/>
      <c r="GNL54" s="428"/>
      <c r="GNM54" s="428"/>
      <c r="GNN54" s="428"/>
      <c r="GNO54" s="428"/>
      <c r="GNP54" s="428"/>
      <c r="GNQ54" s="140"/>
      <c r="GNR54" s="141"/>
      <c r="GNS54" s="140"/>
      <c r="GNT54" s="428"/>
      <c r="GNU54" s="428"/>
      <c r="GNV54" s="428"/>
      <c r="GNW54" s="428"/>
      <c r="GNX54" s="428"/>
      <c r="GNY54" s="140"/>
      <c r="GNZ54" s="141"/>
      <c r="GOA54" s="140"/>
      <c r="GOB54" s="428"/>
      <c r="GOC54" s="428"/>
      <c r="GOD54" s="428"/>
      <c r="GOE54" s="428"/>
      <c r="GOF54" s="428"/>
      <c r="GOG54" s="140"/>
      <c r="GOH54" s="141"/>
      <c r="GOI54" s="140"/>
      <c r="GOJ54" s="428"/>
      <c r="GOK54" s="428"/>
      <c r="GOL54" s="428"/>
      <c r="GOM54" s="428"/>
      <c r="GON54" s="428"/>
      <c r="GOO54" s="140"/>
      <c r="GOP54" s="141"/>
      <c r="GOQ54" s="140"/>
      <c r="GOR54" s="428"/>
      <c r="GOS54" s="428"/>
      <c r="GOT54" s="428"/>
      <c r="GOU54" s="428"/>
      <c r="GOV54" s="428"/>
      <c r="GOW54" s="140"/>
      <c r="GOX54" s="141"/>
      <c r="GOY54" s="140"/>
      <c r="GOZ54" s="428"/>
      <c r="GPA54" s="428"/>
      <c r="GPB54" s="428"/>
      <c r="GPC54" s="428"/>
      <c r="GPD54" s="428"/>
      <c r="GPE54" s="140"/>
      <c r="GPF54" s="141"/>
      <c r="GPG54" s="140"/>
      <c r="GPH54" s="428"/>
      <c r="GPI54" s="428"/>
      <c r="GPJ54" s="428"/>
      <c r="GPK54" s="428"/>
      <c r="GPL54" s="428"/>
      <c r="GPM54" s="140"/>
      <c r="GPN54" s="141"/>
      <c r="GPO54" s="140"/>
      <c r="GPP54" s="428"/>
      <c r="GPQ54" s="428"/>
      <c r="GPR54" s="428"/>
      <c r="GPS54" s="428"/>
      <c r="GPT54" s="428"/>
      <c r="GPU54" s="140"/>
      <c r="GPV54" s="141"/>
      <c r="GPW54" s="140"/>
      <c r="GPX54" s="428"/>
      <c r="GPY54" s="428"/>
      <c r="GPZ54" s="428"/>
      <c r="GQA54" s="428"/>
      <c r="GQB54" s="428"/>
      <c r="GQC54" s="140"/>
      <c r="GQD54" s="141"/>
      <c r="GQE54" s="140"/>
      <c r="GQF54" s="428"/>
      <c r="GQG54" s="428"/>
      <c r="GQH54" s="428"/>
      <c r="GQI54" s="428"/>
      <c r="GQJ54" s="428"/>
      <c r="GQK54" s="140"/>
      <c r="GQL54" s="141"/>
      <c r="GQM54" s="140"/>
      <c r="GQN54" s="428"/>
      <c r="GQO54" s="428"/>
      <c r="GQP54" s="428"/>
      <c r="GQQ54" s="428"/>
      <c r="GQR54" s="428"/>
      <c r="GQS54" s="140"/>
      <c r="GQT54" s="141"/>
      <c r="GQU54" s="140"/>
      <c r="GQV54" s="428"/>
      <c r="GQW54" s="428"/>
      <c r="GQX54" s="428"/>
      <c r="GQY54" s="428"/>
      <c r="GQZ54" s="428"/>
      <c r="GRA54" s="140"/>
      <c r="GRB54" s="141"/>
      <c r="GRC54" s="140"/>
      <c r="GRD54" s="428"/>
      <c r="GRE54" s="428"/>
      <c r="GRF54" s="428"/>
      <c r="GRG54" s="428"/>
      <c r="GRH54" s="428"/>
      <c r="GRI54" s="140"/>
      <c r="GRJ54" s="141"/>
      <c r="GRK54" s="140"/>
      <c r="GRL54" s="428"/>
      <c r="GRM54" s="428"/>
      <c r="GRN54" s="428"/>
      <c r="GRO54" s="428"/>
      <c r="GRP54" s="428"/>
      <c r="GRQ54" s="140"/>
      <c r="GRR54" s="141"/>
      <c r="GRS54" s="140"/>
      <c r="GRT54" s="428"/>
      <c r="GRU54" s="428"/>
      <c r="GRV54" s="428"/>
      <c r="GRW54" s="428"/>
      <c r="GRX54" s="428"/>
      <c r="GRY54" s="140"/>
      <c r="GRZ54" s="141"/>
      <c r="GSA54" s="140"/>
      <c r="GSB54" s="428"/>
      <c r="GSC54" s="428"/>
      <c r="GSD54" s="428"/>
      <c r="GSE54" s="428"/>
      <c r="GSF54" s="428"/>
      <c r="GSG54" s="140"/>
      <c r="GSH54" s="141"/>
      <c r="GSI54" s="140"/>
      <c r="GSJ54" s="428"/>
      <c r="GSK54" s="428"/>
      <c r="GSL54" s="428"/>
      <c r="GSM54" s="428"/>
      <c r="GSN54" s="428"/>
      <c r="GSO54" s="140"/>
      <c r="GSP54" s="141"/>
      <c r="GSQ54" s="140"/>
      <c r="GSR54" s="428"/>
      <c r="GSS54" s="428"/>
      <c r="GST54" s="428"/>
      <c r="GSU54" s="428"/>
      <c r="GSV54" s="428"/>
      <c r="GSW54" s="140"/>
      <c r="GSX54" s="141"/>
      <c r="GSY54" s="140"/>
      <c r="GSZ54" s="428"/>
      <c r="GTA54" s="428"/>
      <c r="GTB54" s="428"/>
      <c r="GTC54" s="428"/>
      <c r="GTD54" s="428"/>
      <c r="GTE54" s="140"/>
      <c r="GTF54" s="141"/>
      <c r="GTG54" s="140"/>
      <c r="GTH54" s="428"/>
      <c r="GTI54" s="428"/>
      <c r="GTJ54" s="428"/>
      <c r="GTK54" s="428"/>
      <c r="GTL54" s="428"/>
      <c r="GTM54" s="140"/>
      <c r="GTN54" s="141"/>
      <c r="GTO54" s="140"/>
      <c r="GTP54" s="428"/>
      <c r="GTQ54" s="428"/>
      <c r="GTR54" s="428"/>
      <c r="GTS54" s="428"/>
      <c r="GTT54" s="428"/>
      <c r="GTU54" s="140"/>
      <c r="GTV54" s="141"/>
      <c r="GTW54" s="140"/>
      <c r="GTX54" s="428"/>
      <c r="GTY54" s="428"/>
      <c r="GTZ54" s="428"/>
      <c r="GUA54" s="428"/>
      <c r="GUB54" s="428"/>
      <c r="GUC54" s="140"/>
      <c r="GUD54" s="141"/>
      <c r="GUE54" s="140"/>
      <c r="GUF54" s="428"/>
      <c r="GUG54" s="428"/>
      <c r="GUH54" s="428"/>
      <c r="GUI54" s="428"/>
      <c r="GUJ54" s="428"/>
      <c r="GUK54" s="140"/>
      <c r="GUL54" s="141"/>
      <c r="GUM54" s="140"/>
      <c r="GUN54" s="428"/>
      <c r="GUO54" s="428"/>
      <c r="GUP54" s="428"/>
      <c r="GUQ54" s="428"/>
      <c r="GUR54" s="428"/>
      <c r="GUS54" s="140"/>
      <c r="GUT54" s="141"/>
      <c r="GUU54" s="140"/>
      <c r="GUV54" s="428"/>
      <c r="GUW54" s="428"/>
      <c r="GUX54" s="428"/>
      <c r="GUY54" s="428"/>
      <c r="GUZ54" s="428"/>
      <c r="GVA54" s="140"/>
      <c r="GVB54" s="141"/>
      <c r="GVC54" s="140"/>
      <c r="GVD54" s="428"/>
      <c r="GVE54" s="428"/>
      <c r="GVF54" s="428"/>
      <c r="GVG54" s="428"/>
      <c r="GVH54" s="428"/>
      <c r="GVI54" s="140"/>
      <c r="GVJ54" s="141"/>
      <c r="GVK54" s="140"/>
      <c r="GVL54" s="428"/>
      <c r="GVM54" s="428"/>
      <c r="GVN54" s="428"/>
      <c r="GVO54" s="428"/>
      <c r="GVP54" s="428"/>
      <c r="GVQ54" s="140"/>
      <c r="GVR54" s="141"/>
      <c r="GVS54" s="140"/>
      <c r="GVT54" s="428"/>
      <c r="GVU54" s="428"/>
      <c r="GVV54" s="428"/>
      <c r="GVW54" s="428"/>
      <c r="GVX54" s="428"/>
      <c r="GVY54" s="140"/>
      <c r="GVZ54" s="141"/>
      <c r="GWA54" s="140"/>
      <c r="GWB54" s="428"/>
      <c r="GWC54" s="428"/>
      <c r="GWD54" s="428"/>
      <c r="GWE54" s="428"/>
      <c r="GWF54" s="428"/>
      <c r="GWG54" s="140"/>
      <c r="GWH54" s="141"/>
      <c r="GWI54" s="140"/>
      <c r="GWJ54" s="428"/>
      <c r="GWK54" s="428"/>
      <c r="GWL54" s="428"/>
      <c r="GWM54" s="428"/>
      <c r="GWN54" s="428"/>
      <c r="GWO54" s="140"/>
      <c r="GWP54" s="141"/>
      <c r="GWQ54" s="140"/>
      <c r="GWR54" s="428"/>
      <c r="GWS54" s="428"/>
      <c r="GWT54" s="428"/>
      <c r="GWU54" s="428"/>
      <c r="GWV54" s="428"/>
      <c r="GWW54" s="140"/>
      <c r="GWX54" s="141"/>
      <c r="GWY54" s="140"/>
      <c r="GWZ54" s="428"/>
      <c r="GXA54" s="428"/>
      <c r="GXB54" s="428"/>
      <c r="GXC54" s="428"/>
      <c r="GXD54" s="428"/>
      <c r="GXE54" s="140"/>
      <c r="GXF54" s="141"/>
      <c r="GXG54" s="140"/>
      <c r="GXH54" s="428"/>
      <c r="GXI54" s="428"/>
      <c r="GXJ54" s="428"/>
      <c r="GXK54" s="428"/>
      <c r="GXL54" s="428"/>
      <c r="GXM54" s="140"/>
      <c r="GXN54" s="141"/>
      <c r="GXO54" s="140"/>
      <c r="GXP54" s="428"/>
      <c r="GXQ54" s="428"/>
      <c r="GXR54" s="428"/>
      <c r="GXS54" s="428"/>
      <c r="GXT54" s="428"/>
      <c r="GXU54" s="140"/>
      <c r="GXV54" s="141"/>
      <c r="GXW54" s="140"/>
      <c r="GXX54" s="428"/>
      <c r="GXY54" s="428"/>
      <c r="GXZ54" s="428"/>
      <c r="GYA54" s="428"/>
      <c r="GYB54" s="428"/>
      <c r="GYC54" s="140"/>
      <c r="GYD54" s="141"/>
      <c r="GYE54" s="140"/>
      <c r="GYF54" s="428"/>
      <c r="GYG54" s="428"/>
      <c r="GYH54" s="428"/>
      <c r="GYI54" s="428"/>
      <c r="GYJ54" s="428"/>
      <c r="GYK54" s="140"/>
      <c r="GYL54" s="141"/>
      <c r="GYM54" s="140"/>
      <c r="GYN54" s="428"/>
      <c r="GYO54" s="428"/>
      <c r="GYP54" s="428"/>
      <c r="GYQ54" s="428"/>
      <c r="GYR54" s="428"/>
      <c r="GYS54" s="140"/>
      <c r="GYT54" s="141"/>
      <c r="GYU54" s="140"/>
      <c r="GYV54" s="428"/>
      <c r="GYW54" s="428"/>
      <c r="GYX54" s="428"/>
      <c r="GYY54" s="428"/>
      <c r="GYZ54" s="428"/>
      <c r="GZA54" s="140"/>
      <c r="GZB54" s="141"/>
      <c r="GZC54" s="140"/>
      <c r="GZD54" s="428"/>
      <c r="GZE54" s="428"/>
      <c r="GZF54" s="428"/>
      <c r="GZG54" s="428"/>
      <c r="GZH54" s="428"/>
      <c r="GZI54" s="140"/>
      <c r="GZJ54" s="141"/>
      <c r="GZK54" s="140"/>
      <c r="GZL54" s="428"/>
      <c r="GZM54" s="428"/>
      <c r="GZN54" s="428"/>
      <c r="GZO54" s="428"/>
      <c r="GZP54" s="428"/>
      <c r="GZQ54" s="140"/>
      <c r="GZR54" s="141"/>
      <c r="GZS54" s="140"/>
      <c r="GZT54" s="428"/>
      <c r="GZU54" s="428"/>
      <c r="GZV54" s="428"/>
      <c r="GZW54" s="428"/>
      <c r="GZX54" s="428"/>
      <c r="GZY54" s="140"/>
      <c r="GZZ54" s="141"/>
      <c r="HAA54" s="140"/>
      <c r="HAB54" s="428"/>
      <c r="HAC54" s="428"/>
      <c r="HAD54" s="428"/>
      <c r="HAE54" s="428"/>
      <c r="HAF54" s="428"/>
      <c r="HAG54" s="140"/>
      <c r="HAH54" s="141"/>
      <c r="HAI54" s="140"/>
      <c r="HAJ54" s="428"/>
      <c r="HAK54" s="428"/>
      <c r="HAL54" s="428"/>
      <c r="HAM54" s="428"/>
      <c r="HAN54" s="428"/>
      <c r="HAO54" s="140"/>
      <c r="HAP54" s="141"/>
      <c r="HAQ54" s="140"/>
      <c r="HAR54" s="428"/>
      <c r="HAS54" s="428"/>
      <c r="HAT54" s="428"/>
      <c r="HAU54" s="428"/>
      <c r="HAV54" s="428"/>
      <c r="HAW54" s="140"/>
      <c r="HAX54" s="141"/>
      <c r="HAY54" s="140"/>
      <c r="HAZ54" s="428"/>
      <c r="HBA54" s="428"/>
      <c r="HBB54" s="428"/>
      <c r="HBC54" s="428"/>
      <c r="HBD54" s="428"/>
      <c r="HBE54" s="140"/>
      <c r="HBF54" s="141"/>
      <c r="HBG54" s="140"/>
      <c r="HBH54" s="428"/>
      <c r="HBI54" s="428"/>
      <c r="HBJ54" s="428"/>
      <c r="HBK54" s="428"/>
      <c r="HBL54" s="428"/>
      <c r="HBM54" s="140"/>
      <c r="HBN54" s="141"/>
      <c r="HBO54" s="140"/>
      <c r="HBP54" s="428"/>
      <c r="HBQ54" s="428"/>
      <c r="HBR54" s="428"/>
      <c r="HBS54" s="428"/>
      <c r="HBT54" s="428"/>
      <c r="HBU54" s="140"/>
      <c r="HBV54" s="141"/>
      <c r="HBW54" s="140"/>
      <c r="HBX54" s="428"/>
      <c r="HBY54" s="428"/>
      <c r="HBZ54" s="428"/>
      <c r="HCA54" s="428"/>
      <c r="HCB54" s="428"/>
      <c r="HCC54" s="140"/>
      <c r="HCD54" s="141"/>
      <c r="HCE54" s="140"/>
      <c r="HCF54" s="428"/>
      <c r="HCG54" s="428"/>
      <c r="HCH54" s="428"/>
      <c r="HCI54" s="428"/>
      <c r="HCJ54" s="428"/>
      <c r="HCK54" s="140"/>
      <c r="HCL54" s="141"/>
      <c r="HCM54" s="140"/>
      <c r="HCN54" s="428"/>
      <c r="HCO54" s="428"/>
      <c r="HCP54" s="428"/>
      <c r="HCQ54" s="428"/>
      <c r="HCR54" s="428"/>
      <c r="HCS54" s="140"/>
      <c r="HCT54" s="141"/>
      <c r="HCU54" s="140"/>
      <c r="HCV54" s="428"/>
      <c r="HCW54" s="428"/>
      <c r="HCX54" s="428"/>
      <c r="HCY54" s="428"/>
      <c r="HCZ54" s="428"/>
      <c r="HDA54" s="140"/>
      <c r="HDB54" s="141"/>
      <c r="HDC54" s="140"/>
      <c r="HDD54" s="428"/>
      <c r="HDE54" s="428"/>
      <c r="HDF54" s="428"/>
      <c r="HDG54" s="428"/>
      <c r="HDH54" s="428"/>
      <c r="HDI54" s="140"/>
      <c r="HDJ54" s="141"/>
      <c r="HDK54" s="140"/>
      <c r="HDL54" s="428"/>
      <c r="HDM54" s="428"/>
      <c r="HDN54" s="428"/>
      <c r="HDO54" s="428"/>
      <c r="HDP54" s="428"/>
      <c r="HDQ54" s="140"/>
      <c r="HDR54" s="141"/>
      <c r="HDS54" s="140"/>
      <c r="HDT54" s="428"/>
      <c r="HDU54" s="428"/>
      <c r="HDV54" s="428"/>
      <c r="HDW54" s="428"/>
      <c r="HDX54" s="428"/>
      <c r="HDY54" s="140"/>
      <c r="HDZ54" s="141"/>
      <c r="HEA54" s="140"/>
      <c r="HEB54" s="428"/>
      <c r="HEC54" s="428"/>
      <c r="HED54" s="428"/>
      <c r="HEE54" s="428"/>
      <c r="HEF54" s="428"/>
      <c r="HEG54" s="140"/>
      <c r="HEH54" s="141"/>
      <c r="HEI54" s="140"/>
      <c r="HEJ54" s="428"/>
      <c r="HEK54" s="428"/>
      <c r="HEL54" s="428"/>
      <c r="HEM54" s="428"/>
      <c r="HEN54" s="428"/>
      <c r="HEO54" s="140"/>
      <c r="HEP54" s="141"/>
      <c r="HEQ54" s="140"/>
      <c r="HER54" s="428"/>
      <c r="HES54" s="428"/>
      <c r="HET54" s="428"/>
      <c r="HEU54" s="428"/>
      <c r="HEV54" s="428"/>
      <c r="HEW54" s="140"/>
      <c r="HEX54" s="141"/>
      <c r="HEY54" s="140"/>
      <c r="HEZ54" s="428"/>
      <c r="HFA54" s="428"/>
      <c r="HFB54" s="428"/>
      <c r="HFC54" s="428"/>
      <c r="HFD54" s="428"/>
      <c r="HFE54" s="140"/>
      <c r="HFF54" s="141"/>
      <c r="HFG54" s="140"/>
      <c r="HFH54" s="428"/>
      <c r="HFI54" s="428"/>
      <c r="HFJ54" s="428"/>
      <c r="HFK54" s="428"/>
      <c r="HFL54" s="428"/>
      <c r="HFM54" s="140"/>
      <c r="HFN54" s="141"/>
      <c r="HFO54" s="140"/>
      <c r="HFP54" s="428"/>
      <c r="HFQ54" s="428"/>
      <c r="HFR54" s="428"/>
      <c r="HFS54" s="428"/>
      <c r="HFT54" s="428"/>
      <c r="HFU54" s="140"/>
      <c r="HFV54" s="141"/>
      <c r="HFW54" s="140"/>
      <c r="HFX54" s="428"/>
      <c r="HFY54" s="428"/>
      <c r="HFZ54" s="428"/>
      <c r="HGA54" s="428"/>
      <c r="HGB54" s="428"/>
      <c r="HGC54" s="140"/>
      <c r="HGD54" s="141"/>
      <c r="HGE54" s="140"/>
      <c r="HGF54" s="428"/>
      <c r="HGG54" s="428"/>
      <c r="HGH54" s="428"/>
      <c r="HGI54" s="428"/>
      <c r="HGJ54" s="428"/>
      <c r="HGK54" s="140"/>
      <c r="HGL54" s="141"/>
      <c r="HGM54" s="140"/>
      <c r="HGN54" s="428"/>
      <c r="HGO54" s="428"/>
      <c r="HGP54" s="428"/>
      <c r="HGQ54" s="428"/>
      <c r="HGR54" s="428"/>
      <c r="HGS54" s="140"/>
      <c r="HGT54" s="141"/>
      <c r="HGU54" s="140"/>
      <c r="HGV54" s="428"/>
      <c r="HGW54" s="428"/>
      <c r="HGX54" s="428"/>
      <c r="HGY54" s="428"/>
      <c r="HGZ54" s="428"/>
      <c r="HHA54" s="140"/>
      <c r="HHB54" s="141"/>
      <c r="HHC54" s="140"/>
      <c r="HHD54" s="428"/>
      <c r="HHE54" s="428"/>
      <c r="HHF54" s="428"/>
      <c r="HHG54" s="428"/>
      <c r="HHH54" s="428"/>
      <c r="HHI54" s="140"/>
      <c r="HHJ54" s="141"/>
      <c r="HHK54" s="140"/>
      <c r="HHL54" s="428"/>
      <c r="HHM54" s="428"/>
      <c r="HHN54" s="428"/>
      <c r="HHO54" s="428"/>
      <c r="HHP54" s="428"/>
      <c r="HHQ54" s="140"/>
      <c r="HHR54" s="141"/>
      <c r="HHS54" s="140"/>
      <c r="HHT54" s="428"/>
      <c r="HHU54" s="428"/>
      <c r="HHV54" s="428"/>
      <c r="HHW54" s="428"/>
      <c r="HHX54" s="428"/>
      <c r="HHY54" s="140"/>
      <c r="HHZ54" s="141"/>
      <c r="HIA54" s="140"/>
      <c r="HIB54" s="428"/>
      <c r="HIC54" s="428"/>
      <c r="HID54" s="428"/>
      <c r="HIE54" s="428"/>
      <c r="HIF54" s="428"/>
      <c r="HIG54" s="140"/>
      <c r="HIH54" s="141"/>
      <c r="HII54" s="140"/>
      <c r="HIJ54" s="428"/>
      <c r="HIK54" s="428"/>
      <c r="HIL54" s="428"/>
      <c r="HIM54" s="428"/>
      <c r="HIN54" s="428"/>
      <c r="HIO54" s="140"/>
      <c r="HIP54" s="141"/>
      <c r="HIQ54" s="140"/>
      <c r="HIR54" s="428"/>
      <c r="HIS54" s="428"/>
      <c r="HIT54" s="428"/>
      <c r="HIU54" s="428"/>
      <c r="HIV54" s="428"/>
      <c r="HIW54" s="140"/>
      <c r="HIX54" s="141"/>
      <c r="HIY54" s="140"/>
      <c r="HIZ54" s="428"/>
      <c r="HJA54" s="428"/>
      <c r="HJB54" s="428"/>
      <c r="HJC54" s="428"/>
      <c r="HJD54" s="428"/>
      <c r="HJE54" s="140"/>
      <c r="HJF54" s="141"/>
      <c r="HJG54" s="140"/>
      <c r="HJH54" s="428"/>
      <c r="HJI54" s="428"/>
      <c r="HJJ54" s="428"/>
      <c r="HJK54" s="428"/>
      <c r="HJL54" s="428"/>
      <c r="HJM54" s="140"/>
      <c r="HJN54" s="141"/>
      <c r="HJO54" s="140"/>
      <c r="HJP54" s="428"/>
      <c r="HJQ54" s="428"/>
      <c r="HJR54" s="428"/>
      <c r="HJS54" s="428"/>
      <c r="HJT54" s="428"/>
      <c r="HJU54" s="140"/>
      <c r="HJV54" s="141"/>
      <c r="HJW54" s="140"/>
      <c r="HJX54" s="428"/>
      <c r="HJY54" s="428"/>
      <c r="HJZ54" s="428"/>
      <c r="HKA54" s="428"/>
      <c r="HKB54" s="428"/>
      <c r="HKC54" s="140"/>
      <c r="HKD54" s="141"/>
      <c r="HKE54" s="140"/>
      <c r="HKF54" s="428"/>
      <c r="HKG54" s="428"/>
      <c r="HKH54" s="428"/>
      <c r="HKI54" s="428"/>
      <c r="HKJ54" s="428"/>
      <c r="HKK54" s="140"/>
      <c r="HKL54" s="141"/>
      <c r="HKM54" s="140"/>
      <c r="HKN54" s="428"/>
      <c r="HKO54" s="428"/>
      <c r="HKP54" s="428"/>
      <c r="HKQ54" s="428"/>
      <c r="HKR54" s="428"/>
      <c r="HKS54" s="140"/>
      <c r="HKT54" s="141"/>
      <c r="HKU54" s="140"/>
      <c r="HKV54" s="428"/>
      <c r="HKW54" s="428"/>
      <c r="HKX54" s="428"/>
      <c r="HKY54" s="428"/>
      <c r="HKZ54" s="428"/>
      <c r="HLA54" s="140"/>
      <c r="HLB54" s="141"/>
      <c r="HLC54" s="140"/>
      <c r="HLD54" s="428"/>
      <c r="HLE54" s="428"/>
      <c r="HLF54" s="428"/>
      <c r="HLG54" s="428"/>
      <c r="HLH54" s="428"/>
      <c r="HLI54" s="140"/>
      <c r="HLJ54" s="141"/>
      <c r="HLK54" s="140"/>
      <c r="HLL54" s="428"/>
      <c r="HLM54" s="428"/>
      <c r="HLN54" s="428"/>
      <c r="HLO54" s="428"/>
      <c r="HLP54" s="428"/>
      <c r="HLQ54" s="140"/>
      <c r="HLR54" s="141"/>
      <c r="HLS54" s="140"/>
      <c r="HLT54" s="428"/>
      <c r="HLU54" s="428"/>
      <c r="HLV54" s="428"/>
      <c r="HLW54" s="428"/>
      <c r="HLX54" s="428"/>
      <c r="HLY54" s="140"/>
      <c r="HLZ54" s="141"/>
      <c r="HMA54" s="140"/>
      <c r="HMB54" s="428"/>
      <c r="HMC54" s="428"/>
      <c r="HMD54" s="428"/>
      <c r="HME54" s="428"/>
      <c r="HMF54" s="428"/>
      <c r="HMG54" s="140"/>
      <c r="HMH54" s="141"/>
      <c r="HMI54" s="140"/>
      <c r="HMJ54" s="428"/>
      <c r="HMK54" s="428"/>
      <c r="HML54" s="428"/>
      <c r="HMM54" s="428"/>
      <c r="HMN54" s="428"/>
      <c r="HMO54" s="140"/>
      <c r="HMP54" s="141"/>
      <c r="HMQ54" s="140"/>
      <c r="HMR54" s="428"/>
      <c r="HMS54" s="428"/>
      <c r="HMT54" s="428"/>
      <c r="HMU54" s="428"/>
      <c r="HMV54" s="428"/>
      <c r="HMW54" s="140"/>
      <c r="HMX54" s="141"/>
      <c r="HMY54" s="140"/>
      <c r="HMZ54" s="428"/>
      <c r="HNA54" s="428"/>
      <c r="HNB54" s="428"/>
      <c r="HNC54" s="428"/>
      <c r="HND54" s="428"/>
      <c r="HNE54" s="140"/>
      <c r="HNF54" s="141"/>
      <c r="HNG54" s="140"/>
      <c r="HNH54" s="428"/>
      <c r="HNI54" s="428"/>
      <c r="HNJ54" s="428"/>
      <c r="HNK54" s="428"/>
      <c r="HNL54" s="428"/>
      <c r="HNM54" s="140"/>
      <c r="HNN54" s="141"/>
      <c r="HNO54" s="140"/>
      <c r="HNP54" s="428"/>
      <c r="HNQ54" s="428"/>
      <c r="HNR54" s="428"/>
      <c r="HNS54" s="428"/>
      <c r="HNT54" s="428"/>
      <c r="HNU54" s="140"/>
      <c r="HNV54" s="141"/>
      <c r="HNW54" s="140"/>
      <c r="HNX54" s="428"/>
      <c r="HNY54" s="428"/>
      <c r="HNZ54" s="428"/>
      <c r="HOA54" s="428"/>
      <c r="HOB54" s="428"/>
      <c r="HOC54" s="140"/>
      <c r="HOD54" s="141"/>
      <c r="HOE54" s="140"/>
      <c r="HOF54" s="428"/>
      <c r="HOG54" s="428"/>
      <c r="HOH54" s="428"/>
      <c r="HOI54" s="428"/>
      <c r="HOJ54" s="428"/>
      <c r="HOK54" s="140"/>
      <c r="HOL54" s="141"/>
      <c r="HOM54" s="140"/>
      <c r="HON54" s="428"/>
      <c r="HOO54" s="428"/>
      <c r="HOP54" s="428"/>
      <c r="HOQ54" s="428"/>
      <c r="HOR54" s="428"/>
      <c r="HOS54" s="140"/>
      <c r="HOT54" s="141"/>
      <c r="HOU54" s="140"/>
      <c r="HOV54" s="428"/>
      <c r="HOW54" s="428"/>
      <c r="HOX54" s="428"/>
      <c r="HOY54" s="428"/>
      <c r="HOZ54" s="428"/>
      <c r="HPA54" s="140"/>
      <c r="HPB54" s="141"/>
      <c r="HPC54" s="140"/>
      <c r="HPD54" s="428"/>
      <c r="HPE54" s="428"/>
      <c r="HPF54" s="428"/>
      <c r="HPG54" s="428"/>
      <c r="HPH54" s="428"/>
      <c r="HPI54" s="140"/>
      <c r="HPJ54" s="141"/>
      <c r="HPK54" s="140"/>
      <c r="HPL54" s="428"/>
      <c r="HPM54" s="428"/>
      <c r="HPN54" s="428"/>
      <c r="HPO54" s="428"/>
      <c r="HPP54" s="428"/>
      <c r="HPQ54" s="140"/>
      <c r="HPR54" s="141"/>
      <c r="HPS54" s="140"/>
      <c r="HPT54" s="428"/>
      <c r="HPU54" s="428"/>
      <c r="HPV54" s="428"/>
      <c r="HPW54" s="428"/>
      <c r="HPX54" s="428"/>
      <c r="HPY54" s="140"/>
      <c r="HPZ54" s="141"/>
      <c r="HQA54" s="140"/>
      <c r="HQB54" s="428"/>
      <c r="HQC54" s="428"/>
      <c r="HQD54" s="428"/>
      <c r="HQE54" s="428"/>
      <c r="HQF54" s="428"/>
      <c r="HQG54" s="140"/>
      <c r="HQH54" s="141"/>
      <c r="HQI54" s="140"/>
      <c r="HQJ54" s="428"/>
      <c r="HQK54" s="428"/>
      <c r="HQL54" s="428"/>
      <c r="HQM54" s="428"/>
      <c r="HQN54" s="428"/>
      <c r="HQO54" s="140"/>
      <c r="HQP54" s="141"/>
      <c r="HQQ54" s="140"/>
      <c r="HQR54" s="428"/>
      <c r="HQS54" s="428"/>
      <c r="HQT54" s="428"/>
      <c r="HQU54" s="428"/>
      <c r="HQV54" s="428"/>
      <c r="HQW54" s="140"/>
      <c r="HQX54" s="141"/>
      <c r="HQY54" s="140"/>
      <c r="HQZ54" s="428"/>
      <c r="HRA54" s="428"/>
      <c r="HRB54" s="428"/>
      <c r="HRC54" s="428"/>
      <c r="HRD54" s="428"/>
      <c r="HRE54" s="140"/>
      <c r="HRF54" s="141"/>
      <c r="HRG54" s="140"/>
      <c r="HRH54" s="428"/>
      <c r="HRI54" s="428"/>
      <c r="HRJ54" s="428"/>
      <c r="HRK54" s="428"/>
      <c r="HRL54" s="428"/>
      <c r="HRM54" s="140"/>
      <c r="HRN54" s="141"/>
      <c r="HRO54" s="140"/>
      <c r="HRP54" s="428"/>
      <c r="HRQ54" s="428"/>
      <c r="HRR54" s="428"/>
      <c r="HRS54" s="428"/>
      <c r="HRT54" s="428"/>
      <c r="HRU54" s="140"/>
      <c r="HRV54" s="141"/>
      <c r="HRW54" s="140"/>
      <c r="HRX54" s="428"/>
      <c r="HRY54" s="428"/>
      <c r="HRZ54" s="428"/>
      <c r="HSA54" s="428"/>
      <c r="HSB54" s="428"/>
      <c r="HSC54" s="140"/>
      <c r="HSD54" s="141"/>
      <c r="HSE54" s="140"/>
      <c r="HSF54" s="428"/>
      <c r="HSG54" s="428"/>
      <c r="HSH54" s="428"/>
      <c r="HSI54" s="428"/>
      <c r="HSJ54" s="428"/>
      <c r="HSK54" s="140"/>
      <c r="HSL54" s="141"/>
      <c r="HSM54" s="140"/>
      <c r="HSN54" s="428"/>
      <c r="HSO54" s="428"/>
      <c r="HSP54" s="428"/>
      <c r="HSQ54" s="428"/>
      <c r="HSR54" s="428"/>
      <c r="HSS54" s="140"/>
      <c r="HST54" s="141"/>
      <c r="HSU54" s="140"/>
      <c r="HSV54" s="428"/>
      <c r="HSW54" s="428"/>
      <c r="HSX54" s="428"/>
      <c r="HSY54" s="428"/>
      <c r="HSZ54" s="428"/>
      <c r="HTA54" s="140"/>
      <c r="HTB54" s="141"/>
      <c r="HTC54" s="140"/>
      <c r="HTD54" s="428"/>
      <c r="HTE54" s="428"/>
      <c r="HTF54" s="428"/>
      <c r="HTG54" s="428"/>
      <c r="HTH54" s="428"/>
      <c r="HTI54" s="140"/>
      <c r="HTJ54" s="141"/>
      <c r="HTK54" s="140"/>
      <c r="HTL54" s="428"/>
      <c r="HTM54" s="428"/>
      <c r="HTN54" s="428"/>
      <c r="HTO54" s="428"/>
      <c r="HTP54" s="428"/>
      <c r="HTQ54" s="140"/>
      <c r="HTR54" s="141"/>
      <c r="HTS54" s="140"/>
      <c r="HTT54" s="428"/>
      <c r="HTU54" s="428"/>
      <c r="HTV54" s="428"/>
      <c r="HTW54" s="428"/>
      <c r="HTX54" s="428"/>
      <c r="HTY54" s="140"/>
      <c r="HTZ54" s="141"/>
      <c r="HUA54" s="140"/>
      <c r="HUB54" s="428"/>
      <c r="HUC54" s="428"/>
      <c r="HUD54" s="428"/>
      <c r="HUE54" s="428"/>
      <c r="HUF54" s="428"/>
      <c r="HUG54" s="140"/>
      <c r="HUH54" s="141"/>
      <c r="HUI54" s="140"/>
      <c r="HUJ54" s="428"/>
      <c r="HUK54" s="428"/>
      <c r="HUL54" s="428"/>
      <c r="HUM54" s="428"/>
      <c r="HUN54" s="428"/>
      <c r="HUO54" s="140"/>
      <c r="HUP54" s="141"/>
      <c r="HUQ54" s="140"/>
      <c r="HUR54" s="428"/>
      <c r="HUS54" s="428"/>
      <c r="HUT54" s="428"/>
      <c r="HUU54" s="428"/>
      <c r="HUV54" s="428"/>
      <c r="HUW54" s="140"/>
      <c r="HUX54" s="141"/>
      <c r="HUY54" s="140"/>
      <c r="HUZ54" s="428"/>
      <c r="HVA54" s="428"/>
      <c r="HVB54" s="428"/>
      <c r="HVC54" s="428"/>
      <c r="HVD54" s="428"/>
      <c r="HVE54" s="140"/>
      <c r="HVF54" s="141"/>
      <c r="HVG54" s="140"/>
      <c r="HVH54" s="428"/>
      <c r="HVI54" s="428"/>
      <c r="HVJ54" s="428"/>
      <c r="HVK54" s="428"/>
      <c r="HVL54" s="428"/>
      <c r="HVM54" s="140"/>
      <c r="HVN54" s="141"/>
      <c r="HVO54" s="140"/>
      <c r="HVP54" s="428"/>
      <c r="HVQ54" s="428"/>
      <c r="HVR54" s="428"/>
      <c r="HVS54" s="428"/>
      <c r="HVT54" s="428"/>
      <c r="HVU54" s="140"/>
      <c r="HVV54" s="141"/>
      <c r="HVW54" s="140"/>
      <c r="HVX54" s="428"/>
      <c r="HVY54" s="428"/>
      <c r="HVZ54" s="428"/>
      <c r="HWA54" s="428"/>
      <c r="HWB54" s="428"/>
      <c r="HWC54" s="140"/>
      <c r="HWD54" s="141"/>
      <c r="HWE54" s="140"/>
      <c r="HWF54" s="428"/>
      <c r="HWG54" s="428"/>
      <c r="HWH54" s="428"/>
      <c r="HWI54" s="428"/>
      <c r="HWJ54" s="428"/>
      <c r="HWK54" s="140"/>
      <c r="HWL54" s="141"/>
      <c r="HWM54" s="140"/>
      <c r="HWN54" s="428"/>
      <c r="HWO54" s="428"/>
      <c r="HWP54" s="428"/>
      <c r="HWQ54" s="428"/>
      <c r="HWR54" s="428"/>
      <c r="HWS54" s="140"/>
      <c r="HWT54" s="141"/>
      <c r="HWU54" s="140"/>
      <c r="HWV54" s="428"/>
      <c r="HWW54" s="428"/>
      <c r="HWX54" s="428"/>
      <c r="HWY54" s="428"/>
      <c r="HWZ54" s="428"/>
      <c r="HXA54" s="140"/>
      <c r="HXB54" s="141"/>
      <c r="HXC54" s="140"/>
      <c r="HXD54" s="428"/>
      <c r="HXE54" s="428"/>
      <c r="HXF54" s="428"/>
      <c r="HXG54" s="428"/>
      <c r="HXH54" s="428"/>
      <c r="HXI54" s="140"/>
      <c r="HXJ54" s="141"/>
      <c r="HXK54" s="140"/>
      <c r="HXL54" s="428"/>
      <c r="HXM54" s="428"/>
      <c r="HXN54" s="428"/>
      <c r="HXO54" s="428"/>
      <c r="HXP54" s="428"/>
      <c r="HXQ54" s="140"/>
      <c r="HXR54" s="141"/>
      <c r="HXS54" s="140"/>
      <c r="HXT54" s="428"/>
      <c r="HXU54" s="428"/>
      <c r="HXV54" s="428"/>
      <c r="HXW54" s="428"/>
      <c r="HXX54" s="428"/>
      <c r="HXY54" s="140"/>
      <c r="HXZ54" s="141"/>
      <c r="HYA54" s="140"/>
      <c r="HYB54" s="428"/>
      <c r="HYC54" s="428"/>
      <c r="HYD54" s="428"/>
      <c r="HYE54" s="428"/>
      <c r="HYF54" s="428"/>
      <c r="HYG54" s="140"/>
      <c r="HYH54" s="141"/>
      <c r="HYI54" s="140"/>
      <c r="HYJ54" s="428"/>
      <c r="HYK54" s="428"/>
      <c r="HYL54" s="428"/>
      <c r="HYM54" s="428"/>
      <c r="HYN54" s="428"/>
      <c r="HYO54" s="140"/>
      <c r="HYP54" s="141"/>
      <c r="HYQ54" s="140"/>
      <c r="HYR54" s="428"/>
      <c r="HYS54" s="428"/>
      <c r="HYT54" s="428"/>
      <c r="HYU54" s="428"/>
      <c r="HYV54" s="428"/>
      <c r="HYW54" s="140"/>
      <c r="HYX54" s="141"/>
      <c r="HYY54" s="140"/>
      <c r="HYZ54" s="428"/>
      <c r="HZA54" s="428"/>
      <c r="HZB54" s="428"/>
      <c r="HZC54" s="428"/>
      <c r="HZD54" s="428"/>
      <c r="HZE54" s="140"/>
      <c r="HZF54" s="141"/>
      <c r="HZG54" s="140"/>
      <c r="HZH54" s="428"/>
      <c r="HZI54" s="428"/>
      <c r="HZJ54" s="428"/>
      <c r="HZK54" s="428"/>
      <c r="HZL54" s="428"/>
      <c r="HZM54" s="140"/>
      <c r="HZN54" s="141"/>
      <c r="HZO54" s="140"/>
      <c r="HZP54" s="428"/>
      <c r="HZQ54" s="428"/>
      <c r="HZR54" s="428"/>
      <c r="HZS54" s="428"/>
      <c r="HZT54" s="428"/>
      <c r="HZU54" s="140"/>
      <c r="HZV54" s="141"/>
      <c r="HZW54" s="140"/>
      <c r="HZX54" s="428"/>
      <c r="HZY54" s="428"/>
      <c r="HZZ54" s="428"/>
      <c r="IAA54" s="428"/>
      <c r="IAB54" s="428"/>
      <c r="IAC54" s="140"/>
      <c r="IAD54" s="141"/>
      <c r="IAE54" s="140"/>
      <c r="IAF54" s="428"/>
      <c r="IAG54" s="428"/>
      <c r="IAH54" s="428"/>
      <c r="IAI54" s="428"/>
      <c r="IAJ54" s="428"/>
      <c r="IAK54" s="140"/>
      <c r="IAL54" s="141"/>
      <c r="IAM54" s="140"/>
      <c r="IAN54" s="428"/>
      <c r="IAO54" s="428"/>
      <c r="IAP54" s="428"/>
      <c r="IAQ54" s="428"/>
      <c r="IAR54" s="428"/>
      <c r="IAS54" s="140"/>
      <c r="IAT54" s="141"/>
      <c r="IAU54" s="140"/>
      <c r="IAV54" s="428"/>
      <c r="IAW54" s="428"/>
      <c r="IAX54" s="428"/>
      <c r="IAY54" s="428"/>
      <c r="IAZ54" s="428"/>
      <c r="IBA54" s="140"/>
      <c r="IBB54" s="141"/>
      <c r="IBC54" s="140"/>
      <c r="IBD54" s="428"/>
      <c r="IBE54" s="428"/>
      <c r="IBF54" s="428"/>
      <c r="IBG54" s="428"/>
      <c r="IBH54" s="428"/>
      <c r="IBI54" s="140"/>
      <c r="IBJ54" s="141"/>
      <c r="IBK54" s="140"/>
      <c r="IBL54" s="428"/>
      <c r="IBM54" s="428"/>
      <c r="IBN54" s="428"/>
      <c r="IBO54" s="428"/>
      <c r="IBP54" s="428"/>
      <c r="IBQ54" s="140"/>
      <c r="IBR54" s="141"/>
      <c r="IBS54" s="140"/>
      <c r="IBT54" s="428"/>
      <c r="IBU54" s="428"/>
      <c r="IBV54" s="428"/>
      <c r="IBW54" s="428"/>
      <c r="IBX54" s="428"/>
      <c r="IBY54" s="140"/>
      <c r="IBZ54" s="141"/>
      <c r="ICA54" s="140"/>
      <c r="ICB54" s="428"/>
      <c r="ICC54" s="428"/>
      <c r="ICD54" s="428"/>
      <c r="ICE54" s="428"/>
      <c r="ICF54" s="428"/>
      <c r="ICG54" s="140"/>
      <c r="ICH54" s="141"/>
      <c r="ICI54" s="140"/>
      <c r="ICJ54" s="428"/>
      <c r="ICK54" s="428"/>
      <c r="ICL54" s="428"/>
      <c r="ICM54" s="428"/>
      <c r="ICN54" s="428"/>
      <c r="ICO54" s="140"/>
      <c r="ICP54" s="141"/>
      <c r="ICQ54" s="140"/>
      <c r="ICR54" s="428"/>
      <c r="ICS54" s="428"/>
      <c r="ICT54" s="428"/>
      <c r="ICU54" s="428"/>
      <c r="ICV54" s="428"/>
      <c r="ICW54" s="140"/>
      <c r="ICX54" s="141"/>
      <c r="ICY54" s="140"/>
      <c r="ICZ54" s="428"/>
      <c r="IDA54" s="428"/>
      <c r="IDB54" s="428"/>
      <c r="IDC54" s="428"/>
      <c r="IDD54" s="428"/>
      <c r="IDE54" s="140"/>
      <c r="IDF54" s="141"/>
      <c r="IDG54" s="140"/>
      <c r="IDH54" s="428"/>
      <c r="IDI54" s="428"/>
      <c r="IDJ54" s="428"/>
      <c r="IDK54" s="428"/>
      <c r="IDL54" s="428"/>
      <c r="IDM54" s="140"/>
      <c r="IDN54" s="141"/>
      <c r="IDO54" s="140"/>
      <c r="IDP54" s="428"/>
      <c r="IDQ54" s="428"/>
      <c r="IDR54" s="428"/>
      <c r="IDS54" s="428"/>
      <c r="IDT54" s="428"/>
      <c r="IDU54" s="140"/>
      <c r="IDV54" s="141"/>
      <c r="IDW54" s="140"/>
      <c r="IDX54" s="428"/>
      <c r="IDY54" s="428"/>
      <c r="IDZ54" s="428"/>
      <c r="IEA54" s="428"/>
      <c r="IEB54" s="428"/>
      <c r="IEC54" s="140"/>
      <c r="IED54" s="141"/>
      <c r="IEE54" s="140"/>
      <c r="IEF54" s="428"/>
      <c r="IEG54" s="428"/>
      <c r="IEH54" s="428"/>
      <c r="IEI54" s="428"/>
      <c r="IEJ54" s="428"/>
      <c r="IEK54" s="140"/>
      <c r="IEL54" s="141"/>
      <c r="IEM54" s="140"/>
      <c r="IEN54" s="428"/>
      <c r="IEO54" s="428"/>
      <c r="IEP54" s="428"/>
      <c r="IEQ54" s="428"/>
      <c r="IER54" s="428"/>
      <c r="IES54" s="140"/>
      <c r="IET54" s="141"/>
      <c r="IEU54" s="140"/>
      <c r="IEV54" s="428"/>
      <c r="IEW54" s="428"/>
      <c r="IEX54" s="428"/>
      <c r="IEY54" s="428"/>
      <c r="IEZ54" s="428"/>
      <c r="IFA54" s="140"/>
      <c r="IFB54" s="141"/>
      <c r="IFC54" s="140"/>
      <c r="IFD54" s="428"/>
      <c r="IFE54" s="428"/>
      <c r="IFF54" s="428"/>
      <c r="IFG54" s="428"/>
      <c r="IFH54" s="428"/>
      <c r="IFI54" s="140"/>
      <c r="IFJ54" s="141"/>
      <c r="IFK54" s="140"/>
      <c r="IFL54" s="428"/>
      <c r="IFM54" s="428"/>
      <c r="IFN54" s="428"/>
      <c r="IFO54" s="428"/>
      <c r="IFP54" s="428"/>
      <c r="IFQ54" s="140"/>
      <c r="IFR54" s="141"/>
      <c r="IFS54" s="140"/>
      <c r="IFT54" s="428"/>
      <c r="IFU54" s="428"/>
      <c r="IFV54" s="428"/>
      <c r="IFW54" s="428"/>
      <c r="IFX54" s="428"/>
      <c r="IFY54" s="140"/>
      <c r="IFZ54" s="141"/>
      <c r="IGA54" s="140"/>
      <c r="IGB54" s="428"/>
      <c r="IGC54" s="428"/>
      <c r="IGD54" s="428"/>
      <c r="IGE54" s="428"/>
      <c r="IGF54" s="428"/>
      <c r="IGG54" s="140"/>
      <c r="IGH54" s="141"/>
      <c r="IGI54" s="140"/>
      <c r="IGJ54" s="428"/>
      <c r="IGK54" s="428"/>
      <c r="IGL54" s="428"/>
      <c r="IGM54" s="428"/>
      <c r="IGN54" s="428"/>
      <c r="IGO54" s="140"/>
      <c r="IGP54" s="141"/>
      <c r="IGQ54" s="140"/>
      <c r="IGR54" s="428"/>
      <c r="IGS54" s="428"/>
      <c r="IGT54" s="428"/>
      <c r="IGU54" s="428"/>
      <c r="IGV54" s="428"/>
      <c r="IGW54" s="140"/>
      <c r="IGX54" s="141"/>
      <c r="IGY54" s="140"/>
      <c r="IGZ54" s="428"/>
      <c r="IHA54" s="428"/>
      <c r="IHB54" s="428"/>
      <c r="IHC54" s="428"/>
      <c r="IHD54" s="428"/>
      <c r="IHE54" s="140"/>
      <c r="IHF54" s="141"/>
      <c r="IHG54" s="140"/>
      <c r="IHH54" s="428"/>
      <c r="IHI54" s="428"/>
      <c r="IHJ54" s="428"/>
      <c r="IHK54" s="428"/>
      <c r="IHL54" s="428"/>
      <c r="IHM54" s="140"/>
      <c r="IHN54" s="141"/>
      <c r="IHO54" s="140"/>
      <c r="IHP54" s="428"/>
      <c r="IHQ54" s="428"/>
      <c r="IHR54" s="428"/>
      <c r="IHS54" s="428"/>
      <c r="IHT54" s="428"/>
      <c r="IHU54" s="140"/>
      <c r="IHV54" s="141"/>
      <c r="IHW54" s="140"/>
      <c r="IHX54" s="428"/>
      <c r="IHY54" s="428"/>
      <c r="IHZ54" s="428"/>
      <c r="IIA54" s="428"/>
      <c r="IIB54" s="428"/>
      <c r="IIC54" s="140"/>
      <c r="IID54" s="141"/>
      <c r="IIE54" s="140"/>
      <c r="IIF54" s="428"/>
      <c r="IIG54" s="428"/>
      <c r="IIH54" s="428"/>
      <c r="III54" s="428"/>
      <c r="IIJ54" s="428"/>
      <c r="IIK54" s="140"/>
      <c r="IIL54" s="141"/>
      <c r="IIM54" s="140"/>
      <c r="IIN54" s="428"/>
      <c r="IIO54" s="428"/>
      <c r="IIP54" s="428"/>
      <c r="IIQ54" s="428"/>
      <c r="IIR54" s="428"/>
      <c r="IIS54" s="140"/>
      <c r="IIT54" s="141"/>
      <c r="IIU54" s="140"/>
      <c r="IIV54" s="428"/>
      <c r="IIW54" s="428"/>
      <c r="IIX54" s="428"/>
      <c r="IIY54" s="428"/>
      <c r="IIZ54" s="428"/>
      <c r="IJA54" s="140"/>
      <c r="IJB54" s="141"/>
      <c r="IJC54" s="140"/>
      <c r="IJD54" s="428"/>
      <c r="IJE54" s="428"/>
      <c r="IJF54" s="428"/>
      <c r="IJG54" s="428"/>
      <c r="IJH54" s="428"/>
      <c r="IJI54" s="140"/>
      <c r="IJJ54" s="141"/>
      <c r="IJK54" s="140"/>
      <c r="IJL54" s="428"/>
      <c r="IJM54" s="428"/>
      <c r="IJN54" s="428"/>
      <c r="IJO54" s="428"/>
      <c r="IJP54" s="428"/>
      <c r="IJQ54" s="140"/>
      <c r="IJR54" s="141"/>
      <c r="IJS54" s="140"/>
      <c r="IJT54" s="428"/>
      <c r="IJU54" s="428"/>
      <c r="IJV54" s="428"/>
      <c r="IJW54" s="428"/>
      <c r="IJX54" s="428"/>
      <c r="IJY54" s="140"/>
      <c r="IJZ54" s="141"/>
      <c r="IKA54" s="140"/>
      <c r="IKB54" s="428"/>
      <c r="IKC54" s="428"/>
      <c r="IKD54" s="428"/>
      <c r="IKE54" s="428"/>
      <c r="IKF54" s="428"/>
      <c r="IKG54" s="140"/>
      <c r="IKH54" s="141"/>
      <c r="IKI54" s="140"/>
      <c r="IKJ54" s="428"/>
      <c r="IKK54" s="428"/>
      <c r="IKL54" s="428"/>
      <c r="IKM54" s="428"/>
      <c r="IKN54" s="428"/>
      <c r="IKO54" s="140"/>
      <c r="IKP54" s="141"/>
      <c r="IKQ54" s="140"/>
      <c r="IKR54" s="428"/>
      <c r="IKS54" s="428"/>
      <c r="IKT54" s="428"/>
      <c r="IKU54" s="428"/>
      <c r="IKV54" s="428"/>
      <c r="IKW54" s="140"/>
      <c r="IKX54" s="141"/>
      <c r="IKY54" s="140"/>
      <c r="IKZ54" s="428"/>
      <c r="ILA54" s="428"/>
      <c r="ILB54" s="428"/>
      <c r="ILC54" s="428"/>
      <c r="ILD54" s="428"/>
      <c r="ILE54" s="140"/>
      <c r="ILF54" s="141"/>
      <c r="ILG54" s="140"/>
      <c r="ILH54" s="428"/>
      <c r="ILI54" s="428"/>
      <c r="ILJ54" s="428"/>
      <c r="ILK54" s="428"/>
      <c r="ILL54" s="428"/>
      <c r="ILM54" s="140"/>
      <c r="ILN54" s="141"/>
      <c r="ILO54" s="140"/>
      <c r="ILP54" s="428"/>
      <c r="ILQ54" s="428"/>
      <c r="ILR54" s="428"/>
      <c r="ILS54" s="428"/>
      <c r="ILT54" s="428"/>
      <c r="ILU54" s="140"/>
      <c r="ILV54" s="141"/>
      <c r="ILW54" s="140"/>
      <c r="ILX54" s="428"/>
      <c r="ILY54" s="428"/>
      <c r="ILZ54" s="428"/>
      <c r="IMA54" s="428"/>
      <c r="IMB54" s="428"/>
      <c r="IMC54" s="140"/>
      <c r="IMD54" s="141"/>
      <c r="IME54" s="140"/>
      <c r="IMF54" s="428"/>
      <c r="IMG54" s="428"/>
      <c r="IMH54" s="428"/>
      <c r="IMI54" s="428"/>
      <c r="IMJ54" s="428"/>
      <c r="IMK54" s="140"/>
      <c r="IML54" s="141"/>
      <c r="IMM54" s="140"/>
      <c r="IMN54" s="428"/>
      <c r="IMO54" s="428"/>
      <c r="IMP54" s="428"/>
      <c r="IMQ54" s="428"/>
      <c r="IMR54" s="428"/>
      <c r="IMS54" s="140"/>
      <c r="IMT54" s="141"/>
      <c r="IMU54" s="140"/>
      <c r="IMV54" s="428"/>
      <c r="IMW54" s="428"/>
      <c r="IMX54" s="428"/>
      <c r="IMY54" s="428"/>
      <c r="IMZ54" s="428"/>
      <c r="INA54" s="140"/>
      <c r="INB54" s="141"/>
      <c r="INC54" s="140"/>
      <c r="IND54" s="428"/>
      <c r="INE54" s="428"/>
      <c r="INF54" s="428"/>
      <c r="ING54" s="428"/>
      <c r="INH54" s="428"/>
      <c r="INI54" s="140"/>
      <c r="INJ54" s="141"/>
      <c r="INK54" s="140"/>
      <c r="INL54" s="428"/>
      <c r="INM54" s="428"/>
      <c r="INN54" s="428"/>
      <c r="INO54" s="428"/>
      <c r="INP54" s="428"/>
      <c r="INQ54" s="140"/>
      <c r="INR54" s="141"/>
      <c r="INS54" s="140"/>
      <c r="INT54" s="428"/>
      <c r="INU54" s="428"/>
      <c r="INV54" s="428"/>
      <c r="INW54" s="428"/>
      <c r="INX54" s="428"/>
      <c r="INY54" s="140"/>
      <c r="INZ54" s="141"/>
      <c r="IOA54" s="140"/>
      <c r="IOB54" s="428"/>
      <c r="IOC54" s="428"/>
      <c r="IOD54" s="428"/>
      <c r="IOE54" s="428"/>
      <c r="IOF54" s="428"/>
      <c r="IOG54" s="140"/>
      <c r="IOH54" s="141"/>
      <c r="IOI54" s="140"/>
      <c r="IOJ54" s="428"/>
      <c r="IOK54" s="428"/>
      <c r="IOL54" s="428"/>
      <c r="IOM54" s="428"/>
      <c r="ION54" s="428"/>
      <c r="IOO54" s="140"/>
      <c r="IOP54" s="141"/>
      <c r="IOQ54" s="140"/>
      <c r="IOR54" s="428"/>
      <c r="IOS54" s="428"/>
      <c r="IOT54" s="428"/>
      <c r="IOU54" s="428"/>
      <c r="IOV54" s="428"/>
      <c r="IOW54" s="140"/>
      <c r="IOX54" s="141"/>
      <c r="IOY54" s="140"/>
      <c r="IOZ54" s="428"/>
      <c r="IPA54" s="428"/>
      <c r="IPB54" s="428"/>
      <c r="IPC54" s="428"/>
      <c r="IPD54" s="428"/>
      <c r="IPE54" s="140"/>
      <c r="IPF54" s="141"/>
      <c r="IPG54" s="140"/>
      <c r="IPH54" s="428"/>
      <c r="IPI54" s="428"/>
      <c r="IPJ54" s="428"/>
      <c r="IPK54" s="428"/>
      <c r="IPL54" s="428"/>
      <c r="IPM54" s="140"/>
      <c r="IPN54" s="141"/>
      <c r="IPO54" s="140"/>
      <c r="IPP54" s="428"/>
      <c r="IPQ54" s="428"/>
      <c r="IPR54" s="428"/>
      <c r="IPS54" s="428"/>
      <c r="IPT54" s="428"/>
      <c r="IPU54" s="140"/>
      <c r="IPV54" s="141"/>
      <c r="IPW54" s="140"/>
      <c r="IPX54" s="428"/>
      <c r="IPY54" s="428"/>
      <c r="IPZ54" s="428"/>
      <c r="IQA54" s="428"/>
      <c r="IQB54" s="428"/>
      <c r="IQC54" s="140"/>
      <c r="IQD54" s="141"/>
      <c r="IQE54" s="140"/>
      <c r="IQF54" s="428"/>
      <c r="IQG54" s="428"/>
      <c r="IQH54" s="428"/>
      <c r="IQI54" s="428"/>
      <c r="IQJ54" s="428"/>
      <c r="IQK54" s="140"/>
      <c r="IQL54" s="141"/>
      <c r="IQM54" s="140"/>
      <c r="IQN54" s="428"/>
      <c r="IQO54" s="428"/>
      <c r="IQP54" s="428"/>
      <c r="IQQ54" s="428"/>
      <c r="IQR54" s="428"/>
      <c r="IQS54" s="140"/>
      <c r="IQT54" s="141"/>
      <c r="IQU54" s="140"/>
      <c r="IQV54" s="428"/>
      <c r="IQW54" s="428"/>
      <c r="IQX54" s="428"/>
      <c r="IQY54" s="428"/>
      <c r="IQZ54" s="428"/>
      <c r="IRA54" s="140"/>
      <c r="IRB54" s="141"/>
      <c r="IRC54" s="140"/>
      <c r="IRD54" s="428"/>
      <c r="IRE54" s="428"/>
      <c r="IRF54" s="428"/>
      <c r="IRG54" s="428"/>
      <c r="IRH54" s="428"/>
      <c r="IRI54" s="140"/>
      <c r="IRJ54" s="141"/>
      <c r="IRK54" s="140"/>
      <c r="IRL54" s="428"/>
      <c r="IRM54" s="428"/>
      <c r="IRN54" s="428"/>
      <c r="IRO54" s="428"/>
      <c r="IRP54" s="428"/>
      <c r="IRQ54" s="140"/>
      <c r="IRR54" s="141"/>
      <c r="IRS54" s="140"/>
      <c r="IRT54" s="428"/>
      <c r="IRU54" s="428"/>
      <c r="IRV54" s="428"/>
      <c r="IRW54" s="428"/>
      <c r="IRX54" s="428"/>
      <c r="IRY54" s="140"/>
      <c r="IRZ54" s="141"/>
      <c r="ISA54" s="140"/>
      <c r="ISB54" s="428"/>
      <c r="ISC54" s="428"/>
      <c r="ISD54" s="428"/>
      <c r="ISE54" s="428"/>
      <c r="ISF54" s="428"/>
      <c r="ISG54" s="140"/>
      <c r="ISH54" s="141"/>
      <c r="ISI54" s="140"/>
      <c r="ISJ54" s="428"/>
      <c r="ISK54" s="428"/>
      <c r="ISL54" s="428"/>
      <c r="ISM54" s="428"/>
      <c r="ISN54" s="428"/>
      <c r="ISO54" s="140"/>
      <c r="ISP54" s="141"/>
      <c r="ISQ54" s="140"/>
      <c r="ISR54" s="428"/>
      <c r="ISS54" s="428"/>
      <c r="IST54" s="428"/>
      <c r="ISU54" s="428"/>
      <c r="ISV54" s="428"/>
      <c r="ISW54" s="140"/>
      <c r="ISX54" s="141"/>
      <c r="ISY54" s="140"/>
      <c r="ISZ54" s="428"/>
      <c r="ITA54" s="428"/>
      <c r="ITB54" s="428"/>
      <c r="ITC54" s="428"/>
      <c r="ITD54" s="428"/>
      <c r="ITE54" s="140"/>
      <c r="ITF54" s="141"/>
      <c r="ITG54" s="140"/>
      <c r="ITH54" s="428"/>
      <c r="ITI54" s="428"/>
      <c r="ITJ54" s="428"/>
      <c r="ITK54" s="428"/>
      <c r="ITL54" s="428"/>
      <c r="ITM54" s="140"/>
      <c r="ITN54" s="141"/>
      <c r="ITO54" s="140"/>
      <c r="ITP54" s="428"/>
      <c r="ITQ54" s="428"/>
      <c r="ITR54" s="428"/>
      <c r="ITS54" s="428"/>
      <c r="ITT54" s="428"/>
      <c r="ITU54" s="140"/>
      <c r="ITV54" s="141"/>
      <c r="ITW54" s="140"/>
      <c r="ITX54" s="428"/>
      <c r="ITY54" s="428"/>
      <c r="ITZ54" s="428"/>
      <c r="IUA54" s="428"/>
      <c r="IUB54" s="428"/>
      <c r="IUC54" s="140"/>
      <c r="IUD54" s="141"/>
      <c r="IUE54" s="140"/>
      <c r="IUF54" s="428"/>
      <c r="IUG54" s="428"/>
      <c r="IUH54" s="428"/>
      <c r="IUI54" s="428"/>
      <c r="IUJ54" s="428"/>
      <c r="IUK54" s="140"/>
      <c r="IUL54" s="141"/>
      <c r="IUM54" s="140"/>
      <c r="IUN54" s="428"/>
      <c r="IUO54" s="428"/>
      <c r="IUP54" s="428"/>
      <c r="IUQ54" s="428"/>
      <c r="IUR54" s="428"/>
      <c r="IUS54" s="140"/>
      <c r="IUT54" s="141"/>
      <c r="IUU54" s="140"/>
      <c r="IUV54" s="428"/>
      <c r="IUW54" s="428"/>
      <c r="IUX54" s="428"/>
      <c r="IUY54" s="428"/>
      <c r="IUZ54" s="428"/>
      <c r="IVA54" s="140"/>
      <c r="IVB54" s="141"/>
      <c r="IVC54" s="140"/>
      <c r="IVD54" s="428"/>
      <c r="IVE54" s="428"/>
      <c r="IVF54" s="428"/>
      <c r="IVG54" s="428"/>
      <c r="IVH54" s="428"/>
      <c r="IVI54" s="140"/>
      <c r="IVJ54" s="141"/>
      <c r="IVK54" s="140"/>
      <c r="IVL54" s="428"/>
      <c r="IVM54" s="428"/>
      <c r="IVN54" s="428"/>
      <c r="IVO54" s="428"/>
      <c r="IVP54" s="428"/>
      <c r="IVQ54" s="140"/>
      <c r="IVR54" s="141"/>
      <c r="IVS54" s="140"/>
      <c r="IVT54" s="428"/>
      <c r="IVU54" s="428"/>
      <c r="IVV54" s="428"/>
      <c r="IVW54" s="428"/>
      <c r="IVX54" s="428"/>
      <c r="IVY54" s="140"/>
      <c r="IVZ54" s="141"/>
      <c r="IWA54" s="140"/>
      <c r="IWB54" s="428"/>
      <c r="IWC54" s="428"/>
      <c r="IWD54" s="428"/>
      <c r="IWE54" s="428"/>
      <c r="IWF54" s="428"/>
      <c r="IWG54" s="140"/>
      <c r="IWH54" s="141"/>
      <c r="IWI54" s="140"/>
      <c r="IWJ54" s="428"/>
      <c r="IWK54" s="428"/>
      <c r="IWL54" s="428"/>
      <c r="IWM54" s="428"/>
      <c r="IWN54" s="428"/>
      <c r="IWO54" s="140"/>
      <c r="IWP54" s="141"/>
      <c r="IWQ54" s="140"/>
      <c r="IWR54" s="428"/>
      <c r="IWS54" s="428"/>
      <c r="IWT54" s="428"/>
      <c r="IWU54" s="428"/>
      <c r="IWV54" s="428"/>
      <c r="IWW54" s="140"/>
      <c r="IWX54" s="141"/>
      <c r="IWY54" s="140"/>
      <c r="IWZ54" s="428"/>
      <c r="IXA54" s="428"/>
      <c r="IXB54" s="428"/>
      <c r="IXC54" s="428"/>
      <c r="IXD54" s="428"/>
      <c r="IXE54" s="140"/>
      <c r="IXF54" s="141"/>
      <c r="IXG54" s="140"/>
      <c r="IXH54" s="428"/>
      <c r="IXI54" s="428"/>
      <c r="IXJ54" s="428"/>
      <c r="IXK54" s="428"/>
      <c r="IXL54" s="428"/>
      <c r="IXM54" s="140"/>
      <c r="IXN54" s="141"/>
      <c r="IXO54" s="140"/>
      <c r="IXP54" s="428"/>
      <c r="IXQ54" s="428"/>
      <c r="IXR54" s="428"/>
      <c r="IXS54" s="428"/>
      <c r="IXT54" s="428"/>
      <c r="IXU54" s="140"/>
      <c r="IXV54" s="141"/>
      <c r="IXW54" s="140"/>
      <c r="IXX54" s="428"/>
      <c r="IXY54" s="428"/>
      <c r="IXZ54" s="428"/>
      <c r="IYA54" s="428"/>
      <c r="IYB54" s="428"/>
      <c r="IYC54" s="140"/>
      <c r="IYD54" s="141"/>
      <c r="IYE54" s="140"/>
      <c r="IYF54" s="428"/>
      <c r="IYG54" s="428"/>
      <c r="IYH54" s="428"/>
      <c r="IYI54" s="428"/>
      <c r="IYJ54" s="428"/>
      <c r="IYK54" s="140"/>
      <c r="IYL54" s="141"/>
      <c r="IYM54" s="140"/>
      <c r="IYN54" s="428"/>
      <c r="IYO54" s="428"/>
      <c r="IYP54" s="428"/>
      <c r="IYQ54" s="428"/>
      <c r="IYR54" s="428"/>
      <c r="IYS54" s="140"/>
      <c r="IYT54" s="141"/>
      <c r="IYU54" s="140"/>
      <c r="IYV54" s="428"/>
      <c r="IYW54" s="428"/>
      <c r="IYX54" s="428"/>
      <c r="IYY54" s="428"/>
      <c r="IYZ54" s="428"/>
      <c r="IZA54" s="140"/>
      <c r="IZB54" s="141"/>
      <c r="IZC54" s="140"/>
      <c r="IZD54" s="428"/>
      <c r="IZE54" s="428"/>
      <c r="IZF54" s="428"/>
      <c r="IZG54" s="428"/>
      <c r="IZH54" s="428"/>
      <c r="IZI54" s="140"/>
      <c r="IZJ54" s="141"/>
      <c r="IZK54" s="140"/>
      <c r="IZL54" s="428"/>
      <c r="IZM54" s="428"/>
      <c r="IZN54" s="428"/>
      <c r="IZO54" s="428"/>
      <c r="IZP54" s="428"/>
      <c r="IZQ54" s="140"/>
      <c r="IZR54" s="141"/>
      <c r="IZS54" s="140"/>
      <c r="IZT54" s="428"/>
      <c r="IZU54" s="428"/>
      <c r="IZV54" s="428"/>
      <c r="IZW54" s="428"/>
      <c r="IZX54" s="428"/>
      <c r="IZY54" s="140"/>
      <c r="IZZ54" s="141"/>
      <c r="JAA54" s="140"/>
      <c r="JAB54" s="428"/>
      <c r="JAC54" s="428"/>
      <c r="JAD54" s="428"/>
      <c r="JAE54" s="428"/>
      <c r="JAF54" s="428"/>
      <c r="JAG54" s="140"/>
      <c r="JAH54" s="141"/>
      <c r="JAI54" s="140"/>
      <c r="JAJ54" s="428"/>
      <c r="JAK54" s="428"/>
      <c r="JAL54" s="428"/>
      <c r="JAM54" s="428"/>
      <c r="JAN54" s="428"/>
      <c r="JAO54" s="140"/>
      <c r="JAP54" s="141"/>
      <c r="JAQ54" s="140"/>
      <c r="JAR54" s="428"/>
      <c r="JAS54" s="428"/>
      <c r="JAT54" s="428"/>
      <c r="JAU54" s="428"/>
      <c r="JAV54" s="428"/>
      <c r="JAW54" s="140"/>
      <c r="JAX54" s="141"/>
      <c r="JAY54" s="140"/>
      <c r="JAZ54" s="428"/>
      <c r="JBA54" s="428"/>
      <c r="JBB54" s="428"/>
      <c r="JBC54" s="428"/>
      <c r="JBD54" s="428"/>
      <c r="JBE54" s="140"/>
      <c r="JBF54" s="141"/>
      <c r="JBG54" s="140"/>
      <c r="JBH54" s="428"/>
      <c r="JBI54" s="428"/>
      <c r="JBJ54" s="428"/>
      <c r="JBK54" s="428"/>
      <c r="JBL54" s="428"/>
      <c r="JBM54" s="140"/>
      <c r="JBN54" s="141"/>
      <c r="JBO54" s="140"/>
      <c r="JBP54" s="428"/>
      <c r="JBQ54" s="428"/>
      <c r="JBR54" s="428"/>
      <c r="JBS54" s="428"/>
      <c r="JBT54" s="428"/>
      <c r="JBU54" s="140"/>
      <c r="JBV54" s="141"/>
      <c r="JBW54" s="140"/>
      <c r="JBX54" s="428"/>
      <c r="JBY54" s="428"/>
      <c r="JBZ54" s="428"/>
      <c r="JCA54" s="428"/>
      <c r="JCB54" s="428"/>
      <c r="JCC54" s="140"/>
      <c r="JCD54" s="141"/>
      <c r="JCE54" s="140"/>
      <c r="JCF54" s="428"/>
      <c r="JCG54" s="428"/>
      <c r="JCH54" s="428"/>
      <c r="JCI54" s="428"/>
      <c r="JCJ54" s="428"/>
      <c r="JCK54" s="140"/>
      <c r="JCL54" s="141"/>
      <c r="JCM54" s="140"/>
      <c r="JCN54" s="428"/>
      <c r="JCO54" s="428"/>
      <c r="JCP54" s="428"/>
      <c r="JCQ54" s="428"/>
      <c r="JCR54" s="428"/>
      <c r="JCS54" s="140"/>
      <c r="JCT54" s="141"/>
      <c r="JCU54" s="140"/>
      <c r="JCV54" s="428"/>
      <c r="JCW54" s="428"/>
      <c r="JCX54" s="428"/>
      <c r="JCY54" s="428"/>
      <c r="JCZ54" s="428"/>
      <c r="JDA54" s="140"/>
      <c r="JDB54" s="141"/>
      <c r="JDC54" s="140"/>
      <c r="JDD54" s="428"/>
      <c r="JDE54" s="428"/>
      <c r="JDF54" s="428"/>
      <c r="JDG54" s="428"/>
      <c r="JDH54" s="428"/>
      <c r="JDI54" s="140"/>
      <c r="JDJ54" s="141"/>
      <c r="JDK54" s="140"/>
      <c r="JDL54" s="428"/>
      <c r="JDM54" s="428"/>
      <c r="JDN54" s="428"/>
      <c r="JDO54" s="428"/>
      <c r="JDP54" s="428"/>
      <c r="JDQ54" s="140"/>
      <c r="JDR54" s="141"/>
      <c r="JDS54" s="140"/>
      <c r="JDT54" s="428"/>
      <c r="JDU54" s="428"/>
      <c r="JDV54" s="428"/>
      <c r="JDW54" s="428"/>
      <c r="JDX54" s="428"/>
      <c r="JDY54" s="140"/>
      <c r="JDZ54" s="141"/>
      <c r="JEA54" s="140"/>
      <c r="JEB54" s="428"/>
      <c r="JEC54" s="428"/>
      <c r="JED54" s="428"/>
      <c r="JEE54" s="428"/>
      <c r="JEF54" s="428"/>
      <c r="JEG54" s="140"/>
      <c r="JEH54" s="141"/>
      <c r="JEI54" s="140"/>
      <c r="JEJ54" s="428"/>
      <c r="JEK54" s="428"/>
      <c r="JEL54" s="428"/>
      <c r="JEM54" s="428"/>
      <c r="JEN54" s="428"/>
      <c r="JEO54" s="140"/>
      <c r="JEP54" s="141"/>
      <c r="JEQ54" s="140"/>
      <c r="JER54" s="428"/>
      <c r="JES54" s="428"/>
      <c r="JET54" s="428"/>
      <c r="JEU54" s="428"/>
      <c r="JEV54" s="428"/>
      <c r="JEW54" s="140"/>
      <c r="JEX54" s="141"/>
      <c r="JEY54" s="140"/>
      <c r="JEZ54" s="428"/>
      <c r="JFA54" s="428"/>
      <c r="JFB54" s="428"/>
      <c r="JFC54" s="428"/>
      <c r="JFD54" s="428"/>
      <c r="JFE54" s="140"/>
      <c r="JFF54" s="141"/>
      <c r="JFG54" s="140"/>
      <c r="JFH54" s="428"/>
      <c r="JFI54" s="428"/>
      <c r="JFJ54" s="428"/>
      <c r="JFK54" s="428"/>
      <c r="JFL54" s="428"/>
      <c r="JFM54" s="140"/>
      <c r="JFN54" s="141"/>
      <c r="JFO54" s="140"/>
      <c r="JFP54" s="428"/>
      <c r="JFQ54" s="428"/>
      <c r="JFR54" s="428"/>
      <c r="JFS54" s="428"/>
      <c r="JFT54" s="428"/>
      <c r="JFU54" s="140"/>
      <c r="JFV54" s="141"/>
      <c r="JFW54" s="140"/>
      <c r="JFX54" s="428"/>
      <c r="JFY54" s="428"/>
      <c r="JFZ54" s="428"/>
      <c r="JGA54" s="428"/>
      <c r="JGB54" s="428"/>
      <c r="JGC54" s="140"/>
      <c r="JGD54" s="141"/>
      <c r="JGE54" s="140"/>
      <c r="JGF54" s="428"/>
      <c r="JGG54" s="428"/>
      <c r="JGH54" s="428"/>
      <c r="JGI54" s="428"/>
      <c r="JGJ54" s="428"/>
      <c r="JGK54" s="140"/>
      <c r="JGL54" s="141"/>
      <c r="JGM54" s="140"/>
      <c r="JGN54" s="428"/>
      <c r="JGO54" s="428"/>
      <c r="JGP54" s="428"/>
      <c r="JGQ54" s="428"/>
      <c r="JGR54" s="428"/>
      <c r="JGS54" s="140"/>
      <c r="JGT54" s="141"/>
      <c r="JGU54" s="140"/>
      <c r="JGV54" s="428"/>
      <c r="JGW54" s="428"/>
      <c r="JGX54" s="428"/>
      <c r="JGY54" s="428"/>
      <c r="JGZ54" s="428"/>
      <c r="JHA54" s="140"/>
      <c r="JHB54" s="141"/>
      <c r="JHC54" s="140"/>
      <c r="JHD54" s="428"/>
      <c r="JHE54" s="428"/>
      <c r="JHF54" s="428"/>
      <c r="JHG54" s="428"/>
      <c r="JHH54" s="428"/>
      <c r="JHI54" s="140"/>
      <c r="JHJ54" s="141"/>
      <c r="JHK54" s="140"/>
      <c r="JHL54" s="428"/>
      <c r="JHM54" s="428"/>
      <c r="JHN54" s="428"/>
      <c r="JHO54" s="428"/>
      <c r="JHP54" s="428"/>
      <c r="JHQ54" s="140"/>
      <c r="JHR54" s="141"/>
      <c r="JHS54" s="140"/>
      <c r="JHT54" s="428"/>
      <c r="JHU54" s="428"/>
      <c r="JHV54" s="428"/>
      <c r="JHW54" s="428"/>
      <c r="JHX54" s="428"/>
      <c r="JHY54" s="140"/>
      <c r="JHZ54" s="141"/>
      <c r="JIA54" s="140"/>
      <c r="JIB54" s="428"/>
      <c r="JIC54" s="428"/>
      <c r="JID54" s="428"/>
      <c r="JIE54" s="428"/>
      <c r="JIF54" s="428"/>
      <c r="JIG54" s="140"/>
      <c r="JIH54" s="141"/>
      <c r="JII54" s="140"/>
      <c r="JIJ54" s="428"/>
      <c r="JIK54" s="428"/>
      <c r="JIL54" s="428"/>
      <c r="JIM54" s="428"/>
      <c r="JIN54" s="428"/>
      <c r="JIO54" s="140"/>
      <c r="JIP54" s="141"/>
      <c r="JIQ54" s="140"/>
      <c r="JIR54" s="428"/>
      <c r="JIS54" s="428"/>
      <c r="JIT54" s="428"/>
      <c r="JIU54" s="428"/>
      <c r="JIV54" s="428"/>
      <c r="JIW54" s="140"/>
      <c r="JIX54" s="141"/>
      <c r="JIY54" s="140"/>
      <c r="JIZ54" s="428"/>
      <c r="JJA54" s="428"/>
      <c r="JJB54" s="428"/>
      <c r="JJC54" s="428"/>
      <c r="JJD54" s="428"/>
      <c r="JJE54" s="140"/>
      <c r="JJF54" s="141"/>
      <c r="JJG54" s="140"/>
      <c r="JJH54" s="428"/>
      <c r="JJI54" s="428"/>
      <c r="JJJ54" s="428"/>
      <c r="JJK54" s="428"/>
      <c r="JJL54" s="428"/>
      <c r="JJM54" s="140"/>
      <c r="JJN54" s="141"/>
      <c r="JJO54" s="140"/>
      <c r="JJP54" s="428"/>
      <c r="JJQ54" s="428"/>
      <c r="JJR54" s="428"/>
      <c r="JJS54" s="428"/>
      <c r="JJT54" s="428"/>
      <c r="JJU54" s="140"/>
      <c r="JJV54" s="141"/>
      <c r="JJW54" s="140"/>
      <c r="JJX54" s="428"/>
      <c r="JJY54" s="428"/>
      <c r="JJZ54" s="428"/>
      <c r="JKA54" s="428"/>
      <c r="JKB54" s="428"/>
      <c r="JKC54" s="140"/>
      <c r="JKD54" s="141"/>
      <c r="JKE54" s="140"/>
      <c r="JKF54" s="428"/>
      <c r="JKG54" s="428"/>
      <c r="JKH54" s="428"/>
      <c r="JKI54" s="428"/>
      <c r="JKJ54" s="428"/>
      <c r="JKK54" s="140"/>
      <c r="JKL54" s="141"/>
      <c r="JKM54" s="140"/>
      <c r="JKN54" s="428"/>
      <c r="JKO54" s="428"/>
      <c r="JKP54" s="428"/>
      <c r="JKQ54" s="428"/>
      <c r="JKR54" s="428"/>
      <c r="JKS54" s="140"/>
      <c r="JKT54" s="141"/>
      <c r="JKU54" s="140"/>
      <c r="JKV54" s="428"/>
      <c r="JKW54" s="428"/>
      <c r="JKX54" s="428"/>
      <c r="JKY54" s="428"/>
      <c r="JKZ54" s="428"/>
      <c r="JLA54" s="140"/>
      <c r="JLB54" s="141"/>
      <c r="JLC54" s="140"/>
      <c r="JLD54" s="428"/>
      <c r="JLE54" s="428"/>
      <c r="JLF54" s="428"/>
      <c r="JLG54" s="428"/>
      <c r="JLH54" s="428"/>
      <c r="JLI54" s="140"/>
      <c r="JLJ54" s="141"/>
      <c r="JLK54" s="140"/>
      <c r="JLL54" s="428"/>
      <c r="JLM54" s="428"/>
      <c r="JLN54" s="428"/>
      <c r="JLO54" s="428"/>
      <c r="JLP54" s="428"/>
      <c r="JLQ54" s="140"/>
      <c r="JLR54" s="141"/>
      <c r="JLS54" s="140"/>
      <c r="JLT54" s="428"/>
      <c r="JLU54" s="428"/>
      <c r="JLV54" s="428"/>
      <c r="JLW54" s="428"/>
      <c r="JLX54" s="428"/>
      <c r="JLY54" s="140"/>
      <c r="JLZ54" s="141"/>
      <c r="JMA54" s="140"/>
      <c r="JMB54" s="428"/>
      <c r="JMC54" s="428"/>
      <c r="JMD54" s="428"/>
      <c r="JME54" s="428"/>
      <c r="JMF54" s="428"/>
      <c r="JMG54" s="140"/>
      <c r="JMH54" s="141"/>
      <c r="JMI54" s="140"/>
      <c r="JMJ54" s="428"/>
      <c r="JMK54" s="428"/>
      <c r="JML54" s="428"/>
      <c r="JMM54" s="428"/>
      <c r="JMN54" s="428"/>
      <c r="JMO54" s="140"/>
      <c r="JMP54" s="141"/>
      <c r="JMQ54" s="140"/>
      <c r="JMR54" s="428"/>
      <c r="JMS54" s="428"/>
      <c r="JMT54" s="428"/>
      <c r="JMU54" s="428"/>
      <c r="JMV54" s="428"/>
      <c r="JMW54" s="140"/>
      <c r="JMX54" s="141"/>
      <c r="JMY54" s="140"/>
      <c r="JMZ54" s="428"/>
      <c r="JNA54" s="428"/>
      <c r="JNB54" s="428"/>
      <c r="JNC54" s="428"/>
      <c r="JND54" s="428"/>
      <c r="JNE54" s="140"/>
      <c r="JNF54" s="141"/>
      <c r="JNG54" s="140"/>
      <c r="JNH54" s="428"/>
      <c r="JNI54" s="428"/>
      <c r="JNJ54" s="428"/>
      <c r="JNK54" s="428"/>
      <c r="JNL54" s="428"/>
      <c r="JNM54" s="140"/>
      <c r="JNN54" s="141"/>
      <c r="JNO54" s="140"/>
      <c r="JNP54" s="428"/>
      <c r="JNQ54" s="428"/>
      <c r="JNR54" s="428"/>
      <c r="JNS54" s="428"/>
      <c r="JNT54" s="428"/>
      <c r="JNU54" s="140"/>
      <c r="JNV54" s="141"/>
      <c r="JNW54" s="140"/>
      <c r="JNX54" s="428"/>
      <c r="JNY54" s="428"/>
      <c r="JNZ54" s="428"/>
      <c r="JOA54" s="428"/>
      <c r="JOB54" s="428"/>
      <c r="JOC54" s="140"/>
      <c r="JOD54" s="141"/>
      <c r="JOE54" s="140"/>
      <c r="JOF54" s="428"/>
      <c r="JOG54" s="428"/>
      <c r="JOH54" s="428"/>
      <c r="JOI54" s="428"/>
      <c r="JOJ54" s="428"/>
      <c r="JOK54" s="140"/>
      <c r="JOL54" s="141"/>
      <c r="JOM54" s="140"/>
      <c r="JON54" s="428"/>
      <c r="JOO54" s="428"/>
      <c r="JOP54" s="428"/>
      <c r="JOQ54" s="428"/>
      <c r="JOR54" s="428"/>
      <c r="JOS54" s="140"/>
      <c r="JOT54" s="141"/>
      <c r="JOU54" s="140"/>
      <c r="JOV54" s="428"/>
      <c r="JOW54" s="428"/>
      <c r="JOX54" s="428"/>
      <c r="JOY54" s="428"/>
      <c r="JOZ54" s="428"/>
      <c r="JPA54" s="140"/>
      <c r="JPB54" s="141"/>
      <c r="JPC54" s="140"/>
      <c r="JPD54" s="428"/>
      <c r="JPE54" s="428"/>
      <c r="JPF54" s="428"/>
      <c r="JPG54" s="428"/>
      <c r="JPH54" s="428"/>
      <c r="JPI54" s="140"/>
      <c r="JPJ54" s="141"/>
      <c r="JPK54" s="140"/>
      <c r="JPL54" s="428"/>
      <c r="JPM54" s="428"/>
      <c r="JPN54" s="428"/>
      <c r="JPO54" s="428"/>
      <c r="JPP54" s="428"/>
      <c r="JPQ54" s="140"/>
      <c r="JPR54" s="141"/>
      <c r="JPS54" s="140"/>
      <c r="JPT54" s="428"/>
      <c r="JPU54" s="428"/>
      <c r="JPV54" s="428"/>
      <c r="JPW54" s="428"/>
      <c r="JPX54" s="428"/>
      <c r="JPY54" s="140"/>
      <c r="JPZ54" s="141"/>
      <c r="JQA54" s="140"/>
      <c r="JQB54" s="428"/>
      <c r="JQC54" s="428"/>
      <c r="JQD54" s="428"/>
      <c r="JQE54" s="428"/>
      <c r="JQF54" s="428"/>
      <c r="JQG54" s="140"/>
      <c r="JQH54" s="141"/>
      <c r="JQI54" s="140"/>
      <c r="JQJ54" s="428"/>
      <c r="JQK54" s="428"/>
      <c r="JQL54" s="428"/>
      <c r="JQM54" s="428"/>
      <c r="JQN54" s="428"/>
      <c r="JQO54" s="140"/>
      <c r="JQP54" s="141"/>
      <c r="JQQ54" s="140"/>
      <c r="JQR54" s="428"/>
      <c r="JQS54" s="428"/>
      <c r="JQT54" s="428"/>
      <c r="JQU54" s="428"/>
      <c r="JQV54" s="428"/>
      <c r="JQW54" s="140"/>
      <c r="JQX54" s="141"/>
      <c r="JQY54" s="140"/>
      <c r="JQZ54" s="428"/>
      <c r="JRA54" s="428"/>
      <c r="JRB54" s="428"/>
      <c r="JRC54" s="428"/>
      <c r="JRD54" s="428"/>
      <c r="JRE54" s="140"/>
      <c r="JRF54" s="141"/>
      <c r="JRG54" s="140"/>
      <c r="JRH54" s="428"/>
      <c r="JRI54" s="428"/>
      <c r="JRJ54" s="428"/>
      <c r="JRK54" s="428"/>
      <c r="JRL54" s="428"/>
      <c r="JRM54" s="140"/>
      <c r="JRN54" s="141"/>
      <c r="JRO54" s="140"/>
      <c r="JRP54" s="428"/>
      <c r="JRQ54" s="428"/>
      <c r="JRR54" s="428"/>
      <c r="JRS54" s="428"/>
      <c r="JRT54" s="428"/>
      <c r="JRU54" s="140"/>
      <c r="JRV54" s="141"/>
      <c r="JRW54" s="140"/>
      <c r="JRX54" s="428"/>
      <c r="JRY54" s="428"/>
      <c r="JRZ54" s="428"/>
      <c r="JSA54" s="428"/>
      <c r="JSB54" s="428"/>
      <c r="JSC54" s="140"/>
      <c r="JSD54" s="141"/>
      <c r="JSE54" s="140"/>
      <c r="JSF54" s="428"/>
      <c r="JSG54" s="428"/>
      <c r="JSH54" s="428"/>
      <c r="JSI54" s="428"/>
      <c r="JSJ54" s="428"/>
      <c r="JSK54" s="140"/>
      <c r="JSL54" s="141"/>
      <c r="JSM54" s="140"/>
      <c r="JSN54" s="428"/>
      <c r="JSO54" s="428"/>
      <c r="JSP54" s="428"/>
      <c r="JSQ54" s="428"/>
      <c r="JSR54" s="428"/>
      <c r="JSS54" s="140"/>
      <c r="JST54" s="141"/>
      <c r="JSU54" s="140"/>
      <c r="JSV54" s="428"/>
      <c r="JSW54" s="428"/>
      <c r="JSX54" s="428"/>
      <c r="JSY54" s="428"/>
      <c r="JSZ54" s="428"/>
      <c r="JTA54" s="140"/>
      <c r="JTB54" s="141"/>
      <c r="JTC54" s="140"/>
      <c r="JTD54" s="428"/>
      <c r="JTE54" s="428"/>
      <c r="JTF54" s="428"/>
      <c r="JTG54" s="428"/>
      <c r="JTH54" s="428"/>
      <c r="JTI54" s="140"/>
      <c r="JTJ54" s="141"/>
      <c r="JTK54" s="140"/>
      <c r="JTL54" s="428"/>
      <c r="JTM54" s="428"/>
      <c r="JTN54" s="428"/>
      <c r="JTO54" s="428"/>
      <c r="JTP54" s="428"/>
      <c r="JTQ54" s="140"/>
      <c r="JTR54" s="141"/>
      <c r="JTS54" s="140"/>
      <c r="JTT54" s="428"/>
      <c r="JTU54" s="428"/>
      <c r="JTV54" s="428"/>
      <c r="JTW54" s="428"/>
      <c r="JTX54" s="428"/>
      <c r="JTY54" s="140"/>
      <c r="JTZ54" s="141"/>
      <c r="JUA54" s="140"/>
      <c r="JUB54" s="428"/>
      <c r="JUC54" s="428"/>
      <c r="JUD54" s="428"/>
      <c r="JUE54" s="428"/>
      <c r="JUF54" s="428"/>
      <c r="JUG54" s="140"/>
      <c r="JUH54" s="141"/>
      <c r="JUI54" s="140"/>
      <c r="JUJ54" s="428"/>
      <c r="JUK54" s="428"/>
      <c r="JUL54" s="428"/>
      <c r="JUM54" s="428"/>
      <c r="JUN54" s="428"/>
      <c r="JUO54" s="140"/>
      <c r="JUP54" s="141"/>
      <c r="JUQ54" s="140"/>
      <c r="JUR54" s="428"/>
      <c r="JUS54" s="428"/>
      <c r="JUT54" s="428"/>
      <c r="JUU54" s="428"/>
      <c r="JUV54" s="428"/>
      <c r="JUW54" s="140"/>
      <c r="JUX54" s="141"/>
      <c r="JUY54" s="140"/>
      <c r="JUZ54" s="428"/>
      <c r="JVA54" s="428"/>
      <c r="JVB54" s="428"/>
      <c r="JVC54" s="428"/>
      <c r="JVD54" s="428"/>
      <c r="JVE54" s="140"/>
      <c r="JVF54" s="141"/>
      <c r="JVG54" s="140"/>
      <c r="JVH54" s="428"/>
      <c r="JVI54" s="428"/>
      <c r="JVJ54" s="428"/>
      <c r="JVK54" s="428"/>
      <c r="JVL54" s="428"/>
      <c r="JVM54" s="140"/>
      <c r="JVN54" s="141"/>
      <c r="JVO54" s="140"/>
      <c r="JVP54" s="428"/>
      <c r="JVQ54" s="428"/>
      <c r="JVR54" s="428"/>
      <c r="JVS54" s="428"/>
      <c r="JVT54" s="428"/>
      <c r="JVU54" s="140"/>
      <c r="JVV54" s="141"/>
      <c r="JVW54" s="140"/>
      <c r="JVX54" s="428"/>
      <c r="JVY54" s="428"/>
      <c r="JVZ54" s="428"/>
      <c r="JWA54" s="428"/>
      <c r="JWB54" s="428"/>
      <c r="JWC54" s="140"/>
      <c r="JWD54" s="141"/>
      <c r="JWE54" s="140"/>
      <c r="JWF54" s="428"/>
      <c r="JWG54" s="428"/>
      <c r="JWH54" s="428"/>
      <c r="JWI54" s="428"/>
      <c r="JWJ54" s="428"/>
      <c r="JWK54" s="140"/>
      <c r="JWL54" s="141"/>
      <c r="JWM54" s="140"/>
      <c r="JWN54" s="428"/>
      <c r="JWO54" s="428"/>
      <c r="JWP54" s="428"/>
      <c r="JWQ54" s="428"/>
      <c r="JWR54" s="428"/>
      <c r="JWS54" s="140"/>
      <c r="JWT54" s="141"/>
      <c r="JWU54" s="140"/>
      <c r="JWV54" s="428"/>
      <c r="JWW54" s="428"/>
      <c r="JWX54" s="428"/>
      <c r="JWY54" s="428"/>
      <c r="JWZ54" s="428"/>
      <c r="JXA54" s="140"/>
      <c r="JXB54" s="141"/>
      <c r="JXC54" s="140"/>
      <c r="JXD54" s="428"/>
      <c r="JXE54" s="428"/>
      <c r="JXF54" s="428"/>
      <c r="JXG54" s="428"/>
      <c r="JXH54" s="428"/>
      <c r="JXI54" s="140"/>
      <c r="JXJ54" s="141"/>
      <c r="JXK54" s="140"/>
      <c r="JXL54" s="428"/>
      <c r="JXM54" s="428"/>
      <c r="JXN54" s="428"/>
      <c r="JXO54" s="428"/>
      <c r="JXP54" s="428"/>
      <c r="JXQ54" s="140"/>
      <c r="JXR54" s="141"/>
      <c r="JXS54" s="140"/>
      <c r="JXT54" s="428"/>
      <c r="JXU54" s="428"/>
      <c r="JXV54" s="428"/>
      <c r="JXW54" s="428"/>
      <c r="JXX54" s="428"/>
      <c r="JXY54" s="140"/>
      <c r="JXZ54" s="141"/>
      <c r="JYA54" s="140"/>
      <c r="JYB54" s="428"/>
      <c r="JYC54" s="428"/>
      <c r="JYD54" s="428"/>
      <c r="JYE54" s="428"/>
      <c r="JYF54" s="428"/>
      <c r="JYG54" s="140"/>
      <c r="JYH54" s="141"/>
      <c r="JYI54" s="140"/>
      <c r="JYJ54" s="428"/>
      <c r="JYK54" s="428"/>
      <c r="JYL54" s="428"/>
      <c r="JYM54" s="428"/>
      <c r="JYN54" s="428"/>
      <c r="JYO54" s="140"/>
      <c r="JYP54" s="141"/>
      <c r="JYQ54" s="140"/>
      <c r="JYR54" s="428"/>
      <c r="JYS54" s="428"/>
      <c r="JYT54" s="428"/>
      <c r="JYU54" s="428"/>
      <c r="JYV54" s="428"/>
      <c r="JYW54" s="140"/>
      <c r="JYX54" s="141"/>
      <c r="JYY54" s="140"/>
      <c r="JYZ54" s="428"/>
      <c r="JZA54" s="428"/>
      <c r="JZB54" s="428"/>
      <c r="JZC54" s="428"/>
      <c r="JZD54" s="428"/>
      <c r="JZE54" s="140"/>
      <c r="JZF54" s="141"/>
      <c r="JZG54" s="140"/>
      <c r="JZH54" s="428"/>
      <c r="JZI54" s="428"/>
      <c r="JZJ54" s="428"/>
      <c r="JZK54" s="428"/>
      <c r="JZL54" s="428"/>
      <c r="JZM54" s="140"/>
      <c r="JZN54" s="141"/>
      <c r="JZO54" s="140"/>
      <c r="JZP54" s="428"/>
      <c r="JZQ54" s="428"/>
      <c r="JZR54" s="428"/>
      <c r="JZS54" s="428"/>
      <c r="JZT54" s="428"/>
      <c r="JZU54" s="140"/>
      <c r="JZV54" s="141"/>
      <c r="JZW54" s="140"/>
      <c r="JZX54" s="428"/>
      <c r="JZY54" s="428"/>
      <c r="JZZ54" s="428"/>
      <c r="KAA54" s="428"/>
      <c r="KAB54" s="428"/>
      <c r="KAC54" s="140"/>
      <c r="KAD54" s="141"/>
      <c r="KAE54" s="140"/>
      <c r="KAF54" s="428"/>
      <c r="KAG54" s="428"/>
      <c r="KAH54" s="428"/>
      <c r="KAI54" s="428"/>
      <c r="KAJ54" s="428"/>
      <c r="KAK54" s="140"/>
      <c r="KAL54" s="141"/>
      <c r="KAM54" s="140"/>
      <c r="KAN54" s="428"/>
      <c r="KAO54" s="428"/>
      <c r="KAP54" s="428"/>
      <c r="KAQ54" s="428"/>
      <c r="KAR54" s="428"/>
      <c r="KAS54" s="140"/>
      <c r="KAT54" s="141"/>
      <c r="KAU54" s="140"/>
      <c r="KAV54" s="428"/>
      <c r="KAW54" s="428"/>
      <c r="KAX54" s="428"/>
      <c r="KAY54" s="428"/>
      <c r="KAZ54" s="428"/>
      <c r="KBA54" s="140"/>
      <c r="KBB54" s="141"/>
      <c r="KBC54" s="140"/>
      <c r="KBD54" s="428"/>
      <c r="KBE54" s="428"/>
      <c r="KBF54" s="428"/>
      <c r="KBG54" s="428"/>
      <c r="KBH54" s="428"/>
      <c r="KBI54" s="140"/>
      <c r="KBJ54" s="141"/>
      <c r="KBK54" s="140"/>
      <c r="KBL54" s="428"/>
      <c r="KBM54" s="428"/>
      <c r="KBN54" s="428"/>
      <c r="KBO54" s="428"/>
      <c r="KBP54" s="428"/>
      <c r="KBQ54" s="140"/>
      <c r="KBR54" s="141"/>
      <c r="KBS54" s="140"/>
      <c r="KBT54" s="428"/>
      <c r="KBU54" s="428"/>
      <c r="KBV54" s="428"/>
      <c r="KBW54" s="428"/>
      <c r="KBX54" s="428"/>
      <c r="KBY54" s="140"/>
      <c r="KBZ54" s="141"/>
      <c r="KCA54" s="140"/>
      <c r="KCB54" s="428"/>
      <c r="KCC54" s="428"/>
      <c r="KCD54" s="428"/>
      <c r="KCE54" s="428"/>
      <c r="KCF54" s="428"/>
      <c r="KCG54" s="140"/>
      <c r="KCH54" s="141"/>
      <c r="KCI54" s="140"/>
      <c r="KCJ54" s="428"/>
      <c r="KCK54" s="428"/>
      <c r="KCL54" s="428"/>
      <c r="KCM54" s="428"/>
      <c r="KCN54" s="428"/>
      <c r="KCO54" s="140"/>
      <c r="KCP54" s="141"/>
      <c r="KCQ54" s="140"/>
      <c r="KCR54" s="428"/>
      <c r="KCS54" s="428"/>
      <c r="KCT54" s="428"/>
      <c r="KCU54" s="428"/>
      <c r="KCV54" s="428"/>
      <c r="KCW54" s="140"/>
      <c r="KCX54" s="141"/>
      <c r="KCY54" s="140"/>
      <c r="KCZ54" s="428"/>
      <c r="KDA54" s="428"/>
      <c r="KDB54" s="428"/>
      <c r="KDC54" s="428"/>
      <c r="KDD54" s="428"/>
      <c r="KDE54" s="140"/>
      <c r="KDF54" s="141"/>
      <c r="KDG54" s="140"/>
      <c r="KDH54" s="428"/>
      <c r="KDI54" s="428"/>
      <c r="KDJ54" s="428"/>
      <c r="KDK54" s="428"/>
      <c r="KDL54" s="428"/>
      <c r="KDM54" s="140"/>
      <c r="KDN54" s="141"/>
      <c r="KDO54" s="140"/>
      <c r="KDP54" s="428"/>
      <c r="KDQ54" s="428"/>
      <c r="KDR54" s="428"/>
      <c r="KDS54" s="428"/>
      <c r="KDT54" s="428"/>
      <c r="KDU54" s="140"/>
      <c r="KDV54" s="141"/>
      <c r="KDW54" s="140"/>
      <c r="KDX54" s="428"/>
      <c r="KDY54" s="428"/>
      <c r="KDZ54" s="428"/>
      <c r="KEA54" s="428"/>
      <c r="KEB54" s="428"/>
      <c r="KEC54" s="140"/>
      <c r="KED54" s="141"/>
      <c r="KEE54" s="140"/>
      <c r="KEF54" s="428"/>
      <c r="KEG54" s="428"/>
      <c r="KEH54" s="428"/>
      <c r="KEI54" s="428"/>
      <c r="KEJ54" s="428"/>
      <c r="KEK54" s="140"/>
      <c r="KEL54" s="141"/>
      <c r="KEM54" s="140"/>
      <c r="KEN54" s="428"/>
      <c r="KEO54" s="428"/>
      <c r="KEP54" s="428"/>
      <c r="KEQ54" s="428"/>
      <c r="KER54" s="428"/>
      <c r="KES54" s="140"/>
      <c r="KET54" s="141"/>
      <c r="KEU54" s="140"/>
      <c r="KEV54" s="428"/>
      <c r="KEW54" s="428"/>
      <c r="KEX54" s="428"/>
      <c r="KEY54" s="428"/>
      <c r="KEZ54" s="428"/>
      <c r="KFA54" s="140"/>
      <c r="KFB54" s="141"/>
      <c r="KFC54" s="140"/>
      <c r="KFD54" s="428"/>
      <c r="KFE54" s="428"/>
      <c r="KFF54" s="428"/>
      <c r="KFG54" s="428"/>
      <c r="KFH54" s="428"/>
      <c r="KFI54" s="140"/>
      <c r="KFJ54" s="141"/>
      <c r="KFK54" s="140"/>
      <c r="KFL54" s="428"/>
      <c r="KFM54" s="428"/>
      <c r="KFN54" s="428"/>
      <c r="KFO54" s="428"/>
      <c r="KFP54" s="428"/>
      <c r="KFQ54" s="140"/>
      <c r="KFR54" s="141"/>
      <c r="KFS54" s="140"/>
      <c r="KFT54" s="428"/>
      <c r="KFU54" s="428"/>
      <c r="KFV54" s="428"/>
      <c r="KFW54" s="428"/>
      <c r="KFX54" s="428"/>
      <c r="KFY54" s="140"/>
      <c r="KFZ54" s="141"/>
      <c r="KGA54" s="140"/>
      <c r="KGB54" s="428"/>
      <c r="KGC54" s="428"/>
      <c r="KGD54" s="428"/>
      <c r="KGE54" s="428"/>
      <c r="KGF54" s="428"/>
      <c r="KGG54" s="140"/>
      <c r="KGH54" s="141"/>
      <c r="KGI54" s="140"/>
      <c r="KGJ54" s="428"/>
      <c r="KGK54" s="428"/>
      <c r="KGL54" s="428"/>
      <c r="KGM54" s="428"/>
      <c r="KGN54" s="428"/>
      <c r="KGO54" s="140"/>
      <c r="KGP54" s="141"/>
      <c r="KGQ54" s="140"/>
      <c r="KGR54" s="428"/>
      <c r="KGS54" s="428"/>
      <c r="KGT54" s="428"/>
      <c r="KGU54" s="428"/>
      <c r="KGV54" s="428"/>
      <c r="KGW54" s="140"/>
      <c r="KGX54" s="141"/>
      <c r="KGY54" s="140"/>
      <c r="KGZ54" s="428"/>
      <c r="KHA54" s="428"/>
      <c r="KHB54" s="428"/>
      <c r="KHC54" s="428"/>
      <c r="KHD54" s="428"/>
      <c r="KHE54" s="140"/>
      <c r="KHF54" s="141"/>
      <c r="KHG54" s="140"/>
      <c r="KHH54" s="428"/>
      <c r="KHI54" s="428"/>
      <c r="KHJ54" s="428"/>
      <c r="KHK54" s="428"/>
      <c r="KHL54" s="428"/>
      <c r="KHM54" s="140"/>
      <c r="KHN54" s="141"/>
      <c r="KHO54" s="140"/>
      <c r="KHP54" s="428"/>
      <c r="KHQ54" s="428"/>
      <c r="KHR54" s="428"/>
      <c r="KHS54" s="428"/>
      <c r="KHT54" s="428"/>
      <c r="KHU54" s="140"/>
      <c r="KHV54" s="141"/>
      <c r="KHW54" s="140"/>
      <c r="KHX54" s="428"/>
      <c r="KHY54" s="428"/>
      <c r="KHZ54" s="428"/>
      <c r="KIA54" s="428"/>
      <c r="KIB54" s="428"/>
      <c r="KIC54" s="140"/>
      <c r="KID54" s="141"/>
      <c r="KIE54" s="140"/>
      <c r="KIF54" s="428"/>
      <c r="KIG54" s="428"/>
      <c r="KIH54" s="428"/>
      <c r="KII54" s="428"/>
      <c r="KIJ54" s="428"/>
      <c r="KIK54" s="140"/>
      <c r="KIL54" s="141"/>
      <c r="KIM54" s="140"/>
      <c r="KIN54" s="428"/>
      <c r="KIO54" s="428"/>
      <c r="KIP54" s="428"/>
      <c r="KIQ54" s="428"/>
      <c r="KIR54" s="428"/>
      <c r="KIS54" s="140"/>
      <c r="KIT54" s="141"/>
      <c r="KIU54" s="140"/>
      <c r="KIV54" s="428"/>
      <c r="KIW54" s="428"/>
      <c r="KIX54" s="428"/>
      <c r="KIY54" s="428"/>
      <c r="KIZ54" s="428"/>
      <c r="KJA54" s="140"/>
      <c r="KJB54" s="141"/>
      <c r="KJC54" s="140"/>
      <c r="KJD54" s="428"/>
      <c r="KJE54" s="428"/>
      <c r="KJF54" s="428"/>
      <c r="KJG54" s="428"/>
      <c r="KJH54" s="428"/>
      <c r="KJI54" s="140"/>
      <c r="KJJ54" s="141"/>
      <c r="KJK54" s="140"/>
      <c r="KJL54" s="428"/>
      <c r="KJM54" s="428"/>
      <c r="KJN54" s="428"/>
      <c r="KJO54" s="428"/>
      <c r="KJP54" s="428"/>
      <c r="KJQ54" s="140"/>
      <c r="KJR54" s="141"/>
      <c r="KJS54" s="140"/>
      <c r="KJT54" s="428"/>
      <c r="KJU54" s="428"/>
      <c r="KJV54" s="428"/>
      <c r="KJW54" s="428"/>
      <c r="KJX54" s="428"/>
      <c r="KJY54" s="140"/>
      <c r="KJZ54" s="141"/>
      <c r="KKA54" s="140"/>
      <c r="KKB54" s="428"/>
      <c r="KKC54" s="428"/>
      <c r="KKD54" s="428"/>
      <c r="KKE54" s="428"/>
      <c r="KKF54" s="428"/>
      <c r="KKG54" s="140"/>
      <c r="KKH54" s="141"/>
      <c r="KKI54" s="140"/>
      <c r="KKJ54" s="428"/>
      <c r="KKK54" s="428"/>
      <c r="KKL54" s="428"/>
      <c r="KKM54" s="428"/>
      <c r="KKN54" s="428"/>
      <c r="KKO54" s="140"/>
      <c r="KKP54" s="141"/>
      <c r="KKQ54" s="140"/>
      <c r="KKR54" s="428"/>
      <c r="KKS54" s="428"/>
      <c r="KKT54" s="428"/>
      <c r="KKU54" s="428"/>
      <c r="KKV54" s="428"/>
      <c r="KKW54" s="140"/>
      <c r="KKX54" s="141"/>
      <c r="KKY54" s="140"/>
      <c r="KKZ54" s="428"/>
      <c r="KLA54" s="428"/>
      <c r="KLB54" s="428"/>
      <c r="KLC54" s="428"/>
      <c r="KLD54" s="428"/>
      <c r="KLE54" s="140"/>
      <c r="KLF54" s="141"/>
      <c r="KLG54" s="140"/>
      <c r="KLH54" s="428"/>
      <c r="KLI54" s="428"/>
      <c r="KLJ54" s="428"/>
      <c r="KLK54" s="428"/>
      <c r="KLL54" s="428"/>
      <c r="KLM54" s="140"/>
      <c r="KLN54" s="141"/>
      <c r="KLO54" s="140"/>
      <c r="KLP54" s="428"/>
      <c r="KLQ54" s="428"/>
      <c r="KLR54" s="428"/>
      <c r="KLS54" s="428"/>
      <c r="KLT54" s="428"/>
      <c r="KLU54" s="140"/>
      <c r="KLV54" s="141"/>
      <c r="KLW54" s="140"/>
      <c r="KLX54" s="428"/>
      <c r="KLY54" s="428"/>
      <c r="KLZ54" s="428"/>
      <c r="KMA54" s="428"/>
      <c r="KMB54" s="428"/>
      <c r="KMC54" s="140"/>
      <c r="KMD54" s="141"/>
      <c r="KME54" s="140"/>
      <c r="KMF54" s="428"/>
      <c r="KMG54" s="428"/>
      <c r="KMH54" s="428"/>
      <c r="KMI54" s="428"/>
      <c r="KMJ54" s="428"/>
      <c r="KMK54" s="140"/>
      <c r="KML54" s="141"/>
      <c r="KMM54" s="140"/>
      <c r="KMN54" s="428"/>
      <c r="KMO54" s="428"/>
      <c r="KMP54" s="428"/>
      <c r="KMQ54" s="428"/>
      <c r="KMR54" s="428"/>
      <c r="KMS54" s="140"/>
      <c r="KMT54" s="141"/>
      <c r="KMU54" s="140"/>
      <c r="KMV54" s="428"/>
      <c r="KMW54" s="428"/>
      <c r="KMX54" s="428"/>
      <c r="KMY54" s="428"/>
      <c r="KMZ54" s="428"/>
      <c r="KNA54" s="140"/>
      <c r="KNB54" s="141"/>
      <c r="KNC54" s="140"/>
      <c r="KND54" s="428"/>
      <c r="KNE54" s="428"/>
      <c r="KNF54" s="428"/>
      <c r="KNG54" s="428"/>
      <c r="KNH54" s="428"/>
      <c r="KNI54" s="140"/>
      <c r="KNJ54" s="141"/>
      <c r="KNK54" s="140"/>
      <c r="KNL54" s="428"/>
      <c r="KNM54" s="428"/>
      <c r="KNN54" s="428"/>
      <c r="KNO54" s="428"/>
      <c r="KNP54" s="428"/>
      <c r="KNQ54" s="140"/>
      <c r="KNR54" s="141"/>
      <c r="KNS54" s="140"/>
      <c r="KNT54" s="428"/>
      <c r="KNU54" s="428"/>
      <c r="KNV54" s="428"/>
      <c r="KNW54" s="428"/>
      <c r="KNX54" s="428"/>
      <c r="KNY54" s="140"/>
      <c r="KNZ54" s="141"/>
      <c r="KOA54" s="140"/>
      <c r="KOB54" s="428"/>
      <c r="KOC54" s="428"/>
      <c r="KOD54" s="428"/>
      <c r="KOE54" s="428"/>
      <c r="KOF54" s="428"/>
      <c r="KOG54" s="140"/>
      <c r="KOH54" s="141"/>
      <c r="KOI54" s="140"/>
      <c r="KOJ54" s="428"/>
      <c r="KOK54" s="428"/>
      <c r="KOL54" s="428"/>
      <c r="KOM54" s="428"/>
      <c r="KON54" s="428"/>
      <c r="KOO54" s="140"/>
      <c r="KOP54" s="141"/>
      <c r="KOQ54" s="140"/>
      <c r="KOR54" s="428"/>
      <c r="KOS54" s="428"/>
      <c r="KOT54" s="428"/>
      <c r="KOU54" s="428"/>
      <c r="KOV54" s="428"/>
      <c r="KOW54" s="140"/>
      <c r="KOX54" s="141"/>
      <c r="KOY54" s="140"/>
      <c r="KOZ54" s="428"/>
      <c r="KPA54" s="428"/>
      <c r="KPB54" s="428"/>
      <c r="KPC54" s="428"/>
      <c r="KPD54" s="428"/>
      <c r="KPE54" s="140"/>
      <c r="KPF54" s="141"/>
      <c r="KPG54" s="140"/>
      <c r="KPH54" s="428"/>
      <c r="KPI54" s="428"/>
      <c r="KPJ54" s="428"/>
      <c r="KPK54" s="428"/>
      <c r="KPL54" s="428"/>
      <c r="KPM54" s="140"/>
      <c r="KPN54" s="141"/>
      <c r="KPO54" s="140"/>
      <c r="KPP54" s="428"/>
      <c r="KPQ54" s="428"/>
      <c r="KPR54" s="428"/>
      <c r="KPS54" s="428"/>
      <c r="KPT54" s="428"/>
      <c r="KPU54" s="140"/>
      <c r="KPV54" s="141"/>
      <c r="KPW54" s="140"/>
      <c r="KPX54" s="428"/>
      <c r="KPY54" s="428"/>
      <c r="KPZ54" s="428"/>
      <c r="KQA54" s="428"/>
      <c r="KQB54" s="428"/>
      <c r="KQC54" s="140"/>
      <c r="KQD54" s="141"/>
      <c r="KQE54" s="140"/>
      <c r="KQF54" s="428"/>
      <c r="KQG54" s="428"/>
      <c r="KQH54" s="428"/>
      <c r="KQI54" s="428"/>
      <c r="KQJ54" s="428"/>
      <c r="KQK54" s="140"/>
      <c r="KQL54" s="141"/>
      <c r="KQM54" s="140"/>
      <c r="KQN54" s="428"/>
      <c r="KQO54" s="428"/>
      <c r="KQP54" s="428"/>
      <c r="KQQ54" s="428"/>
      <c r="KQR54" s="428"/>
      <c r="KQS54" s="140"/>
      <c r="KQT54" s="141"/>
      <c r="KQU54" s="140"/>
      <c r="KQV54" s="428"/>
      <c r="KQW54" s="428"/>
      <c r="KQX54" s="428"/>
      <c r="KQY54" s="428"/>
      <c r="KQZ54" s="428"/>
      <c r="KRA54" s="140"/>
      <c r="KRB54" s="141"/>
      <c r="KRC54" s="140"/>
      <c r="KRD54" s="428"/>
      <c r="KRE54" s="428"/>
      <c r="KRF54" s="428"/>
      <c r="KRG54" s="428"/>
      <c r="KRH54" s="428"/>
      <c r="KRI54" s="140"/>
      <c r="KRJ54" s="141"/>
      <c r="KRK54" s="140"/>
      <c r="KRL54" s="428"/>
      <c r="KRM54" s="428"/>
      <c r="KRN54" s="428"/>
      <c r="KRO54" s="428"/>
      <c r="KRP54" s="428"/>
      <c r="KRQ54" s="140"/>
      <c r="KRR54" s="141"/>
      <c r="KRS54" s="140"/>
      <c r="KRT54" s="428"/>
      <c r="KRU54" s="428"/>
      <c r="KRV54" s="428"/>
      <c r="KRW54" s="428"/>
      <c r="KRX54" s="428"/>
      <c r="KRY54" s="140"/>
      <c r="KRZ54" s="141"/>
      <c r="KSA54" s="140"/>
      <c r="KSB54" s="428"/>
      <c r="KSC54" s="428"/>
      <c r="KSD54" s="428"/>
      <c r="KSE54" s="428"/>
      <c r="KSF54" s="428"/>
      <c r="KSG54" s="140"/>
      <c r="KSH54" s="141"/>
      <c r="KSI54" s="140"/>
      <c r="KSJ54" s="428"/>
      <c r="KSK54" s="428"/>
      <c r="KSL54" s="428"/>
      <c r="KSM54" s="428"/>
      <c r="KSN54" s="428"/>
      <c r="KSO54" s="140"/>
      <c r="KSP54" s="141"/>
      <c r="KSQ54" s="140"/>
      <c r="KSR54" s="428"/>
      <c r="KSS54" s="428"/>
      <c r="KST54" s="428"/>
      <c r="KSU54" s="428"/>
      <c r="KSV54" s="428"/>
      <c r="KSW54" s="140"/>
      <c r="KSX54" s="141"/>
      <c r="KSY54" s="140"/>
      <c r="KSZ54" s="428"/>
      <c r="KTA54" s="428"/>
      <c r="KTB54" s="428"/>
      <c r="KTC54" s="428"/>
      <c r="KTD54" s="428"/>
      <c r="KTE54" s="140"/>
      <c r="KTF54" s="141"/>
      <c r="KTG54" s="140"/>
      <c r="KTH54" s="428"/>
      <c r="KTI54" s="428"/>
      <c r="KTJ54" s="428"/>
      <c r="KTK54" s="428"/>
      <c r="KTL54" s="428"/>
      <c r="KTM54" s="140"/>
      <c r="KTN54" s="141"/>
      <c r="KTO54" s="140"/>
      <c r="KTP54" s="428"/>
      <c r="KTQ54" s="428"/>
      <c r="KTR54" s="428"/>
      <c r="KTS54" s="428"/>
      <c r="KTT54" s="428"/>
      <c r="KTU54" s="140"/>
      <c r="KTV54" s="141"/>
      <c r="KTW54" s="140"/>
      <c r="KTX54" s="428"/>
      <c r="KTY54" s="428"/>
      <c r="KTZ54" s="428"/>
      <c r="KUA54" s="428"/>
      <c r="KUB54" s="428"/>
      <c r="KUC54" s="140"/>
      <c r="KUD54" s="141"/>
      <c r="KUE54" s="140"/>
      <c r="KUF54" s="428"/>
      <c r="KUG54" s="428"/>
      <c r="KUH54" s="428"/>
      <c r="KUI54" s="428"/>
      <c r="KUJ54" s="428"/>
      <c r="KUK54" s="140"/>
      <c r="KUL54" s="141"/>
      <c r="KUM54" s="140"/>
      <c r="KUN54" s="428"/>
      <c r="KUO54" s="428"/>
      <c r="KUP54" s="428"/>
      <c r="KUQ54" s="428"/>
      <c r="KUR54" s="428"/>
      <c r="KUS54" s="140"/>
      <c r="KUT54" s="141"/>
      <c r="KUU54" s="140"/>
      <c r="KUV54" s="428"/>
      <c r="KUW54" s="428"/>
      <c r="KUX54" s="428"/>
      <c r="KUY54" s="428"/>
      <c r="KUZ54" s="428"/>
      <c r="KVA54" s="140"/>
      <c r="KVB54" s="141"/>
      <c r="KVC54" s="140"/>
      <c r="KVD54" s="428"/>
      <c r="KVE54" s="428"/>
      <c r="KVF54" s="428"/>
      <c r="KVG54" s="428"/>
      <c r="KVH54" s="428"/>
      <c r="KVI54" s="140"/>
      <c r="KVJ54" s="141"/>
      <c r="KVK54" s="140"/>
      <c r="KVL54" s="428"/>
      <c r="KVM54" s="428"/>
      <c r="KVN54" s="428"/>
      <c r="KVO54" s="428"/>
      <c r="KVP54" s="428"/>
      <c r="KVQ54" s="140"/>
      <c r="KVR54" s="141"/>
      <c r="KVS54" s="140"/>
      <c r="KVT54" s="428"/>
      <c r="KVU54" s="428"/>
      <c r="KVV54" s="428"/>
      <c r="KVW54" s="428"/>
      <c r="KVX54" s="428"/>
      <c r="KVY54" s="140"/>
      <c r="KVZ54" s="141"/>
      <c r="KWA54" s="140"/>
      <c r="KWB54" s="428"/>
      <c r="KWC54" s="428"/>
      <c r="KWD54" s="428"/>
      <c r="KWE54" s="428"/>
      <c r="KWF54" s="428"/>
      <c r="KWG54" s="140"/>
      <c r="KWH54" s="141"/>
      <c r="KWI54" s="140"/>
      <c r="KWJ54" s="428"/>
      <c r="KWK54" s="428"/>
      <c r="KWL54" s="428"/>
      <c r="KWM54" s="428"/>
      <c r="KWN54" s="428"/>
      <c r="KWO54" s="140"/>
      <c r="KWP54" s="141"/>
      <c r="KWQ54" s="140"/>
      <c r="KWR54" s="428"/>
      <c r="KWS54" s="428"/>
      <c r="KWT54" s="428"/>
      <c r="KWU54" s="428"/>
      <c r="KWV54" s="428"/>
      <c r="KWW54" s="140"/>
      <c r="KWX54" s="141"/>
      <c r="KWY54" s="140"/>
      <c r="KWZ54" s="428"/>
      <c r="KXA54" s="428"/>
      <c r="KXB54" s="428"/>
      <c r="KXC54" s="428"/>
      <c r="KXD54" s="428"/>
      <c r="KXE54" s="140"/>
      <c r="KXF54" s="141"/>
      <c r="KXG54" s="140"/>
      <c r="KXH54" s="428"/>
      <c r="KXI54" s="428"/>
      <c r="KXJ54" s="428"/>
      <c r="KXK54" s="428"/>
      <c r="KXL54" s="428"/>
      <c r="KXM54" s="140"/>
      <c r="KXN54" s="141"/>
      <c r="KXO54" s="140"/>
      <c r="KXP54" s="428"/>
      <c r="KXQ54" s="428"/>
      <c r="KXR54" s="428"/>
      <c r="KXS54" s="428"/>
      <c r="KXT54" s="428"/>
      <c r="KXU54" s="140"/>
      <c r="KXV54" s="141"/>
      <c r="KXW54" s="140"/>
      <c r="KXX54" s="428"/>
      <c r="KXY54" s="428"/>
      <c r="KXZ54" s="428"/>
      <c r="KYA54" s="428"/>
      <c r="KYB54" s="428"/>
      <c r="KYC54" s="140"/>
      <c r="KYD54" s="141"/>
      <c r="KYE54" s="140"/>
      <c r="KYF54" s="428"/>
      <c r="KYG54" s="428"/>
      <c r="KYH54" s="428"/>
      <c r="KYI54" s="428"/>
      <c r="KYJ54" s="428"/>
      <c r="KYK54" s="140"/>
      <c r="KYL54" s="141"/>
      <c r="KYM54" s="140"/>
      <c r="KYN54" s="428"/>
      <c r="KYO54" s="428"/>
      <c r="KYP54" s="428"/>
      <c r="KYQ54" s="428"/>
      <c r="KYR54" s="428"/>
      <c r="KYS54" s="140"/>
      <c r="KYT54" s="141"/>
      <c r="KYU54" s="140"/>
      <c r="KYV54" s="428"/>
      <c r="KYW54" s="428"/>
      <c r="KYX54" s="428"/>
      <c r="KYY54" s="428"/>
      <c r="KYZ54" s="428"/>
      <c r="KZA54" s="140"/>
      <c r="KZB54" s="141"/>
      <c r="KZC54" s="140"/>
      <c r="KZD54" s="428"/>
      <c r="KZE54" s="428"/>
      <c r="KZF54" s="428"/>
      <c r="KZG54" s="428"/>
      <c r="KZH54" s="428"/>
      <c r="KZI54" s="140"/>
      <c r="KZJ54" s="141"/>
      <c r="KZK54" s="140"/>
      <c r="KZL54" s="428"/>
      <c r="KZM54" s="428"/>
      <c r="KZN54" s="428"/>
      <c r="KZO54" s="428"/>
      <c r="KZP54" s="428"/>
      <c r="KZQ54" s="140"/>
      <c r="KZR54" s="141"/>
      <c r="KZS54" s="140"/>
      <c r="KZT54" s="428"/>
      <c r="KZU54" s="428"/>
      <c r="KZV54" s="428"/>
      <c r="KZW54" s="428"/>
      <c r="KZX54" s="428"/>
      <c r="KZY54" s="140"/>
      <c r="KZZ54" s="141"/>
      <c r="LAA54" s="140"/>
      <c r="LAB54" s="428"/>
      <c r="LAC54" s="428"/>
      <c r="LAD54" s="428"/>
      <c r="LAE54" s="428"/>
      <c r="LAF54" s="428"/>
      <c r="LAG54" s="140"/>
      <c r="LAH54" s="141"/>
      <c r="LAI54" s="140"/>
      <c r="LAJ54" s="428"/>
      <c r="LAK54" s="428"/>
      <c r="LAL54" s="428"/>
      <c r="LAM54" s="428"/>
      <c r="LAN54" s="428"/>
      <c r="LAO54" s="140"/>
      <c r="LAP54" s="141"/>
      <c r="LAQ54" s="140"/>
      <c r="LAR54" s="428"/>
      <c r="LAS54" s="428"/>
      <c r="LAT54" s="428"/>
      <c r="LAU54" s="428"/>
      <c r="LAV54" s="428"/>
      <c r="LAW54" s="140"/>
      <c r="LAX54" s="141"/>
      <c r="LAY54" s="140"/>
      <c r="LAZ54" s="428"/>
      <c r="LBA54" s="428"/>
      <c r="LBB54" s="428"/>
      <c r="LBC54" s="428"/>
      <c r="LBD54" s="428"/>
      <c r="LBE54" s="140"/>
      <c r="LBF54" s="141"/>
      <c r="LBG54" s="140"/>
      <c r="LBH54" s="428"/>
      <c r="LBI54" s="428"/>
      <c r="LBJ54" s="428"/>
      <c r="LBK54" s="428"/>
      <c r="LBL54" s="428"/>
      <c r="LBM54" s="140"/>
      <c r="LBN54" s="141"/>
      <c r="LBO54" s="140"/>
      <c r="LBP54" s="428"/>
      <c r="LBQ54" s="428"/>
      <c r="LBR54" s="428"/>
      <c r="LBS54" s="428"/>
      <c r="LBT54" s="428"/>
      <c r="LBU54" s="140"/>
      <c r="LBV54" s="141"/>
      <c r="LBW54" s="140"/>
      <c r="LBX54" s="428"/>
      <c r="LBY54" s="428"/>
      <c r="LBZ54" s="428"/>
      <c r="LCA54" s="428"/>
      <c r="LCB54" s="428"/>
      <c r="LCC54" s="140"/>
      <c r="LCD54" s="141"/>
      <c r="LCE54" s="140"/>
      <c r="LCF54" s="428"/>
      <c r="LCG54" s="428"/>
      <c r="LCH54" s="428"/>
      <c r="LCI54" s="428"/>
      <c r="LCJ54" s="428"/>
      <c r="LCK54" s="140"/>
      <c r="LCL54" s="141"/>
      <c r="LCM54" s="140"/>
      <c r="LCN54" s="428"/>
      <c r="LCO54" s="428"/>
      <c r="LCP54" s="428"/>
      <c r="LCQ54" s="428"/>
      <c r="LCR54" s="428"/>
      <c r="LCS54" s="140"/>
      <c r="LCT54" s="141"/>
      <c r="LCU54" s="140"/>
      <c r="LCV54" s="428"/>
      <c r="LCW54" s="428"/>
      <c r="LCX54" s="428"/>
      <c r="LCY54" s="428"/>
      <c r="LCZ54" s="428"/>
      <c r="LDA54" s="140"/>
      <c r="LDB54" s="141"/>
      <c r="LDC54" s="140"/>
      <c r="LDD54" s="428"/>
      <c r="LDE54" s="428"/>
      <c r="LDF54" s="428"/>
      <c r="LDG54" s="428"/>
      <c r="LDH54" s="428"/>
      <c r="LDI54" s="140"/>
      <c r="LDJ54" s="141"/>
      <c r="LDK54" s="140"/>
      <c r="LDL54" s="428"/>
      <c r="LDM54" s="428"/>
      <c r="LDN54" s="428"/>
      <c r="LDO54" s="428"/>
      <c r="LDP54" s="428"/>
      <c r="LDQ54" s="140"/>
      <c r="LDR54" s="141"/>
      <c r="LDS54" s="140"/>
      <c r="LDT54" s="428"/>
      <c r="LDU54" s="428"/>
      <c r="LDV54" s="428"/>
      <c r="LDW54" s="428"/>
      <c r="LDX54" s="428"/>
      <c r="LDY54" s="140"/>
      <c r="LDZ54" s="141"/>
      <c r="LEA54" s="140"/>
      <c r="LEB54" s="428"/>
      <c r="LEC54" s="428"/>
      <c r="LED54" s="428"/>
      <c r="LEE54" s="428"/>
      <c r="LEF54" s="428"/>
      <c r="LEG54" s="140"/>
      <c r="LEH54" s="141"/>
      <c r="LEI54" s="140"/>
      <c r="LEJ54" s="428"/>
      <c r="LEK54" s="428"/>
      <c r="LEL54" s="428"/>
      <c r="LEM54" s="428"/>
      <c r="LEN54" s="428"/>
      <c r="LEO54" s="140"/>
      <c r="LEP54" s="141"/>
      <c r="LEQ54" s="140"/>
      <c r="LER54" s="428"/>
      <c r="LES54" s="428"/>
      <c r="LET54" s="428"/>
      <c r="LEU54" s="428"/>
      <c r="LEV54" s="428"/>
      <c r="LEW54" s="140"/>
      <c r="LEX54" s="141"/>
      <c r="LEY54" s="140"/>
      <c r="LEZ54" s="428"/>
      <c r="LFA54" s="428"/>
      <c r="LFB54" s="428"/>
      <c r="LFC54" s="428"/>
      <c r="LFD54" s="428"/>
      <c r="LFE54" s="140"/>
      <c r="LFF54" s="141"/>
      <c r="LFG54" s="140"/>
      <c r="LFH54" s="428"/>
      <c r="LFI54" s="428"/>
      <c r="LFJ54" s="428"/>
      <c r="LFK54" s="428"/>
      <c r="LFL54" s="428"/>
      <c r="LFM54" s="140"/>
      <c r="LFN54" s="141"/>
      <c r="LFO54" s="140"/>
      <c r="LFP54" s="428"/>
      <c r="LFQ54" s="428"/>
      <c r="LFR54" s="428"/>
      <c r="LFS54" s="428"/>
      <c r="LFT54" s="428"/>
      <c r="LFU54" s="140"/>
      <c r="LFV54" s="141"/>
      <c r="LFW54" s="140"/>
      <c r="LFX54" s="428"/>
      <c r="LFY54" s="428"/>
      <c r="LFZ54" s="428"/>
      <c r="LGA54" s="428"/>
      <c r="LGB54" s="428"/>
      <c r="LGC54" s="140"/>
      <c r="LGD54" s="141"/>
      <c r="LGE54" s="140"/>
      <c r="LGF54" s="428"/>
      <c r="LGG54" s="428"/>
      <c r="LGH54" s="428"/>
      <c r="LGI54" s="428"/>
      <c r="LGJ54" s="428"/>
      <c r="LGK54" s="140"/>
      <c r="LGL54" s="141"/>
      <c r="LGM54" s="140"/>
      <c r="LGN54" s="428"/>
      <c r="LGO54" s="428"/>
      <c r="LGP54" s="428"/>
      <c r="LGQ54" s="428"/>
      <c r="LGR54" s="428"/>
      <c r="LGS54" s="140"/>
      <c r="LGT54" s="141"/>
      <c r="LGU54" s="140"/>
      <c r="LGV54" s="428"/>
      <c r="LGW54" s="428"/>
      <c r="LGX54" s="428"/>
      <c r="LGY54" s="428"/>
      <c r="LGZ54" s="428"/>
      <c r="LHA54" s="140"/>
      <c r="LHB54" s="141"/>
      <c r="LHC54" s="140"/>
      <c r="LHD54" s="428"/>
      <c r="LHE54" s="428"/>
      <c r="LHF54" s="428"/>
      <c r="LHG54" s="428"/>
      <c r="LHH54" s="428"/>
      <c r="LHI54" s="140"/>
      <c r="LHJ54" s="141"/>
      <c r="LHK54" s="140"/>
      <c r="LHL54" s="428"/>
      <c r="LHM54" s="428"/>
      <c r="LHN54" s="428"/>
      <c r="LHO54" s="428"/>
      <c r="LHP54" s="428"/>
      <c r="LHQ54" s="140"/>
      <c r="LHR54" s="141"/>
      <c r="LHS54" s="140"/>
      <c r="LHT54" s="428"/>
      <c r="LHU54" s="428"/>
      <c r="LHV54" s="428"/>
      <c r="LHW54" s="428"/>
      <c r="LHX54" s="428"/>
      <c r="LHY54" s="140"/>
      <c r="LHZ54" s="141"/>
      <c r="LIA54" s="140"/>
      <c r="LIB54" s="428"/>
      <c r="LIC54" s="428"/>
      <c r="LID54" s="428"/>
      <c r="LIE54" s="428"/>
      <c r="LIF54" s="428"/>
      <c r="LIG54" s="140"/>
      <c r="LIH54" s="141"/>
      <c r="LII54" s="140"/>
      <c r="LIJ54" s="428"/>
      <c r="LIK54" s="428"/>
      <c r="LIL54" s="428"/>
      <c r="LIM54" s="428"/>
      <c r="LIN54" s="428"/>
      <c r="LIO54" s="140"/>
      <c r="LIP54" s="141"/>
      <c r="LIQ54" s="140"/>
      <c r="LIR54" s="428"/>
      <c r="LIS54" s="428"/>
      <c r="LIT54" s="428"/>
      <c r="LIU54" s="428"/>
      <c r="LIV54" s="428"/>
      <c r="LIW54" s="140"/>
      <c r="LIX54" s="141"/>
      <c r="LIY54" s="140"/>
      <c r="LIZ54" s="428"/>
      <c r="LJA54" s="428"/>
      <c r="LJB54" s="428"/>
      <c r="LJC54" s="428"/>
      <c r="LJD54" s="428"/>
      <c r="LJE54" s="140"/>
      <c r="LJF54" s="141"/>
      <c r="LJG54" s="140"/>
      <c r="LJH54" s="428"/>
      <c r="LJI54" s="428"/>
      <c r="LJJ54" s="428"/>
      <c r="LJK54" s="428"/>
      <c r="LJL54" s="428"/>
      <c r="LJM54" s="140"/>
      <c r="LJN54" s="141"/>
      <c r="LJO54" s="140"/>
      <c r="LJP54" s="428"/>
      <c r="LJQ54" s="428"/>
      <c r="LJR54" s="428"/>
      <c r="LJS54" s="428"/>
      <c r="LJT54" s="428"/>
      <c r="LJU54" s="140"/>
      <c r="LJV54" s="141"/>
      <c r="LJW54" s="140"/>
      <c r="LJX54" s="428"/>
      <c r="LJY54" s="428"/>
      <c r="LJZ54" s="428"/>
      <c r="LKA54" s="428"/>
      <c r="LKB54" s="428"/>
      <c r="LKC54" s="140"/>
      <c r="LKD54" s="141"/>
      <c r="LKE54" s="140"/>
      <c r="LKF54" s="428"/>
      <c r="LKG54" s="428"/>
      <c r="LKH54" s="428"/>
      <c r="LKI54" s="428"/>
      <c r="LKJ54" s="428"/>
      <c r="LKK54" s="140"/>
      <c r="LKL54" s="141"/>
      <c r="LKM54" s="140"/>
      <c r="LKN54" s="428"/>
      <c r="LKO54" s="428"/>
      <c r="LKP54" s="428"/>
      <c r="LKQ54" s="428"/>
      <c r="LKR54" s="428"/>
      <c r="LKS54" s="140"/>
      <c r="LKT54" s="141"/>
      <c r="LKU54" s="140"/>
      <c r="LKV54" s="428"/>
      <c r="LKW54" s="428"/>
      <c r="LKX54" s="428"/>
      <c r="LKY54" s="428"/>
      <c r="LKZ54" s="428"/>
      <c r="LLA54" s="140"/>
      <c r="LLB54" s="141"/>
      <c r="LLC54" s="140"/>
      <c r="LLD54" s="428"/>
      <c r="LLE54" s="428"/>
      <c r="LLF54" s="428"/>
      <c r="LLG54" s="428"/>
      <c r="LLH54" s="428"/>
      <c r="LLI54" s="140"/>
      <c r="LLJ54" s="141"/>
      <c r="LLK54" s="140"/>
      <c r="LLL54" s="428"/>
      <c r="LLM54" s="428"/>
      <c r="LLN54" s="428"/>
      <c r="LLO54" s="428"/>
      <c r="LLP54" s="428"/>
      <c r="LLQ54" s="140"/>
      <c r="LLR54" s="141"/>
      <c r="LLS54" s="140"/>
      <c r="LLT54" s="428"/>
      <c r="LLU54" s="428"/>
      <c r="LLV54" s="428"/>
      <c r="LLW54" s="428"/>
      <c r="LLX54" s="428"/>
      <c r="LLY54" s="140"/>
      <c r="LLZ54" s="141"/>
      <c r="LMA54" s="140"/>
      <c r="LMB54" s="428"/>
      <c r="LMC54" s="428"/>
      <c r="LMD54" s="428"/>
      <c r="LME54" s="428"/>
      <c r="LMF54" s="428"/>
      <c r="LMG54" s="140"/>
      <c r="LMH54" s="141"/>
      <c r="LMI54" s="140"/>
      <c r="LMJ54" s="428"/>
      <c r="LMK54" s="428"/>
      <c r="LML54" s="428"/>
      <c r="LMM54" s="428"/>
      <c r="LMN54" s="428"/>
      <c r="LMO54" s="140"/>
      <c r="LMP54" s="141"/>
      <c r="LMQ54" s="140"/>
      <c r="LMR54" s="428"/>
      <c r="LMS54" s="428"/>
      <c r="LMT54" s="428"/>
      <c r="LMU54" s="428"/>
      <c r="LMV54" s="428"/>
      <c r="LMW54" s="140"/>
      <c r="LMX54" s="141"/>
      <c r="LMY54" s="140"/>
      <c r="LMZ54" s="428"/>
      <c r="LNA54" s="428"/>
      <c r="LNB54" s="428"/>
      <c r="LNC54" s="428"/>
      <c r="LND54" s="428"/>
      <c r="LNE54" s="140"/>
      <c r="LNF54" s="141"/>
      <c r="LNG54" s="140"/>
      <c r="LNH54" s="428"/>
      <c r="LNI54" s="428"/>
      <c r="LNJ54" s="428"/>
      <c r="LNK54" s="428"/>
      <c r="LNL54" s="428"/>
      <c r="LNM54" s="140"/>
      <c r="LNN54" s="141"/>
      <c r="LNO54" s="140"/>
      <c r="LNP54" s="428"/>
      <c r="LNQ54" s="428"/>
      <c r="LNR54" s="428"/>
      <c r="LNS54" s="428"/>
      <c r="LNT54" s="428"/>
      <c r="LNU54" s="140"/>
      <c r="LNV54" s="141"/>
      <c r="LNW54" s="140"/>
      <c r="LNX54" s="428"/>
      <c r="LNY54" s="428"/>
      <c r="LNZ54" s="428"/>
      <c r="LOA54" s="428"/>
      <c r="LOB54" s="428"/>
      <c r="LOC54" s="140"/>
      <c r="LOD54" s="141"/>
      <c r="LOE54" s="140"/>
      <c r="LOF54" s="428"/>
      <c r="LOG54" s="428"/>
      <c r="LOH54" s="428"/>
      <c r="LOI54" s="428"/>
      <c r="LOJ54" s="428"/>
      <c r="LOK54" s="140"/>
      <c r="LOL54" s="141"/>
      <c r="LOM54" s="140"/>
      <c r="LON54" s="428"/>
      <c r="LOO54" s="428"/>
      <c r="LOP54" s="428"/>
      <c r="LOQ54" s="428"/>
      <c r="LOR54" s="428"/>
      <c r="LOS54" s="140"/>
      <c r="LOT54" s="141"/>
      <c r="LOU54" s="140"/>
      <c r="LOV54" s="428"/>
      <c r="LOW54" s="428"/>
      <c r="LOX54" s="428"/>
      <c r="LOY54" s="428"/>
      <c r="LOZ54" s="428"/>
      <c r="LPA54" s="140"/>
      <c r="LPB54" s="141"/>
      <c r="LPC54" s="140"/>
      <c r="LPD54" s="428"/>
      <c r="LPE54" s="428"/>
      <c r="LPF54" s="428"/>
      <c r="LPG54" s="428"/>
      <c r="LPH54" s="428"/>
      <c r="LPI54" s="140"/>
      <c r="LPJ54" s="141"/>
      <c r="LPK54" s="140"/>
      <c r="LPL54" s="428"/>
      <c r="LPM54" s="428"/>
      <c r="LPN54" s="428"/>
      <c r="LPO54" s="428"/>
      <c r="LPP54" s="428"/>
      <c r="LPQ54" s="140"/>
      <c r="LPR54" s="141"/>
      <c r="LPS54" s="140"/>
      <c r="LPT54" s="428"/>
      <c r="LPU54" s="428"/>
      <c r="LPV54" s="428"/>
      <c r="LPW54" s="428"/>
      <c r="LPX54" s="428"/>
      <c r="LPY54" s="140"/>
      <c r="LPZ54" s="141"/>
      <c r="LQA54" s="140"/>
      <c r="LQB54" s="428"/>
      <c r="LQC54" s="428"/>
      <c r="LQD54" s="428"/>
      <c r="LQE54" s="428"/>
      <c r="LQF54" s="428"/>
      <c r="LQG54" s="140"/>
      <c r="LQH54" s="141"/>
      <c r="LQI54" s="140"/>
      <c r="LQJ54" s="428"/>
      <c r="LQK54" s="428"/>
      <c r="LQL54" s="428"/>
      <c r="LQM54" s="428"/>
      <c r="LQN54" s="428"/>
      <c r="LQO54" s="140"/>
      <c r="LQP54" s="141"/>
      <c r="LQQ54" s="140"/>
      <c r="LQR54" s="428"/>
      <c r="LQS54" s="428"/>
      <c r="LQT54" s="428"/>
      <c r="LQU54" s="428"/>
      <c r="LQV54" s="428"/>
      <c r="LQW54" s="140"/>
      <c r="LQX54" s="141"/>
      <c r="LQY54" s="140"/>
      <c r="LQZ54" s="428"/>
      <c r="LRA54" s="428"/>
      <c r="LRB54" s="428"/>
      <c r="LRC54" s="428"/>
      <c r="LRD54" s="428"/>
      <c r="LRE54" s="140"/>
      <c r="LRF54" s="141"/>
      <c r="LRG54" s="140"/>
      <c r="LRH54" s="428"/>
      <c r="LRI54" s="428"/>
      <c r="LRJ54" s="428"/>
      <c r="LRK54" s="428"/>
      <c r="LRL54" s="428"/>
      <c r="LRM54" s="140"/>
      <c r="LRN54" s="141"/>
      <c r="LRO54" s="140"/>
      <c r="LRP54" s="428"/>
      <c r="LRQ54" s="428"/>
      <c r="LRR54" s="428"/>
      <c r="LRS54" s="428"/>
      <c r="LRT54" s="428"/>
      <c r="LRU54" s="140"/>
      <c r="LRV54" s="141"/>
      <c r="LRW54" s="140"/>
      <c r="LRX54" s="428"/>
      <c r="LRY54" s="428"/>
      <c r="LRZ54" s="428"/>
      <c r="LSA54" s="428"/>
      <c r="LSB54" s="428"/>
      <c r="LSC54" s="140"/>
      <c r="LSD54" s="141"/>
      <c r="LSE54" s="140"/>
      <c r="LSF54" s="428"/>
      <c r="LSG54" s="428"/>
      <c r="LSH54" s="428"/>
      <c r="LSI54" s="428"/>
      <c r="LSJ54" s="428"/>
      <c r="LSK54" s="140"/>
      <c r="LSL54" s="141"/>
      <c r="LSM54" s="140"/>
      <c r="LSN54" s="428"/>
      <c r="LSO54" s="428"/>
      <c r="LSP54" s="428"/>
      <c r="LSQ54" s="428"/>
      <c r="LSR54" s="428"/>
      <c r="LSS54" s="140"/>
      <c r="LST54" s="141"/>
      <c r="LSU54" s="140"/>
      <c r="LSV54" s="428"/>
      <c r="LSW54" s="428"/>
      <c r="LSX54" s="428"/>
      <c r="LSY54" s="428"/>
      <c r="LSZ54" s="428"/>
      <c r="LTA54" s="140"/>
      <c r="LTB54" s="141"/>
      <c r="LTC54" s="140"/>
      <c r="LTD54" s="428"/>
      <c r="LTE54" s="428"/>
      <c r="LTF54" s="428"/>
      <c r="LTG54" s="428"/>
      <c r="LTH54" s="428"/>
      <c r="LTI54" s="140"/>
      <c r="LTJ54" s="141"/>
      <c r="LTK54" s="140"/>
      <c r="LTL54" s="428"/>
      <c r="LTM54" s="428"/>
      <c r="LTN54" s="428"/>
      <c r="LTO54" s="428"/>
      <c r="LTP54" s="428"/>
      <c r="LTQ54" s="140"/>
      <c r="LTR54" s="141"/>
      <c r="LTS54" s="140"/>
      <c r="LTT54" s="428"/>
      <c r="LTU54" s="428"/>
      <c r="LTV54" s="428"/>
      <c r="LTW54" s="428"/>
      <c r="LTX54" s="428"/>
      <c r="LTY54" s="140"/>
      <c r="LTZ54" s="141"/>
      <c r="LUA54" s="140"/>
      <c r="LUB54" s="428"/>
      <c r="LUC54" s="428"/>
      <c r="LUD54" s="428"/>
      <c r="LUE54" s="428"/>
      <c r="LUF54" s="428"/>
      <c r="LUG54" s="140"/>
      <c r="LUH54" s="141"/>
      <c r="LUI54" s="140"/>
      <c r="LUJ54" s="428"/>
      <c r="LUK54" s="428"/>
      <c r="LUL54" s="428"/>
      <c r="LUM54" s="428"/>
      <c r="LUN54" s="428"/>
      <c r="LUO54" s="140"/>
      <c r="LUP54" s="141"/>
      <c r="LUQ54" s="140"/>
      <c r="LUR54" s="428"/>
      <c r="LUS54" s="428"/>
      <c r="LUT54" s="428"/>
      <c r="LUU54" s="428"/>
      <c r="LUV54" s="428"/>
      <c r="LUW54" s="140"/>
      <c r="LUX54" s="141"/>
      <c r="LUY54" s="140"/>
      <c r="LUZ54" s="428"/>
      <c r="LVA54" s="428"/>
      <c r="LVB54" s="428"/>
      <c r="LVC54" s="428"/>
      <c r="LVD54" s="428"/>
      <c r="LVE54" s="140"/>
      <c r="LVF54" s="141"/>
      <c r="LVG54" s="140"/>
      <c r="LVH54" s="428"/>
      <c r="LVI54" s="428"/>
      <c r="LVJ54" s="428"/>
      <c r="LVK54" s="428"/>
      <c r="LVL54" s="428"/>
      <c r="LVM54" s="140"/>
      <c r="LVN54" s="141"/>
      <c r="LVO54" s="140"/>
      <c r="LVP54" s="428"/>
      <c r="LVQ54" s="428"/>
      <c r="LVR54" s="428"/>
      <c r="LVS54" s="428"/>
      <c r="LVT54" s="428"/>
      <c r="LVU54" s="140"/>
      <c r="LVV54" s="141"/>
      <c r="LVW54" s="140"/>
      <c r="LVX54" s="428"/>
      <c r="LVY54" s="428"/>
      <c r="LVZ54" s="428"/>
      <c r="LWA54" s="428"/>
      <c r="LWB54" s="428"/>
      <c r="LWC54" s="140"/>
      <c r="LWD54" s="141"/>
      <c r="LWE54" s="140"/>
      <c r="LWF54" s="428"/>
      <c r="LWG54" s="428"/>
      <c r="LWH54" s="428"/>
      <c r="LWI54" s="428"/>
      <c r="LWJ54" s="428"/>
      <c r="LWK54" s="140"/>
      <c r="LWL54" s="141"/>
      <c r="LWM54" s="140"/>
      <c r="LWN54" s="428"/>
      <c r="LWO54" s="428"/>
      <c r="LWP54" s="428"/>
      <c r="LWQ54" s="428"/>
      <c r="LWR54" s="428"/>
      <c r="LWS54" s="140"/>
      <c r="LWT54" s="141"/>
      <c r="LWU54" s="140"/>
      <c r="LWV54" s="428"/>
      <c r="LWW54" s="428"/>
      <c r="LWX54" s="428"/>
      <c r="LWY54" s="428"/>
      <c r="LWZ54" s="428"/>
      <c r="LXA54" s="140"/>
      <c r="LXB54" s="141"/>
      <c r="LXC54" s="140"/>
      <c r="LXD54" s="428"/>
      <c r="LXE54" s="428"/>
      <c r="LXF54" s="428"/>
      <c r="LXG54" s="428"/>
      <c r="LXH54" s="428"/>
      <c r="LXI54" s="140"/>
      <c r="LXJ54" s="141"/>
      <c r="LXK54" s="140"/>
      <c r="LXL54" s="428"/>
      <c r="LXM54" s="428"/>
      <c r="LXN54" s="428"/>
      <c r="LXO54" s="428"/>
      <c r="LXP54" s="428"/>
      <c r="LXQ54" s="140"/>
      <c r="LXR54" s="141"/>
      <c r="LXS54" s="140"/>
      <c r="LXT54" s="428"/>
      <c r="LXU54" s="428"/>
      <c r="LXV54" s="428"/>
      <c r="LXW54" s="428"/>
      <c r="LXX54" s="428"/>
      <c r="LXY54" s="140"/>
      <c r="LXZ54" s="141"/>
      <c r="LYA54" s="140"/>
      <c r="LYB54" s="428"/>
      <c r="LYC54" s="428"/>
      <c r="LYD54" s="428"/>
      <c r="LYE54" s="428"/>
      <c r="LYF54" s="428"/>
      <c r="LYG54" s="140"/>
      <c r="LYH54" s="141"/>
      <c r="LYI54" s="140"/>
      <c r="LYJ54" s="428"/>
      <c r="LYK54" s="428"/>
      <c r="LYL54" s="428"/>
      <c r="LYM54" s="428"/>
      <c r="LYN54" s="428"/>
      <c r="LYO54" s="140"/>
      <c r="LYP54" s="141"/>
      <c r="LYQ54" s="140"/>
      <c r="LYR54" s="428"/>
      <c r="LYS54" s="428"/>
      <c r="LYT54" s="428"/>
      <c r="LYU54" s="428"/>
      <c r="LYV54" s="428"/>
      <c r="LYW54" s="140"/>
      <c r="LYX54" s="141"/>
      <c r="LYY54" s="140"/>
      <c r="LYZ54" s="428"/>
      <c r="LZA54" s="428"/>
      <c r="LZB54" s="428"/>
      <c r="LZC54" s="428"/>
      <c r="LZD54" s="428"/>
      <c r="LZE54" s="140"/>
      <c r="LZF54" s="141"/>
      <c r="LZG54" s="140"/>
      <c r="LZH54" s="428"/>
      <c r="LZI54" s="428"/>
      <c r="LZJ54" s="428"/>
      <c r="LZK54" s="428"/>
      <c r="LZL54" s="428"/>
      <c r="LZM54" s="140"/>
      <c r="LZN54" s="141"/>
      <c r="LZO54" s="140"/>
      <c r="LZP54" s="428"/>
      <c r="LZQ54" s="428"/>
      <c r="LZR54" s="428"/>
      <c r="LZS54" s="428"/>
      <c r="LZT54" s="428"/>
      <c r="LZU54" s="140"/>
      <c r="LZV54" s="141"/>
      <c r="LZW54" s="140"/>
      <c r="LZX54" s="428"/>
      <c r="LZY54" s="428"/>
      <c r="LZZ54" s="428"/>
      <c r="MAA54" s="428"/>
      <c r="MAB54" s="428"/>
      <c r="MAC54" s="140"/>
      <c r="MAD54" s="141"/>
      <c r="MAE54" s="140"/>
      <c r="MAF54" s="428"/>
      <c r="MAG54" s="428"/>
      <c r="MAH54" s="428"/>
      <c r="MAI54" s="428"/>
      <c r="MAJ54" s="428"/>
      <c r="MAK54" s="140"/>
      <c r="MAL54" s="141"/>
      <c r="MAM54" s="140"/>
      <c r="MAN54" s="428"/>
      <c r="MAO54" s="428"/>
      <c r="MAP54" s="428"/>
      <c r="MAQ54" s="428"/>
      <c r="MAR54" s="428"/>
      <c r="MAS54" s="140"/>
      <c r="MAT54" s="141"/>
      <c r="MAU54" s="140"/>
      <c r="MAV54" s="428"/>
      <c r="MAW54" s="428"/>
      <c r="MAX54" s="428"/>
      <c r="MAY54" s="428"/>
      <c r="MAZ54" s="428"/>
      <c r="MBA54" s="140"/>
      <c r="MBB54" s="141"/>
      <c r="MBC54" s="140"/>
      <c r="MBD54" s="428"/>
      <c r="MBE54" s="428"/>
      <c r="MBF54" s="428"/>
      <c r="MBG54" s="428"/>
      <c r="MBH54" s="428"/>
      <c r="MBI54" s="140"/>
      <c r="MBJ54" s="141"/>
      <c r="MBK54" s="140"/>
      <c r="MBL54" s="428"/>
      <c r="MBM54" s="428"/>
      <c r="MBN54" s="428"/>
      <c r="MBO54" s="428"/>
      <c r="MBP54" s="428"/>
      <c r="MBQ54" s="140"/>
      <c r="MBR54" s="141"/>
      <c r="MBS54" s="140"/>
      <c r="MBT54" s="428"/>
      <c r="MBU54" s="428"/>
      <c r="MBV54" s="428"/>
      <c r="MBW54" s="428"/>
      <c r="MBX54" s="428"/>
      <c r="MBY54" s="140"/>
      <c r="MBZ54" s="141"/>
      <c r="MCA54" s="140"/>
      <c r="MCB54" s="428"/>
      <c r="MCC54" s="428"/>
      <c r="MCD54" s="428"/>
      <c r="MCE54" s="428"/>
      <c r="MCF54" s="428"/>
      <c r="MCG54" s="140"/>
      <c r="MCH54" s="141"/>
      <c r="MCI54" s="140"/>
      <c r="MCJ54" s="428"/>
      <c r="MCK54" s="428"/>
      <c r="MCL54" s="428"/>
      <c r="MCM54" s="428"/>
      <c r="MCN54" s="428"/>
      <c r="MCO54" s="140"/>
      <c r="MCP54" s="141"/>
      <c r="MCQ54" s="140"/>
      <c r="MCR54" s="428"/>
      <c r="MCS54" s="428"/>
      <c r="MCT54" s="428"/>
      <c r="MCU54" s="428"/>
      <c r="MCV54" s="428"/>
      <c r="MCW54" s="140"/>
      <c r="MCX54" s="141"/>
      <c r="MCY54" s="140"/>
      <c r="MCZ54" s="428"/>
      <c r="MDA54" s="428"/>
      <c r="MDB54" s="428"/>
      <c r="MDC54" s="428"/>
      <c r="MDD54" s="428"/>
      <c r="MDE54" s="140"/>
      <c r="MDF54" s="141"/>
      <c r="MDG54" s="140"/>
      <c r="MDH54" s="428"/>
      <c r="MDI54" s="428"/>
      <c r="MDJ54" s="428"/>
      <c r="MDK54" s="428"/>
      <c r="MDL54" s="428"/>
      <c r="MDM54" s="140"/>
      <c r="MDN54" s="141"/>
      <c r="MDO54" s="140"/>
      <c r="MDP54" s="428"/>
      <c r="MDQ54" s="428"/>
      <c r="MDR54" s="428"/>
      <c r="MDS54" s="428"/>
      <c r="MDT54" s="428"/>
      <c r="MDU54" s="140"/>
      <c r="MDV54" s="141"/>
      <c r="MDW54" s="140"/>
      <c r="MDX54" s="428"/>
      <c r="MDY54" s="428"/>
      <c r="MDZ54" s="428"/>
      <c r="MEA54" s="428"/>
      <c r="MEB54" s="428"/>
      <c r="MEC54" s="140"/>
      <c r="MED54" s="141"/>
      <c r="MEE54" s="140"/>
      <c r="MEF54" s="428"/>
      <c r="MEG54" s="428"/>
      <c r="MEH54" s="428"/>
      <c r="MEI54" s="428"/>
      <c r="MEJ54" s="428"/>
      <c r="MEK54" s="140"/>
      <c r="MEL54" s="141"/>
      <c r="MEM54" s="140"/>
      <c r="MEN54" s="428"/>
      <c r="MEO54" s="428"/>
      <c r="MEP54" s="428"/>
      <c r="MEQ54" s="428"/>
      <c r="MER54" s="428"/>
      <c r="MES54" s="140"/>
      <c r="MET54" s="141"/>
      <c r="MEU54" s="140"/>
      <c r="MEV54" s="428"/>
      <c r="MEW54" s="428"/>
      <c r="MEX54" s="428"/>
      <c r="MEY54" s="428"/>
      <c r="MEZ54" s="428"/>
      <c r="MFA54" s="140"/>
      <c r="MFB54" s="141"/>
      <c r="MFC54" s="140"/>
      <c r="MFD54" s="428"/>
      <c r="MFE54" s="428"/>
      <c r="MFF54" s="428"/>
      <c r="MFG54" s="428"/>
      <c r="MFH54" s="428"/>
      <c r="MFI54" s="140"/>
      <c r="MFJ54" s="141"/>
      <c r="MFK54" s="140"/>
      <c r="MFL54" s="428"/>
      <c r="MFM54" s="428"/>
      <c r="MFN54" s="428"/>
      <c r="MFO54" s="428"/>
      <c r="MFP54" s="428"/>
      <c r="MFQ54" s="140"/>
      <c r="MFR54" s="141"/>
      <c r="MFS54" s="140"/>
      <c r="MFT54" s="428"/>
      <c r="MFU54" s="428"/>
      <c r="MFV54" s="428"/>
      <c r="MFW54" s="428"/>
      <c r="MFX54" s="428"/>
      <c r="MFY54" s="140"/>
      <c r="MFZ54" s="141"/>
      <c r="MGA54" s="140"/>
      <c r="MGB54" s="428"/>
      <c r="MGC54" s="428"/>
      <c r="MGD54" s="428"/>
      <c r="MGE54" s="428"/>
      <c r="MGF54" s="428"/>
      <c r="MGG54" s="140"/>
      <c r="MGH54" s="141"/>
      <c r="MGI54" s="140"/>
      <c r="MGJ54" s="428"/>
      <c r="MGK54" s="428"/>
      <c r="MGL54" s="428"/>
      <c r="MGM54" s="428"/>
      <c r="MGN54" s="428"/>
      <c r="MGO54" s="140"/>
      <c r="MGP54" s="141"/>
      <c r="MGQ54" s="140"/>
      <c r="MGR54" s="428"/>
      <c r="MGS54" s="428"/>
      <c r="MGT54" s="428"/>
      <c r="MGU54" s="428"/>
      <c r="MGV54" s="428"/>
      <c r="MGW54" s="140"/>
      <c r="MGX54" s="141"/>
      <c r="MGY54" s="140"/>
      <c r="MGZ54" s="428"/>
      <c r="MHA54" s="428"/>
      <c r="MHB54" s="428"/>
      <c r="MHC54" s="428"/>
      <c r="MHD54" s="428"/>
      <c r="MHE54" s="140"/>
      <c r="MHF54" s="141"/>
      <c r="MHG54" s="140"/>
      <c r="MHH54" s="428"/>
      <c r="MHI54" s="428"/>
      <c r="MHJ54" s="428"/>
      <c r="MHK54" s="428"/>
      <c r="MHL54" s="428"/>
      <c r="MHM54" s="140"/>
      <c r="MHN54" s="141"/>
      <c r="MHO54" s="140"/>
      <c r="MHP54" s="428"/>
      <c r="MHQ54" s="428"/>
      <c r="MHR54" s="428"/>
      <c r="MHS54" s="428"/>
      <c r="MHT54" s="428"/>
      <c r="MHU54" s="140"/>
      <c r="MHV54" s="141"/>
      <c r="MHW54" s="140"/>
      <c r="MHX54" s="428"/>
      <c r="MHY54" s="428"/>
      <c r="MHZ54" s="428"/>
      <c r="MIA54" s="428"/>
      <c r="MIB54" s="428"/>
      <c r="MIC54" s="140"/>
      <c r="MID54" s="141"/>
      <c r="MIE54" s="140"/>
      <c r="MIF54" s="428"/>
      <c r="MIG54" s="428"/>
      <c r="MIH54" s="428"/>
      <c r="MII54" s="428"/>
      <c r="MIJ54" s="428"/>
      <c r="MIK54" s="140"/>
      <c r="MIL54" s="141"/>
      <c r="MIM54" s="140"/>
      <c r="MIN54" s="428"/>
      <c r="MIO54" s="428"/>
      <c r="MIP54" s="428"/>
      <c r="MIQ54" s="428"/>
      <c r="MIR54" s="428"/>
      <c r="MIS54" s="140"/>
      <c r="MIT54" s="141"/>
      <c r="MIU54" s="140"/>
      <c r="MIV54" s="428"/>
      <c r="MIW54" s="428"/>
      <c r="MIX54" s="428"/>
      <c r="MIY54" s="428"/>
      <c r="MIZ54" s="428"/>
      <c r="MJA54" s="140"/>
      <c r="MJB54" s="141"/>
      <c r="MJC54" s="140"/>
      <c r="MJD54" s="428"/>
      <c r="MJE54" s="428"/>
      <c r="MJF54" s="428"/>
      <c r="MJG54" s="428"/>
      <c r="MJH54" s="428"/>
      <c r="MJI54" s="140"/>
      <c r="MJJ54" s="141"/>
      <c r="MJK54" s="140"/>
      <c r="MJL54" s="428"/>
      <c r="MJM54" s="428"/>
      <c r="MJN54" s="428"/>
      <c r="MJO54" s="428"/>
      <c r="MJP54" s="428"/>
      <c r="MJQ54" s="140"/>
      <c r="MJR54" s="141"/>
      <c r="MJS54" s="140"/>
      <c r="MJT54" s="428"/>
      <c r="MJU54" s="428"/>
      <c r="MJV54" s="428"/>
      <c r="MJW54" s="428"/>
      <c r="MJX54" s="428"/>
      <c r="MJY54" s="140"/>
      <c r="MJZ54" s="141"/>
      <c r="MKA54" s="140"/>
      <c r="MKB54" s="428"/>
      <c r="MKC54" s="428"/>
      <c r="MKD54" s="428"/>
      <c r="MKE54" s="428"/>
      <c r="MKF54" s="428"/>
      <c r="MKG54" s="140"/>
      <c r="MKH54" s="141"/>
      <c r="MKI54" s="140"/>
      <c r="MKJ54" s="428"/>
      <c r="MKK54" s="428"/>
      <c r="MKL54" s="428"/>
      <c r="MKM54" s="428"/>
      <c r="MKN54" s="428"/>
      <c r="MKO54" s="140"/>
      <c r="MKP54" s="141"/>
      <c r="MKQ54" s="140"/>
      <c r="MKR54" s="428"/>
      <c r="MKS54" s="428"/>
      <c r="MKT54" s="428"/>
      <c r="MKU54" s="428"/>
      <c r="MKV54" s="428"/>
      <c r="MKW54" s="140"/>
      <c r="MKX54" s="141"/>
      <c r="MKY54" s="140"/>
      <c r="MKZ54" s="428"/>
      <c r="MLA54" s="428"/>
      <c r="MLB54" s="428"/>
      <c r="MLC54" s="428"/>
      <c r="MLD54" s="428"/>
      <c r="MLE54" s="140"/>
      <c r="MLF54" s="141"/>
      <c r="MLG54" s="140"/>
      <c r="MLH54" s="428"/>
      <c r="MLI54" s="428"/>
      <c r="MLJ54" s="428"/>
      <c r="MLK54" s="428"/>
      <c r="MLL54" s="428"/>
      <c r="MLM54" s="140"/>
      <c r="MLN54" s="141"/>
      <c r="MLO54" s="140"/>
      <c r="MLP54" s="428"/>
      <c r="MLQ54" s="428"/>
      <c r="MLR54" s="428"/>
      <c r="MLS54" s="428"/>
      <c r="MLT54" s="428"/>
      <c r="MLU54" s="140"/>
      <c r="MLV54" s="141"/>
      <c r="MLW54" s="140"/>
      <c r="MLX54" s="428"/>
      <c r="MLY54" s="428"/>
      <c r="MLZ54" s="428"/>
      <c r="MMA54" s="428"/>
      <c r="MMB54" s="428"/>
      <c r="MMC54" s="140"/>
      <c r="MMD54" s="141"/>
      <c r="MME54" s="140"/>
      <c r="MMF54" s="428"/>
      <c r="MMG54" s="428"/>
      <c r="MMH54" s="428"/>
      <c r="MMI54" s="428"/>
      <c r="MMJ54" s="428"/>
      <c r="MMK54" s="140"/>
      <c r="MML54" s="141"/>
      <c r="MMM54" s="140"/>
      <c r="MMN54" s="428"/>
      <c r="MMO54" s="428"/>
      <c r="MMP54" s="428"/>
      <c r="MMQ54" s="428"/>
      <c r="MMR54" s="428"/>
      <c r="MMS54" s="140"/>
      <c r="MMT54" s="141"/>
      <c r="MMU54" s="140"/>
      <c r="MMV54" s="428"/>
      <c r="MMW54" s="428"/>
      <c r="MMX54" s="428"/>
      <c r="MMY54" s="428"/>
      <c r="MMZ54" s="428"/>
      <c r="MNA54" s="140"/>
      <c r="MNB54" s="141"/>
      <c r="MNC54" s="140"/>
      <c r="MND54" s="428"/>
      <c r="MNE54" s="428"/>
      <c r="MNF54" s="428"/>
      <c r="MNG54" s="428"/>
      <c r="MNH54" s="428"/>
      <c r="MNI54" s="140"/>
      <c r="MNJ54" s="141"/>
      <c r="MNK54" s="140"/>
      <c r="MNL54" s="428"/>
      <c r="MNM54" s="428"/>
      <c r="MNN54" s="428"/>
      <c r="MNO54" s="428"/>
      <c r="MNP54" s="428"/>
      <c r="MNQ54" s="140"/>
      <c r="MNR54" s="141"/>
      <c r="MNS54" s="140"/>
      <c r="MNT54" s="428"/>
      <c r="MNU54" s="428"/>
      <c r="MNV54" s="428"/>
      <c r="MNW54" s="428"/>
      <c r="MNX54" s="428"/>
      <c r="MNY54" s="140"/>
      <c r="MNZ54" s="141"/>
      <c r="MOA54" s="140"/>
      <c r="MOB54" s="428"/>
      <c r="MOC54" s="428"/>
      <c r="MOD54" s="428"/>
      <c r="MOE54" s="428"/>
      <c r="MOF54" s="428"/>
      <c r="MOG54" s="140"/>
      <c r="MOH54" s="141"/>
      <c r="MOI54" s="140"/>
      <c r="MOJ54" s="428"/>
      <c r="MOK54" s="428"/>
      <c r="MOL54" s="428"/>
      <c r="MOM54" s="428"/>
      <c r="MON54" s="428"/>
      <c r="MOO54" s="140"/>
      <c r="MOP54" s="141"/>
      <c r="MOQ54" s="140"/>
      <c r="MOR54" s="428"/>
      <c r="MOS54" s="428"/>
      <c r="MOT54" s="428"/>
      <c r="MOU54" s="428"/>
      <c r="MOV54" s="428"/>
      <c r="MOW54" s="140"/>
      <c r="MOX54" s="141"/>
      <c r="MOY54" s="140"/>
      <c r="MOZ54" s="428"/>
      <c r="MPA54" s="428"/>
      <c r="MPB54" s="428"/>
      <c r="MPC54" s="428"/>
      <c r="MPD54" s="428"/>
      <c r="MPE54" s="140"/>
      <c r="MPF54" s="141"/>
      <c r="MPG54" s="140"/>
      <c r="MPH54" s="428"/>
      <c r="MPI54" s="428"/>
      <c r="MPJ54" s="428"/>
      <c r="MPK54" s="428"/>
      <c r="MPL54" s="428"/>
      <c r="MPM54" s="140"/>
      <c r="MPN54" s="141"/>
      <c r="MPO54" s="140"/>
      <c r="MPP54" s="428"/>
      <c r="MPQ54" s="428"/>
      <c r="MPR54" s="428"/>
      <c r="MPS54" s="428"/>
      <c r="MPT54" s="428"/>
      <c r="MPU54" s="140"/>
      <c r="MPV54" s="141"/>
      <c r="MPW54" s="140"/>
      <c r="MPX54" s="428"/>
      <c r="MPY54" s="428"/>
      <c r="MPZ54" s="428"/>
      <c r="MQA54" s="428"/>
      <c r="MQB54" s="428"/>
      <c r="MQC54" s="140"/>
      <c r="MQD54" s="141"/>
      <c r="MQE54" s="140"/>
      <c r="MQF54" s="428"/>
      <c r="MQG54" s="428"/>
      <c r="MQH54" s="428"/>
      <c r="MQI54" s="428"/>
      <c r="MQJ54" s="428"/>
      <c r="MQK54" s="140"/>
      <c r="MQL54" s="141"/>
      <c r="MQM54" s="140"/>
      <c r="MQN54" s="428"/>
      <c r="MQO54" s="428"/>
      <c r="MQP54" s="428"/>
      <c r="MQQ54" s="428"/>
      <c r="MQR54" s="428"/>
      <c r="MQS54" s="140"/>
      <c r="MQT54" s="141"/>
      <c r="MQU54" s="140"/>
      <c r="MQV54" s="428"/>
      <c r="MQW54" s="428"/>
      <c r="MQX54" s="428"/>
      <c r="MQY54" s="428"/>
      <c r="MQZ54" s="428"/>
      <c r="MRA54" s="140"/>
      <c r="MRB54" s="141"/>
      <c r="MRC54" s="140"/>
      <c r="MRD54" s="428"/>
      <c r="MRE54" s="428"/>
      <c r="MRF54" s="428"/>
      <c r="MRG54" s="428"/>
      <c r="MRH54" s="428"/>
      <c r="MRI54" s="140"/>
      <c r="MRJ54" s="141"/>
      <c r="MRK54" s="140"/>
      <c r="MRL54" s="428"/>
      <c r="MRM54" s="428"/>
      <c r="MRN54" s="428"/>
      <c r="MRO54" s="428"/>
      <c r="MRP54" s="428"/>
      <c r="MRQ54" s="140"/>
      <c r="MRR54" s="141"/>
      <c r="MRS54" s="140"/>
      <c r="MRT54" s="428"/>
      <c r="MRU54" s="428"/>
      <c r="MRV54" s="428"/>
      <c r="MRW54" s="428"/>
      <c r="MRX54" s="428"/>
      <c r="MRY54" s="140"/>
      <c r="MRZ54" s="141"/>
      <c r="MSA54" s="140"/>
      <c r="MSB54" s="428"/>
      <c r="MSC54" s="428"/>
      <c r="MSD54" s="428"/>
      <c r="MSE54" s="428"/>
      <c r="MSF54" s="428"/>
      <c r="MSG54" s="140"/>
      <c r="MSH54" s="141"/>
      <c r="MSI54" s="140"/>
      <c r="MSJ54" s="428"/>
      <c r="MSK54" s="428"/>
      <c r="MSL54" s="428"/>
      <c r="MSM54" s="428"/>
      <c r="MSN54" s="428"/>
      <c r="MSO54" s="140"/>
      <c r="MSP54" s="141"/>
      <c r="MSQ54" s="140"/>
      <c r="MSR54" s="428"/>
      <c r="MSS54" s="428"/>
      <c r="MST54" s="428"/>
      <c r="MSU54" s="428"/>
      <c r="MSV54" s="428"/>
      <c r="MSW54" s="140"/>
      <c r="MSX54" s="141"/>
      <c r="MSY54" s="140"/>
      <c r="MSZ54" s="428"/>
      <c r="MTA54" s="428"/>
      <c r="MTB54" s="428"/>
      <c r="MTC54" s="428"/>
      <c r="MTD54" s="428"/>
      <c r="MTE54" s="140"/>
      <c r="MTF54" s="141"/>
      <c r="MTG54" s="140"/>
      <c r="MTH54" s="428"/>
      <c r="MTI54" s="428"/>
      <c r="MTJ54" s="428"/>
      <c r="MTK54" s="428"/>
      <c r="MTL54" s="428"/>
      <c r="MTM54" s="140"/>
      <c r="MTN54" s="141"/>
      <c r="MTO54" s="140"/>
      <c r="MTP54" s="428"/>
      <c r="MTQ54" s="428"/>
      <c r="MTR54" s="428"/>
      <c r="MTS54" s="428"/>
      <c r="MTT54" s="428"/>
      <c r="MTU54" s="140"/>
      <c r="MTV54" s="141"/>
      <c r="MTW54" s="140"/>
      <c r="MTX54" s="428"/>
      <c r="MTY54" s="428"/>
      <c r="MTZ54" s="428"/>
      <c r="MUA54" s="428"/>
      <c r="MUB54" s="428"/>
      <c r="MUC54" s="140"/>
      <c r="MUD54" s="141"/>
      <c r="MUE54" s="140"/>
      <c r="MUF54" s="428"/>
      <c r="MUG54" s="428"/>
      <c r="MUH54" s="428"/>
      <c r="MUI54" s="428"/>
      <c r="MUJ54" s="428"/>
      <c r="MUK54" s="140"/>
      <c r="MUL54" s="141"/>
      <c r="MUM54" s="140"/>
      <c r="MUN54" s="428"/>
      <c r="MUO54" s="428"/>
      <c r="MUP54" s="428"/>
      <c r="MUQ54" s="428"/>
      <c r="MUR54" s="428"/>
      <c r="MUS54" s="140"/>
      <c r="MUT54" s="141"/>
      <c r="MUU54" s="140"/>
      <c r="MUV54" s="428"/>
      <c r="MUW54" s="428"/>
      <c r="MUX54" s="428"/>
      <c r="MUY54" s="428"/>
      <c r="MUZ54" s="428"/>
      <c r="MVA54" s="140"/>
      <c r="MVB54" s="141"/>
      <c r="MVC54" s="140"/>
      <c r="MVD54" s="428"/>
      <c r="MVE54" s="428"/>
      <c r="MVF54" s="428"/>
      <c r="MVG54" s="428"/>
      <c r="MVH54" s="428"/>
      <c r="MVI54" s="140"/>
      <c r="MVJ54" s="141"/>
      <c r="MVK54" s="140"/>
      <c r="MVL54" s="428"/>
      <c r="MVM54" s="428"/>
      <c r="MVN54" s="428"/>
      <c r="MVO54" s="428"/>
      <c r="MVP54" s="428"/>
      <c r="MVQ54" s="140"/>
      <c r="MVR54" s="141"/>
      <c r="MVS54" s="140"/>
      <c r="MVT54" s="428"/>
      <c r="MVU54" s="428"/>
      <c r="MVV54" s="428"/>
      <c r="MVW54" s="428"/>
      <c r="MVX54" s="428"/>
      <c r="MVY54" s="140"/>
      <c r="MVZ54" s="141"/>
      <c r="MWA54" s="140"/>
      <c r="MWB54" s="428"/>
      <c r="MWC54" s="428"/>
      <c r="MWD54" s="428"/>
      <c r="MWE54" s="428"/>
      <c r="MWF54" s="428"/>
      <c r="MWG54" s="140"/>
      <c r="MWH54" s="141"/>
      <c r="MWI54" s="140"/>
      <c r="MWJ54" s="428"/>
      <c r="MWK54" s="428"/>
      <c r="MWL54" s="428"/>
      <c r="MWM54" s="428"/>
      <c r="MWN54" s="428"/>
      <c r="MWO54" s="140"/>
      <c r="MWP54" s="141"/>
      <c r="MWQ54" s="140"/>
      <c r="MWR54" s="428"/>
      <c r="MWS54" s="428"/>
      <c r="MWT54" s="428"/>
      <c r="MWU54" s="428"/>
      <c r="MWV54" s="428"/>
      <c r="MWW54" s="140"/>
      <c r="MWX54" s="141"/>
      <c r="MWY54" s="140"/>
      <c r="MWZ54" s="428"/>
      <c r="MXA54" s="428"/>
      <c r="MXB54" s="428"/>
      <c r="MXC54" s="428"/>
      <c r="MXD54" s="428"/>
      <c r="MXE54" s="140"/>
      <c r="MXF54" s="141"/>
      <c r="MXG54" s="140"/>
      <c r="MXH54" s="428"/>
      <c r="MXI54" s="428"/>
      <c r="MXJ54" s="428"/>
      <c r="MXK54" s="428"/>
      <c r="MXL54" s="428"/>
      <c r="MXM54" s="140"/>
      <c r="MXN54" s="141"/>
      <c r="MXO54" s="140"/>
      <c r="MXP54" s="428"/>
      <c r="MXQ54" s="428"/>
      <c r="MXR54" s="428"/>
      <c r="MXS54" s="428"/>
      <c r="MXT54" s="428"/>
      <c r="MXU54" s="140"/>
      <c r="MXV54" s="141"/>
      <c r="MXW54" s="140"/>
      <c r="MXX54" s="428"/>
      <c r="MXY54" s="428"/>
      <c r="MXZ54" s="428"/>
      <c r="MYA54" s="428"/>
      <c r="MYB54" s="428"/>
      <c r="MYC54" s="140"/>
      <c r="MYD54" s="141"/>
      <c r="MYE54" s="140"/>
      <c r="MYF54" s="428"/>
      <c r="MYG54" s="428"/>
      <c r="MYH54" s="428"/>
      <c r="MYI54" s="428"/>
      <c r="MYJ54" s="428"/>
      <c r="MYK54" s="140"/>
      <c r="MYL54" s="141"/>
      <c r="MYM54" s="140"/>
      <c r="MYN54" s="428"/>
      <c r="MYO54" s="428"/>
      <c r="MYP54" s="428"/>
      <c r="MYQ54" s="428"/>
      <c r="MYR54" s="428"/>
      <c r="MYS54" s="140"/>
      <c r="MYT54" s="141"/>
      <c r="MYU54" s="140"/>
      <c r="MYV54" s="428"/>
      <c r="MYW54" s="428"/>
      <c r="MYX54" s="428"/>
      <c r="MYY54" s="428"/>
      <c r="MYZ54" s="428"/>
      <c r="MZA54" s="140"/>
      <c r="MZB54" s="141"/>
      <c r="MZC54" s="140"/>
      <c r="MZD54" s="428"/>
      <c r="MZE54" s="428"/>
      <c r="MZF54" s="428"/>
      <c r="MZG54" s="428"/>
      <c r="MZH54" s="428"/>
      <c r="MZI54" s="140"/>
      <c r="MZJ54" s="141"/>
      <c r="MZK54" s="140"/>
      <c r="MZL54" s="428"/>
      <c r="MZM54" s="428"/>
      <c r="MZN54" s="428"/>
      <c r="MZO54" s="428"/>
      <c r="MZP54" s="428"/>
      <c r="MZQ54" s="140"/>
      <c r="MZR54" s="141"/>
      <c r="MZS54" s="140"/>
      <c r="MZT54" s="428"/>
      <c r="MZU54" s="428"/>
      <c r="MZV54" s="428"/>
      <c r="MZW54" s="428"/>
      <c r="MZX54" s="428"/>
      <c r="MZY54" s="140"/>
      <c r="MZZ54" s="141"/>
      <c r="NAA54" s="140"/>
      <c r="NAB54" s="428"/>
      <c r="NAC54" s="428"/>
      <c r="NAD54" s="428"/>
      <c r="NAE54" s="428"/>
      <c r="NAF54" s="428"/>
      <c r="NAG54" s="140"/>
      <c r="NAH54" s="141"/>
      <c r="NAI54" s="140"/>
      <c r="NAJ54" s="428"/>
      <c r="NAK54" s="428"/>
      <c r="NAL54" s="428"/>
      <c r="NAM54" s="428"/>
      <c r="NAN54" s="428"/>
      <c r="NAO54" s="140"/>
      <c r="NAP54" s="141"/>
      <c r="NAQ54" s="140"/>
      <c r="NAR54" s="428"/>
      <c r="NAS54" s="428"/>
      <c r="NAT54" s="428"/>
      <c r="NAU54" s="428"/>
      <c r="NAV54" s="428"/>
      <c r="NAW54" s="140"/>
      <c r="NAX54" s="141"/>
      <c r="NAY54" s="140"/>
      <c r="NAZ54" s="428"/>
      <c r="NBA54" s="428"/>
      <c r="NBB54" s="428"/>
      <c r="NBC54" s="428"/>
      <c r="NBD54" s="428"/>
      <c r="NBE54" s="140"/>
      <c r="NBF54" s="141"/>
      <c r="NBG54" s="140"/>
      <c r="NBH54" s="428"/>
      <c r="NBI54" s="428"/>
      <c r="NBJ54" s="428"/>
      <c r="NBK54" s="428"/>
      <c r="NBL54" s="428"/>
      <c r="NBM54" s="140"/>
      <c r="NBN54" s="141"/>
      <c r="NBO54" s="140"/>
      <c r="NBP54" s="428"/>
      <c r="NBQ54" s="428"/>
      <c r="NBR54" s="428"/>
      <c r="NBS54" s="428"/>
      <c r="NBT54" s="428"/>
      <c r="NBU54" s="140"/>
      <c r="NBV54" s="141"/>
      <c r="NBW54" s="140"/>
      <c r="NBX54" s="428"/>
      <c r="NBY54" s="428"/>
      <c r="NBZ54" s="428"/>
      <c r="NCA54" s="428"/>
      <c r="NCB54" s="428"/>
      <c r="NCC54" s="140"/>
      <c r="NCD54" s="141"/>
      <c r="NCE54" s="140"/>
      <c r="NCF54" s="428"/>
      <c r="NCG54" s="428"/>
      <c r="NCH54" s="428"/>
      <c r="NCI54" s="428"/>
      <c r="NCJ54" s="428"/>
      <c r="NCK54" s="140"/>
      <c r="NCL54" s="141"/>
      <c r="NCM54" s="140"/>
      <c r="NCN54" s="428"/>
      <c r="NCO54" s="428"/>
      <c r="NCP54" s="428"/>
      <c r="NCQ54" s="428"/>
      <c r="NCR54" s="428"/>
      <c r="NCS54" s="140"/>
      <c r="NCT54" s="141"/>
      <c r="NCU54" s="140"/>
      <c r="NCV54" s="428"/>
      <c r="NCW54" s="428"/>
      <c r="NCX54" s="428"/>
      <c r="NCY54" s="428"/>
      <c r="NCZ54" s="428"/>
      <c r="NDA54" s="140"/>
      <c r="NDB54" s="141"/>
      <c r="NDC54" s="140"/>
      <c r="NDD54" s="428"/>
      <c r="NDE54" s="428"/>
      <c r="NDF54" s="428"/>
      <c r="NDG54" s="428"/>
      <c r="NDH54" s="428"/>
      <c r="NDI54" s="140"/>
      <c r="NDJ54" s="141"/>
      <c r="NDK54" s="140"/>
      <c r="NDL54" s="428"/>
      <c r="NDM54" s="428"/>
      <c r="NDN54" s="428"/>
      <c r="NDO54" s="428"/>
      <c r="NDP54" s="428"/>
      <c r="NDQ54" s="140"/>
      <c r="NDR54" s="141"/>
      <c r="NDS54" s="140"/>
      <c r="NDT54" s="428"/>
      <c r="NDU54" s="428"/>
      <c r="NDV54" s="428"/>
      <c r="NDW54" s="428"/>
      <c r="NDX54" s="428"/>
      <c r="NDY54" s="140"/>
      <c r="NDZ54" s="141"/>
      <c r="NEA54" s="140"/>
      <c r="NEB54" s="428"/>
      <c r="NEC54" s="428"/>
      <c r="NED54" s="428"/>
      <c r="NEE54" s="428"/>
      <c r="NEF54" s="428"/>
      <c r="NEG54" s="140"/>
      <c r="NEH54" s="141"/>
      <c r="NEI54" s="140"/>
      <c r="NEJ54" s="428"/>
      <c r="NEK54" s="428"/>
      <c r="NEL54" s="428"/>
      <c r="NEM54" s="428"/>
      <c r="NEN54" s="428"/>
      <c r="NEO54" s="140"/>
      <c r="NEP54" s="141"/>
      <c r="NEQ54" s="140"/>
      <c r="NER54" s="428"/>
      <c r="NES54" s="428"/>
      <c r="NET54" s="428"/>
      <c r="NEU54" s="428"/>
      <c r="NEV54" s="428"/>
      <c r="NEW54" s="140"/>
      <c r="NEX54" s="141"/>
      <c r="NEY54" s="140"/>
      <c r="NEZ54" s="428"/>
      <c r="NFA54" s="428"/>
      <c r="NFB54" s="428"/>
      <c r="NFC54" s="428"/>
      <c r="NFD54" s="428"/>
      <c r="NFE54" s="140"/>
      <c r="NFF54" s="141"/>
      <c r="NFG54" s="140"/>
      <c r="NFH54" s="428"/>
      <c r="NFI54" s="428"/>
      <c r="NFJ54" s="428"/>
      <c r="NFK54" s="428"/>
      <c r="NFL54" s="428"/>
      <c r="NFM54" s="140"/>
      <c r="NFN54" s="141"/>
      <c r="NFO54" s="140"/>
      <c r="NFP54" s="428"/>
      <c r="NFQ54" s="428"/>
      <c r="NFR54" s="428"/>
      <c r="NFS54" s="428"/>
      <c r="NFT54" s="428"/>
      <c r="NFU54" s="140"/>
      <c r="NFV54" s="141"/>
      <c r="NFW54" s="140"/>
      <c r="NFX54" s="428"/>
      <c r="NFY54" s="428"/>
      <c r="NFZ54" s="428"/>
      <c r="NGA54" s="428"/>
      <c r="NGB54" s="428"/>
      <c r="NGC54" s="140"/>
      <c r="NGD54" s="141"/>
      <c r="NGE54" s="140"/>
      <c r="NGF54" s="428"/>
      <c r="NGG54" s="428"/>
      <c r="NGH54" s="428"/>
      <c r="NGI54" s="428"/>
      <c r="NGJ54" s="428"/>
      <c r="NGK54" s="140"/>
      <c r="NGL54" s="141"/>
      <c r="NGM54" s="140"/>
      <c r="NGN54" s="428"/>
      <c r="NGO54" s="428"/>
      <c r="NGP54" s="428"/>
      <c r="NGQ54" s="428"/>
      <c r="NGR54" s="428"/>
      <c r="NGS54" s="140"/>
      <c r="NGT54" s="141"/>
      <c r="NGU54" s="140"/>
      <c r="NGV54" s="428"/>
      <c r="NGW54" s="428"/>
      <c r="NGX54" s="428"/>
      <c r="NGY54" s="428"/>
      <c r="NGZ54" s="428"/>
      <c r="NHA54" s="140"/>
      <c r="NHB54" s="141"/>
      <c r="NHC54" s="140"/>
      <c r="NHD54" s="428"/>
      <c r="NHE54" s="428"/>
      <c r="NHF54" s="428"/>
      <c r="NHG54" s="428"/>
      <c r="NHH54" s="428"/>
      <c r="NHI54" s="140"/>
      <c r="NHJ54" s="141"/>
      <c r="NHK54" s="140"/>
      <c r="NHL54" s="428"/>
      <c r="NHM54" s="428"/>
      <c r="NHN54" s="428"/>
      <c r="NHO54" s="428"/>
      <c r="NHP54" s="428"/>
      <c r="NHQ54" s="140"/>
      <c r="NHR54" s="141"/>
      <c r="NHS54" s="140"/>
      <c r="NHT54" s="428"/>
      <c r="NHU54" s="428"/>
      <c r="NHV54" s="428"/>
      <c r="NHW54" s="428"/>
      <c r="NHX54" s="428"/>
      <c r="NHY54" s="140"/>
      <c r="NHZ54" s="141"/>
      <c r="NIA54" s="140"/>
      <c r="NIB54" s="428"/>
      <c r="NIC54" s="428"/>
      <c r="NID54" s="428"/>
      <c r="NIE54" s="428"/>
      <c r="NIF54" s="428"/>
      <c r="NIG54" s="140"/>
      <c r="NIH54" s="141"/>
      <c r="NII54" s="140"/>
      <c r="NIJ54" s="428"/>
      <c r="NIK54" s="428"/>
      <c r="NIL54" s="428"/>
      <c r="NIM54" s="428"/>
      <c r="NIN54" s="428"/>
      <c r="NIO54" s="140"/>
      <c r="NIP54" s="141"/>
      <c r="NIQ54" s="140"/>
      <c r="NIR54" s="428"/>
      <c r="NIS54" s="428"/>
      <c r="NIT54" s="428"/>
      <c r="NIU54" s="428"/>
      <c r="NIV54" s="428"/>
      <c r="NIW54" s="140"/>
      <c r="NIX54" s="141"/>
      <c r="NIY54" s="140"/>
      <c r="NIZ54" s="428"/>
      <c r="NJA54" s="428"/>
      <c r="NJB54" s="428"/>
      <c r="NJC54" s="428"/>
      <c r="NJD54" s="428"/>
      <c r="NJE54" s="140"/>
      <c r="NJF54" s="141"/>
      <c r="NJG54" s="140"/>
      <c r="NJH54" s="428"/>
      <c r="NJI54" s="428"/>
      <c r="NJJ54" s="428"/>
      <c r="NJK54" s="428"/>
      <c r="NJL54" s="428"/>
      <c r="NJM54" s="140"/>
      <c r="NJN54" s="141"/>
      <c r="NJO54" s="140"/>
      <c r="NJP54" s="428"/>
      <c r="NJQ54" s="428"/>
      <c r="NJR54" s="428"/>
      <c r="NJS54" s="428"/>
      <c r="NJT54" s="428"/>
      <c r="NJU54" s="140"/>
      <c r="NJV54" s="141"/>
      <c r="NJW54" s="140"/>
      <c r="NJX54" s="428"/>
      <c r="NJY54" s="428"/>
      <c r="NJZ54" s="428"/>
      <c r="NKA54" s="428"/>
      <c r="NKB54" s="428"/>
      <c r="NKC54" s="140"/>
      <c r="NKD54" s="141"/>
      <c r="NKE54" s="140"/>
      <c r="NKF54" s="428"/>
      <c r="NKG54" s="428"/>
      <c r="NKH54" s="428"/>
      <c r="NKI54" s="428"/>
      <c r="NKJ54" s="428"/>
      <c r="NKK54" s="140"/>
      <c r="NKL54" s="141"/>
      <c r="NKM54" s="140"/>
      <c r="NKN54" s="428"/>
      <c r="NKO54" s="428"/>
      <c r="NKP54" s="428"/>
      <c r="NKQ54" s="428"/>
      <c r="NKR54" s="428"/>
      <c r="NKS54" s="140"/>
      <c r="NKT54" s="141"/>
      <c r="NKU54" s="140"/>
      <c r="NKV54" s="428"/>
      <c r="NKW54" s="428"/>
      <c r="NKX54" s="428"/>
      <c r="NKY54" s="428"/>
      <c r="NKZ54" s="428"/>
      <c r="NLA54" s="140"/>
      <c r="NLB54" s="141"/>
      <c r="NLC54" s="140"/>
      <c r="NLD54" s="428"/>
      <c r="NLE54" s="428"/>
      <c r="NLF54" s="428"/>
      <c r="NLG54" s="428"/>
      <c r="NLH54" s="428"/>
      <c r="NLI54" s="140"/>
      <c r="NLJ54" s="141"/>
      <c r="NLK54" s="140"/>
      <c r="NLL54" s="428"/>
      <c r="NLM54" s="428"/>
      <c r="NLN54" s="428"/>
      <c r="NLO54" s="428"/>
      <c r="NLP54" s="428"/>
      <c r="NLQ54" s="140"/>
      <c r="NLR54" s="141"/>
      <c r="NLS54" s="140"/>
      <c r="NLT54" s="428"/>
      <c r="NLU54" s="428"/>
      <c r="NLV54" s="428"/>
      <c r="NLW54" s="428"/>
      <c r="NLX54" s="428"/>
      <c r="NLY54" s="140"/>
      <c r="NLZ54" s="141"/>
      <c r="NMA54" s="140"/>
      <c r="NMB54" s="428"/>
      <c r="NMC54" s="428"/>
      <c r="NMD54" s="428"/>
      <c r="NME54" s="428"/>
      <c r="NMF54" s="428"/>
      <c r="NMG54" s="140"/>
      <c r="NMH54" s="141"/>
      <c r="NMI54" s="140"/>
      <c r="NMJ54" s="428"/>
      <c r="NMK54" s="428"/>
      <c r="NML54" s="428"/>
      <c r="NMM54" s="428"/>
      <c r="NMN54" s="428"/>
      <c r="NMO54" s="140"/>
      <c r="NMP54" s="141"/>
      <c r="NMQ54" s="140"/>
      <c r="NMR54" s="428"/>
      <c r="NMS54" s="428"/>
      <c r="NMT54" s="428"/>
      <c r="NMU54" s="428"/>
      <c r="NMV54" s="428"/>
      <c r="NMW54" s="140"/>
      <c r="NMX54" s="141"/>
      <c r="NMY54" s="140"/>
      <c r="NMZ54" s="428"/>
      <c r="NNA54" s="428"/>
      <c r="NNB54" s="428"/>
      <c r="NNC54" s="428"/>
      <c r="NND54" s="428"/>
      <c r="NNE54" s="140"/>
      <c r="NNF54" s="141"/>
      <c r="NNG54" s="140"/>
      <c r="NNH54" s="428"/>
      <c r="NNI54" s="428"/>
      <c r="NNJ54" s="428"/>
      <c r="NNK54" s="428"/>
      <c r="NNL54" s="428"/>
      <c r="NNM54" s="140"/>
      <c r="NNN54" s="141"/>
      <c r="NNO54" s="140"/>
      <c r="NNP54" s="428"/>
      <c r="NNQ54" s="428"/>
      <c r="NNR54" s="428"/>
      <c r="NNS54" s="428"/>
      <c r="NNT54" s="428"/>
      <c r="NNU54" s="140"/>
      <c r="NNV54" s="141"/>
      <c r="NNW54" s="140"/>
      <c r="NNX54" s="428"/>
      <c r="NNY54" s="428"/>
      <c r="NNZ54" s="428"/>
      <c r="NOA54" s="428"/>
      <c r="NOB54" s="428"/>
      <c r="NOC54" s="140"/>
      <c r="NOD54" s="141"/>
      <c r="NOE54" s="140"/>
      <c r="NOF54" s="428"/>
      <c r="NOG54" s="428"/>
      <c r="NOH54" s="428"/>
      <c r="NOI54" s="428"/>
      <c r="NOJ54" s="428"/>
      <c r="NOK54" s="140"/>
      <c r="NOL54" s="141"/>
      <c r="NOM54" s="140"/>
      <c r="NON54" s="428"/>
      <c r="NOO54" s="428"/>
      <c r="NOP54" s="428"/>
      <c r="NOQ54" s="428"/>
      <c r="NOR54" s="428"/>
      <c r="NOS54" s="140"/>
      <c r="NOT54" s="141"/>
      <c r="NOU54" s="140"/>
      <c r="NOV54" s="428"/>
      <c r="NOW54" s="428"/>
      <c r="NOX54" s="428"/>
      <c r="NOY54" s="428"/>
      <c r="NOZ54" s="428"/>
      <c r="NPA54" s="140"/>
      <c r="NPB54" s="141"/>
      <c r="NPC54" s="140"/>
      <c r="NPD54" s="428"/>
      <c r="NPE54" s="428"/>
      <c r="NPF54" s="428"/>
      <c r="NPG54" s="428"/>
      <c r="NPH54" s="428"/>
      <c r="NPI54" s="140"/>
      <c r="NPJ54" s="141"/>
      <c r="NPK54" s="140"/>
      <c r="NPL54" s="428"/>
      <c r="NPM54" s="428"/>
      <c r="NPN54" s="428"/>
      <c r="NPO54" s="428"/>
      <c r="NPP54" s="428"/>
      <c r="NPQ54" s="140"/>
      <c r="NPR54" s="141"/>
      <c r="NPS54" s="140"/>
      <c r="NPT54" s="428"/>
      <c r="NPU54" s="428"/>
      <c r="NPV54" s="428"/>
      <c r="NPW54" s="428"/>
      <c r="NPX54" s="428"/>
      <c r="NPY54" s="140"/>
      <c r="NPZ54" s="141"/>
      <c r="NQA54" s="140"/>
      <c r="NQB54" s="428"/>
      <c r="NQC54" s="428"/>
      <c r="NQD54" s="428"/>
      <c r="NQE54" s="428"/>
      <c r="NQF54" s="428"/>
      <c r="NQG54" s="140"/>
      <c r="NQH54" s="141"/>
      <c r="NQI54" s="140"/>
      <c r="NQJ54" s="428"/>
      <c r="NQK54" s="428"/>
      <c r="NQL54" s="428"/>
      <c r="NQM54" s="428"/>
      <c r="NQN54" s="428"/>
      <c r="NQO54" s="140"/>
      <c r="NQP54" s="141"/>
      <c r="NQQ54" s="140"/>
      <c r="NQR54" s="428"/>
      <c r="NQS54" s="428"/>
      <c r="NQT54" s="428"/>
      <c r="NQU54" s="428"/>
      <c r="NQV54" s="428"/>
      <c r="NQW54" s="140"/>
      <c r="NQX54" s="141"/>
      <c r="NQY54" s="140"/>
      <c r="NQZ54" s="428"/>
      <c r="NRA54" s="428"/>
      <c r="NRB54" s="428"/>
      <c r="NRC54" s="428"/>
      <c r="NRD54" s="428"/>
      <c r="NRE54" s="140"/>
      <c r="NRF54" s="141"/>
      <c r="NRG54" s="140"/>
      <c r="NRH54" s="428"/>
      <c r="NRI54" s="428"/>
      <c r="NRJ54" s="428"/>
      <c r="NRK54" s="428"/>
      <c r="NRL54" s="428"/>
      <c r="NRM54" s="140"/>
      <c r="NRN54" s="141"/>
      <c r="NRO54" s="140"/>
      <c r="NRP54" s="428"/>
      <c r="NRQ54" s="428"/>
      <c r="NRR54" s="428"/>
      <c r="NRS54" s="428"/>
      <c r="NRT54" s="428"/>
      <c r="NRU54" s="140"/>
      <c r="NRV54" s="141"/>
      <c r="NRW54" s="140"/>
      <c r="NRX54" s="428"/>
      <c r="NRY54" s="428"/>
      <c r="NRZ54" s="428"/>
      <c r="NSA54" s="428"/>
      <c r="NSB54" s="428"/>
      <c r="NSC54" s="140"/>
      <c r="NSD54" s="141"/>
      <c r="NSE54" s="140"/>
      <c r="NSF54" s="428"/>
      <c r="NSG54" s="428"/>
      <c r="NSH54" s="428"/>
      <c r="NSI54" s="428"/>
      <c r="NSJ54" s="428"/>
      <c r="NSK54" s="140"/>
      <c r="NSL54" s="141"/>
      <c r="NSM54" s="140"/>
      <c r="NSN54" s="428"/>
      <c r="NSO54" s="428"/>
      <c r="NSP54" s="428"/>
      <c r="NSQ54" s="428"/>
      <c r="NSR54" s="428"/>
      <c r="NSS54" s="140"/>
      <c r="NST54" s="141"/>
      <c r="NSU54" s="140"/>
      <c r="NSV54" s="428"/>
      <c r="NSW54" s="428"/>
      <c r="NSX54" s="428"/>
      <c r="NSY54" s="428"/>
      <c r="NSZ54" s="428"/>
      <c r="NTA54" s="140"/>
      <c r="NTB54" s="141"/>
      <c r="NTC54" s="140"/>
      <c r="NTD54" s="428"/>
      <c r="NTE54" s="428"/>
      <c r="NTF54" s="428"/>
      <c r="NTG54" s="428"/>
      <c r="NTH54" s="428"/>
      <c r="NTI54" s="140"/>
      <c r="NTJ54" s="141"/>
      <c r="NTK54" s="140"/>
      <c r="NTL54" s="428"/>
      <c r="NTM54" s="428"/>
      <c r="NTN54" s="428"/>
      <c r="NTO54" s="428"/>
      <c r="NTP54" s="428"/>
      <c r="NTQ54" s="140"/>
      <c r="NTR54" s="141"/>
      <c r="NTS54" s="140"/>
      <c r="NTT54" s="428"/>
      <c r="NTU54" s="428"/>
      <c r="NTV54" s="428"/>
      <c r="NTW54" s="428"/>
      <c r="NTX54" s="428"/>
      <c r="NTY54" s="140"/>
      <c r="NTZ54" s="141"/>
      <c r="NUA54" s="140"/>
      <c r="NUB54" s="428"/>
      <c r="NUC54" s="428"/>
      <c r="NUD54" s="428"/>
      <c r="NUE54" s="428"/>
      <c r="NUF54" s="428"/>
      <c r="NUG54" s="140"/>
      <c r="NUH54" s="141"/>
      <c r="NUI54" s="140"/>
      <c r="NUJ54" s="428"/>
      <c r="NUK54" s="428"/>
      <c r="NUL54" s="428"/>
      <c r="NUM54" s="428"/>
      <c r="NUN54" s="428"/>
      <c r="NUO54" s="140"/>
      <c r="NUP54" s="141"/>
      <c r="NUQ54" s="140"/>
      <c r="NUR54" s="428"/>
      <c r="NUS54" s="428"/>
      <c r="NUT54" s="428"/>
      <c r="NUU54" s="428"/>
      <c r="NUV54" s="428"/>
      <c r="NUW54" s="140"/>
      <c r="NUX54" s="141"/>
      <c r="NUY54" s="140"/>
      <c r="NUZ54" s="428"/>
      <c r="NVA54" s="428"/>
      <c r="NVB54" s="428"/>
      <c r="NVC54" s="428"/>
      <c r="NVD54" s="428"/>
      <c r="NVE54" s="140"/>
      <c r="NVF54" s="141"/>
      <c r="NVG54" s="140"/>
      <c r="NVH54" s="428"/>
      <c r="NVI54" s="428"/>
      <c r="NVJ54" s="428"/>
      <c r="NVK54" s="428"/>
      <c r="NVL54" s="428"/>
      <c r="NVM54" s="140"/>
      <c r="NVN54" s="141"/>
      <c r="NVO54" s="140"/>
      <c r="NVP54" s="428"/>
      <c r="NVQ54" s="428"/>
      <c r="NVR54" s="428"/>
      <c r="NVS54" s="428"/>
      <c r="NVT54" s="428"/>
      <c r="NVU54" s="140"/>
      <c r="NVV54" s="141"/>
      <c r="NVW54" s="140"/>
      <c r="NVX54" s="428"/>
      <c r="NVY54" s="428"/>
      <c r="NVZ54" s="428"/>
      <c r="NWA54" s="428"/>
      <c r="NWB54" s="428"/>
      <c r="NWC54" s="140"/>
      <c r="NWD54" s="141"/>
      <c r="NWE54" s="140"/>
      <c r="NWF54" s="428"/>
      <c r="NWG54" s="428"/>
      <c r="NWH54" s="428"/>
      <c r="NWI54" s="428"/>
      <c r="NWJ54" s="428"/>
      <c r="NWK54" s="140"/>
      <c r="NWL54" s="141"/>
      <c r="NWM54" s="140"/>
      <c r="NWN54" s="428"/>
      <c r="NWO54" s="428"/>
      <c r="NWP54" s="428"/>
      <c r="NWQ54" s="428"/>
      <c r="NWR54" s="428"/>
      <c r="NWS54" s="140"/>
      <c r="NWT54" s="141"/>
      <c r="NWU54" s="140"/>
      <c r="NWV54" s="428"/>
      <c r="NWW54" s="428"/>
      <c r="NWX54" s="428"/>
      <c r="NWY54" s="428"/>
      <c r="NWZ54" s="428"/>
      <c r="NXA54" s="140"/>
      <c r="NXB54" s="141"/>
      <c r="NXC54" s="140"/>
      <c r="NXD54" s="428"/>
      <c r="NXE54" s="428"/>
      <c r="NXF54" s="428"/>
      <c r="NXG54" s="428"/>
      <c r="NXH54" s="428"/>
      <c r="NXI54" s="140"/>
      <c r="NXJ54" s="141"/>
      <c r="NXK54" s="140"/>
      <c r="NXL54" s="428"/>
      <c r="NXM54" s="428"/>
      <c r="NXN54" s="428"/>
      <c r="NXO54" s="428"/>
      <c r="NXP54" s="428"/>
      <c r="NXQ54" s="140"/>
      <c r="NXR54" s="141"/>
      <c r="NXS54" s="140"/>
      <c r="NXT54" s="428"/>
      <c r="NXU54" s="428"/>
      <c r="NXV54" s="428"/>
      <c r="NXW54" s="428"/>
      <c r="NXX54" s="428"/>
      <c r="NXY54" s="140"/>
      <c r="NXZ54" s="141"/>
      <c r="NYA54" s="140"/>
      <c r="NYB54" s="428"/>
      <c r="NYC54" s="428"/>
      <c r="NYD54" s="428"/>
      <c r="NYE54" s="428"/>
      <c r="NYF54" s="428"/>
      <c r="NYG54" s="140"/>
      <c r="NYH54" s="141"/>
      <c r="NYI54" s="140"/>
      <c r="NYJ54" s="428"/>
      <c r="NYK54" s="428"/>
      <c r="NYL54" s="428"/>
      <c r="NYM54" s="428"/>
      <c r="NYN54" s="428"/>
      <c r="NYO54" s="140"/>
      <c r="NYP54" s="141"/>
      <c r="NYQ54" s="140"/>
      <c r="NYR54" s="428"/>
      <c r="NYS54" s="428"/>
      <c r="NYT54" s="428"/>
      <c r="NYU54" s="428"/>
      <c r="NYV54" s="428"/>
      <c r="NYW54" s="140"/>
      <c r="NYX54" s="141"/>
      <c r="NYY54" s="140"/>
      <c r="NYZ54" s="428"/>
      <c r="NZA54" s="428"/>
      <c r="NZB54" s="428"/>
      <c r="NZC54" s="428"/>
      <c r="NZD54" s="428"/>
      <c r="NZE54" s="140"/>
      <c r="NZF54" s="141"/>
      <c r="NZG54" s="140"/>
      <c r="NZH54" s="428"/>
      <c r="NZI54" s="428"/>
      <c r="NZJ54" s="428"/>
      <c r="NZK54" s="428"/>
      <c r="NZL54" s="428"/>
      <c r="NZM54" s="140"/>
      <c r="NZN54" s="141"/>
      <c r="NZO54" s="140"/>
      <c r="NZP54" s="428"/>
      <c r="NZQ54" s="428"/>
      <c r="NZR54" s="428"/>
      <c r="NZS54" s="428"/>
      <c r="NZT54" s="428"/>
      <c r="NZU54" s="140"/>
      <c r="NZV54" s="141"/>
      <c r="NZW54" s="140"/>
      <c r="NZX54" s="428"/>
      <c r="NZY54" s="428"/>
      <c r="NZZ54" s="428"/>
      <c r="OAA54" s="428"/>
      <c r="OAB54" s="428"/>
      <c r="OAC54" s="140"/>
      <c r="OAD54" s="141"/>
      <c r="OAE54" s="140"/>
      <c r="OAF54" s="428"/>
      <c r="OAG54" s="428"/>
      <c r="OAH54" s="428"/>
      <c r="OAI54" s="428"/>
      <c r="OAJ54" s="428"/>
      <c r="OAK54" s="140"/>
      <c r="OAL54" s="141"/>
      <c r="OAM54" s="140"/>
      <c r="OAN54" s="428"/>
      <c r="OAO54" s="428"/>
      <c r="OAP54" s="428"/>
      <c r="OAQ54" s="428"/>
      <c r="OAR54" s="428"/>
      <c r="OAS54" s="140"/>
      <c r="OAT54" s="141"/>
      <c r="OAU54" s="140"/>
      <c r="OAV54" s="428"/>
      <c r="OAW54" s="428"/>
      <c r="OAX54" s="428"/>
      <c r="OAY54" s="428"/>
      <c r="OAZ54" s="428"/>
      <c r="OBA54" s="140"/>
      <c r="OBB54" s="141"/>
      <c r="OBC54" s="140"/>
      <c r="OBD54" s="428"/>
      <c r="OBE54" s="428"/>
      <c r="OBF54" s="428"/>
      <c r="OBG54" s="428"/>
      <c r="OBH54" s="428"/>
      <c r="OBI54" s="140"/>
      <c r="OBJ54" s="141"/>
      <c r="OBK54" s="140"/>
      <c r="OBL54" s="428"/>
      <c r="OBM54" s="428"/>
      <c r="OBN54" s="428"/>
      <c r="OBO54" s="428"/>
      <c r="OBP54" s="428"/>
      <c r="OBQ54" s="140"/>
      <c r="OBR54" s="141"/>
      <c r="OBS54" s="140"/>
      <c r="OBT54" s="428"/>
      <c r="OBU54" s="428"/>
      <c r="OBV54" s="428"/>
      <c r="OBW54" s="428"/>
      <c r="OBX54" s="428"/>
      <c r="OBY54" s="140"/>
      <c r="OBZ54" s="141"/>
      <c r="OCA54" s="140"/>
      <c r="OCB54" s="428"/>
      <c r="OCC54" s="428"/>
      <c r="OCD54" s="428"/>
      <c r="OCE54" s="428"/>
      <c r="OCF54" s="428"/>
      <c r="OCG54" s="140"/>
      <c r="OCH54" s="141"/>
      <c r="OCI54" s="140"/>
      <c r="OCJ54" s="428"/>
      <c r="OCK54" s="428"/>
      <c r="OCL54" s="428"/>
      <c r="OCM54" s="428"/>
      <c r="OCN54" s="428"/>
      <c r="OCO54" s="140"/>
      <c r="OCP54" s="141"/>
      <c r="OCQ54" s="140"/>
      <c r="OCR54" s="428"/>
      <c r="OCS54" s="428"/>
      <c r="OCT54" s="428"/>
      <c r="OCU54" s="428"/>
      <c r="OCV54" s="428"/>
      <c r="OCW54" s="140"/>
      <c r="OCX54" s="141"/>
      <c r="OCY54" s="140"/>
      <c r="OCZ54" s="428"/>
      <c r="ODA54" s="428"/>
      <c r="ODB54" s="428"/>
      <c r="ODC54" s="428"/>
      <c r="ODD54" s="428"/>
      <c r="ODE54" s="140"/>
      <c r="ODF54" s="141"/>
      <c r="ODG54" s="140"/>
      <c r="ODH54" s="428"/>
      <c r="ODI54" s="428"/>
      <c r="ODJ54" s="428"/>
      <c r="ODK54" s="428"/>
      <c r="ODL54" s="428"/>
      <c r="ODM54" s="140"/>
      <c r="ODN54" s="141"/>
      <c r="ODO54" s="140"/>
      <c r="ODP54" s="428"/>
      <c r="ODQ54" s="428"/>
      <c r="ODR54" s="428"/>
      <c r="ODS54" s="428"/>
      <c r="ODT54" s="428"/>
      <c r="ODU54" s="140"/>
      <c r="ODV54" s="141"/>
      <c r="ODW54" s="140"/>
      <c r="ODX54" s="428"/>
      <c r="ODY54" s="428"/>
      <c r="ODZ54" s="428"/>
      <c r="OEA54" s="428"/>
      <c r="OEB54" s="428"/>
      <c r="OEC54" s="140"/>
      <c r="OED54" s="141"/>
      <c r="OEE54" s="140"/>
      <c r="OEF54" s="428"/>
      <c r="OEG54" s="428"/>
      <c r="OEH54" s="428"/>
      <c r="OEI54" s="428"/>
      <c r="OEJ54" s="428"/>
      <c r="OEK54" s="140"/>
      <c r="OEL54" s="141"/>
      <c r="OEM54" s="140"/>
      <c r="OEN54" s="428"/>
      <c r="OEO54" s="428"/>
      <c r="OEP54" s="428"/>
      <c r="OEQ54" s="428"/>
      <c r="OER54" s="428"/>
      <c r="OES54" s="140"/>
      <c r="OET54" s="141"/>
      <c r="OEU54" s="140"/>
      <c r="OEV54" s="428"/>
      <c r="OEW54" s="428"/>
      <c r="OEX54" s="428"/>
      <c r="OEY54" s="428"/>
      <c r="OEZ54" s="428"/>
      <c r="OFA54" s="140"/>
      <c r="OFB54" s="141"/>
      <c r="OFC54" s="140"/>
      <c r="OFD54" s="428"/>
      <c r="OFE54" s="428"/>
      <c r="OFF54" s="428"/>
      <c r="OFG54" s="428"/>
      <c r="OFH54" s="428"/>
      <c r="OFI54" s="140"/>
      <c r="OFJ54" s="141"/>
      <c r="OFK54" s="140"/>
      <c r="OFL54" s="428"/>
      <c r="OFM54" s="428"/>
      <c r="OFN54" s="428"/>
      <c r="OFO54" s="428"/>
      <c r="OFP54" s="428"/>
      <c r="OFQ54" s="140"/>
      <c r="OFR54" s="141"/>
      <c r="OFS54" s="140"/>
      <c r="OFT54" s="428"/>
      <c r="OFU54" s="428"/>
      <c r="OFV54" s="428"/>
      <c r="OFW54" s="428"/>
      <c r="OFX54" s="428"/>
      <c r="OFY54" s="140"/>
      <c r="OFZ54" s="141"/>
      <c r="OGA54" s="140"/>
      <c r="OGB54" s="428"/>
      <c r="OGC54" s="428"/>
      <c r="OGD54" s="428"/>
      <c r="OGE54" s="428"/>
      <c r="OGF54" s="428"/>
      <c r="OGG54" s="140"/>
      <c r="OGH54" s="141"/>
      <c r="OGI54" s="140"/>
      <c r="OGJ54" s="428"/>
      <c r="OGK54" s="428"/>
      <c r="OGL54" s="428"/>
      <c r="OGM54" s="428"/>
      <c r="OGN54" s="428"/>
      <c r="OGO54" s="140"/>
      <c r="OGP54" s="141"/>
      <c r="OGQ54" s="140"/>
      <c r="OGR54" s="428"/>
      <c r="OGS54" s="428"/>
      <c r="OGT54" s="428"/>
      <c r="OGU54" s="428"/>
      <c r="OGV54" s="428"/>
      <c r="OGW54" s="140"/>
      <c r="OGX54" s="141"/>
      <c r="OGY54" s="140"/>
      <c r="OGZ54" s="428"/>
      <c r="OHA54" s="428"/>
      <c r="OHB54" s="428"/>
      <c r="OHC54" s="428"/>
      <c r="OHD54" s="428"/>
      <c r="OHE54" s="140"/>
      <c r="OHF54" s="141"/>
      <c r="OHG54" s="140"/>
      <c r="OHH54" s="428"/>
      <c r="OHI54" s="428"/>
      <c r="OHJ54" s="428"/>
      <c r="OHK54" s="428"/>
      <c r="OHL54" s="428"/>
      <c r="OHM54" s="140"/>
      <c r="OHN54" s="141"/>
      <c r="OHO54" s="140"/>
      <c r="OHP54" s="428"/>
      <c r="OHQ54" s="428"/>
      <c r="OHR54" s="428"/>
      <c r="OHS54" s="428"/>
      <c r="OHT54" s="428"/>
      <c r="OHU54" s="140"/>
      <c r="OHV54" s="141"/>
      <c r="OHW54" s="140"/>
      <c r="OHX54" s="428"/>
      <c r="OHY54" s="428"/>
      <c r="OHZ54" s="428"/>
      <c r="OIA54" s="428"/>
      <c r="OIB54" s="428"/>
      <c r="OIC54" s="140"/>
      <c r="OID54" s="141"/>
      <c r="OIE54" s="140"/>
      <c r="OIF54" s="428"/>
      <c r="OIG54" s="428"/>
      <c r="OIH54" s="428"/>
      <c r="OII54" s="428"/>
      <c r="OIJ54" s="428"/>
      <c r="OIK54" s="140"/>
      <c r="OIL54" s="141"/>
      <c r="OIM54" s="140"/>
      <c r="OIN54" s="428"/>
      <c r="OIO54" s="428"/>
      <c r="OIP54" s="428"/>
      <c r="OIQ54" s="428"/>
      <c r="OIR54" s="428"/>
      <c r="OIS54" s="140"/>
      <c r="OIT54" s="141"/>
      <c r="OIU54" s="140"/>
      <c r="OIV54" s="428"/>
      <c r="OIW54" s="428"/>
      <c r="OIX54" s="428"/>
      <c r="OIY54" s="428"/>
      <c r="OIZ54" s="428"/>
      <c r="OJA54" s="140"/>
      <c r="OJB54" s="141"/>
      <c r="OJC54" s="140"/>
      <c r="OJD54" s="428"/>
      <c r="OJE54" s="428"/>
      <c r="OJF54" s="428"/>
      <c r="OJG54" s="428"/>
      <c r="OJH54" s="428"/>
      <c r="OJI54" s="140"/>
      <c r="OJJ54" s="141"/>
      <c r="OJK54" s="140"/>
      <c r="OJL54" s="428"/>
      <c r="OJM54" s="428"/>
      <c r="OJN54" s="428"/>
      <c r="OJO54" s="428"/>
      <c r="OJP54" s="428"/>
      <c r="OJQ54" s="140"/>
      <c r="OJR54" s="141"/>
      <c r="OJS54" s="140"/>
      <c r="OJT54" s="428"/>
      <c r="OJU54" s="428"/>
      <c r="OJV54" s="428"/>
      <c r="OJW54" s="428"/>
      <c r="OJX54" s="428"/>
      <c r="OJY54" s="140"/>
      <c r="OJZ54" s="141"/>
      <c r="OKA54" s="140"/>
      <c r="OKB54" s="428"/>
      <c r="OKC54" s="428"/>
      <c r="OKD54" s="428"/>
      <c r="OKE54" s="428"/>
      <c r="OKF54" s="428"/>
      <c r="OKG54" s="140"/>
      <c r="OKH54" s="141"/>
      <c r="OKI54" s="140"/>
      <c r="OKJ54" s="428"/>
      <c r="OKK54" s="428"/>
      <c r="OKL54" s="428"/>
      <c r="OKM54" s="428"/>
      <c r="OKN54" s="428"/>
      <c r="OKO54" s="140"/>
      <c r="OKP54" s="141"/>
      <c r="OKQ54" s="140"/>
      <c r="OKR54" s="428"/>
      <c r="OKS54" s="428"/>
      <c r="OKT54" s="428"/>
      <c r="OKU54" s="428"/>
      <c r="OKV54" s="428"/>
      <c r="OKW54" s="140"/>
      <c r="OKX54" s="141"/>
      <c r="OKY54" s="140"/>
      <c r="OKZ54" s="428"/>
      <c r="OLA54" s="428"/>
      <c r="OLB54" s="428"/>
      <c r="OLC54" s="428"/>
      <c r="OLD54" s="428"/>
      <c r="OLE54" s="140"/>
      <c r="OLF54" s="141"/>
      <c r="OLG54" s="140"/>
      <c r="OLH54" s="428"/>
      <c r="OLI54" s="428"/>
      <c r="OLJ54" s="428"/>
      <c r="OLK54" s="428"/>
      <c r="OLL54" s="428"/>
      <c r="OLM54" s="140"/>
      <c r="OLN54" s="141"/>
      <c r="OLO54" s="140"/>
      <c r="OLP54" s="428"/>
      <c r="OLQ54" s="428"/>
      <c r="OLR54" s="428"/>
      <c r="OLS54" s="428"/>
      <c r="OLT54" s="428"/>
      <c r="OLU54" s="140"/>
      <c r="OLV54" s="141"/>
      <c r="OLW54" s="140"/>
      <c r="OLX54" s="428"/>
      <c r="OLY54" s="428"/>
      <c r="OLZ54" s="428"/>
      <c r="OMA54" s="428"/>
      <c r="OMB54" s="428"/>
      <c r="OMC54" s="140"/>
      <c r="OMD54" s="141"/>
      <c r="OME54" s="140"/>
      <c r="OMF54" s="428"/>
      <c r="OMG54" s="428"/>
      <c r="OMH54" s="428"/>
      <c r="OMI54" s="428"/>
      <c r="OMJ54" s="428"/>
      <c r="OMK54" s="140"/>
      <c r="OML54" s="141"/>
      <c r="OMM54" s="140"/>
      <c r="OMN54" s="428"/>
      <c r="OMO54" s="428"/>
      <c r="OMP54" s="428"/>
      <c r="OMQ54" s="428"/>
      <c r="OMR54" s="428"/>
      <c r="OMS54" s="140"/>
      <c r="OMT54" s="141"/>
      <c r="OMU54" s="140"/>
      <c r="OMV54" s="428"/>
      <c r="OMW54" s="428"/>
      <c r="OMX54" s="428"/>
      <c r="OMY54" s="428"/>
      <c r="OMZ54" s="428"/>
      <c r="ONA54" s="140"/>
      <c r="ONB54" s="141"/>
      <c r="ONC54" s="140"/>
      <c r="OND54" s="428"/>
      <c r="ONE54" s="428"/>
      <c r="ONF54" s="428"/>
      <c r="ONG54" s="428"/>
      <c r="ONH54" s="428"/>
      <c r="ONI54" s="140"/>
      <c r="ONJ54" s="141"/>
      <c r="ONK54" s="140"/>
      <c r="ONL54" s="428"/>
      <c r="ONM54" s="428"/>
      <c r="ONN54" s="428"/>
      <c r="ONO54" s="428"/>
      <c r="ONP54" s="428"/>
      <c r="ONQ54" s="140"/>
      <c r="ONR54" s="141"/>
      <c r="ONS54" s="140"/>
      <c r="ONT54" s="428"/>
      <c r="ONU54" s="428"/>
      <c r="ONV54" s="428"/>
      <c r="ONW54" s="428"/>
      <c r="ONX54" s="428"/>
      <c r="ONY54" s="140"/>
      <c r="ONZ54" s="141"/>
      <c r="OOA54" s="140"/>
      <c r="OOB54" s="428"/>
      <c r="OOC54" s="428"/>
      <c r="OOD54" s="428"/>
      <c r="OOE54" s="428"/>
      <c r="OOF54" s="428"/>
      <c r="OOG54" s="140"/>
      <c r="OOH54" s="141"/>
      <c r="OOI54" s="140"/>
      <c r="OOJ54" s="428"/>
      <c r="OOK54" s="428"/>
      <c r="OOL54" s="428"/>
      <c r="OOM54" s="428"/>
      <c r="OON54" s="428"/>
      <c r="OOO54" s="140"/>
      <c r="OOP54" s="141"/>
      <c r="OOQ54" s="140"/>
      <c r="OOR54" s="428"/>
      <c r="OOS54" s="428"/>
      <c r="OOT54" s="428"/>
      <c r="OOU54" s="428"/>
      <c r="OOV54" s="428"/>
      <c r="OOW54" s="140"/>
      <c r="OOX54" s="141"/>
      <c r="OOY54" s="140"/>
      <c r="OOZ54" s="428"/>
      <c r="OPA54" s="428"/>
      <c r="OPB54" s="428"/>
      <c r="OPC54" s="428"/>
      <c r="OPD54" s="428"/>
      <c r="OPE54" s="140"/>
      <c r="OPF54" s="141"/>
      <c r="OPG54" s="140"/>
      <c r="OPH54" s="428"/>
      <c r="OPI54" s="428"/>
      <c r="OPJ54" s="428"/>
      <c r="OPK54" s="428"/>
      <c r="OPL54" s="428"/>
      <c r="OPM54" s="140"/>
      <c r="OPN54" s="141"/>
      <c r="OPO54" s="140"/>
      <c r="OPP54" s="428"/>
      <c r="OPQ54" s="428"/>
      <c r="OPR54" s="428"/>
      <c r="OPS54" s="428"/>
      <c r="OPT54" s="428"/>
      <c r="OPU54" s="140"/>
      <c r="OPV54" s="141"/>
      <c r="OPW54" s="140"/>
      <c r="OPX54" s="428"/>
      <c r="OPY54" s="428"/>
      <c r="OPZ54" s="428"/>
      <c r="OQA54" s="428"/>
      <c r="OQB54" s="428"/>
      <c r="OQC54" s="140"/>
      <c r="OQD54" s="141"/>
      <c r="OQE54" s="140"/>
      <c r="OQF54" s="428"/>
      <c r="OQG54" s="428"/>
      <c r="OQH54" s="428"/>
      <c r="OQI54" s="428"/>
      <c r="OQJ54" s="428"/>
      <c r="OQK54" s="140"/>
      <c r="OQL54" s="141"/>
      <c r="OQM54" s="140"/>
      <c r="OQN54" s="428"/>
      <c r="OQO54" s="428"/>
      <c r="OQP54" s="428"/>
      <c r="OQQ54" s="428"/>
      <c r="OQR54" s="428"/>
      <c r="OQS54" s="140"/>
      <c r="OQT54" s="141"/>
      <c r="OQU54" s="140"/>
      <c r="OQV54" s="428"/>
      <c r="OQW54" s="428"/>
      <c r="OQX54" s="428"/>
      <c r="OQY54" s="428"/>
      <c r="OQZ54" s="428"/>
      <c r="ORA54" s="140"/>
      <c r="ORB54" s="141"/>
      <c r="ORC54" s="140"/>
      <c r="ORD54" s="428"/>
      <c r="ORE54" s="428"/>
      <c r="ORF54" s="428"/>
      <c r="ORG54" s="428"/>
      <c r="ORH54" s="428"/>
      <c r="ORI54" s="140"/>
      <c r="ORJ54" s="141"/>
      <c r="ORK54" s="140"/>
      <c r="ORL54" s="428"/>
      <c r="ORM54" s="428"/>
      <c r="ORN54" s="428"/>
      <c r="ORO54" s="428"/>
      <c r="ORP54" s="428"/>
      <c r="ORQ54" s="140"/>
      <c r="ORR54" s="141"/>
      <c r="ORS54" s="140"/>
      <c r="ORT54" s="428"/>
      <c r="ORU54" s="428"/>
      <c r="ORV54" s="428"/>
      <c r="ORW54" s="428"/>
      <c r="ORX54" s="428"/>
      <c r="ORY54" s="140"/>
      <c r="ORZ54" s="141"/>
      <c r="OSA54" s="140"/>
      <c r="OSB54" s="428"/>
      <c r="OSC54" s="428"/>
      <c r="OSD54" s="428"/>
      <c r="OSE54" s="428"/>
      <c r="OSF54" s="428"/>
      <c r="OSG54" s="140"/>
      <c r="OSH54" s="141"/>
      <c r="OSI54" s="140"/>
      <c r="OSJ54" s="428"/>
      <c r="OSK54" s="428"/>
      <c r="OSL54" s="428"/>
      <c r="OSM54" s="428"/>
      <c r="OSN54" s="428"/>
      <c r="OSO54" s="140"/>
      <c r="OSP54" s="141"/>
      <c r="OSQ54" s="140"/>
      <c r="OSR54" s="428"/>
      <c r="OSS54" s="428"/>
      <c r="OST54" s="428"/>
      <c r="OSU54" s="428"/>
      <c r="OSV54" s="428"/>
      <c r="OSW54" s="140"/>
      <c r="OSX54" s="141"/>
      <c r="OSY54" s="140"/>
      <c r="OSZ54" s="428"/>
      <c r="OTA54" s="428"/>
      <c r="OTB54" s="428"/>
      <c r="OTC54" s="428"/>
      <c r="OTD54" s="428"/>
      <c r="OTE54" s="140"/>
      <c r="OTF54" s="141"/>
      <c r="OTG54" s="140"/>
      <c r="OTH54" s="428"/>
      <c r="OTI54" s="428"/>
      <c r="OTJ54" s="428"/>
      <c r="OTK54" s="428"/>
      <c r="OTL54" s="428"/>
      <c r="OTM54" s="140"/>
      <c r="OTN54" s="141"/>
      <c r="OTO54" s="140"/>
      <c r="OTP54" s="428"/>
      <c r="OTQ54" s="428"/>
      <c r="OTR54" s="428"/>
      <c r="OTS54" s="428"/>
      <c r="OTT54" s="428"/>
      <c r="OTU54" s="140"/>
      <c r="OTV54" s="141"/>
      <c r="OTW54" s="140"/>
      <c r="OTX54" s="428"/>
      <c r="OTY54" s="428"/>
      <c r="OTZ54" s="428"/>
      <c r="OUA54" s="428"/>
      <c r="OUB54" s="428"/>
      <c r="OUC54" s="140"/>
      <c r="OUD54" s="141"/>
      <c r="OUE54" s="140"/>
      <c r="OUF54" s="428"/>
      <c r="OUG54" s="428"/>
      <c r="OUH54" s="428"/>
      <c r="OUI54" s="428"/>
      <c r="OUJ54" s="428"/>
      <c r="OUK54" s="140"/>
      <c r="OUL54" s="141"/>
      <c r="OUM54" s="140"/>
      <c r="OUN54" s="428"/>
      <c r="OUO54" s="428"/>
      <c r="OUP54" s="428"/>
      <c r="OUQ54" s="428"/>
      <c r="OUR54" s="428"/>
      <c r="OUS54" s="140"/>
      <c r="OUT54" s="141"/>
      <c r="OUU54" s="140"/>
      <c r="OUV54" s="428"/>
      <c r="OUW54" s="428"/>
      <c r="OUX54" s="428"/>
      <c r="OUY54" s="428"/>
      <c r="OUZ54" s="428"/>
      <c r="OVA54" s="140"/>
      <c r="OVB54" s="141"/>
      <c r="OVC54" s="140"/>
      <c r="OVD54" s="428"/>
      <c r="OVE54" s="428"/>
      <c r="OVF54" s="428"/>
      <c r="OVG54" s="428"/>
      <c r="OVH54" s="428"/>
      <c r="OVI54" s="140"/>
      <c r="OVJ54" s="141"/>
      <c r="OVK54" s="140"/>
      <c r="OVL54" s="428"/>
      <c r="OVM54" s="428"/>
      <c r="OVN54" s="428"/>
      <c r="OVO54" s="428"/>
      <c r="OVP54" s="428"/>
      <c r="OVQ54" s="140"/>
      <c r="OVR54" s="141"/>
      <c r="OVS54" s="140"/>
      <c r="OVT54" s="428"/>
      <c r="OVU54" s="428"/>
      <c r="OVV54" s="428"/>
      <c r="OVW54" s="428"/>
      <c r="OVX54" s="428"/>
      <c r="OVY54" s="140"/>
      <c r="OVZ54" s="141"/>
      <c r="OWA54" s="140"/>
      <c r="OWB54" s="428"/>
      <c r="OWC54" s="428"/>
      <c r="OWD54" s="428"/>
      <c r="OWE54" s="428"/>
      <c r="OWF54" s="428"/>
      <c r="OWG54" s="140"/>
      <c r="OWH54" s="141"/>
      <c r="OWI54" s="140"/>
      <c r="OWJ54" s="428"/>
      <c r="OWK54" s="428"/>
      <c r="OWL54" s="428"/>
      <c r="OWM54" s="428"/>
      <c r="OWN54" s="428"/>
      <c r="OWO54" s="140"/>
      <c r="OWP54" s="141"/>
      <c r="OWQ54" s="140"/>
      <c r="OWR54" s="428"/>
      <c r="OWS54" s="428"/>
      <c r="OWT54" s="428"/>
      <c r="OWU54" s="428"/>
      <c r="OWV54" s="428"/>
      <c r="OWW54" s="140"/>
      <c r="OWX54" s="141"/>
      <c r="OWY54" s="140"/>
      <c r="OWZ54" s="428"/>
      <c r="OXA54" s="428"/>
      <c r="OXB54" s="428"/>
      <c r="OXC54" s="428"/>
      <c r="OXD54" s="428"/>
      <c r="OXE54" s="140"/>
      <c r="OXF54" s="141"/>
      <c r="OXG54" s="140"/>
      <c r="OXH54" s="428"/>
      <c r="OXI54" s="428"/>
      <c r="OXJ54" s="428"/>
      <c r="OXK54" s="428"/>
      <c r="OXL54" s="428"/>
      <c r="OXM54" s="140"/>
      <c r="OXN54" s="141"/>
      <c r="OXO54" s="140"/>
      <c r="OXP54" s="428"/>
      <c r="OXQ54" s="428"/>
      <c r="OXR54" s="428"/>
      <c r="OXS54" s="428"/>
      <c r="OXT54" s="428"/>
      <c r="OXU54" s="140"/>
      <c r="OXV54" s="141"/>
      <c r="OXW54" s="140"/>
      <c r="OXX54" s="428"/>
      <c r="OXY54" s="428"/>
      <c r="OXZ54" s="428"/>
      <c r="OYA54" s="428"/>
      <c r="OYB54" s="428"/>
      <c r="OYC54" s="140"/>
      <c r="OYD54" s="141"/>
      <c r="OYE54" s="140"/>
      <c r="OYF54" s="428"/>
      <c r="OYG54" s="428"/>
      <c r="OYH54" s="428"/>
      <c r="OYI54" s="428"/>
      <c r="OYJ54" s="428"/>
      <c r="OYK54" s="140"/>
      <c r="OYL54" s="141"/>
      <c r="OYM54" s="140"/>
      <c r="OYN54" s="428"/>
      <c r="OYO54" s="428"/>
      <c r="OYP54" s="428"/>
      <c r="OYQ54" s="428"/>
      <c r="OYR54" s="428"/>
      <c r="OYS54" s="140"/>
      <c r="OYT54" s="141"/>
      <c r="OYU54" s="140"/>
      <c r="OYV54" s="428"/>
      <c r="OYW54" s="428"/>
      <c r="OYX54" s="428"/>
      <c r="OYY54" s="428"/>
      <c r="OYZ54" s="428"/>
      <c r="OZA54" s="140"/>
      <c r="OZB54" s="141"/>
      <c r="OZC54" s="140"/>
      <c r="OZD54" s="428"/>
      <c r="OZE54" s="428"/>
      <c r="OZF54" s="428"/>
      <c r="OZG54" s="428"/>
      <c r="OZH54" s="428"/>
      <c r="OZI54" s="140"/>
      <c r="OZJ54" s="141"/>
      <c r="OZK54" s="140"/>
      <c r="OZL54" s="428"/>
      <c r="OZM54" s="428"/>
      <c r="OZN54" s="428"/>
      <c r="OZO54" s="428"/>
      <c r="OZP54" s="428"/>
      <c r="OZQ54" s="140"/>
      <c r="OZR54" s="141"/>
      <c r="OZS54" s="140"/>
      <c r="OZT54" s="428"/>
      <c r="OZU54" s="428"/>
      <c r="OZV54" s="428"/>
      <c r="OZW54" s="428"/>
      <c r="OZX54" s="428"/>
      <c r="OZY54" s="140"/>
      <c r="OZZ54" s="141"/>
      <c r="PAA54" s="140"/>
      <c r="PAB54" s="428"/>
      <c r="PAC54" s="428"/>
      <c r="PAD54" s="428"/>
      <c r="PAE54" s="428"/>
      <c r="PAF54" s="428"/>
      <c r="PAG54" s="140"/>
      <c r="PAH54" s="141"/>
      <c r="PAI54" s="140"/>
      <c r="PAJ54" s="428"/>
      <c r="PAK54" s="428"/>
      <c r="PAL54" s="428"/>
      <c r="PAM54" s="428"/>
      <c r="PAN54" s="428"/>
      <c r="PAO54" s="140"/>
      <c r="PAP54" s="141"/>
      <c r="PAQ54" s="140"/>
      <c r="PAR54" s="428"/>
      <c r="PAS54" s="428"/>
      <c r="PAT54" s="428"/>
      <c r="PAU54" s="428"/>
      <c r="PAV54" s="428"/>
      <c r="PAW54" s="140"/>
      <c r="PAX54" s="141"/>
      <c r="PAY54" s="140"/>
      <c r="PAZ54" s="428"/>
      <c r="PBA54" s="428"/>
      <c r="PBB54" s="428"/>
      <c r="PBC54" s="428"/>
      <c r="PBD54" s="428"/>
      <c r="PBE54" s="140"/>
      <c r="PBF54" s="141"/>
      <c r="PBG54" s="140"/>
      <c r="PBH54" s="428"/>
      <c r="PBI54" s="428"/>
      <c r="PBJ54" s="428"/>
      <c r="PBK54" s="428"/>
      <c r="PBL54" s="428"/>
      <c r="PBM54" s="140"/>
      <c r="PBN54" s="141"/>
      <c r="PBO54" s="140"/>
      <c r="PBP54" s="428"/>
      <c r="PBQ54" s="428"/>
      <c r="PBR54" s="428"/>
      <c r="PBS54" s="428"/>
      <c r="PBT54" s="428"/>
      <c r="PBU54" s="140"/>
      <c r="PBV54" s="141"/>
      <c r="PBW54" s="140"/>
      <c r="PBX54" s="428"/>
      <c r="PBY54" s="428"/>
      <c r="PBZ54" s="428"/>
      <c r="PCA54" s="428"/>
      <c r="PCB54" s="428"/>
      <c r="PCC54" s="140"/>
      <c r="PCD54" s="141"/>
      <c r="PCE54" s="140"/>
      <c r="PCF54" s="428"/>
      <c r="PCG54" s="428"/>
      <c r="PCH54" s="428"/>
      <c r="PCI54" s="428"/>
      <c r="PCJ54" s="428"/>
      <c r="PCK54" s="140"/>
      <c r="PCL54" s="141"/>
      <c r="PCM54" s="140"/>
      <c r="PCN54" s="428"/>
      <c r="PCO54" s="428"/>
      <c r="PCP54" s="428"/>
      <c r="PCQ54" s="428"/>
      <c r="PCR54" s="428"/>
      <c r="PCS54" s="140"/>
      <c r="PCT54" s="141"/>
      <c r="PCU54" s="140"/>
      <c r="PCV54" s="428"/>
      <c r="PCW54" s="428"/>
      <c r="PCX54" s="428"/>
      <c r="PCY54" s="428"/>
      <c r="PCZ54" s="428"/>
      <c r="PDA54" s="140"/>
      <c r="PDB54" s="141"/>
      <c r="PDC54" s="140"/>
      <c r="PDD54" s="428"/>
      <c r="PDE54" s="428"/>
      <c r="PDF54" s="428"/>
      <c r="PDG54" s="428"/>
      <c r="PDH54" s="428"/>
      <c r="PDI54" s="140"/>
      <c r="PDJ54" s="141"/>
      <c r="PDK54" s="140"/>
      <c r="PDL54" s="428"/>
      <c r="PDM54" s="428"/>
      <c r="PDN54" s="428"/>
      <c r="PDO54" s="428"/>
      <c r="PDP54" s="428"/>
      <c r="PDQ54" s="140"/>
      <c r="PDR54" s="141"/>
      <c r="PDS54" s="140"/>
      <c r="PDT54" s="428"/>
      <c r="PDU54" s="428"/>
      <c r="PDV54" s="428"/>
      <c r="PDW54" s="428"/>
      <c r="PDX54" s="428"/>
      <c r="PDY54" s="140"/>
      <c r="PDZ54" s="141"/>
      <c r="PEA54" s="140"/>
      <c r="PEB54" s="428"/>
      <c r="PEC54" s="428"/>
      <c r="PED54" s="428"/>
      <c r="PEE54" s="428"/>
      <c r="PEF54" s="428"/>
      <c r="PEG54" s="140"/>
      <c r="PEH54" s="141"/>
      <c r="PEI54" s="140"/>
      <c r="PEJ54" s="428"/>
      <c r="PEK54" s="428"/>
      <c r="PEL54" s="428"/>
      <c r="PEM54" s="428"/>
      <c r="PEN54" s="428"/>
      <c r="PEO54" s="140"/>
      <c r="PEP54" s="141"/>
      <c r="PEQ54" s="140"/>
      <c r="PER54" s="428"/>
      <c r="PES54" s="428"/>
      <c r="PET54" s="428"/>
      <c r="PEU54" s="428"/>
      <c r="PEV54" s="428"/>
      <c r="PEW54" s="140"/>
      <c r="PEX54" s="141"/>
      <c r="PEY54" s="140"/>
      <c r="PEZ54" s="428"/>
      <c r="PFA54" s="428"/>
      <c r="PFB54" s="428"/>
      <c r="PFC54" s="428"/>
      <c r="PFD54" s="428"/>
      <c r="PFE54" s="140"/>
      <c r="PFF54" s="141"/>
      <c r="PFG54" s="140"/>
      <c r="PFH54" s="428"/>
      <c r="PFI54" s="428"/>
      <c r="PFJ54" s="428"/>
      <c r="PFK54" s="428"/>
      <c r="PFL54" s="428"/>
      <c r="PFM54" s="140"/>
      <c r="PFN54" s="141"/>
      <c r="PFO54" s="140"/>
      <c r="PFP54" s="428"/>
      <c r="PFQ54" s="428"/>
      <c r="PFR54" s="428"/>
      <c r="PFS54" s="428"/>
      <c r="PFT54" s="428"/>
      <c r="PFU54" s="140"/>
      <c r="PFV54" s="141"/>
      <c r="PFW54" s="140"/>
      <c r="PFX54" s="428"/>
      <c r="PFY54" s="428"/>
      <c r="PFZ54" s="428"/>
      <c r="PGA54" s="428"/>
      <c r="PGB54" s="428"/>
      <c r="PGC54" s="140"/>
      <c r="PGD54" s="141"/>
      <c r="PGE54" s="140"/>
      <c r="PGF54" s="428"/>
      <c r="PGG54" s="428"/>
      <c r="PGH54" s="428"/>
      <c r="PGI54" s="428"/>
      <c r="PGJ54" s="428"/>
      <c r="PGK54" s="140"/>
      <c r="PGL54" s="141"/>
      <c r="PGM54" s="140"/>
      <c r="PGN54" s="428"/>
      <c r="PGO54" s="428"/>
      <c r="PGP54" s="428"/>
      <c r="PGQ54" s="428"/>
      <c r="PGR54" s="428"/>
      <c r="PGS54" s="140"/>
      <c r="PGT54" s="141"/>
      <c r="PGU54" s="140"/>
      <c r="PGV54" s="428"/>
      <c r="PGW54" s="428"/>
      <c r="PGX54" s="428"/>
      <c r="PGY54" s="428"/>
      <c r="PGZ54" s="428"/>
      <c r="PHA54" s="140"/>
      <c r="PHB54" s="141"/>
      <c r="PHC54" s="140"/>
      <c r="PHD54" s="428"/>
      <c r="PHE54" s="428"/>
      <c r="PHF54" s="428"/>
      <c r="PHG54" s="428"/>
      <c r="PHH54" s="428"/>
      <c r="PHI54" s="140"/>
      <c r="PHJ54" s="141"/>
      <c r="PHK54" s="140"/>
      <c r="PHL54" s="428"/>
      <c r="PHM54" s="428"/>
      <c r="PHN54" s="428"/>
      <c r="PHO54" s="428"/>
      <c r="PHP54" s="428"/>
      <c r="PHQ54" s="140"/>
      <c r="PHR54" s="141"/>
      <c r="PHS54" s="140"/>
      <c r="PHT54" s="428"/>
      <c r="PHU54" s="428"/>
      <c r="PHV54" s="428"/>
      <c r="PHW54" s="428"/>
      <c r="PHX54" s="428"/>
      <c r="PHY54" s="140"/>
      <c r="PHZ54" s="141"/>
      <c r="PIA54" s="140"/>
      <c r="PIB54" s="428"/>
      <c r="PIC54" s="428"/>
      <c r="PID54" s="428"/>
      <c r="PIE54" s="428"/>
      <c r="PIF54" s="428"/>
      <c r="PIG54" s="140"/>
      <c r="PIH54" s="141"/>
      <c r="PII54" s="140"/>
      <c r="PIJ54" s="428"/>
      <c r="PIK54" s="428"/>
      <c r="PIL54" s="428"/>
      <c r="PIM54" s="428"/>
      <c r="PIN54" s="428"/>
      <c r="PIO54" s="140"/>
      <c r="PIP54" s="141"/>
      <c r="PIQ54" s="140"/>
      <c r="PIR54" s="428"/>
      <c r="PIS54" s="428"/>
      <c r="PIT54" s="428"/>
      <c r="PIU54" s="428"/>
      <c r="PIV54" s="428"/>
      <c r="PIW54" s="140"/>
      <c r="PIX54" s="141"/>
      <c r="PIY54" s="140"/>
      <c r="PIZ54" s="428"/>
      <c r="PJA54" s="428"/>
      <c r="PJB54" s="428"/>
      <c r="PJC54" s="428"/>
      <c r="PJD54" s="428"/>
      <c r="PJE54" s="140"/>
      <c r="PJF54" s="141"/>
      <c r="PJG54" s="140"/>
      <c r="PJH54" s="428"/>
      <c r="PJI54" s="428"/>
      <c r="PJJ54" s="428"/>
      <c r="PJK54" s="428"/>
      <c r="PJL54" s="428"/>
      <c r="PJM54" s="140"/>
      <c r="PJN54" s="141"/>
      <c r="PJO54" s="140"/>
      <c r="PJP54" s="428"/>
      <c r="PJQ54" s="428"/>
      <c r="PJR54" s="428"/>
      <c r="PJS54" s="428"/>
      <c r="PJT54" s="428"/>
      <c r="PJU54" s="140"/>
      <c r="PJV54" s="141"/>
      <c r="PJW54" s="140"/>
      <c r="PJX54" s="428"/>
      <c r="PJY54" s="428"/>
      <c r="PJZ54" s="428"/>
      <c r="PKA54" s="428"/>
      <c r="PKB54" s="428"/>
      <c r="PKC54" s="140"/>
      <c r="PKD54" s="141"/>
      <c r="PKE54" s="140"/>
      <c r="PKF54" s="428"/>
      <c r="PKG54" s="428"/>
      <c r="PKH54" s="428"/>
      <c r="PKI54" s="428"/>
      <c r="PKJ54" s="428"/>
      <c r="PKK54" s="140"/>
      <c r="PKL54" s="141"/>
      <c r="PKM54" s="140"/>
      <c r="PKN54" s="428"/>
      <c r="PKO54" s="428"/>
      <c r="PKP54" s="428"/>
      <c r="PKQ54" s="428"/>
      <c r="PKR54" s="428"/>
      <c r="PKS54" s="140"/>
      <c r="PKT54" s="141"/>
      <c r="PKU54" s="140"/>
      <c r="PKV54" s="428"/>
      <c r="PKW54" s="428"/>
      <c r="PKX54" s="428"/>
      <c r="PKY54" s="428"/>
      <c r="PKZ54" s="428"/>
      <c r="PLA54" s="140"/>
      <c r="PLB54" s="141"/>
      <c r="PLC54" s="140"/>
      <c r="PLD54" s="428"/>
      <c r="PLE54" s="428"/>
      <c r="PLF54" s="428"/>
      <c r="PLG54" s="428"/>
      <c r="PLH54" s="428"/>
      <c r="PLI54" s="140"/>
      <c r="PLJ54" s="141"/>
      <c r="PLK54" s="140"/>
      <c r="PLL54" s="428"/>
      <c r="PLM54" s="428"/>
      <c r="PLN54" s="428"/>
      <c r="PLO54" s="428"/>
      <c r="PLP54" s="428"/>
      <c r="PLQ54" s="140"/>
      <c r="PLR54" s="141"/>
      <c r="PLS54" s="140"/>
      <c r="PLT54" s="428"/>
      <c r="PLU54" s="428"/>
      <c r="PLV54" s="428"/>
      <c r="PLW54" s="428"/>
      <c r="PLX54" s="428"/>
      <c r="PLY54" s="140"/>
      <c r="PLZ54" s="141"/>
      <c r="PMA54" s="140"/>
      <c r="PMB54" s="428"/>
      <c r="PMC54" s="428"/>
      <c r="PMD54" s="428"/>
      <c r="PME54" s="428"/>
      <c r="PMF54" s="428"/>
      <c r="PMG54" s="140"/>
      <c r="PMH54" s="141"/>
      <c r="PMI54" s="140"/>
      <c r="PMJ54" s="428"/>
      <c r="PMK54" s="428"/>
      <c r="PML54" s="428"/>
      <c r="PMM54" s="428"/>
      <c r="PMN54" s="428"/>
      <c r="PMO54" s="140"/>
      <c r="PMP54" s="141"/>
      <c r="PMQ54" s="140"/>
      <c r="PMR54" s="428"/>
      <c r="PMS54" s="428"/>
      <c r="PMT54" s="428"/>
      <c r="PMU54" s="428"/>
      <c r="PMV54" s="428"/>
      <c r="PMW54" s="140"/>
      <c r="PMX54" s="141"/>
      <c r="PMY54" s="140"/>
      <c r="PMZ54" s="428"/>
      <c r="PNA54" s="428"/>
      <c r="PNB54" s="428"/>
      <c r="PNC54" s="428"/>
      <c r="PND54" s="428"/>
      <c r="PNE54" s="140"/>
      <c r="PNF54" s="141"/>
      <c r="PNG54" s="140"/>
      <c r="PNH54" s="428"/>
      <c r="PNI54" s="428"/>
      <c r="PNJ54" s="428"/>
      <c r="PNK54" s="428"/>
      <c r="PNL54" s="428"/>
      <c r="PNM54" s="140"/>
      <c r="PNN54" s="141"/>
      <c r="PNO54" s="140"/>
      <c r="PNP54" s="428"/>
      <c r="PNQ54" s="428"/>
      <c r="PNR54" s="428"/>
      <c r="PNS54" s="428"/>
      <c r="PNT54" s="428"/>
      <c r="PNU54" s="140"/>
      <c r="PNV54" s="141"/>
      <c r="PNW54" s="140"/>
      <c r="PNX54" s="428"/>
      <c r="PNY54" s="428"/>
      <c r="PNZ54" s="428"/>
      <c r="POA54" s="428"/>
      <c r="POB54" s="428"/>
      <c r="POC54" s="140"/>
      <c r="POD54" s="141"/>
      <c r="POE54" s="140"/>
      <c r="POF54" s="428"/>
      <c r="POG54" s="428"/>
      <c r="POH54" s="428"/>
      <c r="POI54" s="428"/>
      <c r="POJ54" s="428"/>
      <c r="POK54" s="140"/>
      <c r="POL54" s="141"/>
      <c r="POM54" s="140"/>
      <c r="PON54" s="428"/>
      <c r="POO54" s="428"/>
      <c r="POP54" s="428"/>
      <c r="POQ54" s="428"/>
      <c r="POR54" s="428"/>
      <c r="POS54" s="140"/>
      <c r="POT54" s="141"/>
      <c r="POU54" s="140"/>
      <c r="POV54" s="428"/>
      <c r="POW54" s="428"/>
      <c r="POX54" s="428"/>
      <c r="POY54" s="428"/>
      <c r="POZ54" s="428"/>
      <c r="PPA54" s="140"/>
      <c r="PPB54" s="141"/>
      <c r="PPC54" s="140"/>
      <c r="PPD54" s="428"/>
      <c r="PPE54" s="428"/>
      <c r="PPF54" s="428"/>
      <c r="PPG54" s="428"/>
      <c r="PPH54" s="428"/>
      <c r="PPI54" s="140"/>
      <c r="PPJ54" s="141"/>
      <c r="PPK54" s="140"/>
      <c r="PPL54" s="428"/>
      <c r="PPM54" s="428"/>
      <c r="PPN54" s="428"/>
      <c r="PPO54" s="428"/>
      <c r="PPP54" s="428"/>
      <c r="PPQ54" s="140"/>
      <c r="PPR54" s="141"/>
      <c r="PPS54" s="140"/>
      <c r="PPT54" s="428"/>
      <c r="PPU54" s="428"/>
      <c r="PPV54" s="428"/>
      <c r="PPW54" s="428"/>
      <c r="PPX54" s="428"/>
      <c r="PPY54" s="140"/>
      <c r="PPZ54" s="141"/>
      <c r="PQA54" s="140"/>
      <c r="PQB54" s="428"/>
      <c r="PQC54" s="428"/>
      <c r="PQD54" s="428"/>
      <c r="PQE54" s="428"/>
      <c r="PQF54" s="428"/>
      <c r="PQG54" s="140"/>
      <c r="PQH54" s="141"/>
      <c r="PQI54" s="140"/>
      <c r="PQJ54" s="428"/>
      <c r="PQK54" s="428"/>
      <c r="PQL54" s="428"/>
      <c r="PQM54" s="428"/>
      <c r="PQN54" s="428"/>
      <c r="PQO54" s="140"/>
      <c r="PQP54" s="141"/>
      <c r="PQQ54" s="140"/>
      <c r="PQR54" s="428"/>
      <c r="PQS54" s="428"/>
      <c r="PQT54" s="428"/>
      <c r="PQU54" s="428"/>
      <c r="PQV54" s="428"/>
      <c r="PQW54" s="140"/>
      <c r="PQX54" s="141"/>
      <c r="PQY54" s="140"/>
      <c r="PQZ54" s="428"/>
      <c r="PRA54" s="428"/>
      <c r="PRB54" s="428"/>
      <c r="PRC54" s="428"/>
      <c r="PRD54" s="428"/>
      <c r="PRE54" s="140"/>
      <c r="PRF54" s="141"/>
      <c r="PRG54" s="140"/>
      <c r="PRH54" s="428"/>
      <c r="PRI54" s="428"/>
      <c r="PRJ54" s="428"/>
      <c r="PRK54" s="428"/>
      <c r="PRL54" s="428"/>
      <c r="PRM54" s="140"/>
      <c r="PRN54" s="141"/>
      <c r="PRO54" s="140"/>
      <c r="PRP54" s="428"/>
      <c r="PRQ54" s="428"/>
      <c r="PRR54" s="428"/>
      <c r="PRS54" s="428"/>
      <c r="PRT54" s="428"/>
      <c r="PRU54" s="140"/>
      <c r="PRV54" s="141"/>
      <c r="PRW54" s="140"/>
      <c r="PRX54" s="428"/>
      <c r="PRY54" s="428"/>
      <c r="PRZ54" s="428"/>
      <c r="PSA54" s="428"/>
      <c r="PSB54" s="428"/>
      <c r="PSC54" s="140"/>
      <c r="PSD54" s="141"/>
      <c r="PSE54" s="140"/>
      <c r="PSF54" s="428"/>
      <c r="PSG54" s="428"/>
      <c r="PSH54" s="428"/>
      <c r="PSI54" s="428"/>
      <c r="PSJ54" s="428"/>
      <c r="PSK54" s="140"/>
      <c r="PSL54" s="141"/>
      <c r="PSM54" s="140"/>
      <c r="PSN54" s="428"/>
      <c r="PSO54" s="428"/>
      <c r="PSP54" s="428"/>
      <c r="PSQ54" s="428"/>
      <c r="PSR54" s="428"/>
      <c r="PSS54" s="140"/>
      <c r="PST54" s="141"/>
      <c r="PSU54" s="140"/>
      <c r="PSV54" s="428"/>
      <c r="PSW54" s="428"/>
      <c r="PSX54" s="428"/>
      <c r="PSY54" s="428"/>
      <c r="PSZ54" s="428"/>
      <c r="PTA54" s="140"/>
      <c r="PTB54" s="141"/>
      <c r="PTC54" s="140"/>
      <c r="PTD54" s="428"/>
      <c r="PTE54" s="428"/>
      <c r="PTF54" s="428"/>
      <c r="PTG54" s="428"/>
      <c r="PTH54" s="428"/>
      <c r="PTI54" s="140"/>
      <c r="PTJ54" s="141"/>
      <c r="PTK54" s="140"/>
      <c r="PTL54" s="428"/>
      <c r="PTM54" s="428"/>
      <c r="PTN54" s="428"/>
      <c r="PTO54" s="428"/>
      <c r="PTP54" s="428"/>
      <c r="PTQ54" s="140"/>
      <c r="PTR54" s="141"/>
      <c r="PTS54" s="140"/>
      <c r="PTT54" s="428"/>
      <c r="PTU54" s="428"/>
      <c r="PTV54" s="428"/>
      <c r="PTW54" s="428"/>
      <c r="PTX54" s="428"/>
      <c r="PTY54" s="140"/>
      <c r="PTZ54" s="141"/>
      <c r="PUA54" s="140"/>
      <c r="PUB54" s="428"/>
      <c r="PUC54" s="428"/>
      <c r="PUD54" s="428"/>
      <c r="PUE54" s="428"/>
      <c r="PUF54" s="428"/>
      <c r="PUG54" s="140"/>
      <c r="PUH54" s="141"/>
      <c r="PUI54" s="140"/>
      <c r="PUJ54" s="428"/>
      <c r="PUK54" s="428"/>
      <c r="PUL54" s="428"/>
      <c r="PUM54" s="428"/>
      <c r="PUN54" s="428"/>
      <c r="PUO54" s="140"/>
      <c r="PUP54" s="141"/>
      <c r="PUQ54" s="140"/>
      <c r="PUR54" s="428"/>
      <c r="PUS54" s="428"/>
      <c r="PUT54" s="428"/>
      <c r="PUU54" s="428"/>
      <c r="PUV54" s="428"/>
      <c r="PUW54" s="140"/>
      <c r="PUX54" s="141"/>
      <c r="PUY54" s="140"/>
      <c r="PUZ54" s="428"/>
      <c r="PVA54" s="428"/>
      <c r="PVB54" s="428"/>
      <c r="PVC54" s="428"/>
      <c r="PVD54" s="428"/>
      <c r="PVE54" s="140"/>
      <c r="PVF54" s="141"/>
      <c r="PVG54" s="140"/>
      <c r="PVH54" s="428"/>
      <c r="PVI54" s="428"/>
      <c r="PVJ54" s="428"/>
      <c r="PVK54" s="428"/>
      <c r="PVL54" s="428"/>
      <c r="PVM54" s="140"/>
      <c r="PVN54" s="141"/>
      <c r="PVO54" s="140"/>
      <c r="PVP54" s="428"/>
      <c r="PVQ54" s="428"/>
      <c r="PVR54" s="428"/>
      <c r="PVS54" s="428"/>
      <c r="PVT54" s="428"/>
      <c r="PVU54" s="140"/>
      <c r="PVV54" s="141"/>
      <c r="PVW54" s="140"/>
      <c r="PVX54" s="428"/>
      <c r="PVY54" s="428"/>
      <c r="PVZ54" s="428"/>
      <c r="PWA54" s="428"/>
      <c r="PWB54" s="428"/>
      <c r="PWC54" s="140"/>
      <c r="PWD54" s="141"/>
      <c r="PWE54" s="140"/>
      <c r="PWF54" s="428"/>
      <c r="PWG54" s="428"/>
      <c r="PWH54" s="428"/>
      <c r="PWI54" s="428"/>
      <c r="PWJ54" s="428"/>
      <c r="PWK54" s="140"/>
      <c r="PWL54" s="141"/>
      <c r="PWM54" s="140"/>
      <c r="PWN54" s="428"/>
      <c r="PWO54" s="428"/>
      <c r="PWP54" s="428"/>
      <c r="PWQ54" s="428"/>
      <c r="PWR54" s="428"/>
      <c r="PWS54" s="140"/>
      <c r="PWT54" s="141"/>
      <c r="PWU54" s="140"/>
      <c r="PWV54" s="428"/>
      <c r="PWW54" s="428"/>
      <c r="PWX54" s="428"/>
      <c r="PWY54" s="428"/>
      <c r="PWZ54" s="428"/>
      <c r="PXA54" s="140"/>
      <c r="PXB54" s="141"/>
      <c r="PXC54" s="140"/>
      <c r="PXD54" s="428"/>
      <c r="PXE54" s="428"/>
      <c r="PXF54" s="428"/>
      <c r="PXG54" s="428"/>
      <c r="PXH54" s="428"/>
      <c r="PXI54" s="140"/>
      <c r="PXJ54" s="141"/>
      <c r="PXK54" s="140"/>
      <c r="PXL54" s="428"/>
      <c r="PXM54" s="428"/>
      <c r="PXN54" s="428"/>
      <c r="PXO54" s="428"/>
      <c r="PXP54" s="428"/>
      <c r="PXQ54" s="140"/>
      <c r="PXR54" s="141"/>
      <c r="PXS54" s="140"/>
      <c r="PXT54" s="428"/>
      <c r="PXU54" s="428"/>
      <c r="PXV54" s="428"/>
      <c r="PXW54" s="428"/>
      <c r="PXX54" s="428"/>
      <c r="PXY54" s="140"/>
      <c r="PXZ54" s="141"/>
      <c r="PYA54" s="140"/>
      <c r="PYB54" s="428"/>
      <c r="PYC54" s="428"/>
      <c r="PYD54" s="428"/>
      <c r="PYE54" s="428"/>
      <c r="PYF54" s="428"/>
      <c r="PYG54" s="140"/>
      <c r="PYH54" s="141"/>
      <c r="PYI54" s="140"/>
      <c r="PYJ54" s="428"/>
      <c r="PYK54" s="428"/>
      <c r="PYL54" s="428"/>
      <c r="PYM54" s="428"/>
      <c r="PYN54" s="428"/>
      <c r="PYO54" s="140"/>
      <c r="PYP54" s="141"/>
      <c r="PYQ54" s="140"/>
      <c r="PYR54" s="428"/>
      <c r="PYS54" s="428"/>
      <c r="PYT54" s="428"/>
      <c r="PYU54" s="428"/>
      <c r="PYV54" s="428"/>
      <c r="PYW54" s="140"/>
      <c r="PYX54" s="141"/>
      <c r="PYY54" s="140"/>
      <c r="PYZ54" s="428"/>
      <c r="PZA54" s="428"/>
      <c r="PZB54" s="428"/>
      <c r="PZC54" s="428"/>
      <c r="PZD54" s="428"/>
      <c r="PZE54" s="140"/>
      <c r="PZF54" s="141"/>
      <c r="PZG54" s="140"/>
      <c r="PZH54" s="428"/>
      <c r="PZI54" s="428"/>
      <c r="PZJ54" s="428"/>
      <c r="PZK54" s="428"/>
      <c r="PZL54" s="428"/>
      <c r="PZM54" s="140"/>
      <c r="PZN54" s="141"/>
      <c r="PZO54" s="140"/>
      <c r="PZP54" s="428"/>
      <c r="PZQ54" s="428"/>
      <c r="PZR54" s="428"/>
      <c r="PZS54" s="428"/>
      <c r="PZT54" s="428"/>
      <c r="PZU54" s="140"/>
      <c r="PZV54" s="141"/>
      <c r="PZW54" s="140"/>
      <c r="PZX54" s="428"/>
      <c r="PZY54" s="428"/>
      <c r="PZZ54" s="428"/>
      <c r="QAA54" s="428"/>
      <c r="QAB54" s="428"/>
      <c r="QAC54" s="140"/>
      <c r="QAD54" s="141"/>
      <c r="QAE54" s="140"/>
      <c r="QAF54" s="428"/>
      <c r="QAG54" s="428"/>
      <c r="QAH54" s="428"/>
      <c r="QAI54" s="428"/>
      <c r="QAJ54" s="428"/>
      <c r="QAK54" s="140"/>
      <c r="QAL54" s="141"/>
      <c r="QAM54" s="140"/>
      <c r="QAN54" s="428"/>
      <c r="QAO54" s="428"/>
      <c r="QAP54" s="428"/>
      <c r="QAQ54" s="428"/>
      <c r="QAR54" s="428"/>
      <c r="QAS54" s="140"/>
      <c r="QAT54" s="141"/>
      <c r="QAU54" s="140"/>
      <c r="QAV54" s="428"/>
      <c r="QAW54" s="428"/>
      <c r="QAX54" s="428"/>
      <c r="QAY54" s="428"/>
      <c r="QAZ54" s="428"/>
      <c r="QBA54" s="140"/>
      <c r="QBB54" s="141"/>
      <c r="QBC54" s="140"/>
      <c r="QBD54" s="428"/>
      <c r="QBE54" s="428"/>
      <c r="QBF54" s="428"/>
      <c r="QBG54" s="428"/>
      <c r="QBH54" s="428"/>
      <c r="QBI54" s="140"/>
      <c r="QBJ54" s="141"/>
      <c r="QBK54" s="140"/>
      <c r="QBL54" s="428"/>
      <c r="QBM54" s="428"/>
      <c r="QBN54" s="428"/>
      <c r="QBO54" s="428"/>
      <c r="QBP54" s="428"/>
      <c r="QBQ54" s="140"/>
      <c r="QBR54" s="141"/>
      <c r="QBS54" s="140"/>
      <c r="QBT54" s="428"/>
      <c r="QBU54" s="428"/>
      <c r="QBV54" s="428"/>
      <c r="QBW54" s="428"/>
      <c r="QBX54" s="428"/>
      <c r="QBY54" s="140"/>
      <c r="QBZ54" s="141"/>
      <c r="QCA54" s="140"/>
      <c r="QCB54" s="428"/>
      <c r="QCC54" s="428"/>
      <c r="QCD54" s="428"/>
      <c r="QCE54" s="428"/>
      <c r="QCF54" s="428"/>
      <c r="QCG54" s="140"/>
      <c r="QCH54" s="141"/>
      <c r="QCI54" s="140"/>
      <c r="QCJ54" s="428"/>
      <c r="QCK54" s="428"/>
      <c r="QCL54" s="428"/>
      <c r="QCM54" s="428"/>
      <c r="QCN54" s="428"/>
      <c r="QCO54" s="140"/>
      <c r="QCP54" s="141"/>
      <c r="QCQ54" s="140"/>
      <c r="QCR54" s="428"/>
      <c r="QCS54" s="428"/>
      <c r="QCT54" s="428"/>
      <c r="QCU54" s="428"/>
      <c r="QCV54" s="428"/>
      <c r="QCW54" s="140"/>
      <c r="QCX54" s="141"/>
      <c r="QCY54" s="140"/>
      <c r="QCZ54" s="428"/>
      <c r="QDA54" s="428"/>
      <c r="QDB54" s="428"/>
      <c r="QDC54" s="428"/>
      <c r="QDD54" s="428"/>
      <c r="QDE54" s="140"/>
      <c r="QDF54" s="141"/>
      <c r="QDG54" s="140"/>
      <c r="QDH54" s="428"/>
      <c r="QDI54" s="428"/>
      <c r="QDJ54" s="428"/>
      <c r="QDK54" s="428"/>
      <c r="QDL54" s="428"/>
      <c r="QDM54" s="140"/>
      <c r="QDN54" s="141"/>
      <c r="QDO54" s="140"/>
      <c r="QDP54" s="428"/>
      <c r="QDQ54" s="428"/>
      <c r="QDR54" s="428"/>
      <c r="QDS54" s="428"/>
      <c r="QDT54" s="428"/>
      <c r="QDU54" s="140"/>
      <c r="QDV54" s="141"/>
      <c r="QDW54" s="140"/>
      <c r="QDX54" s="428"/>
      <c r="QDY54" s="428"/>
      <c r="QDZ54" s="428"/>
      <c r="QEA54" s="428"/>
      <c r="QEB54" s="428"/>
      <c r="QEC54" s="140"/>
      <c r="QED54" s="141"/>
      <c r="QEE54" s="140"/>
      <c r="QEF54" s="428"/>
      <c r="QEG54" s="428"/>
      <c r="QEH54" s="428"/>
      <c r="QEI54" s="428"/>
      <c r="QEJ54" s="428"/>
      <c r="QEK54" s="140"/>
      <c r="QEL54" s="141"/>
      <c r="QEM54" s="140"/>
      <c r="QEN54" s="428"/>
      <c r="QEO54" s="428"/>
      <c r="QEP54" s="428"/>
      <c r="QEQ54" s="428"/>
      <c r="QER54" s="428"/>
      <c r="QES54" s="140"/>
      <c r="QET54" s="141"/>
      <c r="QEU54" s="140"/>
      <c r="QEV54" s="428"/>
      <c r="QEW54" s="428"/>
      <c r="QEX54" s="428"/>
      <c r="QEY54" s="428"/>
      <c r="QEZ54" s="428"/>
      <c r="QFA54" s="140"/>
      <c r="QFB54" s="141"/>
      <c r="QFC54" s="140"/>
      <c r="QFD54" s="428"/>
      <c r="QFE54" s="428"/>
      <c r="QFF54" s="428"/>
      <c r="QFG54" s="428"/>
      <c r="QFH54" s="428"/>
      <c r="QFI54" s="140"/>
      <c r="QFJ54" s="141"/>
      <c r="QFK54" s="140"/>
      <c r="QFL54" s="428"/>
      <c r="QFM54" s="428"/>
      <c r="QFN54" s="428"/>
      <c r="QFO54" s="428"/>
      <c r="QFP54" s="428"/>
      <c r="QFQ54" s="140"/>
      <c r="QFR54" s="141"/>
      <c r="QFS54" s="140"/>
      <c r="QFT54" s="428"/>
      <c r="QFU54" s="428"/>
      <c r="QFV54" s="428"/>
      <c r="QFW54" s="428"/>
      <c r="QFX54" s="428"/>
      <c r="QFY54" s="140"/>
      <c r="QFZ54" s="141"/>
      <c r="QGA54" s="140"/>
      <c r="QGB54" s="428"/>
      <c r="QGC54" s="428"/>
      <c r="QGD54" s="428"/>
      <c r="QGE54" s="428"/>
      <c r="QGF54" s="428"/>
      <c r="QGG54" s="140"/>
      <c r="QGH54" s="141"/>
      <c r="QGI54" s="140"/>
      <c r="QGJ54" s="428"/>
      <c r="QGK54" s="428"/>
      <c r="QGL54" s="428"/>
      <c r="QGM54" s="428"/>
      <c r="QGN54" s="428"/>
      <c r="QGO54" s="140"/>
      <c r="QGP54" s="141"/>
      <c r="QGQ54" s="140"/>
      <c r="QGR54" s="428"/>
      <c r="QGS54" s="428"/>
      <c r="QGT54" s="428"/>
      <c r="QGU54" s="428"/>
      <c r="QGV54" s="428"/>
      <c r="QGW54" s="140"/>
      <c r="QGX54" s="141"/>
      <c r="QGY54" s="140"/>
      <c r="QGZ54" s="428"/>
      <c r="QHA54" s="428"/>
      <c r="QHB54" s="428"/>
      <c r="QHC54" s="428"/>
      <c r="QHD54" s="428"/>
      <c r="QHE54" s="140"/>
      <c r="QHF54" s="141"/>
      <c r="QHG54" s="140"/>
      <c r="QHH54" s="428"/>
      <c r="QHI54" s="428"/>
      <c r="QHJ54" s="428"/>
      <c r="QHK54" s="428"/>
      <c r="QHL54" s="428"/>
      <c r="QHM54" s="140"/>
      <c r="QHN54" s="141"/>
      <c r="QHO54" s="140"/>
      <c r="QHP54" s="428"/>
      <c r="QHQ54" s="428"/>
      <c r="QHR54" s="428"/>
      <c r="QHS54" s="428"/>
      <c r="QHT54" s="428"/>
      <c r="QHU54" s="140"/>
      <c r="QHV54" s="141"/>
      <c r="QHW54" s="140"/>
      <c r="QHX54" s="428"/>
      <c r="QHY54" s="428"/>
      <c r="QHZ54" s="428"/>
      <c r="QIA54" s="428"/>
      <c r="QIB54" s="428"/>
      <c r="QIC54" s="140"/>
      <c r="QID54" s="141"/>
      <c r="QIE54" s="140"/>
      <c r="QIF54" s="428"/>
      <c r="QIG54" s="428"/>
      <c r="QIH54" s="428"/>
      <c r="QII54" s="428"/>
      <c r="QIJ54" s="428"/>
      <c r="QIK54" s="140"/>
      <c r="QIL54" s="141"/>
      <c r="QIM54" s="140"/>
      <c r="QIN54" s="428"/>
      <c r="QIO54" s="428"/>
      <c r="QIP54" s="428"/>
      <c r="QIQ54" s="428"/>
      <c r="QIR54" s="428"/>
      <c r="QIS54" s="140"/>
      <c r="QIT54" s="141"/>
      <c r="QIU54" s="140"/>
      <c r="QIV54" s="428"/>
      <c r="QIW54" s="428"/>
      <c r="QIX54" s="428"/>
      <c r="QIY54" s="428"/>
      <c r="QIZ54" s="428"/>
      <c r="QJA54" s="140"/>
      <c r="QJB54" s="141"/>
      <c r="QJC54" s="140"/>
      <c r="QJD54" s="428"/>
      <c r="QJE54" s="428"/>
      <c r="QJF54" s="428"/>
      <c r="QJG54" s="428"/>
      <c r="QJH54" s="428"/>
      <c r="QJI54" s="140"/>
      <c r="QJJ54" s="141"/>
      <c r="QJK54" s="140"/>
      <c r="QJL54" s="428"/>
      <c r="QJM54" s="428"/>
      <c r="QJN54" s="428"/>
      <c r="QJO54" s="428"/>
      <c r="QJP54" s="428"/>
      <c r="QJQ54" s="140"/>
      <c r="QJR54" s="141"/>
      <c r="QJS54" s="140"/>
      <c r="QJT54" s="428"/>
      <c r="QJU54" s="428"/>
      <c r="QJV54" s="428"/>
      <c r="QJW54" s="428"/>
      <c r="QJX54" s="428"/>
      <c r="QJY54" s="140"/>
      <c r="QJZ54" s="141"/>
      <c r="QKA54" s="140"/>
      <c r="QKB54" s="428"/>
      <c r="QKC54" s="428"/>
      <c r="QKD54" s="428"/>
      <c r="QKE54" s="428"/>
      <c r="QKF54" s="428"/>
      <c r="QKG54" s="140"/>
      <c r="QKH54" s="141"/>
      <c r="QKI54" s="140"/>
      <c r="QKJ54" s="428"/>
      <c r="QKK54" s="428"/>
      <c r="QKL54" s="428"/>
      <c r="QKM54" s="428"/>
      <c r="QKN54" s="428"/>
      <c r="QKO54" s="140"/>
      <c r="QKP54" s="141"/>
      <c r="QKQ54" s="140"/>
      <c r="QKR54" s="428"/>
      <c r="QKS54" s="428"/>
      <c r="QKT54" s="428"/>
      <c r="QKU54" s="428"/>
      <c r="QKV54" s="428"/>
      <c r="QKW54" s="140"/>
      <c r="QKX54" s="141"/>
      <c r="QKY54" s="140"/>
      <c r="QKZ54" s="428"/>
      <c r="QLA54" s="428"/>
      <c r="QLB54" s="428"/>
      <c r="QLC54" s="428"/>
      <c r="QLD54" s="428"/>
      <c r="QLE54" s="140"/>
      <c r="QLF54" s="141"/>
      <c r="QLG54" s="140"/>
      <c r="QLH54" s="428"/>
      <c r="QLI54" s="428"/>
      <c r="QLJ54" s="428"/>
      <c r="QLK54" s="428"/>
      <c r="QLL54" s="428"/>
      <c r="QLM54" s="140"/>
      <c r="QLN54" s="141"/>
      <c r="QLO54" s="140"/>
      <c r="QLP54" s="428"/>
      <c r="QLQ54" s="428"/>
      <c r="QLR54" s="428"/>
      <c r="QLS54" s="428"/>
      <c r="QLT54" s="428"/>
      <c r="QLU54" s="140"/>
      <c r="QLV54" s="141"/>
      <c r="QLW54" s="140"/>
      <c r="QLX54" s="428"/>
      <c r="QLY54" s="428"/>
      <c r="QLZ54" s="428"/>
      <c r="QMA54" s="428"/>
      <c r="QMB54" s="428"/>
      <c r="QMC54" s="140"/>
      <c r="QMD54" s="141"/>
      <c r="QME54" s="140"/>
      <c r="QMF54" s="428"/>
      <c r="QMG54" s="428"/>
      <c r="QMH54" s="428"/>
      <c r="QMI54" s="428"/>
      <c r="QMJ54" s="428"/>
      <c r="QMK54" s="140"/>
      <c r="QML54" s="141"/>
      <c r="QMM54" s="140"/>
      <c r="QMN54" s="428"/>
      <c r="QMO54" s="428"/>
      <c r="QMP54" s="428"/>
      <c r="QMQ54" s="428"/>
      <c r="QMR54" s="428"/>
      <c r="QMS54" s="140"/>
      <c r="QMT54" s="141"/>
      <c r="QMU54" s="140"/>
      <c r="QMV54" s="428"/>
      <c r="QMW54" s="428"/>
      <c r="QMX54" s="428"/>
      <c r="QMY54" s="428"/>
      <c r="QMZ54" s="428"/>
      <c r="QNA54" s="140"/>
      <c r="QNB54" s="141"/>
      <c r="QNC54" s="140"/>
      <c r="QND54" s="428"/>
      <c r="QNE54" s="428"/>
      <c r="QNF54" s="428"/>
      <c r="QNG54" s="428"/>
      <c r="QNH54" s="428"/>
      <c r="QNI54" s="140"/>
      <c r="QNJ54" s="141"/>
      <c r="QNK54" s="140"/>
      <c r="QNL54" s="428"/>
      <c r="QNM54" s="428"/>
      <c r="QNN54" s="428"/>
      <c r="QNO54" s="428"/>
      <c r="QNP54" s="428"/>
      <c r="QNQ54" s="140"/>
      <c r="QNR54" s="141"/>
      <c r="QNS54" s="140"/>
      <c r="QNT54" s="428"/>
      <c r="QNU54" s="428"/>
      <c r="QNV54" s="428"/>
      <c r="QNW54" s="428"/>
      <c r="QNX54" s="428"/>
      <c r="QNY54" s="140"/>
      <c r="QNZ54" s="141"/>
      <c r="QOA54" s="140"/>
      <c r="QOB54" s="428"/>
      <c r="QOC54" s="428"/>
      <c r="QOD54" s="428"/>
      <c r="QOE54" s="428"/>
      <c r="QOF54" s="428"/>
      <c r="QOG54" s="140"/>
      <c r="QOH54" s="141"/>
      <c r="QOI54" s="140"/>
      <c r="QOJ54" s="428"/>
      <c r="QOK54" s="428"/>
      <c r="QOL54" s="428"/>
      <c r="QOM54" s="428"/>
      <c r="QON54" s="428"/>
      <c r="QOO54" s="140"/>
      <c r="QOP54" s="141"/>
      <c r="QOQ54" s="140"/>
      <c r="QOR54" s="428"/>
      <c r="QOS54" s="428"/>
      <c r="QOT54" s="428"/>
      <c r="QOU54" s="428"/>
      <c r="QOV54" s="428"/>
      <c r="QOW54" s="140"/>
      <c r="QOX54" s="141"/>
      <c r="QOY54" s="140"/>
      <c r="QOZ54" s="428"/>
      <c r="QPA54" s="428"/>
      <c r="QPB54" s="428"/>
      <c r="QPC54" s="428"/>
      <c r="QPD54" s="428"/>
      <c r="QPE54" s="140"/>
      <c r="QPF54" s="141"/>
      <c r="QPG54" s="140"/>
      <c r="QPH54" s="428"/>
      <c r="QPI54" s="428"/>
      <c r="QPJ54" s="428"/>
      <c r="QPK54" s="428"/>
      <c r="QPL54" s="428"/>
      <c r="QPM54" s="140"/>
      <c r="QPN54" s="141"/>
      <c r="QPO54" s="140"/>
      <c r="QPP54" s="428"/>
      <c r="QPQ54" s="428"/>
      <c r="QPR54" s="428"/>
      <c r="QPS54" s="428"/>
      <c r="QPT54" s="428"/>
      <c r="QPU54" s="140"/>
      <c r="QPV54" s="141"/>
      <c r="QPW54" s="140"/>
      <c r="QPX54" s="428"/>
      <c r="QPY54" s="428"/>
      <c r="QPZ54" s="428"/>
      <c r="QQA54" s="428"/>
      <c r="QQB54" s="428"/>
      <c r="QQC54" s="140"/>
      <c r="QQD54" s="141"/>
      <c r="QQE54" s="140"/>
      <c r="QQF54" s="428"/>
      <c r="QQG54" s="428"/>
      <c r="QQH54" s="428"/>
      <c r="QQI54" s="428"/>
      <c r="QQJ54" s="428"/>
      <c r="QQK54" s="140"/>
      <c r="QQL54" s="141"/>
      <c r="QQM54" s="140"/>
      <c r="QQN54" s="428"/>
      <c r="QQO54" s="428"/>
      <c r="QQP54" s="428"/>
      <c r="QQQ54" s="428"/>
      <c r="QQR54" s="428"/>
      <c r="QQS54" s="140"/>
      <c r="QQT54" s="141"/>
      <c r="QQU54" s="140"/>
      <c r="QQV54" s="428"/>
      <c r="QQW54" s="428"/>
      <c r="QQX54" s="428"/>
      <c r="QQY54" s="428"/>
      <c r="QQZ54" s="428"/>
      <c r="QRA54" s="140"/>
      <c r="QRB54" s="141"/>
      <c r="QRC54" s="140"/>
      <c r="QRD54" s="428"/>
      <c r="QRE54" s="428"/>
      <c r="QRF54" s="428"/>
      <c r="QRG54" s="428"/>
      <c r="QRH54" s="428"/>
      <c r="QRI54" s="140"/>
      <c r="QRJ54" s="141"/>
      <c r="QRK54" s="140"/>
      <c r="QRL54" s="428"/>
      <c r="QRM54" s="428"/>
      <c r="QRN54" s="428"/>
      <c r="QRO54" s="428"/>
      <c r="QRP54" s="428"/>
      <c r="QRQ54" s="140"/>
      <c r="QRR54" s="141"/>
      <c r="QRS54" s="140"/>
      <c r="QRT54" s="428"/>
      <c r="QRU54" s="428"/>
      <c r="QRV54" s="428"/>
      <c r="QRW54" s="428"/>
      <c r="QRX54" s="428"/>
      <c r="QRY54" s="140"/>
      <c r="QRZ54" s="141"/>
      <c r="QSA54" s="140"/>
      <c r="QSB54" s="428"/>
      <c r="QSC54" s="428"/>
      <c r="QSD54" s="428"/>
      <c r="QSE54" s="428"/>
      <c r="QSF54" s="428"/>
      <c r="QSG54" s="140"/>
      <c r="QSH54" s="141"/>
      <c r="QSI54" s="140"/>
      <c r="QSJ54" s="428"/>
      <c r="QSK54" s="428"/>
      <c r="QSL54" s="428"/>
      <c r="QSM54" s="428"/>
      <c r="QSN54" s="428"/>
      <c r="QSO54" s="140"/>
      <c r="QSP54" s="141"/>
      <c r="QSQ54" s="140"/>
      <c r="QSR54" s="428"/>
      <c r="QSS54" s="428"/>
      <c r="QST54" s="428"/>
      <c r="QSU54" s="428"/>
      <c r="QSV54" s="428"/>
      <c r="QSW54" s="140"/>
      <c r="QSX54" s="141"/>
      <c r="QSY54" s="140"/>
      <c r="QSZ54" s="428"/>
      <c r="QTA54" s="428"/>
      <c r="QTB54" s="428"/>
      <c r="QTC54" s="428"/>
      <c r="QTD54" s="428"/>
      <c r="QTE54" s="140"/>
      <c r="QTF54" s="141"/>
      <c r="QTG54" s="140"/>
      <c r="QTH54" s="428"/>
      <c r="QTI54" s="428"/>
      <c r="QTJ54" s="428"/>
      <c r="QTK54" s="428"/>
      <c r="QTL54" s="428"/>
      <c r="QTM54" s="140"/>
      <c r="QTN54" s="141"/>
      <c r="QTO54" s="140"/>
      <c r="QTP54" s="428"/>
      <c r="QTQ54" s="428"/>
      <c r="QTR54" s="428"/>
      <c r="QTS54" s="428"/>
      <c r="QTT54" s="428"/>
      <c r="QTU54" s="140"/>
      <c r="QTV54" s="141"/>
      <c r="QTW54" s="140"/>
      <c r="QTX54" s="428"/>
      <c r="QTY54" s="428"/>
      <c r="QTZ54" s="428"/>
      <c r="QUA54" s="428"/>
      <c r="QUB54" s="428"/>
      <c r="QUC54" s="140"/>
      <c r="QUD54" s="141"/>
      <c r="QUE54" s="140"/>
      <c r="QUF54" s="428"/>
      <c r="QUG54" s="428"/>
      <c r="QUH54" s="428"/>
      <c r="QUI54" s="428"/>
      <c r="QUJ54" s="428"/>
      <c r="QUK54" s="140"/>
      <c r="QUL54" s="141"/>
      <c r="QUM54" s="140"/>
      <c r="QUN54" s="428"/>
      <c r="QUO54" s="428"/>
      <c r="QUP54" s="428"/>
      <c r="QUQ54" s="428"/>
      <c r="QUR54" s="428"/>
      <c r="QUS54" s="140"/>
      <c r="QUT54" s="141"/>
      <c r="QUU54" s="140"/>
      <c r="QUV54" s="428"/>
      <c r="QUW54" s="428"/>
      <c r="QUX54" s="428"/>
      <c r="QUY54" s="428"/>
      <c r="QUZ54" s="428"/>
      <c r="QVA54" s="140"/>
      <c r="QVB54" s="141"/>
      <c r="QVC54" s="140"/>
      <c r="QVD54" s="428"/>
      <c r="QVE54" s="428"/>
      <c r="QVF54" s="428"/>
      <c r="QVG54" s="428"/>
      <c r="QVH54" s="428"/>
      <c r="QVI54" s="140"/>
      <c r="QVJ54" s="141"/>
      <c r="QVK54" s="140"/>
      <c r="QVL54" s="428"/>
      <c r="QVM54" s="428"/>
      <c r="QVN54" s="428"/>
      <c r="QVO54" s="428"/>
      <c r="QVP54" s="428"/>
      <c r="QVQ54" s="140"/>
      <c r="QVR54" s="141"/>
      <c r="QVS54" s="140"/>
      <c r="QVT54" s="428"/>
      <c r="QVU54" s="428"/>
      <c r="QVV54" s="428"/>
      <c r="QVW54" s="428"/>
      <c r="QVX54" s="428"/>
      <c r="QVY54" s="140"/>
      <c r="QVZ54" s="141"/>
      <c r="QWA54" s="140"/>
      <c r="QWB54" s="428"/>
      <c r="QWC54" s="428"/>
      <c r="QWD54" s="428"/>
      <c r="QWE54" s="428"/>
      <c r="QWF54" s="428"/>
      <c r="QWG54" s="140"/>
      <c r="QWH54" s="141"/>
      <c r="QWI54" s="140"/>
      <c r="QWJ54" s="428"/>
      <c r="QWK54" s="428"/>
      <c r="QWL54" s="428"/>
      <c r="QWM54" s="428"/>
      <c r="QWN54" s="428"/>
      <c r="QWO54" s="140"/>
      <c r="QWP54" s="141"/>
      <c r="QWQ54" s="140"/>
      <c r="QWR54" s="428"/>
      <c r="QWS54" s="428"/>
      <c r="QWT54" s="428"/>
      <c r="QWU54" s="428"/>
      <c r="QWV54" s="428"/>
      <c r="QWW54" s="140"/>
      <c r="QWX54" s="141"/>
      <c r="QWY54" s="140"/>
      <c r="QWZ54" s="428"/>
      <c r="QXA54" s="428"/>
      <c r="QXB54" s="428"/>
      <c r="QXC54" s="428"/>
      <c r="QXD54" s="428"/>
      <c r="QXE54" s="140"/>
      <c r="QXF54" s="141"/>
      <c r="QXG54" s="140"/>
      <c r="QXH54" s="428"/>
      <c r="QXI54" s="428"/>
      <c r="QXJ54" s="428"/>
      <c r="QXK54" s="428"/>
      <c r="QXL54" s="428"/>
      <c r="QXM54" s="140"/>
      <c r="QXN54" s="141"/>
      <c r="QXO54" s="140"/>
      <c r="QXP54" s="428"/>
      <c r="QXQ54" s="428"/>
      <c r="QXR54" s="428"/>
      <c r="QXS54" s="428"/>
      <c r="QXT54" s="428"/>
      <c r="QXU54" s="140"/>
      <c r="QXV54" s="141"/>
      <c r="QXW54" s="140"/>
      <c r="QXX54" s="428"/>
      <c r="QXY54" s="428"/>
      <c r="QXZ54" s="428"/>
      <c r="QYA54" s="428"/>
      <c r="QYB54" s="428"/>
      <c r="QYC54" s="140"/>
      <c r="QYD54" s="141"/>
      <c r="QYE54" s="140"/>
      <c r="QYF54" s="428"/>
      <c r="QYG54" s="428"/>
      <c r="QYH54" s="428"/>
      <c r="QYI54" s="428"/>
      <c r="QYJ54" s="428"/>
      <c r="QYK54" s="140"/>
      <c r="QYL54" s="141"/>
      <c r="QYM54" s="140"/>
      <c r="QYN54" s="428"/>
      <c r="QYO54" s="428"/>
      <c r="QYP54" s="428"/>
      <c r="QYQ54" s="428"/>
      <c r="QYR54" s="428"/>
      <c r="QYS54" s="140"/>
      <c r="QYT54" s="141"/>
      <c r="QYU54" s="140"/>
      <c r="QYV54" s="428"/>
      <c r="QYW54" s="428"/>
      <c r="QYX54" s="428"/>
      <c r="QYY54" s="428"/>
      <c r="QYZ54" s="428"/>
      <c r="QZA54" s="140"/>
      <c r="QZB54" s="141"/>
      <c r="QZC54" s="140"/>
      <c r="QZD54" s="428"/>
      <c r="QZE54" s="428"/>
      <c r="QZF54" s="428"/>
      <c r="QZG54" s="428"/>
      <c r="QZH54" s="428"/>
      <c r="QZI54" s="140"/>
      <c r="QZJ54" s="141"/>
      <c r="QZK54" s="140"/>
      <c r="QZL54" s="428"/>
      <c r="QZM54" s="428"/>
      <c r="QZN54" s="428"/>
      <c r="QZO54" s="428"/>
      <c r="QZP54" s="428"/>
      <c r="QZQ54" s="140"/>
      <c r="QZR54" s="141"/>
      <c r="QZS54" s="140"/>
      <c r="QZT54" s="428"/>
      <c r="QZU54" s="428"/>
      <c r="QZV54" s="428"/>
      <c r="QZW54" s="428"/>
      <c r="QZX54" s="428"/>
      <c r="QZY54" s="140"/>
      <c r="QZZ54" s="141"/>
      <c r="RAA54" s="140"/>
      <c r="RAB54" s="428"/>
      <c r="RAC54" s="428"/>
      <c r="RAD54" s="428"/>
      <c r="RAE54" s="428"/>
      <c r="RAF54" s="428"/>
      <c r="RAG54" s="140"/>
      <c r="RAH54" s="141"/>
      <c r="RAI54" s="140"/>
      <c r="RAJ54" s="428"/>
      <c r="RAK54" s="428"/>
      <c r="RAL54" s="428"/>
      <c r="RAM54" s="428"/>
      <c r="RAN54" s="428"/>
      <c r="RAO54" s="140"/>
      <c r="RAP54" s="141"/>
      <c r="RAQ54" s="140"/>
      <c r="RAR54" s="428"/>
      <c r="RAS54" s="428"/>
      <c r="RAT54" s="428"/>
      <c r="RAU54" s="428"/>
      <c r="RAV54" s="428"/>
      <c r="RAW54" s="140"/>
      <c r="RAX54" s="141"/>
      <c r="RAY54" s="140"/>
      <c r="RAZ54" s="428"/>
      <c r="RBA54" s="428"/>
      <c r="RBB54" s="428"/>
      <c r="RBC54" s="428"/>
      <c r="RBD54" s="428"/>
      <c r="RBE54" s="140"/>
      <c r="RBF54" s="141"/>
      <c r="RBG54" s="140"/>
      <c r="RBH54" s="428"/>
      <c r="RBI54" s="428"/>
      <c r="RBJ54" s="428"/>
      <c r="RBK54" s="428"/>
      <c r="RBL54" s="428"/>
      <c r="RBM54" s="140"/>
      <c r="RBN54" s="141"/>
      <c r="RBO54" s="140"/>
      <c r="RBP54" s="428"/>
      <c r="RBQ54" s="428"/>
      <c r="RBR54" s="428"/>
      <c r="RBS54" s="428"/>
      <c r="RBT54" s="428"/>
      <c r="RBU54" s="140"/>
      <c r="RBV54" s="141"/>
      <c r="RBW54" s="140"/>
      <c r="RBX54" s="428"/>
      <c r="RBY54" s="428"/>
      <c r="RBZ54" s="428"/>
      <c r="RCA54" s="428"/>
      <c r="RCB54" s="428"/>
      <c r="RCC54" s="140"/>
      <c r="RCD54" s="141"/>
      <c r="RCE54" s="140"/>
      <c r="RCF54" s="428"/>
      <c r="RCG54" s="428"/>
      <c r="RCH54" s="428"/>
      <c r="RCI54" s="428"/>
      <c r="RCJ54" s="428"/>
      <c r="RCK54" s="140"/>
      <c r="RCL54" s="141"/>
      <c r="RCM54" s="140"/>
      <c r="RCN54" s="428"/>
      <c r="RCO54" s="428"/>
      <c r="RCP54" s="428"/>
      <c r="RCQ54" s="428"/>
      <c r="RCR54" s="428"/>
      <c r="RCS54" s="140"/>
      <c r="RCT54" s="141"/>
      <c r="RCU54" s="140"/>
      <c r="RCV54" s="428"/>
      <c r="RCW54" s="428"/>
      <c r="RCX54" s="428"/>
      <c r="RCY54" s="428"/>
      <c r="RCZ54" s="428"/>
      <c r="RDA54" s="140"/>
      <c r="RDB54" s="141"/>
      <c r="RDC54" s="140"/>
      <c r="RDD54" s="428"/>
      <c r="RDE54" s="428"/>
      <c r="RDF54" s="428"/>
      <c r="RDG54" s="428"/>
      <c r="RDH54" s="428"/>
      <c r="RDI54" s="140"/>
      <c r="RDJ54" s="141"/>
      <c r="RDK54" s="140"/>
      <c r="RDL54" s="428"/>
      <c r="RDM54" s="428"/>
      <c r="RDN54" s="428"/>
      <c r="RDO54" s="428"/>
      <c r="RDP54" s="428"/>
      <c r="RDQ54" s="140"/>
      <c r="RDR54" s="141"/>
      <c r="RDS54" s="140"/>
      <c r="RDT54" s="428"/>
      <c r="RDU54" s="428"/>
      <c r="RDV54" s="428"/>
      <c r="RDW54" s="428"/>
      <c r="RDX54" s="428"/>
      <c r="RDY54" s="140"/>
      <c r="RDZ54" s="141"/>
      <c r="REA54" s="140"/>
      <c r="REB54" s="428"/>
      <c r="REC54" s="428"/>
      <c r="RED54" s="428"/>
      <c r="REE54" s="428"/>
      <c r="REF54" s="428"/>
      <c r="REG54" s="140"/>
      <c r="REH54" s="141"/>
      <c r="REI54" s="140"/>
      <c r="REJ54" s="428"/>
      <c r="REK54" s="428"/>
      <c r="REL54" s="428"/>
      <c r="REM54" s="428"/>
      <c r="REN54" s="428"/>
      <c r="REO54" s="140"/>
      <c r="REP54" s="141"/>
      <c r="REQ54" s="140"/>
      <c r="RER54" s="428"/>
      <c r="RES54" s="428"/>
      <c r="RET54" s="428"/>
      <c r="REU54" s="428"/>
      <c r="REV54" s="428"/>
      <c r="REW54" s="140"/>
      <c r="REX54" s="141"/>
      <c r="REY54" s="140"/>
      <c r="REZ54" s="428"/>
      <c r="RFA54" s="428"/>
      <c r="RFB54" s="428"/>
      <c r="RFC54" s="428"/>
      <c r="RFD54" s="428"/>
      <c r="RFE54" s="140"/>
      <c r="RFF54" s="141"/>
      <c r="RFG54" s="140"/>
      <c r="RFH54" s="428"/>
      <c r="RFI54" s="428"/>
      <c r="RFJ54" s="428"/>
      <c r="RFK54" s="428"/>
      <c r="RFL54" s="428"/>
      <c r="RFM54" s="140"/>
      <c r="RFN54" s="141"/>
      <c r="RFO54" s="140"/>
      <c r="RFP54" s="428"/>
      <c r="RFQ54" s="428"/>
      <c r="RFR54" s="428"/>
      <c r="RFS54" s="428"/>
      <c r="RFT54" s="428"/>
      <c r="RFU54" s="140"/>
      <c r="RFV54" s="141"/>
      <c r="RFW54" s="140"/>
      <c r="RFX54" s="428"/>
      <c r="RFY54" s="428"/>
      <c r="RFZ54" s="428"/>
      <c r="RGA54" s="428"/>
      <c r="RGB54" s="428"/>
      <c r="RGC54" s="140"/>
      <c r="RGD54" s="141"/>
      <c r="RGE54" s="140"/>
      <c r="RGF54" s="428"/>
      <c r="RGG54" s="428"/>
      <c r="RGH54" s="428"/>
      <c r="RGI54" s="428"/>
      <c r="RGJ54" s="428"/>
      <c r="RGK54" s="140"/>
      <c r="RGL54" s="141"/>
      <c r="RGM54" s="140"/>
      <c r="RGN54" s="428"/>
      <c r="RGO54" s="428"/>
      <c r="RGP54" s="428"/>
      <c r="RGQ54" s="428"/>
      <c r="RGR54" s="428"/>
      <c r="RGS54" s="140"/>
      <c r="RGT54" s="141"/>
      <c r="RGU54" s="140"/>
      <c r="RGV54" s="428"/>
      <c r="RGW54" s="428"/>
      <c r="RGX54" s="428"/>
      <c r="RGY54" s="428"/>
      <c r="RGZ54" s="428"/>
      <c r="RHA54" s="140"/>
      <c r="RHB54" s="141"/>
      <c r="RHC54" s="140"/>
      <c r="RHD54" s="428"/>
      <c r="RHE54" s="428"/>
      <c r="RHF54" s="428"/>
      <c r="RHG54" s="428"/>
      <c r="RHH54" s="428"/>
      <c r="RHI54" s="140"/>
      <c r="RHJ54" s="141"/>
      <c r="RHK54" s="140"/>
      <c r="RHL54" s="428"/>
      <c r="RHM54" s="428"/>
      <c r="RHN54" s="428"/>
      <c r="RHO54" s="428"/>
      <c r="RHP54" s="428"/>
      <c r="RHQ54" s="140"/>
      <c r="RHR54" s="141"/>
      <c r="RHS54" s="140"/>
      <c r="RHT54" s="428"/>
      <c r="RHU54" s="428"/>
      <c r="RHV54" s="428"/>
      <c r="RHW54" s="428"/>
      <c r="RHX54" s="428"/>
      <c r="RHY54" s="140"/>
      <c r="RHZ54" s="141"/>
      <c r="RIA54" s="140"/>
      <c r="RIB54" s="428"/>
      <c r="RIC54" s="428"/>
      <c r="RID54" s="428"/>
      <c r="RIE54" s="428"/>
      <c r="RIF54" s="428"/>
      <c r="RIG54" s="140"/>
      <c r="RIH54" s="141"/>
      <c r="RII54" s="140"/>
      <c r="RIJ54" s="428"/>
      <c r="RIK54" s="428"/>
      <c r="RIL54" s="428"/>
      <c r="RIM54" s="428"/>
      <c r="RIN54" s="428"/>
      <c r="RIO54" s="140"/>
      <c r="RIP54" s="141"/>
      <c r="RIQ54" s="140"/>
      <c r="RIR54" s="428"/>
      <c r="RIS54" s="428"/>
      <c r="RIT54" s="428"/>
      <c r="RIU54" s="428"/>
      <c r="RIV54" s="428"/>
      <c r="RIW54" s="140"/>
      <c r="RIX54" s="141"/>
      <c r="RIY54" s="140"/>
      <c r="RIZ54" s="428"/>
      <c r="RJA54" s="428"/>
      <c r="RJB54" s="428"/>
      <c r="RJC54" s="428"/>
      <c r="RJD54" s="428"/>
      <c r="RJE54" s="140"/>
      <c r="RJF54" s="141"/>
      <c r="RJG54" s="140"/>
      <c r="RJH54" s="428"/>
      <c r="RJI54" s="428"/>
      <c r="RJJ54" s="428"/>
      <c r="RJK54" s="428"/>
      <c r="RJL54" s="428"/>
      <c r="RJM54" s="140"/>
      <c r="RJN54" s="141"/>
      <c r="RJO54" s="140"/>
      <c r="RJP54" s="428"/>
      <c r="RJQ54" s="428"/>
      <c r="RJR54" s="428"/>
      <c r="RJS54" s="428"/>
      <c r="RJT54" s="428"/>
      <c r="RJU54" s="140"/>
      <c r="RJV54" s="141"/>
      <c r="RJW54" s="140"/>
      <c r="RJX54" s="428"/>
      <c r="RJY54" s="428"/>
      <c r="RJZ54" s="428"/>
      <c r="RKA54" s="428"/>
      <c r="RKB54" s="428"/>
      <c r="RKC54" s="140"/>
      <c r="RKD54" s="141"/>
      <c r="RKE54" s="140"/>
      <c r="RKF54" s="428"/>
      <c r="RKG54" s="428"/>
      <c r="RKH54" s="428"/>
      <c r="RKI54" s="428"/>
      <c r="RKJ54" s="428"/>
      <c r="RKK54" s="140"/>
      <c r="RKL54" s="141"/>
      <c r="RKM54" s="140"/>
      <c r="RKN54" s="428"/>
      <c r="RKO54" s="428"/>
      <c r="RKP54" s="428"/>
      <c r="RKQ54" s="428"/>
      <c r="RKR54" s="428"/>
      <c r="RKS54" s="140"/>
      <c r="RKT54" s="141"/>
      <c r="RKU54" s="140"/>
      <c r="RKV54" s="428"/>
      <c r="RKW54" s="428"/>
      <c r="RKX54" s="428"/>
      <c r="RKY54" s="428"/>
      <c r="RKZ54" s="428"/>
      <c r="RLA54" s="140"/>
      <c r="RLB54" s="141"/>
      <c r="RLC54" s="140"/>
      <c r="RLD54" s="428"/>
      <c r="RLE54" s="428"/>
      <c r="RLF54" s="428"/>
      <c r="RLG54" s="428"/>
      <c r="RLH54" s="428"/>
      <c r="RLI54" s="140"/>
      <c r="RLJ54" s="141"/>
      <c r="RLK54" s="140"/>
      <c r="RLL54" s="428"/>
      <c r="RLM54" s="428"/>
      <c r="RLN54" s="428"/>
      <c r="RLO54" s="428"/>
      <c r="RLP54" s="428"/>
      <c r="RLQ54" s="140"/>
      <c r="RLR54" s="141"/>
      <c r="RLS54" s="140"/>
      <c r="RLT54" s="428"/>
      <c r="RLU54" s="428"/>
      <c r="RLV54" s="428"/>
      <c r="RLW54" s="428"/>
      <c r="RLX54" s="428"/>
      <c r="RLY54" s="140"/>
      <c r="RLZ54" s="141"/>
      <c r="RMA54" s="140"/>
      <c r="RMB54" s="428"/>
      <c r="RMC54" s="428"/>
      <c r="RMD54" s="428"/>
      <c r="RME54" s="428"/>
      <c r="RMF54" s="428"/>
      <c r="RMG54" s="140"/>
      <c r="RMH54" s="141"/>
      <c r="RMI54" s="140"/>
      <c r="RMJ54" s="428"/>
      <c r="RMK54" s="428"/>
      <c r="RML54" s="428"/>
      <c r="RMM54" s="428"/>
      <c r="RMN54" s="428"/>
      <c r="RMO54" s="140"/>
      <c r="RMP54" s="141"/>
      <c r="RMQ54" s="140"/>
      <c r="RMR54" s="428"/>
      <c r="RMS54" s="428"/>
      <c r="RMT54" s="428"/>
      <c r="RMU54" s="428"/>
      <c r="RMV54" s="428"/>
      <c r="RMW54" s="140"/>
      <c r="RMX54" s="141"/>
      <c r="RMY54" s="140"/>
      <c r="RMZ54" s="428"/>
      <c r="RNA54" s="428"/>
      <c r="RNB54" s="428"/>
      <c r="RNC54" s="428"/>
      <c r="RND54" s="428"/>
      <c r="RNE54" s="140"/>
      <c r="RNF54" s="141"/>
      <c r="RNG54" s="140"/>
      <c r="RNH54" s="428"/>
      <c r="RNI54" s="428"/>
      <c r="RNJ54" s="428"/>
      <c r="RNK54" s="428"/>
      <c r="RNL54" s="428"/>
      <c r="RNM54" s="140"/>
      <c r="RNN54" s="141"/>
      <c r="RNO54" s="140"/>
      <c r="RNP54" s="428"/>
      <c r="RNQ54" s="428"/>
      <c r="RNR54" s="428"/>
      <c r="RNS54" s="428"/>
      <c r="RNT54" s="428"/>
      <c r="RNU54" s="140"/>
      <c r="RNV54" s="141"/>
      <c r="RNW54" s="140"/>
      <c r="RNX54" s="428"/>
      <c r="RNY54" s="428"/>
      <c r="RNZ54" s="428"/>
      <c r="ROA54" s="428"/>
      <c r="ROB54" s="428"/>
      <c r="ROC54" s="140"/>
      <c r="ROD54" s="141"/>
      <c r="ROE54" s="140"/>
      <c r="ROF54" s="428"/>
      <c r="ROG54" s="428"/>
      <c r="ROH54" s="428"/>
      <c r="ROI54" s="428"/>
      <c r="ROJ54" s="428"/>
      <c r="ROK54" s="140"/>
      <c r="ROL54" s="141"/>
      <c r="ROM54" s="140"/>
      <c r="RON54" s="428"/>
      <c r="ROO54" s="428"/>
      <c r="ROP54" s="428"/>
      <c r="ROQ54" s="428"/>
      <c r="ROR54" s="428"/>
      <c r="ROS54" s="140"/>
      <c r="ROT54" s="141"/>
      <c r="ROU54" s="140"/>
      <c r="ROV54" s="428"/>
      <c r="ROW54" s="428"/>
      <c r="ROX54" s="428"/>
      <c r="ROY54" s="428"/>
      <c r="ROZ54" s="428"/>
      <c r="RPA54" s="140"/>
      <c r="RPB54" s="141"/>
      <c r="RPC54" s="140"/>
      <c r="RPD54" s="428"/>
      <c r="RPE54" s="428"/>
      <c r="RPF54" s="428"/>
      <c r="RPG54" s="428"/>
      <c r="RPH54" s="428"/>
      <c r="RPI54" s="140"/>
      <c r="RPJ54" s="141"/>
      <c r="RPK54" s="140"/>
      <c r="RPL54" s="428"/>
      <c r="RPM54" s="428"/>
      <c r="RPN54" s="428"/>
      <c r="RPO54" s="428"/>
      <c r="RPP54" s="428"/>
      <c r="RPQ54" s="140"/>
      <c r="RPR54" s="141"/>
      <c r="RPS54" s="140"/>
      <c r="RPT54" s="428"/>
      <c r="RPU54" s="428"/>
      <c r="RPV54" s="428"/>
      <c r="RPW54" s="428"/>
      <c r="RPX54" s="428"/>
      <c r="RPY54" s="140"/>
      <c r="RPZ54" s="141"/>
      <c r="RQA54" s="140"/>
      <c r="RQB54" s="428"/>
      <c r="RQC54" s="428"/>
      <c r="RQD54" s="428"/>
      <c r="RQE54" s="428"/>
      <c r="RQF54" s="428"/>
      <c r="RQG54" s="140"/>
      <c r="RQH54" s="141"/>
      <c r="RQI54" s="140"/>
      <c r="RQJ54" s="428"/>
      <c r="RQK54" s="428"/>
      <c r="RQL54" s="428"/>
      <c r="RQM54" s="428"/>
      <c r="RQN54" s="428"/>
      <c r="RQO54" s="140"/>
      <c r="RQP54" s="141"/>
      <c r="RQQ54" s="140"/>
      <c r="RQR54" s="428"/>
      <c r="RQS54" s="428"/>
      <c r="RQT54" s="428"/>
      <c r="RQU54" s="428"/>
      <c r="RQV54" s="428"/>
      <c r="RQW54" s="140"/>
      <c r="RQX54" s="141"/>
      <c r="RQY54" s="140"/>
      <c r="RQZ54" s="428"/>
      <c r="RRA54" s="428"/>
      <c r="RRB54" s="428"/>
      <c r="RRC54" s="428"/>
      <c r="RRD54" s="428"/>
      <c r="RRE54" s="140"/>
      <c r="RRF54" s="141"/>
      <c r="RRG54" s="140"/>
      <c r="RRH54" s="428"/>
      <c r="RRI54" s="428"/>
      <c r="RRJ54" s="428"/>
      <c r="RRK54" s="428"/>
      <c r="RRL54" s="428"/>
      <c r="RRM54" s="140"/>
      <c r="RRN54" s="141"/>
      <c r="RRO54" s="140"/>
      <c r="RRP54" s="428"/>
      <c r="RRQ54" s="428"/>
      <c r="RRR54" s="428"/>
      <c r="RRS54" s="428"/>
      <c r="RRT54" s="428"/>
      <c r="RRU54" s="140"/>
      <c r="RRV54" s="141"/>
      <c r="RRW54" s="140"/>
      <c r="RRX54" s="428"/>
      <c r="RRY54" s="428"/>
      <c r="RRZ54" s="428"/>
      <c r="RSA54" s="428"/>
      <c r="RSB54" s="428"/>
      <c r="RSC54" s="140"/>
      <c r="RSD54" s="141"/>
      <c r="RSE54" s="140"/>
      <c r="RSF54" s="428"/>
      <c r="RSG54" s="428"/>
      <c r="RSH54" s="428"/>
      <c r="RSI54" s="428"/>
      <c r="RSJ54" s="428"/>
      <c r="RSK54" s="140"/>
      <c r="RSL54" s="141"/>
      <c r="RSM54" s="140"/>
      <c r="RSN54" s="428"/>
      <c r="RSO54" s="428"/>
      <c r="RSP54" s="428"/>
      <c r="RSQ54" s="428"/>
      <c r="RSR54" s="428"/>
      <c r="RSS54" s="140"/>
      <c r="RST54" s="141"/>
      <c r="RSU54" s="140"/>
      <c r="RSV54" s="428"/>
      <c r="RSW54" s="428"/>
      <c r="RSX54" s="428"/>
      <c r="RSY54" s="428"/>
      <c r="RSZ54" s="428"/>
      <c r="RTA54" s="140"/>
      <c r="RTB54" s="141"/>
      <c r="RTC54" s="140"/>
      <c r="RTD54" s="428"/>
      <c r="RTE54" s="428"/>
      <c r="RTF54" s="428"/>
      <c r="RTG54" s="428"/>
      <c r="RTH54" s="428"/>
      <c r="RTI54" s="140"/>
      <c r="RTJ54" s="141"/>
      <c r="RTK54" s="140"/>
      <c r="RTL54" s="428"/>
      <c r="RTM54" s="428"/>
      <c r="RTN54" s="428"/>
      <c r="RTO54" s="428"/>
      <c r="RTP54" s="428"/>
      <c r="RTQ54" s="140"/>
      <c r="RTR54" s="141"/>
      <c r="RTS54" s="140"/>
      <c r="RTT54" s="428"/>
      <c r="RTU54" s="428"/>
      <c r="RTV54" s="428"/>
      <c r="RTW54" s="428"/>
      <c r="RTX54" s="428"/>
      <c r="RTY54" s="140"/>
      <c r="RTZ54" s="141"/>
      <c r="RUA54" s="140"/>
      <c r="RUB54" s="428"/>
      <c r="RUC54" s="428"/>
      <c r="RUD54" s="428"/>
      <c r="RUE54" s="428"/>
      <c r="RUF54" s="428"/>
      <c r="RUG54" s="140"/>
      <c r="RUH54" s="141"/>
      <c r="RUI54" s="140"/>
      <c r="RUJ54" s="428"/>
      <c r="RUK54" s="428"/>
      <c r="RUL54" s="428"/>
      <c r="RUM54" s="428"/>
      <c r="RUN54" s="428"/>
      <c r="RUO54" s="140"/>
      <c r="RUP54" s="141"/>
      <c r="RUQ54" s="140"/>
      <c r="RUR54" s="428"/>
      <c r="RUS54" s="428"/>
      <c r="RUT54" s="428"/>
      <c r="RUU54" s="428"/>
      <c r="RUV54" s="428"/>
      <c r="RUW54" s="140"/>
      <c r="RUX54" s="141"/>
      <c r="RUY54" s="140"/>
      <c r="RUZ54" s="428"/>
      <c r="RVA54" s="428"/>
      <c r="RVB54" s="428"/>
      <c r="RVC54" s="428"/>
      <c r="RVD54" s="428"/>
      <c r="RVE54" s="140"/>
      <c r="RVF54" s="141"/>
      <c r="RVG54" s="140"/>
      <c r="RVH54" s="428"/>
      <c r="RVI54" s="428"/>
      <c r="RVJ54" s="428"/>
      <c r="RVK54" s="428"/>
      <c r="RVL54" s="428"/>
      <c r="RVM54" s="140"/>
      <c r="RVN54" s="141"/>
      <c r="RVO54" s="140"/>
      <c r="RVP54" s="428"/>
      <c r="RVQ54" s="428"/>
      <c r="RVR54" s="428"/>
      <c r="RVS54" s="428"/>
      <c r="RVT54" s="428"/>
      <c r="RVU54" s="140"/>
      <c r="RVV54" s="141"/>
      <c r="RVW54" s="140"/>
      <c r="RVX54" s="428"/>
      <c r="RVY54" s="428"/>
      <c r="RVZ54" s="428"/>
      <c r="RWA54" s="428"/>
      <c r="RWB54" s="428"/>
      <c r="RWC54" s="140"/>
      <c r="RWD54" s="141"/>
      <c r="RWE54" s="140"/>
      <c r="RWF54" s="428"/>
      <c r="RWG54" s="428"/>
      <c r="RWH54" s="428"/>
      <c r="RWI54" s="428"/>
      <c r="RWJ54" s="428"/>
      <c r="RWK54" s="140"/>
      <c r="RWL54" s="141"/>
      <c r="RWM54" s="140"/>
      <c r="RWN54" s="428"/>
      <c r="RWO54" s="428"/>
      <c r="RWP54" s="428"/>
      <c r="RWQ54" s="428"/>
      <c r="RWR54" s="428"/>
      <c r="RWS54" s="140"/>
      <c r="RWT54" s="141"/>
      <c r="RWU54" s="140"/>
      <c r="RWV54" s="428"/>
      <c r="RWW54" s="428"/>
      <c r="RWX54" s="428"/>
      <c r="RWY54" s="428"/>
      <c r="RWZ54" s="428"/>
      <c r="RXA54" s="140"/>
      <c r="RXB54" s="141"/>
      <c r="RXC54" s="140"/>
      <c r="RXD54" s="428"/>
      <c r="RXE54" s="428"/>
      <c r="RXF54" s="428"/>
      <c r="RXG54" s="428"/>
      <c r="RXH54" s="428"/>
      <c r="RXI54" s="140"/>
      <c r="RXJ54" s="141"/>
      <c r="RXK54" s="140"/>
      <c r="RXL54" s="428"/>
      <c r="RXM54" s="428"/>
      <c r="RXN54" s="428"/>
      <c r="RXO54" s="428"/>
      <c r="RXP54" s="428"/>
      <c r="RXQ54" s="140"/>
      <c r="RXR54" s="141"/>
      <c r="RXS54" s="140"/>
      <c r="RXT54" s="428"/>
      <c r="RXU54" s="428"/>
      <c r="RXV54" s="428"/>
      <c r="RXW54" s="428"/>
      <c r="RXX54" s="428"/>
      <c r="RXY54" s="140"/>
      <c r="RXZ54" s="141"/>
      <c r="RYA54" s="140"/>
      <c r="RYB54" s="428"/>
      <c r="RYC54" s="428"/>
      <c r="RYD54" s="428"/>
      <c r="RYE54" s="428"/>
      <c r="RYF54" s="428"/>
      <c r="RYG54" s="140"/>
      <c r="RYH54" s="141"/>
      <c r="RYI54" s="140"/>
      <c r="RYJ54" s="428"/>
      <c r="RYK54" s="428"/>
      <c r="RYL54" s="428"/>
      <c r="RYM54" s="428"/>
      <c r="RYN54" s="428"/>
      <c r="RYO54" s="140"/>
      <c r="RYP54" s="141"/>
      <c r="RYQ54" s="140"/>
      <c r="RYR54" s="428"/>
      <c r="RYS54" s="428"/>
      <c r="RYT54" s="428"/>
      <c r="RYU54" s="428"/>
      <c r="RYV54" s="428"/>
      <c r="RYW54" s="140"/>
      <c r="RYX54" s="141"/>
      <c r="RYY54" s="140"/>
      <c r="RYZ54" s="428"/>
      <c r="RZA54" s="428"/>
      <c r="RZB54" s="428"/>
      <c r="RZC54" s="428"/>
      <c r="RZD54" s="428"/>
      <c r="RZE54" s="140"/>
      <c r="RZF54" s="141"/>
      <c r="RZG54" s="140"/>
      <c r="RZH54" s="428"/>
      <c r="RZI54" s="428"/>
      <c r="RZJ54" s="428"/>
      <c r="RZK54" s="428"/>
      <c r="RZL54" s="428"/>
      <c r="RZM54" s="140"/>
      <c r="RZN54" s="141"/>
      <c r="RZO54" s="140"/>
      <c r="RZP54" s="428"/>
      <c r="RZQ54" s="428"/>
      <c r="RZR54" s="428"/>
      <c r="RZS54" s="428"/>
      <c r="RZT54" s="428"/>
      <c r="RZU54" s="140"/>
      <c r="RZV54" s="141"/>
      <c r="RZW54" s="140"/>
      <c r="RZX54" s="428"/>
      <c r="RZY54" s="428"/>
      <c r="RZZ54" s="428"/>
      <c r="SAA54" s="428"/>
      <c r="SAB54" s="428"/>
      <c r="SAC54" s="140"/>
      <c r="SAD54" s="141"/>
      <c r="SAE54" s="140"/>
      <c r="SAF54" s="428"/>
      <c r="SAG54" s="428"/>
      <c r="SAH54" s="428"/>
      <c r="SAI54" s="428"/>
      <c r="SAJ54" s="428"/>
      <c r="SAK54" s="140"/>
      <c r="SAL54" s="141"/>
      <c r="SAM54" s="140"/>
      <c r="SAN54" s="428"/>
      <c r="SAO54" s="428"/>
      <c r="SAP54" s="428"/>
      <c r="SAQ54" s="428"/>
      <c r="SAR54" s="428"/>
      <c r="SAS54" s="140"/>
      <c r="SAT54" s="141"/>
      <c r="SAU54" s="140"/>
      <c r="SAV54" s="428"/>
      <c r="SAW54" s="428"/>
      <c r="SAX54" s="428"/>
      <c r="SAY54" s="428"/>
      <c r="SAZ54" s="428"/>
      <c r="SBA54" s="140"/>
      <c r="SBB54" s="141"/>
      <c r="SBC54" s="140"/>
      <c r="SBD54" s="428"/>
      <c r="SBE54" s="428"/>
      <c r="SBF54" s="428"/>
      <c r="SBG54" s="428"/>
      <c r="SBH54" s="428"/>
      <c r="SBI54" s="140"/>
      <c r="SBJ54" s="141"/>
      <c r="SBK54" s="140"/>
      <c r="SBL54" s="428"/>
      <c r="SBM54" s="428"/>
      <c r="SBN54" s="428"/>
      <c r="SBO54" s="428"/>
      <c r="SBP54" s="428"/>
      <c r="SBQ54" s="140"/>
      <c r="SBR54" s="141"/>
      <c r="SBS54" s="140"/>
      <c r="SBT54" s="428"/>
      <c r="SBU54" s="428"/>
      <c r="SBV54" s="428"/>
      <c r="SBW54" s="428"/>
      <c r="SBX54" s="428"/>
      <c r="SBY54" s="140"/>
      <c r="SBZ54" s="141"/>
      <c r="SCA54" s="140"/>
      <c r="SCB54" s="428"/>
      <c r="SCC54" s="428"/>
      <c r="SCD54" s="428"/>
      <c r="SCE54" s="428"/>
      <c r="SCF54" s="428"/>
      <c r="SCG54" s="140"/>
      <c r="SCH54" s="141"/>
      <c r="SCI54" s="140"/>
      <c r="SCJ54" s="428"/>
      <c r="SCK54" s="428"/>
      <c r="SCL54" s="428"/>
      <c r="SCM54" s="428"/>
      <c r="SCN54" s="428"/>
      <c r="SCO54" s="140"/>
      <c r="SCP54" s="141"/>
      <c r="SCQ54" s="140"/>
      <c r="SCR54" s="428"/>
      <c r="SCS54" s="428"/>
      <c r="SCT54" s="428"/>
      <c r="SCU54" s="428"/>
      <c r="SCV54" s="428"/>
      <c r="SCW54" s="140"/>
      <c r="SCX54" s="141"/>
      <c r="SCY54" s="140"/>
      <c r="SCZ54" s="428"/>
      <c r="SDA54" s="428"/>
      <c r="SDB54" s="428"/>
      <c r="SDC54" s="428"/>
      <c r="SDD54" s="428"/>
      <c r="SDE54" s="140"/>
      <c r="SDF54" s="141"/>
      <c r="SDG54" s="140"/>
      <c r="SDH54" s="428"/>
      <c r="SDI54" s="428"/>
      <c r="SDJ54" s="428"/>
      <c r="SDK54" s="428"/>
      <c r="SDL54" s="428"/>
      <c r="SDM54" s="140"/>
      <c r="SDN54" s="141"/>
      <c r="SDO54" s="140"/>
      <c r="SDP54" s="428"/>
      <c r="SDQ54" s="428"/>
      <c r="SDR54" s="428"/>
      <c r="SDS54" s="428"/>
      <c r="SDT54" s="428"/>
      <c r="SDU54" s="140"/>
      <c r="SDV54" s="141"/>
      <c r="SDW54" s="140"/>
      <c r="SDX54" s="428"/>
      <c r="SDY54" s="428"/>
      <c r="SDZ54" s="428"/>
      <c r="SEA54" s="428"/>
      <c r="SEB54" s="428"/>
      <c r="SEC54" s="140"/>
      <c r="SED54" s="141"/>
      <c r="SEE54" s="140"/>
      <c r="SEF54" s="428"/>
      <c r="SEG54" s="428"/>
      <c r="SEH54" s="428"/>
      <c r="SEI54" s="428"/>
      <c r="SEJ54" s="428"/>
      <c r="SEK54" s="140"/>
      <c r="SEL54" s="141"/>
      <c r="SEM54" s="140"/>
      <c r="SEN54" s="428"/>
      <c r="SEO54" s="428"/>
      <c r="SEP54" s="428"/>
      <c r="SEQ54" s="428"/>
      <c r="SER54" s="428"/>
      <c r="SES54" s="140"/>
      <c r="SET54" s="141"/>
      <c r="SEU54" s="140"/>
      <c r="SEV54" s="428"/>
      <c r="SEW54" s="428"/>
      <c r="SEX54" s="428"/>
      <c r="SEY54" s="428"/>
      <c r="SEZ54" s="428"/>
      <c r="SFA54" s="140"/>
      <c r="SFB54" s="141"/>
      <c r="SFC54" s="140"/>
      <c r="SFD54" s="428"/>
      <c r="SFE54" s="428"/>
      <c r="SFF54" s="428"/>
      <c r="SFG54" s="428"/>
      <c r="SFH54" s="428"/>
      <c r="SFI54" s="140"/>
      <c r="SFJ54" s="141"/>
      <c r="SFK54" s="140"/>
      <c r="SFL54" s="428"/>
      <c r="SFM54" s="428"/>
      <c r="SFN54" s="428"/>
      <c r="SFO54" s="428"/>
      <c r="SFP54" s="428"/>
      <c r="SFQ54" s="140"/>
      <c r="SFR54" s="141"/>
      <c r="SFS54" s="140"/>
      <c r="SFT54" s="428"/>
      <c r="SFU54" s="428"/>
      <c r="SFV54" s="428"/>
      <c r="SFW54" s="428"/>
      <c r="SFX54" s="428"/>
      <c r="SFY54" s="140"/>
      <c r="SFZ54" s="141"/>
      <c r="SGA54" s="140"/>
      <c r="SGB54" s="428"/>
      <c r="SGC54" s="428"/>
      <c r="SGD54" s="428"/>
      <c r="SGE54" s="428"/>
      <c r="SGF54" s="428"/>
      <c r="SGG54" s="140"/>
      <c r="SGH54" s="141"/>
      <c r="SGI54" s="140"/>
      <c r="SGJ54" s="428"/>
      <c r="SGK54" s="428"/>
      <c r="SGL54" s="428"/>
      <c r="SGM54" s="428"/>
      <c r="SGN54" s="428"/>
      <c r="SGO54" s="140"/>
      <c r="SGP54" s="141"/>
      <c r="SGQ54" s="140"/>
      <c r="SGR54" s="428"/>
      <c r="SGS54" s="428"/>
      <c r="SGT54" s="428"/>
      <c r="SGU54" s="428"/>
      <c r="SGV54" s="428"/>
      <c r="SGW54" s="140"/>
      <c r="SGX54" s="141"/>
      <c r="SGY54" s="140"/>
      <c r="SGZ54" s="428"/>
      <c r="SHA54" s="428"/>
      <c r="SHB54" s="428"/>
      <c r="SHC54" s="428"/>
      <c r="SHD54" s="428"/>
      <c r="SHE54" s="140"/>
      <c r="SHF54" s="141"/>
      <c r="SHG54" s="140"/>
      <c r="SHH54" s="428"/>
      <c r="SHI54" s="428"/>
      <c r="SHJ54" s="428"/>
      <c r="SHK54" s="428"/>
      <c r="SHL54" s="428"/>
      <c r="SHM54" s="140"/>
      <c r="SHN54" s="141"/>
      <c r="SHO54" s="140"/>
      <c r="SHP54" s="428"/>
      <c r="SHQ54" s="428"/>
      <c r="SHR54" s="428"/>
      <c r="SHS54" s="428"/>
      <c r="SHT54" s="428"/>
      <c r="SHU54" s="140"/>
      <c r="SHV54" s="141"/>
      <c r="SHW54" s="140"/>
      <c r="SHX54" s="428"/>
      <c r="SHY54" s="428"/>
      <c r="SHZ54" s="428"/>
      <c r="SIA54" s="428"/>
      <c r="SIB54" s="428"/>
      <c r="SIC54" s="140"/>
      <c r="SID54" s="141"/>
      <c r="SIE54" s="140"/>
      <c r="SIF54" s="428"/>
      <c r="SIG54" s="428"/>
      <c r="SIH54" s="428"/>
      <c r="SII54" s="428"/>
      <c r="SIJ54" s="428"/>
      <c r="SIK54" s="140"/>
      <c r="SIL54" s="141"/>
      <c r="SIM54" s="140"/>
      <c r="SIN54" s="428"/>
      <c r="SIO54" s="428"/>
      <c r="SIP54" s="428"/>
      <c r="SIQ54" s="428"/>
      <c r="SIR54" s="428"/>
      <c r="SIS54" s="140"/>
      <c r="SIT54" s="141"/>
      <c r="SIU54" s="140"/>
      <c r="SIV54" s="428"/>
      <c r="SIW54" s="428"/>
      <c r="SIX54" s="428"/>
      <c r="SIY54" s="428"/>
      <c r="SIZ54" s="428"/>
      <c r="SJA54" s="140"/>
      <c r="SJB54" s="141"/>
      <c r="SJC54" s="140"/>
      <c r="SJD54" s="428"/>
      <c r="SJE54" s="428"/>
      <c r="SJF54" s="428"/>
      <c r="SJG54" s="428"/>
      <c r="SJH54" s="428"/>
      <c r="SJI54" s="140"/>
      <c r="SJJ54" s="141"/>
      <c r="SJK54" s="140"/>
      <c r="SJL54" s="428"/>
      <c r="SJM54" s="428"/>
      <c r="SJN54" s="428"/>
      <c r="SJO54" s="428"/>
      <c r="SJP54" s="428"/>
      <c r="SJQ54" s="140"/>
      <c r="SJR54" s="141"/>
      <c r="SJS54" s="140"/>
      <c r="SJT54" s="428"/>
      <c r="SJU54" s="428"/>
      <c r="SJV54" s="428"/>
      <c r="SJW54" s="428"/>
      <c r="SJX54" s="428"/>
      <c r="SJY54" s="140"/>
      <c r="SJZ54" s="141"/>
      <c r="SKA54" s="140"/>
      <c r="SKB54" s="428"/>
      <c r="SKC54" s="428"/>
      <c r="SKD54" s="428"/>
      <c r="SKE54" s="428"/>
      <c r="SKF54" s="428"/>
      <c r="SKG54" s="140"/>
      <c r="SKH54" s="141"/>
      <c r="SKI54" s="140"/>
      <c r="SKJ54" s="428"/>
      <c r="SKK54" s="428"/>
      <c r="SKL54" s="428"/>
      <c r="SKM54" s="428"/>
      <c r="SKN54" s="428"/>
      <c r="SKO54" s="140"/>
      <c r="SKP54" s="141"/>
      <c r="SKQ54" s="140"/>
      <c r="SKR54" s="428"/>
      <c r="SKS54" s="428"/>
      <c r="SKT54" s="428"/>
      <c r="SKU54" s="428"/>
      <c r="SKV54" s="428"/>
      <c r="SKW54" s="140"/>
      <c r="SKX54" s="141"/>
      <c r="SKY54" s="140"/>
      <c r="SKZ54" s="428"/>
      <c r="SLA54" s="428"/>
      <c r="SLB54" s="428"/>
      <c r="SLC54" s="428"/>
      <c r="SLD54" s="428"/>
      <c r="SLE54" s="140"/>
      <c r="SLF54" s="141"/>
      <c r="SLG54" s="140"/>
      <c r="SLH54" s="428"/>
      <c r="SLI54" s="428"/>
      <c r="SLJ54" s="428"/>
      <c r="SLK54" s="428"/>
      <c r="SLL54" s="428"/>
      <c r="SLM54" s="140"/>
      <c r="SLN54" s="141"/>
      <c r="SLO54" s="140"/>
      <c r="SLP54" s="428"/>
      <c r="SLQ54" s="428"/>
      <c r="SLR54" s="428"/>
      <c r="SLS54" s="428"/>
      <c r="SLT54" s="428"/>
      <c r="SLU54" s="140"/>
      <c r="SLV54" s="141"/>
      <c r="SLW54" s="140"/>
      <c r="SLX54" s="428"/>
      <c r="SLY54" s="428"/>
      <c r="SLZ54" s="428"/>
      <c r="SMA54" s="428"/>
      <c r="SMB54" s="428"/>
      <c r="SMC54" s="140"/>
      <c r="SMD54" s="141"/>
      <c r="SME54" s="140"/>
      <c r="SMF54" s="428"/>
      <c r="SMG54" s="428"/>
      <c r="SMH54" s="428"/>
      <c r="SMI54" s="428"/>
      <c r="SMJ54" s="428"/>
      <c r="SMK54" s="140"/>
      <c r="SML54" s="141"/>
      <c r="SMM54" s="140"/>
      <c r="SMN54" s="428"/>
      <c r="SMO54" s="428"/>
      <c r="SMP54" s="428"/>
      <c r="SMQ54" s="428"/>
      <c r="SMR54" s="428"/>
      <c r="SMS54" s="140"/>
      <c r="SMT54" s="141"/>
      <c r="SMU54" s="140"/>
      <c r="SMV54" s="428"/>
      <c r="SMW54" s="428"/>
      <c r="SMX54" s="428"/>
      <c r="SMY54" s="428"/>
      <c r="SMZ54" s="428"/>
      <c r="SNA54" s="140"/>
      <c r="SNB54" s="141"/>
      <c r="SNC54" s="140"/>
      <c r="SND54" s="428"/>
      <c r="SNE54" s="428"/>
      <c r="SNF54" s="428"/>
      <c r="SNG54" s="428"/>
      <c r="SNH54" s="428"/>
      <c r="SNI54" s="140"/>
      <c r="SNJ54" s="141"/>
      <c r="SNK54" s="140"/>
      <c r="SNL54" s="428"/>
      <c r="SNM54" s="428"/>
      <c r="SNN54" s="428"/>
      <c r="SNO54" s="428"/>
      <c r="SNP54" s="428"/>
      <c r="SNQ54" s="140"/>
      <c r="SNR54" s="141"/>
      <c r="SNS54" s="140"/>
      <c r="SNT54" s="428"/>
      <c r="SNU54" s="428"/>
      <c r="SNV54" s="428"/>
      <c r="SNW54" s="428"/>
      <c r="SNX54" s="428"/>
      <c r="SNY54" s="140"/>
      <c r="SNZ54" s="141"/>
      <c r="SOA54" s="140"/>
      <c r="SOB54" s="428"/>
      <c r="SOC54" s="428"/>
      <c r="SOD54" s="428"/>
      <c r="SOE54" s="428"/>
      <c r="SOF54" s="428"/>
      <c r="SOG54" s="140"/>
      <c r="SOH54" s="141"/>
      <c r="SOI54" s="140"/>
      <c r="SOJ54" s="428"/>
      <c r="SOK54" s="428"/>
      <c r="SOL54" s="428"/>
      <c r="SOM54" s="428"/>
      <c r="SON54" s="428"/>
      <c r="SOO54" s="140"/>
      <c r="SOP54" s="141"/>
      <c r="SOQ54" s="140"/>
      <c r="SOR54" s="428"/>
      <c r="SOS54" s="428"/>
      <c r="SOT54" s="428"/>
      <c r="SOU54" s="428"/>
      <c r="SOV54" s="428"/>
      <c r="SOW54" s="140"/>
      <c r="SOX54" s="141"/>
      <c r="SOY54" s="140"/>
      <c r="SOZ54" s="428"/>
      <c r="SPA54" s="428"/>
      <c r="SPB54" s="428"/>
      <c r="SPC54" s="428"/>
      <c r="SPD54" s="428"/>
      <c r="SPE54" s="140"/>
      <c r="SPF54" s="141"/>
      <c r="SPG54" s="140"/>
      <c r="SPH54" s="428"/>
      <c r="SPI54" s="428"/>
      <c r="SPJ54" s="428"/>
      <c r="SPK54" s="428"/>
      <c r="SPL54" s="428"/>
      <c r="SPM54" s="140"/>
      <c r="SPN54" s="141"/>
      <c r="SPO54" s="140"/>
      <c r="SPP54" s="428"/>
      <c r="SPQ54" s="428"/>
      <c r="SPR54" s="428"/>
      <c r="SPS54" s="428"/>
      <c r="SPT54" s="428"/>
      <c r="SPU54" s="140"/>
      <c r="SPV54" s="141"/>
      <c r="SPW54" s="140"/>
      <c r="SPX54" s="428"/>
      <c r="SPY54" s="428"/>
      <c r="SPZ54" s="428"/>
      <c r="SQA54" s="428"/>
      <c r="SQB54" s="428"/>
      <c r="SQC54" s="140"/>
      <c r="SQD54" s="141"/>
      <c r="SQE54" s="140"/>
      <c r="SQF54" s="428"/>
      <c r="SQG54" s="428"/>
      <c r="SQH54" s="428"/>
      <c r="SQI54" s="428"/>
      <c r="SQJ54" s="428"/>
      <c r="SQK54" s="140"/>
      <c r="SQL54" s="141"/>
      <c r="SQM54" s="140"/>
      <c r="SQN54" s="428"/>
      <c r="SQO54" s="428"/>
      <c r="SQP54" s="428"/>
      <c r="SQQ54" s="428"/>
      <c r="SQR54" s="428"/>
      <c r="SQS54" s="140"/>
      <c r="SQT54" s="141"/>
      <c r="SQU54" s="140"/>
      <c r="SQV54" s="428"/>
      <c r="SQW54" s="428"/>
      <c r="SQX54" s="428"/>
      <c r="SQY54" s="428"/>
      <c r="SQZ54" s="428"/>
      <c r="SRA54" s="140"/>
      <c r="SRB54" s="141"/>
      <c r="SRC54" s="140"/>
      <c r="SRD54" s="428"/>
      <c r="SRE54" s="428"/>
      <c r="SRF54" s="428"/>
      <c r="SRG54" s="428"/>
      <c r="SRH54" s="428"/>
      <c r="SRI54" s="140"/>
      <c r="SRJ54" s="141"/>
      <c r="SRK54" s="140"/>
      <c r="SRL54" s="428"/>
      <c r="SRM54" s="428"/>
      <c r="SRN54" s="428"/>
      <c r="SRO54" s="428"/>
      <c r="SRP54" s="428"/>
      <c r="SRQ54" s="140"/>
      <c r="SRR54" s="141"/>
      <c r="SRS54" s="140"/>
      <c r="SRT54" s="428"/>
      <c r="SRU54" s="428"/>
      <c r="SRV54" s="428"/>
      <c r="SRW54" s="428"/>
      <c r="SRX54" s="428"/>
      <c r="SRY54" s="140"/>
      <c r="SRZ54" s="141"/>
      <c r="SSA54" s="140"/>
      <c r="SSB54" s="428"/>
      <c r="SSC54" s="428"/>
      <c r="SSD54" s="428"/>
      <c r="SSE54" s="428"/>
      <c r="SSF54" s="428"/>
      <c r="SSG54" s="140"/>
      <c r="SSH54" s="141"/>
      <c r="SSI54" s="140"/>
      <c r="SSJ54" s="428"/>
      <c r="SSK54" s="428"/>
      <c r="SSL54" s="428"/>
      <c r="SSM54" s="428"/>
      <c r="SSN54" s="428"/>
      <c r="SSO54" s="140"/>
      <c r="SSP54" s="141"/>
      <c r="SSQ54" s="140"/>
      <c r="SSR54" s="428"/>
      <c r="SSS54" s="428"/>
      <c r="SST54" s="428"/>
      <c r="SSU54" s="428"/>
      <c r="SSV54" s="428"/>
      <c r="SSW54" s="140"/>
      <c r="SSX54" s="141"/>
      <c r="SSY54" s="140"/>
      <c r="SSZ54" s="428"/>
      <c r="STA54" s="428"/>
      <c r="STB54" s="428"/>
      <c r="STC54" s="428"/>
      <c r="STD54" s="428"/>
      <c r="STE54" s="140"/>
      <c r="STF54" s="141"/>
      <c r="STG54" s="140"/>
      <c r="STH54" s="428"/>
      <c r="STI54" s="428"/>
      <c r="STJ54" s="428"/>
      <c r="STK54" s="428"/>
      <c r="STL54" s="428"/>
      <c r="STM54" s="140"/>
      <c r="STN54" s="141"/>
      <c r="STO54" s="140"/>
      <c r="STP54" s="428"/>
      <c r="STQ54" s="428"/>
      <c r="STR54" s="428"/>
      <c r="STS54" s="428"/>
      <c r="STT54" s="428"/>
      <c r="STU54" s="140"/>
      <c r="STV54" s="141"/>
      <c r="STW54" s="140"/>
      <c r="STX54" s="428"/>
      <c r="STY54" s="428"/>
      <c r="STZ54" s="428"/>
      <c r="SUA54" s="428"/>
      <c r="SUB54" s="428"/>
      <c r="SUC54" s="140"/>
      <c r="SUD54" s="141"/>
      <c r="SUE54" s="140"/>
      <c r="SUF54" s="428"/>
      <c r="SUG54" s="428"/>
      <c r="SUH54" s="428"/>
      <c r="SUI54" s="428"/>
      <c r="SUJ54" s="428"/>
      <c r="SUK54" s="140"/>
      <c r="SUL54" s="141"/>
      <c r="SUM54" s="140"/>
      <c r="SUN54" s="428"/>
      <c r="SUO54" s="428"/>
      <c r="SUP54" s="428"/>
      <c r="SUQ54" s="428"/>
      <c r="SUR54" s="428"/>
      <c r="SUS54" s="140"/>
      <c r="SUT54" s="141"/>
      <c r="SUU54" s="140"/>
      <c r="SUV54" s="428"/>
      <c r="SUW54" s="428"/>
      <c r="SUX54" s="428"/>
      <c r="SUY54" s="428"/>
      <c r="SUZ54" s="428"/>
      <c r="SVA54" s="140"/>
      <c r="SVB54" s="141"/>
      <c r="SVC54" s="140"/>
      <c r="SVD54" s="428"/>
      <c r="SVE54" s="428"/>
      <c r="SVF54" s="428"/>
      <c r="SVG54" s="428"/>
      <c r="SVH54" s="428"/>
      <c r="SVI54" s="140"/>
      <c r="SVJ54" s="141"/>
      <c r="SVK54" s="140"/>
      <c r="SVL54" s="428"/>
      <c r="SVM54" s="428"/>
      <c r="SVN54" s="428"/>
      <c r="SVO54" s="428"/>
      <c r="SVP54" s="428"/>
      <c r="SVQ54" s="140"/>
      <c r="SVR54" s="141"/>
      <c r="SVS54" s="140"/>
      <c r="SVT54" s="428"/>
      <c r="SVU54" s="428"/>
      <c r="SVV54" s="428"/>
      <c r="SVW54" s="428"/>
      <c r="SVX54" s="428"/>
      <c r="SVY54" s="140"/>
      <c r="SVZ54" s="141"/>
      <c r="SWA54" s="140"/>
      <c r="SWB54" s="428"/>
      <c r="SWC54" s="428"/>
      <c r="SWD54" s="428"/>
      <c r="SWE54" s="428"/>
      <c r="SWF54" s="428"/>
      <c r="SWG54" s="140"/>
      <c r="SWH54" s="141"/>
      <c r="SWI54" s="140"/>
      <c r="SWJ54" s="428"/>
      <c r="SWK54" s="428"/>
      <c r="SWL54" s="428"/>
      <c r="SWM54" s="428"/>
      <c r="SWN54" s="428"/>
      <c r="SWO54" s="140"/>
      <c r="SWP54" s="141"/>
      <c r="SWQ54" s="140"/>
      <c r="SWR54" s="428"/>
      <c r="SWS54" s="428"/>
      <c r="SWT54" s="428"/>
      <c r="SWU54" s="428"/>
      <c r="SWV54" s="428"/>
      <c r="SWW54" s="140"/>
      <c r="SWX54" s="141"/>
      <c r="SWY54" s="140"/>
      <c r="SWZ54" s="428"/>
      <c r="SXA54" s="428"/>
      <c r="SXB54" s="428"/>
      <c r="SXC54" s="428"/>
      <c r="SXD54" s="428"/>
      <c r="SXE54" s="140"/>
      <c r="SXF54" s="141"/>
      <c r="SXG54" s="140"/>
      <c r="SXH54" s="428"/>
      <c r="SXI54" s="428"/>
      <c r="SXJ54" s="428"/>
      <c r="SXK54" s="428"/>
      <c r="SXL54" s="428"/>
      <c r="SXM54" s="140"/>
      <c r="SXN54" s="141"/>
      <c r="SXO54" s="140"/>
      <c r="SXP54" s="428"/>
      <c r="SXQ54" s="428"/>
      <c r="SXR54" s="428"/>
      <c r="SXS54" s="428"/>
      <c r="SXT54" s="428"/>
      <c r="SXU54" s="140"/>
      <c r="SXV54" s="141"/>
      <c r="SXW54" s="140"/>
      <c r="SXX54" s="428"/>
      <c r="SXY54" s="428"/>
      <c r="SXZ54" s="428"/>
      <c r="SYA54" s="428"/>
      <c r="SYB54" s="428"/>
      <c r="SYC54" s="140"/>
      <c r="SYD54" s="141"/>
      <c r="SYE54" s="140"/>
      <c r="SYF54" s="428"/>
      <c r="SYG54" s="428"/>
      <c r="SYH54" s="428"/>
      <c r="SYI54" s="428"/>
      <c r="SYJ54" s="428"/>
      <c r="SYK54" s="140"/>
      <c r="SYL54" s="141"/>
      <c r="SYM54" s="140"/>
      <c r="SYN54" s="428"/>
      <c r="SYO54" s="428"/>
      <c r="SYP54" s="428"/>
      <c r="SYQ54" s="428"/>
      <c r="SYR54" s="428"/>
      <c r="SYS54" s="140"/>
      <c r="SYT54" s="141"/>
      <c r="SYU54" s="140"/>
      <c r="SYV54" s="428"/>
      <c r="SYW54" s="428"/>
      <c r="SYX54" s="428"/>
      <c r="SYY54" s="428"/>
      <c r="SYZ54" s="428"/>
      <c r="SZA54" s="140"/>
      <c r="SZB54" s="141"/>
      <c r="SZC54" s="140"/>
      <c r="SZD54" s="428"/>
      <c r="SZE54" s="428"/>
      <c r="SZF54" s="428"/>
      <c r="SZG54" s="428"/>
      <c r="SZH54" s="428"/>
      <c r="SZI54" s="140"/>
      <c r="SZJ54" s="141"/>
      <c r="SZK54" s="140"/>
      <c r="SZL54" s="428"/>
      <c r="SZM54" s="428"/>
      <c r="SZN54" s="428"/>
      <c r="SZO54" s="428"/>
      <c r="SZP54" s="428"/>
      <c r="SZQ54" s="140"/>
      <c r="SZR54" s="141"/>
      <c r="SZS54" s="140"/>
      <c r="SZT54" s="428"/>
      <c r="SZU54" s="428"/>
      <c r="SZV54" s="428"/>
      <c r="SZW54" s="428"/>
      <c r="SZX54" s="428"/>
      <c r="SZY54" s="140"/>
      <c r="SZZ54" s="141"/>
      <c r="TAA54" s="140"/>
      <c r="TAB54" s="428"/>
      <c r="TAC54" s="428"/>
      <c r="TAD54" s="428"/>
      <c r="TAE54" s="428"/>
      <c r="TAF54" s="428"/>
      <c r="TAG54" s="140"/>
      <c r="TAH54" s="141"/>
      <c r="TAI54" s="140"/>
      <c r="TAJ54" s="428"/>
      <c r="TAK54" s="428"/>
      <c r="TAL54" s="428"/>
      <c r="TAM54" s="428"/>
      <c r="TAN54" s="428"/>
      <c r="TAO54" s="140"/>
      <c r="TAP54" s="141"/>
      <c r="TAQ54" s="140"/>
      <c r="TAR54" s="428"/>
      <c r="TAS54" s="428"/>
      <c r="TAT54" s="428"/>
      <c r="TAU54" s="428"/>
      <c r="TAV54" s="428"/>
      <c r="TAW54" s="140"/>
      <c r="TAX54" s="141"/>
      <c r="TAY54" s="140"/>
      <c r="TAZ54" s="428"/>
      <c r="TBA54" s="428"/>
      <c r="TBB54" s="428"/>
      <c r="TBC54" s="428"/>
      <c r="TBD54" s="428"/>
      <c r="TBE54" s="140"/>
      <c r="TBF54" s="141"/>
      <c r="TBG54" s="140"/>
      <c r="TBH54" s="428"/>
      <c r="TBI54" s="428"/>
      <c r="TBJ54" s="428"/>
      <c r="TBK54" s="428"/>
      <c r="TBL54" s="428"/>
      <c r="TBM54" s="140"/>
      <c r="TBN54" s="141"/>
      <c r="TBO54" s="140"/>
      <c r="TBP54" s="428"/>
      <c r="TBQ54" s="428"/>
      <c r="TBR54" s="428"/>
      <c r="TBS54" s="428"/>
      <c r="TBT54" s="428"/>
      <c r="TBU54" s="140"/>
      <c r="TBV54" s="141"/>
      <c r="TBW54" s="140"/>
      <c r="TBX54" s="428"/>
      <c r="TBY54" s="428"/>
      <c r="TBZ54" s="428"/>
      <c r="TCA54" s="428"/>
      <c r="TCB54" s="428"/>
      <c r="TCC54" s="140"/>
      <c r="TCD54" s="141"/>
      <c r="TCE54" s="140"/>
      <c r="TCF54" s="428"/>
      <c r="TCG54" s="428"/>
      <c r="TCH54" s="428"/>
      <c r="TCI54" s="428"/>
      <c r="TCJ54" s="428"/>
      <c r="TCK54" s="140"/>
      <c r="TCL54" s="141"/>
      <c r="TCM54" s="140"/>
      <c r="TCN54" s="428"/>
      <c r="TCO54" s="428"/>
      <c r="TCP54" s="428"/>
      <c r="TCQ54" s="428"/>
      <c r="TCR54" s="428"/>
      <c r="TCS54" s="140"/>
      <c r="TCT54" s="141"/>
      <c r="TCU54" s="140"/>
      <c r="TCV54" s="428"/>
      <c r="TCW54" s="428"/>
      <c r="TCX54" s="428"/>
      <c r="TCY54" s="428"/>
      <c r="TCZ54" s="428"/>
      <c r="TDA54" s="140"/>
      <c r="TDB54" s="141"/>
      <c r="TDC54" s="140"/>
      <c r="TDD54" s="428"/>
      <c r="TDE54" s="428"/>
      <c r="TDF54" s="428"/>
      <c r="TDG54" s="428"/>
      <c r="TDH54" s="428"/>
      <c r="TDI54" s="140"/>
      <c r="TDJ54" s="141"/>
      <c r="TDK54" s="140"/>
      <c r="TDL54" s="428"/>
      <c r="TDM54" s="428"/>
      <c r="TDN54" s="428"/>
      <c r="TDO54" s="428"/>
      <c r="TDP54" s="428"/>
      <c r="TDQ54" s="140"/>
      <c r="TDR54" s="141"/>
      <c r="TDS54" s="140"/>
      <c r="TDT54" s="428"/>
      <c r="TDU54" s="428"/>
      <c r="TDV54" s="428"/>
      <c r="TDW54" s="428"/>
      <c r="TDX54" s="428"/>
      <c r="TDY54" s="140"/>
      <c r="TDZ54" s="141"/>
      <c r="TEA54" s="140"/>
      <c r="TEB54" s="428"/>
      <c r="TEC54" s="428"/>
      <c r="TED54" s="428"/>
      <c r="TEE54" s="428"/>
      <c r="TEF54" s="428"/>
      <c r="TEG54" s="140"/>
      <c r="TEH54" s="141"/>
      <c r="TEI54" s="140"/>
      <c r="TEJ54" s="428"/>
      <c r="TEK54" s="428"/>
      <c r="TEL54" s="428"/>
      <c r="TEM54" s="428"/>
      <c r="TEN54" s="428"/>
      <c r="TEO54" s="140"/>
      <c r="TEP54" s="141"/>
      <c r="TEQ54" s="140"/>
      <c r="TER54" s="428"/>
      <c r="TES54" s="428"/>
      <c r="TET54" s="428"/>
      <c r="TEU54" s="428"/>
      <c r="TEV54" s="428"/>
      <c r="TEW54" s="140"/>
      <c r="TEX54" s="141"/>
      <c r="TEY54" s="140"/>
      <c r="TEZ54" s="428"/>
      <c r="TFA54" s="428"/>
      <c r="TFB54" s="428"/>
      <c r="TFC54" s="428"/>
      <c r="TFD54" s="428"/>
      <c r="TFE54" s="140"/>
      <c r="TFF54" s="141"/>
      <c r="TFG54" s="140"/>
      <c r="TFH54" s="428"/>
      <c r="TFI54" s="428"/>
      <c r="TFJ54" s="428"/>
      <c r="TFK54" s="428"/>
      <c r="TFL54" s="428"/>
      <c r="TFM54" s="140"/>
      <c r="TFN54" s="141"/>
      <c r="TFO54" s="140"/>
      <c r="TFP54" s="428"/>
      <c r="TFQ54" s="428"/>
      <c r="TFR54" s="428"/>
      <c r="TFS54" s="428"/>
      <c r="TFT54" s="428"/>
      <c r="TFU54" s="140"/>
      <c r="TFV54" s="141"/>
      <c r="TFW54" s="140"/>
      <c r="TFX54" s="428"/>
      <c r="TFY54" s="428"/>
      <c r="TFZ54" s="428"/>
      <c r="TGA54" s="428"/>
      <c r="TGB54" s="428"/>
      <c r="TGC54" s="140"/>
      <c r="TGD54" s="141"/>
      <c r="TGE54" s="140"/>
      <c r="TGF54" s="428"/>
      <c r="TGG54" s="428"/>
      <c r="TGH54" s="428"/>
      <c r="TGI54" s="428"/>
      <c r="TGJ54" s="428"/>
      <c r="TGK54" s="140"/>
      <c r="TGL54" s="141"/>
      <c r="TGM54" s="140"/>
      <c r="TGN54" s="428"/>
      <c r="TGO54" s="428"/>
      <c r="TGP54" s="428"/>
      <c r="TGQ54" s="428"/>
      <c r="TGR54" s="428"/>
      <c r="TGS54" s="140"/>
      <c r="TGT54" s="141"/>
      <c r="TGU54" s="140"/>
      <c r="TGV54" s="428"/>
      <c r="TGW54" s="428"/>
      <c r="TGX54" s="428"/>
      <c r="TGY54" s="428"/>
      <c r="TGZ54" s="428"/>
      <c r="THA54" s="140"/>
      <c r="THB54" s="141"/>
      <c r="THC54" s="140"/>
      <c r="THD54" s="428"/>
      <c r="THE54" s="428"/>
      <c r="THF54" s="428"/>
      <c r="THG54" s="428"/>
      <c r="THH54" s="428"/>
      <c r="THI54" s="140"/>
      <c r="THJ54" s="141"/>
      <c r="THK54" s="140"/>
      <c r="THL54" s="428"/>
      <c r="THM54" s="428"/>
      <c r="THN54" s="428"/>
      <c r="THO54" s="428"/>
      <c r="THP54" s="428"/>
      <c r="THQ54" s="140"/>
      <c r="THR54" s="141"/>
      <c r="THS54" s="140"/>
      <c r="THT54" s="428"/>
      <c r="THU54" s="428"/>
      <c r="THV54" s="428"/>
      <c r="THW54" s="428"/>
      <c r="THX54" s="428"/>
      <c r="THY54" s="140"/>
      <c r="THZ54" s="141"/>
      <c r="TIA54" s="140"/>
      <c r="TIB54" s="428"/>
      <c r="TIC54" s="428"/>
      <c r="TID54" s="428"/>
      <c r="TIE54" s="428"/>
      <c r="TIF54" s="428"/>
      <c r="TIG54" s="140"/>
      <c r="TIH54" s="141"/>
      <c r="TII54" s="140"/>
      <c r="TIJ54" s="428"/>
      <c r="TIK54" s="428"/>
      <c r="TIL54" s="428"/>
      <c r="TIM54" s="428"/>
      <c r="TIN54" s="428"/>
      <c r="TIO54" s="140"/>
      <c r="TIP54" s="141"/>
      <c r="TIQ54" s="140"/>
      <c r="TIR54" s="428"/>
      <c r="TIS54" s="428"/>
      <c r="TIT54" s="428"/>
      <c r="TIU54" s="428"/>
      <c r="TIV54" s="428"/>
      <c r="TIW54" s="140"/>
      <c r="TIX54" s="141"/>
      <c r="TIY54" s="140"/>
      <c r="TIZ54" s="428"/>
      <c r="TJA54" s="428"/>
      <c r="TJB54" s="428"/>
      <c r="TJC54" s="428"/>
      <c r="TJD54" s="428"/>
      <c r="TJE54" s="140"/>
      <c r="TJF54" s="141"/>
      <c r="TJG54" s="140"/>
      <c r="TJH54" s="428"/>
      <c r="TJI54" s="428"/>
      <c r="TJJ54" s="428"/>
      <c r="TJK54" s="428"/>
      <c r="TJL54" s="428"/>
      <c r="TJM54" s="140"/>
      <c r="TJN54" s="141"/>
      <c r="TJO54" s="140"/>
      <c r="TJP54" s="428"/>
      <c r="TJQ54" s="428"/>
      <c r="TJR54" s="428"/>
      <c r="TJS54" s="428"/>
      <c r="TJT54" s="428"/>
      <c r="TJU54" s="140"/>
      <c r="TJV54" s="141"/>
      <c r="TJW54" s="140"/>
      <c r="TJX54" s="428"/>
      <c r="TJY54" s="428"/>
      <c r="TJZ54" s="428"/>
      <c r="TKA54" s="428"/>
      <c r="TKB54" s="428"/>
      <c r="TKC54" s="140"/>
      <c r="TKD54" s="141"/>
      <c r="TKE54" s="140"/>
      <c r="TKF54" s="428"/>
      <c r="TKG54" s="428"/>
      <c r="TKH54" s="428"/>
      <c r="TKI54" s="428"/>
      <c r="TKJ54" s="428"/>
      <c r="TKK54" s="140"/>
      <c r="TKL54" s="141"/>
      <c r="TKM54" s="140"/>
      <c r="TKN54" s="428"/>
      <c r="TKO54" s="428"/>
      <c r="TKP54" s="428"/>
      <c r="TKQ54" s="428"/>
      <c r="TKR54" s="428"/>
      <c r="TKS54" s="140"/>
      <c r="TKT54" s="141"/>
      <c r="TKU54" s="140"/>
      <c r="TKV54" s="428"/>
      <c r="TKW54" s="428"/>
      <c r="TKX54" s="428"/>
      <c r="TKY54" s="428"/>
      <c r="TKZ54" s="428"/>
      <c r="TLA54" s="140"/>
      <c r="TLB54" s="141"/>
      <c r="TLC54" s="140"/>
      <c r="TLD54" s="428"/>
      <c r="TLE54" s="428"/>
      <c r="TLF54" s="428"/>
      <c r="TLG54" s="428"/>
      <c r="TLH54" s="428"/>
      <c r="TLI54" s="140"/>
      <c r="TLJ54" s="141"/>
      <c r="TLK54" s="140"/>
      <c r="TLL54" s="428"/>
      <c r="TLM54" s="428"/>
      <c r="TLN54" s="428"/>
      <c r="TLO54" s="428"/>
      <c r="TLP54" s="428"/>
      <c r="TLQ54" s="140"/>
      <c r="TLR54" s="141"/>
      <c r="TLS54" s="140"/>
      <c r="TLT54" s="428"/>
      <c r="TLU54" s="428"/>
      <c r="TLV54" s="428"/>
      <c r="TLW54" s="428"/>
      <c r="TLX54" s="428"/>
      <c r="TLY54" s="140"/>
      <c r="TLZ54" s="141"/>
      <c r="TMA54" s="140"/>
      <c r="TMB54" s="428"/>
      <c r="TMC54" s="428"/>
      <c r="TMD54" s="428"/>
      <c r="TME54" s="428"/>
      <c r="TMF54" s="428"/>
      <c r="TMG54" s="140"/>
      <c r="TMH54" s="141"/>
      <c r="TMI54" s="140"/>
      <c r="TMJ54" s="428"/>
      <c r="TMK54" s="428"/>
      <c r="TML54" s="428"/>
      <c r="TMM54" s="428"/>
      <c r="TMN54" s="428"/>
      <c r="TMO54" s="140"/>
      <c r="TMP54" s="141"/>
      <c r="TMQ54" s="140"/>
      <c r="TMR54" s="428"/>
      <c r="TMS54" s="428"/>
      <c r="TMT54" s="428"/>
      <c r="TMU54" s="428"/>
      <c r="TMV54" s="428"/>
      <c r="TMW54" s="140"/>
      <c r="TMX54" s="141"/>
      <c r="TMY54" s="140"/>
      <c r="TMZ54" s="428"/>
      <c r="TNA54" s="428"/>
      <c r="TNB54" s="428"/>
      <c r="TNC54" s="428"/>
      <c r="TND54" s="428"/>
      <c r="TNE54" s="140"/>
      <c r="TNF54" s="141"/>
      <c r="TNG54" s="140"/>
      <c r="TNH54" s="428"/>
      <c r="TNI54" s="428"/>
      <c r="TNJ54" s="428"/>
      <c r="TNK54" s="428"/>
      <c r="TNL54" s="428"/>
      <c r="TNM54" s="140"/>
      <c r="TNN54" s="141"/>
      <c r="TNO54" s="140"/>
      <c r="TNP54" s="428"/>
      <c r="TNQ54" s="428"/>
      <c r="TNR54" s="428"/>
      <c r="TNS54" s="428"/>
      <c r="TNT54" s="428"/>
      <c r="TNU54" s="140"/>
      <c r="TNV54" s="141"/>
      <c r="TNW54" s="140"/>
      <c r="TNX54" s="428"/>
      <c r="TNY54" s="428"/>
      <c r="TNZ54" s="428"/>
      <c r="TOA54" s="428"/>
      <c r="TOB54" s="428"/>
      <c r="TOC54" s="140"/>
      <c r="TOD54" s="141"/>
      <c r="TOE54" s="140"/>
      <c r="TOF54" s="428"/>
      <c r="TOG54" s="428"/>
      <c r="TOH54" s="428"/>
      <c r="TOI54" s="428"/>
      <c r="TOJ54" s="428"/>
      <c r="TOK54" s="140"/>
      <c r="TOL54" s="141"/>
      <c r="TOM54" s="140"/>
      <c r="TON54" s="428"/>
      <c r="TOO54" s="428"/>
      <c r="TOP54" s="428"/>
      <c r="TOQ54" s="428"/>
      <c r="TOR54" s="428"/>
      <c r="TOS54" s="140"/>
      <c r="TOT54" s="141"/>
      <c r="TOU54" s="140"/>
      <c r="TOV54" s="428"/>
      <c r="TOW54" s="428"/>
      <c r="TOX54" s="428"/>
      <c r="TOY54" s="428"/>
      <c r="TOZ54" s="428"/>
      <c r="TPA54" s="140"/>
      <c r="TPB54" s="141"/>
      <c r="TPC54" s="140"/>
      <c r="TPD54" s="428"/>
      <c r="TPE54" s="428"/>
      <c r="TPF54" s="428"/>
      <c r="TPG54" s="428"/>
      <c r="TPH54" s="428"/>
      <c r="TPI54" s="140"/>
      <c r="TPJ54" s="141"/>
      <c r="TPK54" s="140"/>
      <c r="TPL54" s="428"/>
      <c r="TPM54" s="428"/>
      <c r="TPN54" s="428"/>
      <c r="TPO54" s="428"/>
      <c r="TPP54" s="428"/>
      <c r="TPQ54" s="140"/>
      <c r="TPR54" s="141"/>
      <c r="TPS54" s="140"/>
      <c r="TPT54" s="428"/>
      <c r="TPU54" s="428"/>
      <c r="TPV54" s="428"/>
      <c r="TPW54" s="428"/>
      <c r="TPX54" s="428"/>
      <c r="TPY54" s="140"/>
      <c r="TPZ54" s="141"/>
      <c r="TQA54" s="140"/>
      <c r="TQB54" s="428"/>
      <c r="TQC54" s="428"/>
      <c r="TQD54" s="428"/>
      <c r="TQE54" s="428"/>
      <c r="TQF54" s="428"/>
      <c r="TQG54" s="140"/>
      <c r="TQH54" s="141"/>
      <c r="TQI54" s="140"/>
      <c r="TQJ54" s="428"/>
      <c r="TQK54" s="428"/>
      <c r="TQL54" s="428"/>
      <c r="TQM54" s="428"/>
      <c r="TQN54" s="428"/>
      <c r="TQO54" s="140"/>
      <c r="TQP54" s="141"/>
      <c r="TQQ54" s="140"/>
      <c r="TQR54" s="428"/>
      <c r="TQS54" s="428"/>
      <c r="TQT54" s="428"/>
      <c r="TQU54" s="428"/>
      <c r="TQV54" s="428"/>
      <c r="TQW54" s="140"/>
      <c r="TQX54" s="141"/>
      <c r="TQY54" s="140"/>
      <c r="TQZ54" s="428"/>
      <c r="TRA54" s="428"/>
      <c r="TRB54" s="428"/>
      <c r="TRC54" s="428"/>
      <c r="TRD54" s="428"/>
      <c r="TRE54" s="140"/>
      <c r="TRF54" s="141"/>
      <c r="TRG54" s="140"/>
      <c r="TRH54" s="428"/>
      <c r="TRI54" s="428"/>
      <c r="TRJ54" s="428"/>
      <c r="TRK54" s="428"/>
      <c r="TRL54" s="428"/>
      <c r="TRM54" s="140"/>
      <c r="TRN54" s="141"/>
      <c r="TRO54" s="140"/>
      <c r="TRP54" s="428"/>
      <c r="TRQ54" s="428"/>
      <c r="TRR54" s="428"/>
      <c r="TRS54" s="428"/>
      <c r="TRT54" s="428"/>
      <c r="TRU54" s="140"/>
      <c r="TRV54" s="141"/>
      <c r="TRW54" s="140"/>
      <c r="TRX54" s="428"/>
      <c r="TRY54" s="428"/>
      <c r="TRZ54" s="428"/>
      <c r="TSA54" s="428"/>
      <c r="TSB54" s="428"/>
      <c r="TSC54" s="140"/>
      <c r="TSD54" s="141"/>
      <c r="TSE54" s="140"/>
      <c r="TSF54" s="428"/>
      <c r="TSG54" s="428"/>
      <c r="TSH54" s="428"/>
      <c r="TSI54" s="428"/>
      <c r="TSJ54" s="428"/>
      <c r="TSK54" s="140"/>
      <c r="TSL54" s="141"/>
      <c r="TSM54" s="140"/>
      <c r="TSN54" s="428"/>
      <c r="TSO54" s="428"/>
      <c r="TSP54" s="428"/>
      <c r="TSQ54" s="428"/>
      <c r="TSR54" s="428"/>
      <c r="TSS54" s="140"/>
      <c r="TST54" s="141"/>
      <c r="TSU54" s="140"/>
      <c r="TSV54" s="428"/>
      <c r="TSW54" s="428"/>
      <c r="TSX54" s="428"/>
      <c r="TSY54" s="428"/>
      <c r="TSZ54" s="428"/>
      <c r="TTA54" s="140"/>
      <c r="TTB54" s="141"/>
      <c r="TTC54" s="140"/>
      <c r="TTD54" s="428"/>
      <c r="TTE54" s="428"/>
      <c r="TTF54" s="428"/>
      <c r="TTG54" s="428"/>
      <c r="TTH54" s="428"/>
      <c r="TTI54" s="140"/>
      <c r="TTJ54" s="141"/>
      <c r="TTK54" s="140"/>
      <c r="TTL54" s="428"/>
      <c r="TTM54" s="428"/>
      <c r="TTN54" s="428"/>
      <c r="TTO54" s="428"/>
      <c r="TTP54" s="428"/>
      <c r="TTQ54" s="140"/>
      <c r="TTR54" s="141"/>
      <c r="TTS54" s="140"/>
      <c r="TTT54" s="428"/>
      <c r="TTU54" s="428"/>
      <c r="TTV54" s="428"/>
      <c r="TTW54" s="428"/>
      <c r="TTX54" s="428"/>
      <c r="TTY54" s="140"/>
      <c r="TTZ54" s="141"/>
      <c r="TUA54" s="140"/>
      <c r="TUB54" s="428"/>
      <c r="TUC54" s="428"/>
      <c r="TUD54" s="428"/>
      <c r="TUE54" s="428"/>
      <c r="TUF54" s="428"/>
      <c r="TUG54" s="140"/>
      <c r="TUH54" s="141"/>
      <c r="TUI54" s="140"/>
      <c r="TUJ54" s="428"/>
      <c r="TUK54" s="428"/>
      <c r="TUL54" s="428"/>
      <c r="TUM54" s="428"/>
      <c r="TUN54" s="428"/>
      <c r="TUO54" s="140"/>
      <c r="TUP54" s="141"/>
      <c r="TUQ54" s="140"/>
      <c r="TUR54" s="428"/>
      <c r="TUS54" s="428"/>
      <c r="TUT54" s="428"/>
      <c r="TUU54" s="428"/>
      <c r="TUV54" s="428"/>
      <c r="TUW54" s="140"/>
      <c r="TUX54" s="141"/>
      <c r="TUY54" s="140"/>
      <c r="TUZ54" s="428"/>
      <c r="TVA54" s="428"/>
      <c r="TVB54" s="428"/>
      <c r="TVC54" s="428"/>
      <c r="TVD54" s="428"/>
      <c r="TVE54" s="140"/>
      <c r="TVF54" s="141"/>
      <c r="TVG54" s="140"/>
      <c r="TVH54" s="428"/>
      <c r="TVI54" s="428"/>
      <c r="TVJ54" s="428"/>
      <c r="TVK54" s="428"/>
      <c r="TVL54" s="428"/>
      <c r="TVM54" s="140"/>
      <c r="TVN54" s="141"/>
      <c r="TVO54" s="140"/>
      <c r="TVP54" s="428"/>
      <c r="TVQ54" s="428"/>
      <c r="TVR54" s="428"/>
      <c r="TVS54" s="428"/>
      <c r="TVT54" s="428"/>
      <c r="TVU54" s="140"/>
      <c r="TVV54" s="141"/>
      <c r="TVW54" s="140"/>
      <c r="TVX54" s="428"/>
      <c r="TVY54" s="428"/>
      <c r="TVZ54" s="428"/>
      <c r="TWA54" s="428"/>
      <c r="TWB54" s="428"/>
      <c r="TWC54" s="140"/>
      <c r="TWD54" s="141"/>
      <c r="TWE54" s="140"/>
      <c r="TWF54" s="428"/>
      <c r="TWG54" s="428"/>
      <c r="TWH54" s="428"/>
      <c r="TWI54" s="428"/>
      <c r="TWJ54" s="428"/>
      <c r="TWK54" s="140"/>
      <c r="TWL54" s="141"/>
      <c r="TWM54" s="140"/>
      <c r="TWN54" s="428"/>
      <c r="TWO54" s="428"/>
      <c r="TWP54" s="428"/>
      <c r="TWQ54" s="428"/>
      <c r="TWR54" s="428"/>
      <c r="TWS54" s="140"/>
      <c r="TWT54" s="141"/>
      <c r="TWU54" s="140"/>
      <c r="TWV54" s="428"/>
      <c r="TWW54" s="428"/>
      <c r="TWX54" s="428"/>
      <c r="TWY54" s="428"/>
      <c r="TWZ54" s="428"/>
      <c r="TXA54" s="140"/>
      <c r="TXB54" s="141"/>
      <c r="TXC54" s="140"/>
      <c r="TXD54" s="428"/>
      <c r="TXE54" s="428"/>
      <c r="TXF54" s="428"/>
      <c r="TXG54" s="428"/>
      <c r="TXH54" s="428"/>
      <c r="TXI54" s="140"/>
      <c r="TXJ54" s="141"/>
      <c r="TXK54" s="140"/>
      <c r="TXL54" s="428"/>
      <c r="TXM54" s="428"/>
      <c r="TXN54" s="428"/>
      <c r="TXO54" s="428"/>
      <c r="TXP54" s="428"/>
      <c r="TXQ54" s="140"/>
      <c r="TXR54" s="141"/>
      <c r="TXS54" s="140"/>
      <c r="TXT54" s="428"/>
      <c r="TXU54" s="428"/>
      <c r="TXV54" s="428"/>
      <c r="TXW54" s="428"/>
      <c r="TXX54" s="428"/>
      <c r="TXY54" s="140"/>
      <c r="TXZ54" s="141"/>
      <c r="TYA54" s="140"/>
      <c r="TYB54" s="428"/>
      <c r="TYC54" s="428"/>
      <c r="TYD54" s="428"/>
      <c r="TYE54" s="428"/>
      <c r="TYF54" s="428"/>
      <c r="TYG54" s="140"/>
      <c r="TYH54" s="141"/>
      <c r="TYI54" s="140"/>
      <c r="TYJ54" s="428"/>
      <c r="TYK54" s="428"/>
      <c r="TYL54" s="428"/>
      <c r="TYM54" s="428"/>
      <c r="TYN54" s="428"/>
      <c r="TYO54" s="140"/>
      <c r="TYP54" s="141"/>
      <c r="TYQ54" s="140"/>
      <c r="TYR54" s="428"/>
      <c r="TYS54" s="428"/>
      <c r="TYT54" s="428"/>
      <c r="TYU54" s="428"/>
      <c r="TYV54" s="428"/>
      <c r="TYW54" s="140"/>
      <c r="TYX54" s="141"/>
      <c r="TYY54" s="140"/>
      <c r="TYZ54" s="428"/>
      <c r="TZA54" s="428"/>
      <c r="TZB54" s="428"/>
      <c r="TZC54" s="428"/>
      <c r="TZD54" s="428"/>
      <c r="TZE54" s="140"/>
      <c r="TZF54" s="141"/>
      <c r="TZG54" s="140"/>
      <c r="TZH54" s="428"/>
      <c r="TZI54" s="428"/>
      <c r="TZJ54" s="428"/>
      <c r="TZK54" s="428"/>
      <c r="TZL54" s="428"/>
      <c r="TZM54" s="140"/>
      <c r="TZN54" s="141"/>
      <c r="TZO54" s="140"/>
      <c r="TZP54" s="428"/>
      <c r="TZQ54" s="428"/>
      <c r="TZR54" s="428"/>
      <c r="TZS54" s="428"/>
      <c r="TZT54" s="428"/>
      <c r="TZU54" s="140"/>
      <c r="TZV54" s="141"/>
      <c r="TZW54" s="140"/>
      <c r="TZX54" s="428"/>
      <c r="TZY54" s="428"/>
      <c r="TZZ54" s="428"/>
      <c r="UAA54" s="428"/>
      <c r="UAB54" s="428"/>
      <c r="UAC54" s="140"/>
      <c r="UAD54" s="141"/>
      <c r="UAE54" s="140"/>
      <c r="UAF54" s="428"/>
      <c r="UAG54" s="428"/>
      <c r="UAH54" s="428"/>
      <c r="UAI54" s="428"/>
      <c r="UAJ54" s="428"/>
      <c r="UAK54" s="140"/>
      <c r="UAL54" s="141"/>
      <c r="UAM54" s="140"/>
      <c r="UAN54" s="428"/>
      <c r="UAO54" s="428"/>
      <c r="UAP54" s="428"/>
      <c r="UAQ54" s="428"/>
      <c r="UAR54" s="428"/>
      <c r="UAS54" s="140"/>
      <c r="UAT54" s="141"/>
      <c r="UAU54" s="140"/>
      <c r="UAV54" s="428"/>
      <c r="UAW54" s="428"/>
      <c r="UAX54" s="428"/>
      <c r="UAY54" s="428"/>
      <c r="UAZ54" s="428"/>
      <c r="UBA54" s="140"/>
      <c r="UBB54" s="141"/>
      <c r="UBC54" s="140"/>
      <c r="UBD54" s="428"/>
      <c r="UBE54" s="428"/>
      <c r="UBF54" s="428"/>
      <c r="UBG54" s="428"/>
      <c r="UBH54" s="428"/>
      <c r="UBI54" s="140"/>
      <c r="UBJ54" s="141"/>
      <c r="UBK54" s="140"/>
      <c r="UBL54" s="428"/>
      <c r="UBM54" s="428"/>
      <c r="UBN54" s="428"/>
      <c r="UBO54" s="428"/>
      <c r="UBP54" s="428"/>
      <c r="UBQ54" s="140"/>
      <c r="UBR54" s="141"/>
      <c r="UBS54" s="140"/>
      <c r="UBT54" s="428"/>
      <c r="UBU54" s="428"/>
      <c r="UBV54" s="428"/>
      <c r="UBW54" s="428"/>
      <c r="UBX54" s="428"/>
      <c r="UBY54" s="140"/>
      <c r="UBZ54" s="141"/>
      <c r="UCA54" s="140"/>
      <c r="UCB54" s="428"/>
      <c r="UCC54" s="428"/>
      <c r="UCD54" s="428"/>
      <c r="UCE54" s="428"/>
      <c r="UCF54" s="428"/>
      <c r="UCG54" s="140"/>
      <c r="UCH54" s="141"/>
      <c r="UCI54" s="140"/>
      <c r="UCJ54" s="428"/>
      <c r="UCK54" s="428"/>
      <c r="UCL54" s="428"/>
      <c r="UCM54" s="428"/>
      <c r="UCN54" s="428"/>
      <c r="UCO54" s="140"/>
      <c r="UCP54" s="141"/>
      <c r="UCQ54" s="140"/>
      <c r="UCR54" s="428"/>
      <c r="UCS54" s="428"/>
      <c r="UCT54" s="428"/>
      <c r="UCU54" s="428"/>
      <c r="UCV54" s="428"/>
      <c r="UCW54" s="140"/>
      <c r="UCX54" s="141"/>
      <c r="UCY54" s="140"/>
      <c r="UCZ54" s="428"/>
      <c r="UDA54" s="428"/>
      <c r="UDB54" s="428"/>
      <c r="UDC54" s="428"/>
      <c r="UDD54" s="428"/>
      <c r="UDE54" s="140"/>
      <c r="UDF54" s="141"/>
      <c r="UDG54" s="140"/>
      <c r="UDH54" s="428"/>
      <c r="UDI54" s="428"/>
      <c r="UDJ54" s="428"/>
      <c r="UDK54" s="428"/>
      <c r="UDL54" s="428"/>
      <c r="UDM54" s="140"/>
      <c r="UDN54" s="141"/>
      <c r="UDO54" s="140"/>
      <c r="UDP54" s="428"/>
      <c r="UDQ54" s="428"/>
      <c r="UDR54" s="428"/>
      <c r="UDS54" s="428"/>
      <c r="UDT54" s="428"/>
      <c r="UDU54" s="140"/>
      <c r="UDV54" s="141"/>
      <c r="UDW54" s="140"/>
      <c r="UDX54" s="428"/>
      <c r="UDY54" s="428"/>
      <c r="UDZ54" s="428"/>
      <c r="UEA54" s="428"/>
      <c r="UEB54" s="428"/>
      <c r="UEC54" s="140"/>
      <c r="UED54" s="141"/>
      <c r="UEE54" s="140"/>
      <c r="UEF54" s="428"/>
      <c r="UEG54" s="428"/>
      <c r="UEH54" s="428"/>
      <c r="UEI54" s="428"/>
      <c r="UEJ54" s="428"/>
      <c r="UEK54" s="140"/>
      <c r="UEL54" s="141"/>
      <c r="UEM54" s="140"/>
      <c r="UEN54" s="428"/>
      <c r="UEO54" s="428"/>
      <c r="UEP54" s="428"/>
      <c r="UEQ54" s="428"/>
      <c r="UER54" s="428"/>
      <c r="UES54" s="140"/>
      <c r="UET54" s="141"/>
      <c r="UEU54" s="140"/>
      <c r="UEV54" s="428"/>
      <c r="UEW54" s="428"/>
      <c r="UEX54" s="428"/>
      <c r="UEY54" s="428"/>
      <c r="UEZ54" s="428"/>
      <c r="UFA54" s="140"/>
      <c r="UFB54" s="141"/>
      <c r="UFC54" s="140"/>
      <c r="UFD54" s="428"/>
      <c r="UFE54" s="428"/>
      <c r="UFF54" s="428"/>
      <c r="UFG54" s="428"/>
      <c r="UFH54" s="428"/>
      <c r="UFI54" s="140"/>
      <c r="UFJ54" s="141"/>
      <c r="UFK54" s="140"/>
      <c r="UFL54" s="428"/>
      <c r="UFM54" s="428"/>
      <c r="UFN54" s="428"/>
      <c r="UFO54" s="428"/>
      <c r="UFP54" s="428"/>
      <c r="UFQ54" s="140"/>
      <c r="UFR54" s="141"/>
      <c r="UFS54" s="140"/>
      <c r="UFT54" s="428"/>
      <c r="UFU54" s="428"/>
      <c r="UFV54" s="428"/>
      <c r="UFW54" s="428"/>
      <c r="UFX54" s="428"/>
      <c r="UFY54" s="140"/>
      <c r="UFZ54" s="141"/>
      <c r="UGA54" s="140"/>
      <c r="UGB54" s="428"/>
      <c r="UGC54" s="428"/>
      <c r="UGD54" s="428"/>
      <c r="UGE54" s="428"/>
      <c r="UGF54" s="428"/>
      <c r="UGG54" s="140"/>
      <c r="UGH54" s="141"/>
      <c r="UGI54" s="140"/>
      <c r="UGJ54" s="428"/>
      <c r="UGK54" s="428"/>
      <c r="UGL54" s="428"/>
      <c r="UGM54" s="428"/>
      <c r="UGN54" s="428"/>
      <c r="UGO54" s="140"/>
      <c r="UGP54" s="141"/>
      <c r="UGQ54" s="140"/>
      <c r="UGR54" s="428"/>
      <c r="UGS54" s="428"/>
      <c r="UGT54" s="428"/>
      <c r="UGU54" s="428"/>
      <c r="UGV54" s="428"/>
      <c r="UGW54" s="140"/>
      <c r="UGX54" s="141"/>
      <c r="UGY54" s="140"/>
      <c r="UGZ54" s="428"/>
      <c r="UHA54" s="428"/>
      <c r="UHB54" s="428"/>
      <c r="UHC54" s="428"/>
      <c r="UHD54" s="428"/>
      <c r="UHE54" s="140"/>
      <c r="UHF54" s="141"/>
      <c r="UHG54" s="140"/>
      <c r="UHH54" s="428"/>
      <c r="UHI54" s="428"/>
      <c r="UHJ54" s="428"/>
      <c r="UHK54" s="428"/>
      <c r="UHL54" s="428"/>
      <c r="UHM54" s="140"/>
      <c r="UHN54" s="141"/>
      <c r="UHO54" s="140"/>
      <c r="UHP54" s="428"/>
      <c r="UHQ54" s="428"/>
      <c r="UHR54" s="428"/>
      <c r="UHS54" s="428"/>
      <c r="UHT54" s="428"/>
      <c r="UHU54" s="140"/>
      <c r="UHV54" s="141"/>
      <c r="UHW54" s="140"/>
      <c r="UHX54" s="428"/>
      <c r="UHY54" s="428"/>
      <c r="UHZ54" s="428"/>
      <c r="UIA54" s="428"/>
      <c r="UIB54" s="428"/>
      <c r="UIC54" s="140"/>
      <c r="UID54" s="141"/>
      <c r="UIE54" s="140"/>
      <c r="UIF54" s="428"/>
      <c r="UIG54" s="428"/>
      <c r="UIH54" s="428"/>
      <c r="UII54" s="428"/>
      <c r="UIJ54" s="428"/>
      <c r="UIK54" s="140"/>
      <c r="UIL54" s="141"/>
      <c r="UIM54" s="140"/>
      <c r="UIN54" s="428"/>
      <c r="UIO54" s="428"/>
      <c r="UIP54" s="428"/>
      <c r="UIQ54" s="428"/>
      <c r="UIR54" s="428"/>
      <c r="UIS54" s="140"/>
      <c r="UIT54" s="141"/>
      <c r="UIU54" s="140"/>
      <c r="UIV54" s="428"/>
      <c r="UIW54" s="428"/>
      <c r="UIX54" s="428"/>
      <c r="UIY54" s="428"/>
      <c r="UIZ54" s="428"/>
      <c r="UJA54" s="140"/>
      <c r="UJB54" s="141"/>
      <c r="UJC54" s="140"/>
      <c r="UJD54" s="428"/>
      <c r="UJE54" s="428"/>
      <c r="UJF54" s="428"/>
      <c r="UJG54" s="428"/>
      <c r="UJH54" s="428"/>
      <c r="UJI54" s="140"/>
      <c r="UJJ54" s="141"/>
      <c r="UJK54" s="140"/>
      <c r="UJL54" s="428"/>
      <c r="UJM54" s="428"/>
      <c r="UJN54" s="428"/>
      <c r="UJO54" s="428"/>
      <c r="UJP54" s="428"/>
      <c r="UJQ54" s="140"/>
      <c r="UJR54" s="141"/>
      <c r="UJS54" s="140"/>
      <c r="UJT54" s="428"/>
      <c r="UJU54" s="428"/>
      <c r="UJV54" s="428"/>
      <c r="UJW54" s="428"/>
      <c r="UJX54" s="428"/>
      <c r="UJY54" s="140"/>
      <c r="UJZ54" s="141"/>
      <c r="UKA54" s="140"/>
      <c r="UKB54" s="428"/>
      <c r="UKC54" s="428"/>
      <c r="UKD54" s="428"/>
      <c r="UKE54" s="428"/>
      <c r="UKF54" s="428"/>
      <c r="UKG54" s="140"/>
      <c r="UKH54" s="141"/>
      <c r="UKI54" s="140"/>
      <c r="UKJ54" s="428"/>
      <c r="UKK54" s="428"/>
      <c r="UKL54" s="428"/>
      <c r="UKM54" s="428"/>
      <c r="UKN54" s="428"/>
      <c r="UKO54" s="140"/>
      <c r="UKP54" s="141"/>
      <c r="UKQ54" s="140"/>
      <c r="UKR54" s="428"/>
      <c r="UKS54" s="428"/>
      <c r="UKT54" s="428"/>
      <c r="UKU54" s="428"/>
      <c r="UKV54" s="428"/>
      <c r="UKW54" s="140"/>
      <c r="UKX54" s="141"/>
      <c r="UKY54" s="140"/>
      <c r="UKZ54" s="428"/>
      <c r="ULA54" s="428"/>
      <c r="ULB54" s="428"/>
      <c r="ULC54" s="428"/>
      <c r="ULD54" s="428"/>
      <c r="ULE54" s="140"/>
      <c r="ULF54" s="141"/>
      <c r="ULG54" s="140"/>
      <c r="ULH54" s="428"/>
      <c r="ULI54" s="428"/>
      <c r="ULJ54" s="428"/>
      <c r="ULK54" s="428"/>
      <c r="ULL54" s="428"/>
      <c r="ULM54" s="140"/>
      <c r="ULN54" s="141"/>
      <c r="ULO54" s="140"/>
      <c r="ULP54" s="428"/>
      <c r="ULQ54" s="428"/>
      <c r="ULR54" s="428"/>
      <c r="ULS54" s="428"/>
      <c r="ULT54" s="428"/>
      <c r="ULU54" s="140"/>
      <c r="ULV54" s="141"/>
      <c r="ULW54" s="140"/>
      <c r="ULX54" s="428"/>
      <c r="ULY54" s="428"/>
      <c r="ULZ54" s="428"/>
      <c r="UMA54" s="428"/>
      <c r="UMB54" s="428"/>
      <c r="UMC54" s="140"/>
      <c r="UMD54" s="141"/>
      <c r="UME54" s="140"/>
      <c r="UMF54" s="428"/>
      <c r="UMG54" s="428"/>
      <c r="UMH54" s="428"/>
      <c r="UMI54" s="428"/>
      <c r="UMJ54" s="428"/>
      <c r="UMK54" s="140"/>
      <c r="UML54" s="141"/>
      <c r="UMM54" s="140"/>
      <c r="UMN54" s="428"/>
      <c r="UMO54" s="428"/>
      <c r="UMP54" s="428"/>
      <c r="UMQ54" s="428"/>
      <c r="UMR54" s="428"/>
      <c r="UMS54" s="140"/>
      <c r="UMT54" s="141"/>
      <c r="UMU54" s="140"/>
      <c r="UMV54" s="428"/>
      <c r="UMW54" s="428"/>
      <c r="UMX54" s="428"/>
      <c r="UMY54" s="428"/>
      <c r="UMZ54" s="428"/>
      <c r="UNA54" s="140"/>
      <c r="UNB54" s="141"/>
      <c r="UNC54" s="140"/>
      <c r="UND54" s="428"/>
      <c r="UNE54" s="428"/>
      <c r="UNF54" s="428"/>
      <c r="UNG54" s="428"/>
      <c r="UNH54" s="428"/>
      <c r="UNI54" s="140"/>
      <c r="UNJ54" s="141"/>
      <c r="UNK54" s="140"/>
      <c r="UNL54" s="428"/>
      <c r="UNM54" s="428"/>
      <c r="UNN54" s="428"/>
      <c r="UNO54" s="428"/>
      <c r="UNP54" s="428"/>
      <c r="UNQ54" s="140"/>
      <c r="UNR54" s="141"/>
      <c r="UNS54" s="140"/>
      <c r="UNT54" s="428"/>
      <c r="UNU54" s="428"/>
      <c r="UNV54" s="428"/>
      <c r="UNW54" s="428"/>
      <c r="UNX54" s="428"/>
      <c r="UNY54" s="140"/>
      <c r="UNZ54" s="141"/>
      <c r="UOA54" s="140"/>
      <c r="UOB54" s="428"/>
      <c r="UOC54" s="428"/>
      <c r="UOD54" s="428"/>
      <c r="UOE54" s="428"/>
      <c r="UOF54" s="428"/>
      <c r="UOG54" s="140"/>
      <c r="UOH54" s="141"/>
      <c r="UOI54" s="140"/>
      <c r="UOJ54" s="428"/>
      <c r="UOK54" s="428"/>
      <c r="UOL54" s="428"/>
      <c r="UOM54" s="428"/>
      <c r="UON54" s="428"/>
      <c r="UOO54" s="140"/>
      <c r="UOP54" s="141"/>
      <c r="UOQ54" s="140"/>
      <c r="UOR54" s="428"/>
      <c r="UOS54" s="428"/>
      <c r="UOT54" s="428"/>
      <c r="UOU54" s="428"/>
      <c r="UOV54" s="428"/>
      <c r="UOW54" s="140"/>
      <c r="UOX54" s="141"/>
      <c r="UOY54" s="140"/>
      <c r="UOZ54" s="428"/>
      <c r="UPA54" s="428"/>
      <c r="UPB54" s="428"/>
      <c r="UPC54" s="428"/>
      <c r="UPD54" s="428"/>
      <c r="UPE54" s="140"/>
      <c r="UPF54" s="141"/>
      <c r="UPG54" s="140"/>
      <c r="UPH54" s="428"/>
      <c r="UPI54" s="428"/>
      <c r="UPJ54" s="428"/>
      <c r="UPK54" s="428"/>
      <c r="UPL54" s="428"/>
      <c r="UPM54" s="140"/>
      <c r="UPN54" s="141"/>
      <c r="UPO54" s="140"/>
      <c r="UPP54" s="428"/>
      <c r="UPQ54" s="428"/>
      <c r="UPR54" s="428"/>
      <c r="UPS54" s="428"/>
      <c r="UPT54" s="428"/>
      <c r="UPU54" s="140"/>
      <c r="UPV54" s="141"/>
      <c r="UPW54" s="140"/>
      <c r="UPX54" s="428"/>
      <c r="UPY54" s="428"/>
      <c r="UPZ54" s="428"/>
      <c r="UQA54" s="428"/>
      <c r="UQB54" s="428"/>
      <c r="UQC54" s="140"/>
      <c r="UQD54" s="141"/>
      <c r="UQE54" s="140"/>
      <c r="UQF54" s="428"/>
      <c r="UQG54" s="428"/>
      <c r="UQH54" s="428"/>
      <c r="UQI54" s="428"/>
      <c r="UQJ54" s="428"/>
      <c r="UQK54" s="140"/>
      <c r="UQL54" s="141"/>
      <c r="UQM54" s="140"/>
      <c r="UQN54" s="428"/>
      <c r="UQO54" s="428"/>
      <c r="UQP54" s="428"/>
      <c r="UQQ54" s="428"/>
      <c r="UQR54" s="428"/>
      <c r="UQS54" s="140"/>
      <c r="UQT54" s="141"/>
      <c r="UQU54" s="140"/>
      <c r="UQV54" s="428"/>
      <c r="UQW54" s="428"/>
      <c r="UQX54" s="428"/>
      <c r="UQY54" s="428"/>
      <c r="UQZ54" s="428"/>
      <c r="URA54" s="140"/>
      <c r="URB54" s="141"/>
      <c r="URC54" s="140"/>
      <c r="URD54" s="428"/>
      <c r="URE54" s="428"/>
      <c r="URF54" s="428"/>
      <c r="URG54" s="428"/>
      <c r="URH54" s="428"/>
      <c r="URI54" s="140"/>
      <c r="URJ54" s="141"/>
      <c r="URK54" s="140"/>
      <c r="URL54" s="428"/>
      <c r="URM54" s="428"/>
      <c r="URN54" s="428"/>
      <c r="URO54" s="428"/>
      <c r="URP54" s="428"/>
      <c r="URQ54" s="140"/>
      <c r="URR54" s="141"/>
      <c r="URS54" s="140"/>
      <c r="URT54" s="428"/>
      <c r="URU54" s="428"/>
      <c r="URV54" s="428"/>
      <c r="URW54" s="428"/>
      <c r="URX54" s="428"/>
      <c r="URY54" s="140"/>
      <c r="URZ54" s="141"/>
      <c r="USA54" s="140"/>
      <c r="USB54" s="428"/>
      <c r="USC54" s="428"/>
      <c r="USD54" s="428"/>
      <c r="USE54" s="428"/>
      <c r="USF54" s="428"/>
      <c r="USG54" s="140"/>
      <c r="USH54" s="141"/>
      <c r="USI54" s="140"/>
      <c r="USJ54" s="428"/>
      <c r="USK54" s="428"/>
      <c r="USL54" s="428"/>
      <c r="USM54" s="428"/>
      <c r="USN54" s="428"/>
      <c r="USO54" s="140"/>
      <c r="USP54" s="141"/>
      <c r="USQ54" s="140"/>
      <c r="USR54" s="428"/>
      <c r="USS54" s="428"/>
      <c r="UST54" s="428"/>
      <c r="USU54" s="428"/>
      <c r="USV54" s="428"/>
      <c r="USW54" s="140"/>
      <c r="USX54" s="141"/>
      <c r="USY54" s="140"/>
      <c r="USZ54" s="428"/>
      <c r="UTA54" s="428"/>
      <c r="UTB54" s="428"/>
      <c r="UTC54" s="428"/>
      <c r="UTD54" s="428"/>
      <c r="UTE54" s="140"/>
      <c r="UTF54" s="141"/>
      <c r="UTG54" s="140"/>
      <c r="UTH54" s="428"/>
      <c r="UTI54" s="428"/>
      <c r="UTJ54" s="428"/>
      <c r="UTK54" s="428"/>
      <c r="UTL54" s="428"/>
      <c r="UTM54" s="140"/>
      <c r="UTN54" s="141"/>
      <c r="UTO54" s="140"/>
      <c r="UTP54" s="428"/>
      <c r="UTQ54" s="428"/>
      <c r="UTR54" s="428"/>
      <c r="UTS54" s="428"/>
      <c r="UTT54" s="428"/>
      <c r="UTU54" s="140"/>
      <c r="UTV54" s="141"/>
      <c r="UTW54" s="140"/>
      <c r="UTX54" s="428"/>
      <c r="UTY54" s="428"/>
      <c r="UTZ54" s="428"/>
      <c r="UUA54" s="428"/>
      <c r="UUB54" s="428"/>
      <c r="UUC54" s="140"/>
      <c r="UUD54" s="141"/>
      <c r="UUE54" s="140"/>
      <c r="UUF54" s="428"/>
      <c r="UUG54" s="428"/>
      <c r="UUH54" s="428"/>
      <c r="UUI54" s="428"/>
      <c r="UUJ54" s="428"/>
      <c r="UUK54" s="140"/>
      <c r="UUL54" s="141"/>
      <c r="UUM54" s="140"/>
      <c r="UUN54" s="428"/>
      <c r="UUO54" s="428"/>
      <c r="UUP54" s="428"/>
      <c r="UUQ54" s="428"/>
      <c r="UUR54" s="428"/>
      <c r="UUS54" s="140"/>
      <c r="UUT54" s="141"/>
      <c r="UUU54" s="140"/>
      <c r="UUV54" s="428"/>
      <c r="UUW54" s="428"/>
      <c r="UUX54" s="428"/>
      <c r="UUY54" s="428"/>
      <c r="UUZ54" s="428"/>
      <c r="UVA54" s="140"/>
      <c r="UVB54" s="141"/>
      <c r="UVC54" s="140"/>
      <c r="UVD54" s="428"/>
      <c r="UVE54" s="428"/>
      <c r="UVF54" s="428"/>
      <c r="UVG54" s="428"/>
      <c r="UVH54" s="428"/>
      <c r="UVI54" s="140"/>
      <c r="UVJ54" s="141"/>
      <c r="UVK54" s="140"/>
      <c r="UVL54" s="428"/>
      <c r="UVM54" s="428"/>
      <c r="UVN54" s="428"/>
      <c r="UVO54" s="428"/>
      <c r="UVP54" s="428"/>
      <c r="UVQ54" s="140"/>
      <c r="UVR54" s="141"/>
      <c r="UVS54" s="140"/>
      <c r="UVT54" s="428"/>
      <c r="UVU54" s="428"/>
      <c r="UVV54" s="428"/>
      <c r="UVW54" s="428"/>
      <c r="UVX54" s="428"/>
      <c r="UVY54" s="140"/>
      <c r="UVZ54" s="141"/>
      <c r="UWA54" s="140"/>
      <c r="UWB54" s="428"/>
      <c r="UWC54" s="428"/>
      <c r="UWD54" s="428"/>
      <c r="UWE54" s="428"/>
      <c r="UWF54" s="428"/>
      <c r="UWG54" s="140"/>
      <c r="UWH54" s="141"/>
      <c r="UWI54" s="140"/>
      <c r="UWJ54" s="428"/>
      <c r="UWK54" s="428"/>
      <c r="UWL54" s="428"/>
      <c r="UWM54" s="428"/>
      <c r="UWN54" s="428"/>
      <c r="UWO54" s="140"/>
      <c r="UWP54" s="141"/>
      <c r="UWQ54" s="140"/>
      <c r="UWR54" s="428"/>
      <c r="UWS54" s="428"/>
      <c r="UWT54" s="428"/>
      <c r="UWU54" s="428"/>
      <c r="UWV54" s="428"/>
      <c r="UWW54" s="140"/>
      <c r="UWX54" s="141"/>
      <c r="UWY54" s="140"/>
      <c r="UWZ54" s="428"/>
      <c r="UXA54" s="428"/>
      <c r="UXB54" s="428"/>
      <c r="UXC54" s="428"/>
      <c r="UXD54" s="428"/>
      <c r="UXE54" s="140"/>
      <c r="UXF54" s="141"/>
      <c r="UXG54" s="140"/>
      <c r="UXH54" s="428"/>
      <c r="UXI54" s="428"/>
      <c r="UXJ54" s="428"/>
      <c r="UXK54" s="428"/>
      <c r="UXL54" s="428"/>
      <c r="UXM54" s="140"/>
      <c r="UXN54" s="141"/>
      <c r="UXO54" s="140"/>
      <c r="UXP54" s="428"/>
      <c r="UXQ54" s="428"/>
      <c r="UXR54" s="428"/>
      <c r="UXS54" s="428"/>
      <c r="UXT54" s="428"/>
      <c r="UXU54" s="140"/>
      <c r="UXV54" s="141"/>
      <c r="UXW54" s="140"/>
      <c r="UXX54" s="428"/>
      <c r="UXY54" s="428"/>
      <c r="UXZ54" s="428"/>
      <c r="UYA54" s="428"/>
      <c r="UYB54" s="428"/>
      <c r="UYC54" s="140"/>
      <c r="UYD54" s="141"/>
      <c r="UYE54" s="140"/>
      <c r="UYF54" s="428"/>
      <c r="UYG54" s="428"/>
      <c r="UYH54" s="428"/>
      <c r="UYI54" s="428"/>
      <c r="UYJ54" s="428"/>
      <c r="UYK54" s="140"/>
      <c r="UYL54" s="141"/>
      <c r="UYM54" s="140"/>
      <c r="UYN54" s="428"/>
      <c r="UYO54" s="428"/>
      <c r="UYP54" s="428"/>
      <c r="UYQ54" s="428"/>
      <c r="UYR54" s="428"/>
      <c r="UYS54" s="140"/>
      <c r="UYT54" s="141"/>
      <c r="UYU54" s="140"/>
      <c r="UYV54" s="428"/>
      <c r="UYW54" s="428"/>
      <c r="UYX54" s="428"/>
      <c r="UYY54" s="428"/>
      <c r="UYZ54" s="428"/>
      <c r="UZA54" s="140"/>
      <c r="UZB54" s="141"/>
      <c r="UZC54" s="140"/>
      <c r="UZD54" s="428"/>
      <c r="UZE54" s="428"/>
      <c r="UZF54" s="428"/>
      <c r="UZG54" s="428"/>
      <c r="UZH54" s="428"/>
      <c r="UZI54" s="140"/>
      <c r="UZJ54" s="141"/>
      <c r="UZK54" s="140"/>
      <c r="UZL54" s="428"/>
      <c r="UZM54" s="428"/>
      <c r="UZN54" s="428"/>
      <c r="UZO54" s="428"/>
      <c r="UZP54" s="428"/>
      <c r="UZQ54" s="140"/>
      <c r="UZR54" s="141"/>
      <c r="UZS54" s="140"/>
      <c r="UZT54" s="428"/>
      <c r="UZU54" s="428"/>
      <c r="UZV54" s="428"/>
      <c r="UZW54" s="428"/>
      <c r="UZX54" s="428"/>
      <c r="UZY54" s="140"/>
      <c r="UZZ54" s="141"/>
      <c r="VAA54" s="140"/>
      <c r="VAB54" s="428"/>
      <c r="VAC54" s="428"/>
      <c r="VAD54" s="428"/>
      <c r="VAE54" s="428"/>
      <c r="VAF54" s="428"/>
      <c r="VAG54" s="140"/>
      <c r="VAH54" s="141"/>
      <c r="VAI54" s="140"/>
      <c r="VAJ54" s="428"/>
      <c r="VAK54" s="428"/>
      <c r="VAL54" s="428"/>
      <c r="VAM54" s="428"/>
      <c r="VAN54" s="428"/>
      <c r="VAO54" s="140"/>
      <c r="VAP54" s="141"/>
      <c r="VAQ54" s="140"/>
      <c r="VAR54" s="428"/>
      <c r="VAS54" s="428"/>
      <c r="VAT54" s="428"/>
      <c r="VAU54" s="428"/>
      <c r="VAV54" s="428"/>
      <c r="VAW54" s="140"/>
      <c r="VAX54" s="141"/>
      <c r="VAY54" s="140"/>
      <c r="VAZ54" s="428"/>
      <c r="VBA54" s="428"/>
      <c r="VBB54" s="428"/>
      <c r="VBC54" s="428"/>
      <c r="VBD54" s="428"/>
      <c r="VBE54" s="140"/>
      <c r="VBF54" s="141"/>
      <c r="VBG54" s="140"/>
      <c r="VBH54" s="428"/>
      <c r="VBI54" s="428"/>
      <c r="VBJ54" s="428"/>
      <c r="VBK54" s="428"/>
      <c r="VBL54" s="428"/>
      <c r="VBM54" s="140"/>
      <c r="VBN54" s="141"/>
      <c r="VBO54" s="140"/>
      <c r="VBP54" s="428"/>
      <c r="VBQ54" s="428"/>
      <c r="VBR54" s="428"/>
      <c r="VBS54" s="428"/>
      <c r="VBT54" s="428"/>
      <c r="VBU54" s="140"/>
      <c r="VBV54" s="141"/>
      <c r="VBW54" s="140"/>
      <c r="VBX54" s="428"/>
      <c r="VBY54" s="428"/>
      <c r="VBZ54" s="428"/>
      <c r="VCA54" s="428"/>
      <c r="VCB54" s="428"/>
      <c r="VCC54" s="140"/>
      <c r="VCD54" s="141"/>
      <c r="VCE54" s="140"/>
      <c r="VCF54" s="428"/>
      <c r="VCG54" s="428"/>
      <c r="VCH54" s="428"/>
      <c r="VCI54" s="428"/>
      <c r="VCJ54" s="428"/>
      <c r="VCK54" s="140"/>
      <c r="VCL54" s="141"/>
      <c r="VCM54" s="140"/>
      <c r="VCN54" s="428"/>
      <c r="VCO54" s="428"/>
      <c r="VCP54" s="428"/>
      <c r="VCQ54" s="428"/>
      <c r="VCR54" s="428"/>
      <c r="VCS54" s="140"/>
      <c r="VCT54" s="141"/>
      <c r="VCU54" s="140"/>
      <c r="VCV54" s="428"/>
      <c r="VCW54" s="428"/>
      <c r="VCX54" s="428"/>
      <c r="VCY54" s="428"/>
      <c r="VCZ54" s="428"/>
      <c r="VDA54" s="140"/>
      <c r="VDB54" s="141"/>
      <c r="VDC54" s="140"/>
      <c r="VDD54" s="428"/>
      <c r="VDE54" s="428"/>
      <c r="VDF54" s="428"/>
      <c r="VDG54" s="428"/>
      <c r="VDH54" s="428"/>
      <c r="VDI54" s="140"/>
      <c r="VDJ54" s="141"/>
      <c r="VDK54" s="140"/>
      <c r="VDL54" s="428"/>
      <c r="VDM54" s="428"/>
      <c r="VDN54" s="428"/>
      <c r="VDO54" s="428"/>
      <c r="VDP54" s="428"/>
      <c r="VDQ54" s="140"/>
      <c r="VDR54" s="141"/>
      <c r="VDS54" s="140"/>
      <c r="VDT54" s="428"/>
      <c r="VDU54" s="428"/>
      <c r="VDV54" s="428"/>
      <c r="VDW54" s="428"/>
      <c r="VDX54" s="428"/>
      <c r="VDY54" s="140"/>
      <c r="VDZ54" s="141"/>
      <c r="VEA54" s="140"/>
      <c r="VEB54" s="428"/>
      <c r="VEC54" s="428"/>
      <c r="VED54" s="428"/>
      <c r="VEE54" s="428"/>
      <c r="VEF54" s="428"/>
      <c r="VEG54" s="140"/>
      <c r="VEH54" s="141"/>
      <c r="VEI54" s="140"/>
      <c r="VEJ54" s="428"/>
      <c r="VEK54" s="428"/>
      <c r="VEL54" s="428"/>
      <c r="VEM54" s="428"/>
      <c r="VEN54" s="428"/>
      <c r="VEO54" s="140"/>
      <c r="VEP54" s="141"/>
      <c r="VEQ54" s="140"/>
      <c r="VER54" s="428"/>
      <c r="VES54" s="428"/>
      <c r="VET54" s="428"/>
      <c r="VEU54" s="428"/>
      <c r="VEV54" s="428"/>
      <c r="VEW54" s="140"/>
      <c r="VEX54" s="141"/>
      <c r="VEY54" s="140"/>
      <c r="VEZ54" s="428"/>
      <c r="VFA54" s="428"/>
      <c r="VFB54" s="428"/>
      <c r="VFC54" s="428"/>
      <c r="VFD54" s="428"/>
      <c r="VFE54" s="140"/>
      <c r="VFF54" s="141"/>
      <c r="VFG54" s="140"/>
      <c r="VFH54" s="428"/>
      <c r="VFI54" s="428"/>
      <c r="VFJ54" s="428"/>
      <c r="VFK54" s="428"/>
      <c r="VFL54" s="428"/>
      <c r="VFM54" s="140"/>
      <c r="VFN54" s="141"/>
      <c r="VFO54" s="140"/>
      <c r="VFP54" s="428"/>
      <c r="VFQ54" s="428"/>
      <c r="VFR54" s="428"/>
      <c r="VFS54" s="428"/>
      <c r="VFT54" s="428"/>
      <c r="VFU54" s="140"/>
      <c r="VFV54" s="141"/>
      <c r="VFW54" s="140"/>
      <c r="VFX54" s="428"/>
      <c r="VFY54" s="428"/>
      <c r="VFZ54" s="428"/>
      <c r="VGA54" s="428"/>
      <c r="VGB54" s="428"/>
      <c r="VGC54" s="140"/>
      <c r="VGD54" s="141"/>
      <c r="VGE54" s="140"/>
      <c r="VGF54" s="428"/>
      <c r="VGG54" s="428"/>
      <c r="VGH54" s="428"/>
      <c r="VGI54" s="428"/>
      <c r="VGJ54" s="428"/>
      <c r="VGK54" s="140"/>
      <c r="VGL54" s="141"/>
      <c r="VGM54" s="140"/>
      <c r="VGN54" s="428"/>
      <c r="VGO54" s="428"/>
      <c r="VGP54" s="428"/>
      <c r="VGQ54" s="428"/>
      <c r="VGR54" s="428"/>
      <c r="VGS54" s="140"/>
      <c r="VGT54" s="141"/>
      <c r="VGU54" s="140"/>
      <c r="VGV54" s="428"/>
      <c r="VGW54" s="428"/>
      <c r="VGX54" s="428"/>
      <c r="VGY54" s="428"/>
      <c r="VGZ54" s="428"/>
      <c r="VHA54" s="140"/>
      <c r="VHB54" s="141"/>
      <c r="VHC54" s="140"/>
      <c r="VHD54" s="428"/>
      <c r="VHE54" s="428"/>
      <c r="VHF54" s="428"/>
      <c r="VHG54" s="428"/>
      <c r="VHH54" s="428"/>
      <c r="VHI54" s="140"/>
      <c r="VHJ54" s="141"/>
      <c r="VHK54" s="140"/>
      <c r="VHL54" s="428"/>
      <c r="VHM54" s="428"/>
      <c r="VHN54" s="428"/>
      <c r="VHO54" s="428"/>
      <c r="VHP54" s="428"/>
      <c r="VHQ54" s="140"/>
      <c r="VHR54" s="141"/>
      <c r="VHS54" s="140"/>
      <c r="VHT54" s="428"/>
      <c r="VHU54" s="428"/>
      <c r="VHV54" s="428"/>
      <c r="VHW54" s="428"/>
      <c r="VHX54" s="428"/>
      <c r="VHY54" s="140"/>
      <c r="VHZ54" s="141"/>
      <c r="VIA54" s="140"/>
      <c r="VIB54" s="428"/>
      <c r="VIC54" s="428"/>
      <c r="VID54" s="428"/>
      <c r="VIE54" s="428"/>
      <c r="VIF54" s="428"/>
      <c r="VIG54" s="140"/>
      <c r="VIH54" s="141"/>
      <c r="VII54" s="140"/>
      <c r="VIJ54" s="428"/>
      <c r="VIK54" s="428"/>
      <c r="VIL54" s="428"/>
      <c r="VIM54" s="428"/>
      <c r="VIN54" s="428"/>
      <c r="VIO54" s="140"/>
      <c r="VIP54" s="141"/>
      <c r="VIQ54" s="140"/>
      <c r="VIR54" s="428"/>
      <c r="VIS54" s="428"/>
      <c r="VIT54" s="428"/>
      <c r="VIU54" s="428"/>
      <c r="VIV54" s="428"/>
      <c r="VIW54" s="140"/>
      <c r="VIX54" s="141"/>
      <c r="VIY54" s="140"/>
      <c r="VIZ54" s="428"/>
      <c r="VJA54" s="428"/>
      <c r="VJB54" s="428"/>
      <c r="VJC54" s="428"/>
      <c r="VJD54" s="428"/>
      <c r="VJE54" s="140"/>
      <c r="VJF54" s="141"/>
      <c r="VJG54" s="140"/>
      <c r="VJH54" s="428"/>
      <c r="VJI54" s="428"/>
      <c r="VJJ54" s="428"/>
      <c r="VJK54" s="428"/>
      <c r="VJL54" s="428"/>
      <c r="VJM54" s="140"/>
      <c r="VJN54" s="141"/>
      <c r="VJO54" s="140"/>
      <c r="VJP54" s="428"/>
      <c r="VJQ54" s="428"/>
      <c r="VJR54" s="428"/>
      <c r="VJS54" s="428"/>
      <c r="VJT54" s="428"/>
      <c r="VJU54" s="140"/>
      <c r="VJV54" s="141"/>
      <c r="VJW54" s="140"/>
      <c r="VJX54" s="428"/>
      <c r="VJY54" s="428"/>
      <c r="VJZ54" s="428"/>
      <c r="VKA54" s="428"/>
      <c r="VKB54" s="428"/>
      <c r="VKC54" s="140"/>
      <c r="VKD54" s="141"/>
      <c r="VKE54" s="140"/>
      <c r="VKF54" s="428"/>
      <c r="VKG54" s="428"/>
      <c r="VKH54" s="428"/>
      <c r="VKI54" s="428"/>
      <c r="VKJ54" s="428"/>
      <c r="VKK54" s="140"/>
      <c r="VKL54" s="141"/>
      <c r="VKM54" s="140"/>
      <c r="VKN54" s="428"/>
      <c r="VKO54" s="428"/>
      <c r="VKP54" s="428"/>
      <c r="VKQ54" s="428"/>
      <c r="VKR54" s="428"/>
      <c r="VKS54" s="140"/>
      <c r="VKT54" s="141"/>
      <c r="VKU54" s="140"/>
      <c r="VKV54" s="428"/>
      <c r="VKW54" s="428"/>
      <c r="VKX54" s="428"/>
      <c r="VKY54" s="428"/>
      <c r="VKZ54" s="428"/>
      <c r="VLA54" s="140"/>
      <c r="VLB54" s="141"/>
      <c r="VLC54" s="140"/>
      <c r="VLD54" s="428"/>
      <c r="VLE54" s="428"/>
      <c r="VLF54" s="428"/>
      <c r="VLG54" s="428"/>
      <c r="VLH54" s="428"/>
      <c r="VLI54" s="140"/>
      <c r="VLJ54" s="141"/>
      <c r="VLK54" s="140"/>
      <c r="VLL54" s="428"/>
      <c r="VLM54" s="428"/>
      <c r="VLN54" s="428"/>
      <c r="VLO54" s="428"/>
      <c r="VLP54" s="428"/>
      <c r="VLQ54" s="140"/>
      <c r="VLR54" s="141"/>
      <c r="VLS54" s="140"/>
      <c r="VLT54" s="428"/>
      <c r="VLU54" s="428"/>
      <c r="VLV54" s="428"/>
      <c r="VLW54" s="428"/>
      <c r="VLX54" s="428"/>
      <c r="VLY54" s="140"/>
      <c r="VLZ54" s="141"/>
      <c r="VMA54" s="140"/>
      <c r="VMB54" s="428"/>
      <c r="VMC54" s="428"/>
      <c r="VMD54" s="428"/>
      <c r="VME54" s="428"/>
      <c r="VMF54" s="428"/>
      <c r="VMG54" s="140"/>
      <c r="VMH54" s="141"/>
      <c r="VMI54" s="140"/>
      <c r="VMJ54" s="428"/>
      <c r="VMK54" s="428"/>
      <c r="VML54" s="428"/>
      <c r="VMM54" s="428"/>
      <c r="VMN54" s="428"/>
      <c r="VMO54" s="140"/>
      <c r="VMP54" s="141"/>
      <c r="VMQ54" s="140"/>
      <c r="VMR54" s="428"/>
      <c r="VMS54" s="428"/>
      <c r="VMT54" s="428"/>
      <c r="VMU54" s="428"/>
      <c r="VMV54" s="428"/>
      <c r="VMW54" s="140"/>
      <c r="VMX54" s="141"/>
      <c r="VMY54" s="140"/>
      <c r="VMZ54" s="428"/>
      <c r="VNA54" s="428"/>
      <c r="VNB54" s="428"/>
      <c r="VNC54" s="428"/>
      <c r="VND54" s="428"/>
      <c r="VNE54" s="140"/>
      <c r="VNF54" s="141"/>
      <c r="VNG54" s="140"/>
      <c r="VNH54" s="428"/>
      <c r="VNI54" s="428"/>
      <c r="VNJ54" s="428"/>
      <c r="VNK54" s="428"/>
      <c r="VNL54" s="428"/>
      <c r="VNM54" s="140"/>
      <c r="VNN54" s="141"/>
      <c r="VNO54" s="140"/>
      <c r="VNP54" s="428"/>
      <c r="VNQ54" s="428"/>
      <c r="VNR54" s="428"/>
      <c r="VNS54" s="428"/>
      <c r="VNT54" s="428"/>
      <c r="VNU54" s="140"/>
      <c r="VNV54" s="141"/>
      <c r="VNW54" s="140"/>
      <c r="VNX54" s="428"/>
      <c r="VNY54" s="428"/>
      <c r="VNZ54" s="428"/>
      <c r="VOA54" s="428"/>
      <c r="VOB54" s="428"/>
      <c r="VOC54" s="140"/>
      <c r="VOD54" s="141"/>
      <c r="VOE54" s="140"/>
      <c r="VOF54" s="428"/>
      <c r="VOG54" s="428"/>
      <c r="VOH54" s="428"/>
      <c r="VOI54" s="428"/>
      <c r="VOJ54" s="428"/>
      <c r="VOK54" s="140"/>
      <c r="VOL54" s="141"/>
      <c r="VOM54" s="140"/>
      <c r="VON54" s="428"/>
      <c r="VOO54" s="428"/>
      <c r="VOP54" s="428"/>
      <c r="VOQ54" s="428"/>
      <c r="VOR54" s="428"/>
      <c r="VOS54" s="140"/>
      <c r="VOT54" s="141"/>
      <c r="VOU54" s="140"/>
      <c r="VOV54" s="428"/>
      <c r="VOW54" s="428"/>
      <c r="VOX54" s="428"/>
      <c r="VOY54" s="428"/>
      <c r="VOZ54" s="428"/>
      <c r="VPA54" s="140"/>
      <c r="VPB54" s="141"/>
      <c r="VPC54" s="140"/>
      <c r="VPD54" s="428"/>
      <c r="VPE54" s="428"/>
      <c r="VPF54" s="428"/>
      <c r="VPG54" s="428"/>
      <c r="VPH54" s="428"/>
      <c r="VPI54" s="140"/>
      <c r="VPJ54" s="141"/>
      <c r="VPK54" s="140"/>
      <c r="VPL54" s="428"/>
      <c r="VPM54" s="428"/>
      <c r="VPN54" s="428"/>
      <c r="VPO54" s="428"/>
      <c r="VPP54" s="428"/>
      <c r="VPQ54" s="140"/>
      <c r="VPR54" s="141"/>
      <c r="VPS54" s="140"/>
      <c r="VPT54" s="428"/>
      <c r="VPU54" s="428"/>
      <c r="VPV54" s="428"/>
      <c r="VPW54" s="428"/>
      <c r="VPX54" s="428"/>
      <c r="VPY54" s="140"/>
      <c r="VPZ54" s="141"/>
      <c r="VQA54" s="140"/>
      <c r="VQB54" s="428"/>
      <c r="VQC54" s="428"/>
      <c r="VQD54" s="428"/>
      <c r="VQE54" s="428"/>
      <c r="VQF54" s="428"/>
      <c r="VQG54" s="140"/>
      <c r="VQH54" s="141"/>
      <c r="VQI54" s="140"/>
      <c r="VQJ54" s="428"/>
      <c r="VQK54" s="428"/>
      <c r="VQL54" s="428"/>
      <c r="VQM54" s="428"/>
      <c r="VQN54" s="428"/>
      <c r="VQO54" s="140"/>
      <c r="VQP54" s="141"/>
      <c r="VQQ54" s="140"/>
      <c r="VQR54" s="428"/>
      <c r="VQS54" s="428"/>
      <c r="VQT54" s="428"/>
      <c r="VQU54" s="428"/>
      <c r="VQV54" s="428"/>
      <c r="VQW54" s="140"/>
      <c r="VQX54" s="141"/>
      <c r="VQY54" s="140"/>
      <c r="VQZ54" s="428"/>
      <c r="VRA54" s="428"/>
      <c r="VRB54" s="428"/>
      <c r="VRC54" s="428"/>
      <c r="VRD54" s="428"/>
      <c r="VRE54" s="140"/>
      <c r="VRF54" s="141"/>
      <c r="VRG54" s="140"/>
      <c r="VRH54" s="428"/>
      <c r="VRI54" s="428"/>
      <c r="VRJ54" s="428"/>
      <c r="VRK54" s="428"/>
      <c r="VRL54" s="428"/>
      <c r="VRM54" s="140"/>
      <c r="VRN54" s="141"/>
      <c r="VRO54" s="140"/>
      <c r="VRP54" s="428"/>
      <c r="VRQ54" s="428"/>
      <c r="VRR54" s="428"/>
      <c r="VRS54" s="428"/>
      <c r="VRT54" s="428"/>
      <c r="VRU54" s="140"/>
      <c r="VRV54" s="141"/>
      <c r="VRW54" s="140"/>
      <c r="VRX54" s="428"/>
      <c r="VRY54" s="428"/>
      <c r="VRZ54" s="428"/>
      <c r="VSA54" s="428"/>
      <c r="VSB54" s="428"/>
      <c r="VSC54" s="140"/>
      <c r="VSD54" s="141"/>
      <c r="VSE54" s="140"/>
      <c r="VSF54" s="428"/>
      <c r="VSG54" s="428"/>
      <c r="VSH54" s="428"/>
      <c r="VSI54" s="428"/>
      <c r="VSJ54" s="428"/>
      <c r="VSK54" s="140"/>
      <c r="VSL54" s="141"/>
      <c r="VSM54" s="140"/>
      <c r="VSN54" s="428"/>
      <c r="VSO54" s="428"/>
      <c r="VSP54" s="428"/>
      <c r="VSQ54" s="428"/>
      <c r="VSR54" s="428"/>
      <c r="VSS54" s="140"/>
      <c r="VST54" s="141"/>
      <c r="VSU54" s="140"/>
      <c r="VSV54" s="428"/>
      <c r="VSW54" s="428"/>
      <c r="VSX54" s="428"/>
      <c r="VSY54" s="428"/>
      <c r="VSZ54" s="428"/>
      <c r="VTA54" s="140"/>
      <c r="VTB54" s="141"/>
      <c r="VTC54" s="140"/>
      <c r="VTD54" s="428"/>
      <c r="VTE54" s="428"/>
      <c r="VTF54" s="428"/>
      <c r="VTG54" s="428"/>
      <c r="VTH54" s="428"/>
      <c r="VTI54" s="140"/>
      <c r="VTJ54" s="141"/>
      <c r="VTK54" s="140"/>
      <c r="VTL54" s="428"/>
      <c r="VTM54" s="428"/>
      <c r="VTN54" s="428"/>
      <c r="VTO54" s="428"/>
      <c r="VTP54" s="428"/>
      <c r="VTQ54" s="140"/>
      <c r="VTR54" s="141"/>
      <c r="VTS54" s="140"/>
      <c r="VTT54" s="428"/>
      <c r="VTU54" s="428"/>
      <c r="VTV54" s="428"/>
      <c r="VTW54" s="428"/>
      <c r="VTX54" s="428"/>
      <c r="VTY54" s="140"/>
      <c r="VTZ54" s="141"/>
      <c r="VUA54" s="140"/>
      <c r="VUB54" s="428"/>
      <c r="VUC54" s="428"/>
      <c r="VUD54" s="428"/>
      <c r="VUE54" s="428"/>
      <c r="VUF54" s="428"/>
      <c r="VUG54" s="140"/>
      <c r="VUH54" s="141"/>
      <c r="VUI54" s="140"/>
      <c r="VUJ54" s="428"/>
      <c r="VUK54" s="428"/>
      <c r="VUL54" s="428"/>
      <c r="VUM54" s="428"/>
      <c r="VUN54" s="428"/>
      <c r="VUO54" s="140"/>
      <c r="VUP54" s="141"/>
      <c r="VUQ54" s="140"/>
      <c r="VUR54" s="428"/>
      <c r="VUS54" s="428"/>
      <c r="VUT54" s="428"/>
      <c r="VUU54" s="428"/>
      <c r="VUV54" s="428"/>
      <c r="VUW54" s="140"/>
      <c r="VUX54" s="141"/>
      <c r="VUY54" s="140"/>
      <c r="VUZ54" s="428"/>
      <c r="VVA54" s="428"/>
      <c r="VVB54" s="428"/>
      <c r="VVC54" s="428"/>
      <c r="VVD54" s="428"/>
      <c r="VVE54" s="140"/>
      <c r="VVF54" s="141"/>
      <c r="VVG54" s="140"/>
      <c r="VVH54" s="428"/>
      <c r="VVI54" s="428"/>
      <c r="VVJ54" s="428"/>
      <c r="VVK54" s="428"/>
      <c r="VVL54" s="428"/>
      <c r="VVM54" s="140"/>
      <c r="VVN54" s="141"/>
      <c r="VVO54" s="140"/>
      <c r="VVP54" s="428"/>
      <c r="VVQ54" s="428"/>
      <c r="VVR54" s="428"/>
      <c r="VVS54" s="428"/>
      <c r="VVT54" s="428"/>
      <c r="VVU54" s="140"/>
      <c r="VVV54" s="141"/>
      <c r="VVW54" s="140"/>
      <c r="VVX54" s="428"/>
      <c r="VVY54" s="428"/>
      <c r="VVZ54" s="428"/>
      <c r="VWA54" s="428"/>
      <c r="VWB54" s="428"/>
      <c r="VWC54" s="140"/>
      <c r="VWD54" s="141"/>
      <c r="VWE54" s="140"/>
      <c r="VWF54" s="428"/>
      <c r="VWG54" s="428"/>
      <c r="VWH54" s="428"/>
      <c r="VWI54" s="428"/>
      <c r="VWJ54" s="428"/>
      <c r="VWK54" s="140"/>
      <c r="VWL54" s="141"/>
      <c r="VWM54" s="140"/>
      <c r="VWN54" s="428"/>
      <c r="VWO54" s="428"/>
      <c r="VWP54" s="428"/>
      <c r="VWQ54" s="428"/>
      <c r="VWR54" s="428"/>
      <c r="VWS54" s="140"/>
      <c r="VWT54" s="141"/>
      <c r="VWU54" s="140"/>
      <c r="VWV54" s="428"/>
      <c r="VWW54" s="428"/>
      <c r="VWX54" s="428"/>
      <c r="VWY54" s="428"/>
      <c r="VWZ54" s="428"/>
      <c r="VXA54" s="140"/>
      <c r="VXB54" s="141"/>
      <c r="VXC54" s="140"/>
      <c r="VXD54" s="428"/>
      <c r="VXE54" s="428"/>
      <c r="VXF54" s="428"/>
      <c r="VXG54" s="428"/>
      <c r="VXH54" s="428"/>
      <c r="VXI54" s="140"/>
      <c r="VXJ54" s="141"/>
      <c r="VXK54" s="140"/>
      <c r="VXL54" s="428"/>
      <c r="VXM54" s="428"/>
      <c r="VXN54" s="428"/>
      <c r="VXO54" s="428"/>
      <c r="VXP54" s="428"/>
      <c r="VXQ54" s="140"/>
      <c r="VXR54" s="141"/>
      <c r="VXS54" s="140"/>
      <c r="VXT54" s="428"/>
      <c r="VXU54" s="428"/>
      <c r="VXV54" s="428"/>
      <c r="VXW54" s="428"/>
      <c r="VXX54" s="428"/>
      <c r="VXY54" s="140"/>
      <c r="VXZ54" s="141"/>
      <c r="VYA54" s="140"/>
      <c r="VYB54" s="428"/>
      <c r="VYC54" s="428"/>
      <c r="VYD54" s="428"/>
      <c r="VYE54" s="428"/>
      <c r="VYF54" s="428"/>
      <c r="VYG54" s="140"/>
      <c r="VYH54" s="141"/>
      <c r="VYI54" s="140"/>
      <c r="VYJ54" s="428"/>
      <c r="VYK54" s="428"/>
      <c r="VYL54" s="428"/>
      <c r="VYM54" s="428"/>
      <c r="VYN54" s="428"/>
      <c r="VYO54" s="140"/>
      <c r="VYP54" s="141"/>
      <c r="VYQ54" s="140"/>
      <c r="VYR54" s="428"/>
      <c r="VYS54" s="428"/>
      <c r="VYT54" s="428"/>
      <c r="VYU54" s="428"/>
      <c r="VYV54" s="428"/>
      <c r="VYW54" s="140"/>
      <c r="VYX54" s="141"/>
      <c r="VYY54" s="140"/>
      <c r="VYZ54" s="428"/>
      <c r="VZA54" s="428"/>
      <c r="VZB54" s="428"/>
      <c r="VZC54" s="428"/>
      <c r="VZD54" s="428"/>
      <c r="VZE54" s="140"/>
      <c r="VZF54" s="141"/>
      <c r="VZG54" s="140"/>
      <c r="VZH54" s="428"/>
      <c r="VZI54" s="428"/>
      <c r="VZJ54" s="428"/>
      <c r="VZK54" s="428"/>
      <c r="VZL54" s="428"/>
      <c r="VZM54" s="140"/>
      <c r="VZN54" s="141"/>
      <c r="VZO54" s="140"/>
      <c r="VZP54" s="428"/>
      <c r="VZQ54" s="428"/>
      <c r="VZR54" s="428"/>
      <c r="VZS54" s="428"/>
      <c r="VZT54" s="428"/>
      <c r="VZU54" s="140"/>
      <c r="VZV54" s="141"/>
      <c r="VZW54" s="140"/>
      <c r="VZX54" s="428"/>
      <c r="VZY54" s="428"/>
      <c r="VZZ54" s="428"/>
      <c r="WAA54" s="428"/>
      <c r="WAB54" s="428"/>
      <c r="WAC54" s="140"/>
      <c r="WAD54" s="141"/>
      <c r="WAE54" s="140"/>
      <c r="WAF54" s="428"/>
      <c r="WAG54" s="428"/>
      <c r="WAH54" s="428"/>
      <c r="WAI54" s="428"/>
      <c r="WAJ54" s="428"/>
      <c r="WAK54" s="140"/>
      <c r="WAL54" s="141"/>
      <c r="WAM54" s="140"/>
      <c r="WAN54" s="428"/>
      <c r="WAO54" s="428"/>
      <c r="WAP54" s="428"/>
      <c r="WAQ54" s="428"/>
      <c r="WAR54" s="428"/>
      <c r="WAS54" s="140"/>
      <c r="WAT54" s="141"/>
      <c r="WAU54" s="140"/>
      <c r="WAV54" s="428"/>
      <c r="WAW54" s="428"/>
      <c r="WAX54" s="428"/>
      <c r="WAY54" s="428"/>
      <c r="WAZ54" s="428"/>
      <c r="WBA54" s="140"/>
      <c r="WBB54" s="141"/>
      <c r="WBC54" s="140"/>
      <c r="WBD54" s="428"/>
      <c r="WBE54" s="428"/>
      <c r="WBF54" s="428"/>
      <c r="WBG54" s="428"/>
      <c r="WBH54" s="428"/>
      <c r="WBI54" s="140"/>
      <c r="WBJ54" s="141"/>
      <c r="WBK54" s="140"/>
      <c r="WBL54" s="428"/>
      <c r="WBM54" s="428"/>
      <c r="WBN54" s="428"/>
      <c r="WBO54" s="428"/>
      <c r="WBP54" s="428"/>
      <c r="WBQ54" s="140"/>
      <c r="WBR54" s="141"/>
      <c r="WBS54" s="140"/>
      <c r="WBT54" s="428"/>
      <c r="WBU54" s="428"/>
      <c r="WBV54" s="428"/>
      <c r="WBW54" s="428"/>
      <c r="WBX54" s="428"/>
      <c r="WBY54" s="140"/>
      <c r="WBZ54" s="141"/>
      <c r="WCA54" s="140"/>
      <c r="WCB54" s="428"/>
      <c r="WCC54" s="428"/>
      <c r="WCD54" s="428"/>
      <c r="WCE54" s="428"/>
      <c r="WCF54" s="428"/>
      <c r="WCG54" s="140"/>
      <c r="WCH54" s="141"/>
      <c r="WCI54" s="140"/>
      <c r="WCJ54" s="428"/>
      <c r="WCK54" s="428"/>
      <c r="WCL54" s="428"/>
      <c r="WCM54" s="428"/>
      <c r="WCN54" s="428"/>
      <c r="WCO54" s="140"/>
      <c r="WCP54" s="141"/>
      <c r="WCQ54" s="140"/>
      <c r="WCR54" s="428"/>
      <c r="WCS54" s="428"/>
      <c r="WCT54" s="428"/>
      <c r="WCU54" s="428"/>
      <c r="WCV54" s="428"/>
      <c r="WCW54" s="140"/>
      <c r="WCX54" s="141"/>
      <c r="WCY54" s="140"/>
      <c r="WCZ54" s="428"/>
      <c r="WDA54" s="428"/>
      <c r="WDB54" s="428"/>
      <c r="WDC54" s="428"/>
      <c r="WDD54" s="428"/>
      <c r="WDE54" s="140"/>
      <c r="WDF54" s="141"/>
      <c r="WDG54" s="140"/>
      <c r="WDH54" s="428"/>
      <c r="WDI54" s="428"/>
      <c r="WDJ54" s="428"/>
      <c r="WDK54" s="428"/>
      <c r="WDL54" s="428"/>
      <c r="WDM54" s="140"/>
      <c r="WDN54" s="141"/>
      <c r="WDO54" s="140"/>
      <c r="WDP54" s="428"/>
      <c r="WDQ54" s="428"/>
      <c r="WDR54" s="428"/>
      <c r="WDS54" s="428"/>
      <c r="WDT54" s="428"/>
      <c r="WDU54" s="140"/>
      <c r="WDV54" s="141"/>
      <c r="WDW54" s="140"/>
      <c r="WDX54" s="428"/>
      <c r="WDY54" s="428"/>
      <c r="WDZ54" s="428"/>
      <c r="WEA54" s="428"/>
      <c r="WEB54" s="428"/>
      <c r="WEC54" s="140"/>
      <c r="WED54" s="141"/>
      <c r="WEE54" s="140"/>
      <c r="WEF54" s="428"/>
      <c r="WEG54" s="428"/>
      <c r="WEH54" s="428"/>
      <c r="WEI54" s="428"/>
      <c r="WEJ54" s="428"/>
      <c r="WEK54" s="140"/>
      <c r="WEL54" s="141"/>
      <c r="WEM54" s="140"/>
      <c r="WEN54" s="428"/>
      <c r="WEO54" s="428"/>
      <c r="WEP54" s="428"/>
      <c r="WEQ54" s="428"/>
      <c r="WER54" s="428"/>
      <c r="WES54" s="140"/>
      <c r="WET54" s="141"/>
      <c r="WEU54" s="140"/>
      <c r="WEV54" s="428"/>
      <c r="WEW54" s="428"/>
      <c r="WEX54" s="428"/>
      <c r="WEY54" s="428"/>
      <c r="WEZ54" s="428"/>
      <c r="WFA54" s="140"/>
      <c r="WFB54" s="141"/>
      <c r="WFC54" s="140"/>
      <c r="WFD54" s="428"/>
      <c r="WFE54" s="428"/>
      <c r="WFF54" s="428"/>
      <c r="WFG54" s="428"/>
      <c r="WFH54" s="428"/>
      <c r="WFI54" s="140"/>
      <c r="WFJ54" s="141"/>
      <c r="WFK54" s="140"/>
      <c r="WFL54" s="428"/>
      <c r="WFM54" s="428"/>
      <c r="WFN54" s="428"/>
      <c r="WFO54" s="428"/>
      <c r="WFP54" s="428"/>
      <c r="WFQ54" s="140"/>
      <c r="WFR54" s="141"/>
      <c r="WFS54" s="140"/>
      <c r="WFT54" s="428"/>
      <c r="WFU54" s="428"/>
      <c r="WFV54" s="428"/>
      <c r="WFW54" s="428"/>
      <c r="WFX54" s="428"/>
      <c r="WFY54" s="140"/>
      <c r="WFZ54" s="141"/>
      <c r="WGA54" s="140"/>
      <c r="WGB54" s="428"/>
      <c r="WGC54" s="428"/>
      <c r="WGD54" s="428"/>
      <c r="WGE54" s="428"/>
      <c r="WGF54" s="428"/>
      <c r="WGG54" s="140"/>
      <c r="WGH54" s="141"/>
      <c r="WGI54" s="140"/>
      <c r="WGJ54" s="428"/>
      <c r="WGK54" s="428"/>
      <c r="WGL54" s="428"/>
      <c r="WGM54" s="428"/>
      <c r="WGN54" s="428"/>
      <c r="WGO54" s="140"/>
      <c r="WGP54" s="141"/>
      <c r="WGQ54" s="140"/>
      <c r="WGR54" s="428"/>
      <c r="WGS54" s="428"/>
      <c r="WGT54" s="428"/>
      <c r="WGU54" s="428"/>
      <c r="WGV54" s="428"/>
      <c r="WGW54" s="140"/>
      <c r="WGX54" s="141"/>
      <c r="WGY54" s="140"/>
      <c r="WGZ54" s="428"/>
      <c r="WHA54" s="428"/>
      <c r="WHB54" s="428"/>
      <c r="WHC54" s="428"/>
      <c r="WHD54" s="428"/>
      <c r="WHE54" s="140"/>
      <c r="WHF54" s="141"/>
      <c r="WHG54" s="140"/>
      <c r="WHH54" s="428"/>
      <c r="WHI54" s="428"/>
      <c r="WHJ54" s="428"/>
      <c r="WHK54" s="428"/>
      <c r="WHL54" s="428"/>
      <c r="WHM54" s="140"/>
      <c r="WHN54" s="141"/>
      <c r="WHO54" s="140"/>
      <c r="WHP54" s="428"/>
      <c r="WHQ54" s="428"/>
      <c r="WHR54" s="428"/>
      <c r="WHS54" s="428"/>
      <c r="WHT54" s="428"/>
      <c r="WHU54" s="140"/>
      <c r="WHV54" s="141"/>
      <c r="WHW54" s="140"/>
      <c r="WHX54" s="428"/>
      <c r="WHY54" s="428"/>
      <c r="WHZ54" s="428"/>
      <c r="WIA54" s="428"/>
      <c r="WIB54" s="428"/>
      <c r="WIC54" s="140"/>
      <c r="WID54" s="141"/>
      <c r="WIE54" s="140"/>
      <c r="WIF54" s="428"/>
      <c r="WIG54" s="428"/>
      <c r="WIH54" s="428"/>
      <c r="WII54" s="428"/>
      <c r="WIJ54" s="428"/>
      <c r="WIK54" s="140"/>
      <c r="WIL54" s="141"/>
      <c r="WIM54" s="140"/>
      <c r="WIN54" s="428"/>
      <c r="WIO54" s="428"/>
      <c r="WIP54" s="428"/>
      <c r="WIQ54" s="428"/>
      <c r="WIR54" s="428"/>
      <c r="WIS54" s="140"/>
      <c r="WIT54" s="141"/>
      <c r="WIU54" s="140"/>
      <c r="WIV54" s="428"/>
      <c r="WIW54" s="428"/>
      <c r="WIX54" s="428"/>
      <c r="WIY54" s="428"/>
      <c r="WIZ54" s="428"/>
      <c r="WJA54" s="140"/>
      <c r="WJB54" s="141"/>
      <c r="WJC54" s="140"/>
      <c r="WJD54" s="428"/>
      <c r="WJE54" s="428"/>
      <c r="WJF54" s="428"/>
      <c r="WJG54" s="428"/>
      <c r="WJH54" s="428"/>
      <c r="WJI54" s="140"/>
      <c r="WJJ54" s="141"/>
      <c r="WJK54" s="140"/>
      <c r="WJL54" s="428"/>
      <c r="WJM54" s="428"/>
      <c r="WJN54" s="428"/>
      <c r="WJO54" s="428"/>
      <c r="WJP54" s="428"/>
      <c r="WJQ54" s="140"/>
      <c r="WJR54" s="141"/>
      <c r="WJS54" s="140"/>
      <c r="WJT54" s="428"/>
      <c r="WJU54" s="428"/>
      <c r="WJV54" s="428"/>
      <c r="WJW54" s="428"/>
      <c r="WJX54" s="428"/>
      <c r="WJY54" s="140"/>
      <c r="WJZ54" s="141"/>
      <c r="WKA54" s="140"/>
      <c r="WKB54" s="428"/>
      <c r="WKC54" s="428"/>
      <c r="WKD54" s="428"/>
      <c r="WKE54" s="428"/>
      <c r="WKF54" s="428"/>
      <c r="WKG54" s="140"/>
      <c r="WKH54" s="141"/>
      <c r="WKI54" s="140"/>
      <c r="WKJ54" s="428"/>
      <c r="WKK54" s="428"/>
      <c r="WKL54" s="428"/>
      <c r="WKM54" s="428"/>
      <c r="WKN54" s="428"/>
      <c r="WKO54" s="140"/>
      <c r="WKP54" s="141"/>
      <c r="WKQ54" s="140"/>
      <c r="WKR54" s="428"/>
      <c r="WKS54" s="428"/>
      <c r="WKT54" s="428"/>
      <c r="WKU54" s="428"/>
      <c r="WKV54" s="428"/>
      <c r="WKW54" s="140"/>
      <c r="WKX54" s="141"/>
      <c r="WKY54" s="140"/>
      <c r="WKZ54" s="428"/>
      <c r="WLA54" s="428"/>
      <c r="WLB54" s="428"/>
      <c r="WLC54" s="428"/>
      <c r="WLD54" s="428"/>
      <c r="WLE54" s="140"/>
      <c r="WLF54" s="141"/>
      <c r="WLG54" s="140"/>
      <c r="WLH54" s="428"/>
      <c r="WLI54" s="428"/>
      <c r="WLJ54" s="428"/>
      <c r="WLK54" s="428"/>
      <c r="WLL54" s="428"/>
      <c r="WLM54" s="140"/>
      <c r="WLN54" s="141"/>
      <c r="WLO54" s="140"/>
      <c r="WLP54" s="428"/>
      <c r="WLQ54" s="428"/>
      <c r="WLR54" s="428"/>
      <c r="WLS54" s="428"/>
      <c r="WLT54" s="428"/>
      <c r="WLU54" s="140"/>
      <c r="WLV54" s="141"/>
      <c r="WLW54" s="140"/>
      <c r="WLX54" s="428"/>
      <c r="WLY54" s="428"/>
      <c r="WLZ54" s="428"/>
      <c r="WMA54" s="428"/>
      <c r="WMB54" s="428"/>
      <c r="WMC54" s="140"/>
      <c r="WMD54" s="141"/>
      <c r="WME54" s="140"/>
      <c r="WMF54" s="428"/>
      <c r="WMG54" s="428"/>
      <c r="WMH54" s="428"/>
      <c r="WMI54" s="428"/>
      <c r="WMJ54" s="428"/>
      <c r="WMK54" s="140"/>
      <c r="WML54" s="141"/>
      <c r="WMM54" s="140"/>
      <c r="WMN54" s="428"/>
      <c r="WMO54" s="428"/>
      <c r="WMP54" s="428"/>
      <c r="WMQ54" s="428"/>
      <c r="WMR54" s="428"/>
      <c r="WMS54" s="140"/>
      <c r="WMT54" s="141"/>
      <c r="WMU54" s="140"/>
      <c r="WMV54" s="428"/>
      <c r="WMW54" s="428"/>
      <c r="WMX54" s="428"/>
      <c r="WMY54" s="428"/>
      <c r="WMZ54" s="428"/>
      <c r="WNA54" s="140"/>
      <c r="WNB54" s="141"/>
      <c r="WNC54" s="140"/>
      <c r="WND54" s="428"/>
      <c r="WNE54" s="428"/>
      <c r="WNF54" s="428"/>
      <c r="WNG54" s="428"/>
      <c r="WNH54" s="428"/>
      <c r="WNI54" s="140"/>
      <c r="WNJ54" s="141"/>
      <c r="WNK54" s="140"/>
      <c r="WNL54" s="428"/>
      <c r="WNM54" s="428"/>
      <c r="WNN54" s="428"/>
      <c r="WNO54" s="428"/>
      <c r="WNP54" s="428"/>
      <c r="WNQ54" s="140"/>
      <c r="WNR54" s="141"/>
      <c r="WNS54" s="140"/>
      <c r="WNT54" s="428"/>
      <c r="WNU54" s="428"/>
      <c r="WNV54" s="428"/>
      <c r="WNW54" s="428"/>
      <c r="WNX54" s="428"/>
      <c r="WNY54" s="140"/>
      <c r="WNZ54" s="141"/>
      <c r="WOA54" s="140"/>
      <c r="WOB54" s="428"/>
      <c r="WOC54" s="428"/>
      <c r="WOD54" s="428"/>
      <c r="WOE54" s="428"/>
      <c r="WOF54" s="428"/>
      <c r="WOG54" s="140"/>
      <c r="WOH54" s="141"/>
      <c r="WOI54" s="140"/>
      <c r="WOJ54" s="428"/>
      <c r="WOK54" s="428"/>
      <c r="WOL54" s="428"/>
      <c r="WOM54" s="428"/>
      <c r="WON54" s="428"/>
      <c r="WOO54" s="140"/>
      <c r="WOP54" s="141"/>
      <c r="WOQ54" s="140"/>
      <c r="WOR54" s="428"/>
      <c r="WOS54" s="428"/>
      <c r="WOT54" s="428"/>
      <c r="WOU54" s="428"/>
      <c r="WOV54" s="428"/>
      <c r="WOW54" s="140"/>
      <c r="WOX54" s="141"/>
      <c r="WOY54" s="140"/>
      <c r="WOZ54" s="428"/>
      <c r="WPA54" s="428"/>
      <c r="WPB54" s="428"/>
      <c r="WPC54" s="428"/>
      <c r="WPD54" s="428"/>
      <c r="WPE54" s="140"/>
      <c r="WPF54" s="141"/>
      <c r="WPG54" s="140"/>
      <c r="WPH54" s="428"/>
      <c r="WPI54" s="428"/>
      <c r="WPJ54" s="428"/>
      <c r="WPK54" s="428"/>
      <c r="WPL54" s="428"/>
      <c r="WPM54" s="140"/>
      <c r="WPN54" s="141"/>
      <c r="WPO54" s="140"/>
      <c r="WPP54" s="428"/>
      <c r="WPQ54" s="428"/>
      <c r="WPR54" s="428"/>
      <c r="WPS54" s="428"/>
      <c r="WPT54" s="428"/>
      <c r="WPU54" s="140"/>
      <c r="WPV54" s="141"/>
      <c r="WPW54" s="140"/>
      <c r="WPX54" s="428"/>
      <c r="WPY54" s="428"/>
      <c r="WPZ54" s="428"/>
      <c r="WQA54" s="428"/>
      <c r="WQB54" s="428"/>
      <c r="WQC54" s="140"/>
      <c r="WQD54" s="141"/>
      <c r="WQE54" s="140"/>
      <c r="WQF54" s="428"/>
      <c r="WQG54" s="428"/>
      <c r="WQH54" s="428"/>
      <c r="WQI54" s="428"/>
      <c r="WQJ54" s="428"/>
      <c r="WQK54" s="140"/>
      <c r="WQL54" s="141"/>
      <c r="WQM54" s="140"/>
      <c r="WQN54" s="428"/>
      <c r="WQO54" s="428"/>
      <c r="WQP54" s="428"/>
      <c r="WQQ54" s="428"/>
      <c r="WQR54" s="428"/>
      <c r="WQS54" s="140"/>
      <c r="WQT54" s="141"/>
      <c r="WQU54" s="140"/>
      <c r="WQV54" s="428"/>
      <c r="WQW54" s="428"/>
      <c r="WQX54" s="428"/>
      <c r="WQY54" s="428"/>
      <c r="WQZ54" s="428"/>
      <c r="WRA54" s="140"/>
      <c r="WRB54" s="141"/>
      <c r="WRC54" s="140"/>
      <c r="WRD54" s="428"/>
      <c r="WRE54" s="428"/>
      <c r="WRF54" s="428"/>
      <c r="WRG54" s="428"/>
      <c r="WRH54" s="428"/>
      <c r="WRI54" s="140"/>
      <c r="WRJ54" s="141"/>
      <c r="WRK54" s="140"/>
      <c r="WRL54" s="428"/>
      <c r="WRM54" s="428"/>
      <c r="WRN54" s="428"/>
      <c r="WRO54" s="428"/>
      <c r="WRP54" s="428"/>
      <c r="WRQ54" s="140"/>
      <c r="WRR54" s="141"/>
      <c r="WRS54" s="140"/>
      <c r="WRT54" s="428"/>
      <c r="WRU54" s="428"/>
      <c r="WRV54" s="428"/>
      <c r="WRW54" s="428"/>
      <c r="WRX54" s="428"/>
      <c r="WRY54" s="140"/>
      <c r="WRZ54" s="141"/>
      <c r="WSA54" s="140"/>
      <c r="WSB54" s="428"/>
      <c r="WSC54" s="428"/>
      <c r="WSD54" s="428"/>
      <c r="WSE54" s="428"/>
      <c r="WSF54" s="428"/>
      <c r="WSG54" s="140"/>
      <c r="WSH54" s="141"/>
      <c r="WSI54" s="140"/>
      <c r="WSJ54" s="428"/>
      <c r="WSK54" s="428"/>
      <c r="WSL54" s="428"/>
      <c r="WSM54" s="428"/>
      <c r="WSN54" s="428"/>
      <c r="WSO54" s="140"/>
      <c r="WSP54" s="141"/>
      <c r="WSQ54" s="140"/>
      <c r="WSR54" s="428"/>
      <c r="WSS54" s="428"/>
      <c r="WST54" s="428"/>
      <c r="WSU54" s="428"/>
      <c r="WSV54" s="428"/>
      <c r="WSW54" s="140"/>
      <c r="WSX54" s="141"/>
      <c r="WSY54" s="140"/>
      <c r="WSZ54" s="428"/>
      <c r="WTA54" s="428"/>
      <c r="WTB54" s="428"/>
      <c r="WTC54" s="428"/>
      <c r="WTD54" s="428"/>
      <c r="WTE54" s="140"/>
      <c r="WTF54" s="141"/>
      <c r="WTG54" s="140"/>
      <c r="WTH54" s="428"/>
      <c r="WTI54" s="428"/>
      <c r="WTJ54" s="428"/>
      <c r="WTK54" s="428"/>
      <c r="WTL54" s="428"/>
      <c r="WTM54" s="140"/>
      <c r="WTN54" s="141"/>
      <c r="WTO54" s="140"/>
      <c r="WTP54" s="428"/>
      <c r="WTQ54" s="428"/>
      <c r="WTR54" s="428"/>
      <c r="WTS54" s="428"/>
      <c r="WTT54" s="428"/>
      <c r="WTU54" s="140"/>
      <c r="WTV54" s="141"/>
      <c r="WTW54" s="140"/>
      <c r="WTX54" s="428"/>
      <c r="WTY54" s="428"/>
      <c r="WTZ54" s="428"/>
      <c r="WUA54" s="428"/>
      <c r="WUB54" s="428"/>
      <c r="WUC54" s="140"/>
      <c r="WUD54" s="141"/>
      <c r="WUE54" s="140"/>
      <c r="WUF54" s="428"/>
      <c r="WUG54" s="428"/>
      <c r="WUH54" s="428"/>
      <c r="WUI54" s="428"/>
      <c r="WUJ54" s="428"/>
      <c r="WUK54" s="140"/>
      <c r="WUL54" s="141"/>
      <c r="WUM54" s="140"/>
      <c r="WUN54" s="428"/>
      <c r="WUO54" s="428"/>
      <c r="WUP54" s="428"/>
      <c r="WUQ54" s="428"/>
      <c r="WUR54" s="428"/>
      <c r="WUS54" s="140"/>
      <c r="WUT54" s="141"/>
      <c r="WUU54" s="140"/>
      <c r="WUV54" s="428"/>
      <c r="WUW54" s="428"/>
      <c r="WUX54" s="428"/>
      <c r="WUY54" s="428"/>
      <c r="WUZ54" s="428"/>
      <c r="WVA54" s="140"/>
      <c r="WVB54" s="141"/>
      <c r="WVC54" s="140"/>
      <c r="WVD54" s="428"/>
      <c r="WVE54" s="428"/>
      <c r="WVF54" s="428"/>
      <c r="WVG54" s="428"/>
      <c r="WVH54" s="428"/>
      <c r="WVI54" s="140"/>
      <c r="WVJ54" s="141"/>
      <c r="WVK54" s="140"/>
      <c r="WVL54" s="428"/>
      <c r="WVM54" s="428"/>
      <c r="WVN54" s="428"/>
      <c r="WVO54" s="428"/>
      <c r="WVP54" s="428"/>
      <c r="WVQ54" s="140"/>
      <c r="WVR54" s="141"/>
      <c r="WVS54" s="140"/>
      <c r="WVT54" s="428"/>
      <c r="WVU54" s="428"/>
      <c r="WVV54" s="428"/>
      <c r="WVW54" s="428"/>
      <c r="WVX54" s="428"/>
      <c r="WVY54" s="140"/>
      <c r="WVZ54" s="141"/>
      <c r="WWA54" s="140"/>
      <c r="WWB54" s="428"/>
      <c r="WWC54" s="428"/>
      <c r="WWD54" s="428"/>
      <c r="WWE54" s="428"/>
      <c r="WWF54" s="428"/>
      <c r="WWG54" s="140"/>
      <c r="WWH54" s="141"/>
      <c r="WWI54" s="140"/>
      <c r="WWJ54" s="428"/>
      <c r="WWK54" s="428"/>
      <c r="WWL54" s="428"/>
      <c r="WWM54" s="428"/>
      <c r="WWN54" s="428"/>
      <c r="WWO54" s="140"/>
      <c r="WWP54" s="141"/>
      <c r="WWQ54" s="140"/>
      <c r="WWR54" s="428"/>
      <c r="WWS54" s="428"/>
      <c r="WWT54" s="428"/>
      <c r="WWU54" s="428"/>
      <c r="WWV54" s="428"/>
      <c r="WWW54" s="140"/>
      <c r="WWX54" s="141"/>
      <c r="WWY54" s="140"/>
      <c r="WWZ54" s="428"/>
      <c r="WXA54" s="428"/>
      <c r="WXB54" s="428"/>
      <c r="WXC54" s="428"/>
      <c r="WXD54" s="428"/>
      <c r="WXE54" s="140"/>
      <c r="WXF54" s="141"/>
      <c r="WXG54" s="140"/>
      <c r="WXH54" s="428"/>
      <c r="WXI54" s="428"/>
      <c r="WXJ54" s="428"/>
      <c r="WXK54" s="428"/>
      <c r="WXL54" s="428"/>
      <c r="WXM54" s="140"/>
      <c r="WXN54" s="141"/>
      <c r="WXO54" s="140"/>
      <c r="WXP54" s="428"/>
      <c r="WXQ54" s="428"/>
      <c r="WXR54" s="428"/>
      <c r="WXS54" s="428"/>
      <c r="WXT54" s="428"/>
      <c r="WXU54" s="140"/>
      <c r="WXV54" s="141"/>
      <c r="WXW54" s="140"/>
      <c r="WXX54" s="428"/>
      <c r="WXY54" s="428"/>
      <c r="WXZ54" s="428"/>
      <c r="WYA54" s="428"/>
      <c r="WYB54" s="428"/>
      <c r="WYC54" s="140"/>
      <c r="WYD54" s="141"/>
      <c r="WYE54" s="140"/>
      <c r="WYF54" s="428"/>
      <c r="WYG54" s="428"/>
      <c r="WYH54" s="428"/>
      <c r="WYI54" s="428"/>
      <c r="WYJ54" s="428"/>
      <c r="WYK54" s="140"/>
      <c r="WYL54" s="141"/>
    </row>
    <row r="55" spans="1:16210" s="142" customFormat="1" ht="16.5" customHeight="1" x14ac:dyDescent="0.2">
      <c r="A55" s="156" t="s">
        <v>492</v>
      </c>
      <c r="B55" s="426" t="s">
        <v>525</v>
      </c>
      <c r="C55" s="426"/>
      <c r="D55" s="426"/>
      <c r="E55" s="156" t="s">
        <v>527</v>
      </c>
      <c r="F55" s="156" t="s">
        <v>526</v>
      </c>
      <c r="G55" s="178">
        <v>43719</v>
      </c>
      <c r="H55" s="158">
        <v>90</v>
      </c>
      <c r="I55" s="144"/>
      <c r="J55" s="141"/>
      <c r="K55" s="143"/>
      <c r="L55" s="427"/>
      <c r="M55" s="427"/>
      <c r="N55" s="427"/>
      <c r="O55" s="143"/>
      <c r="P55" s="143"/>
      <c r="Q55" s="143"/>
      <c r="R55" s="143"/>
      <c r="S55" s="143"/>
      <c r="T55" s="427"/>
      <c r="U55" s="427"/>
      <c r="V55" s="427"/>
      <c r="W55" s="143"/>
      <c r="X55" s="143"/>
      <c r="Y55" s="143"/>
      <c r="Z55" s="143"/>
      <c r="AA55" s="143"/>
      <c r="AB55" s="427"/>
      <c r="AC55" s="427"/>
      <c r="AD55" s="427"/>
      <c r="AE55" s="143"/>
      <c r="AF55" s="143"/>
      <c r="AG55" s="143"/>
      <c r="AH55" s="143"/>
      <c r="AI55" s="143"/>
      <c r="AJ55" s="427"/>
      <c r="AK55" s="427"/>
      <c r="AL55" s="427"/>
      <c r="AM55" s="143"/>
      <c r="AN55" s="143"/>
      <c r="AO55" s="143"/>
      <c r="AP55" s="143"/>
      <c r="AQ55" s="143"/>
      <c r="AR55" s="427"/>
      <c r="AS55" s="427"/>
      <c r="AT55" s="427"/>
      <c r="AU55" s="143"/>
      <c r="AV55" s="143"/>
      <c r="AW55" s="143"/>
      <c r="AX55" s="143"/>
      <c r="AY55" s="143"/>
      <c r="AZ55" s="427"/>
      <c r="BA55" s="427"/>
      <c r="BB55" s="427"/>
      <c r="BC55" s="143"/>
      <c r="BD55" s="143"/>
      <c r="BE55" s="143"/>
      <c r="BF55" s="143"/>
      <c r="BG55" s="143"/>
      <c r="BH55" s="427"/>
      <c r="BI55" s="427"/>
      <c r="BJ55" s="427"/>
      <c r="BK55" s="143"/>
      <c r="BL55" s="143"/>
      <c r="BM55" s="143"/>
      <c r="BN55" s="143"/>
      <c r="BO55" s="143"/>
      <c r="BP55" s="427"/>
      <c r="BQ55" s="427"/>
      <c r="BR55" s="427"/>
      <c r="BS55" s="143"/>
      <c r="BT55" s="143"/>
      <c r="BU55" s="143"/>
      <c r="BV55" s="143"/>
      <c r="BW55" s="143"/>
      <c r="BX55" s="427"/>
      <c r="BY55" s="427"/>
      <c r="BZ55" s="427"/>
      <c r="CA55" s="143"/>
      <c r="CB55" s="143"/>
      <c r="CC55" s="143"/>
      <c r="CD55" s="143"/>
      <c r="CE55" s="143"/>
      <c r="CF55" s="427"/>
      <c r="CG55" s="427"/>
      <c r="CH55" s="427"/>
      <c r="CI55" s="143"/>
      <c r="CJ55" s="143"/>
      <c r="CK55" s="143"/>
      <c r="CL55" s="143"/>
      <c r="CM55" s="143"/>
      <c r="CN55" s="427"/>
      <c r="CO55" s="427"/>
      <c r="CP55" s="427"/>
      <c r="CQ55" s="143"/>
      <c r="CR55" s="143"/>
      <c r="CS55" s="143"/>
      <c r="CT55" s="143"/>
      <c r="CU55" s="143"/>
      <c r="CV55" s="427"/>
      <c r="CW55" s="427"/>
      <c r="CX55" s="427"/>
      <c r="CY55" s="143"/>
      <c r="CZ55" s="143"/>
      <c r="DA55" s="143"/>
      <c r="DB55" s="143"/>
      <c r="DC55" s="143"/>
      <c r="DD55" s="427"/>
      <c r="DE55" s="427"/>
      <c r="DF55" s="427"/>
      <c r="DG55" s="143"/>
      <c r="DH55" s="143"/>
      <c r="DI55" s="143"/>
      <c r="DJ55" s="143"/>
      <c r="DK55" s="143"/>
      <c r="DL55" s="427"/>
      <c r="DM55" s="427"/>
      <c r="DN55" s="427"/>
      <c r="DO55" s="143"/>
      <c r="DP55" s="143"/>
      <c r="DQ55" s="143"/>
      <c r="DR55" s="143"/>
      <c r="DS55" s="143"/>
      <c r="DT55" s="427"/>
      <c r="DU55" s="427"/>
      <c r="DV55" s="427"/>
      <c r="DW55" s="143"/>
      <c r="DX55" s="143"/>
      <c r="DY55" s="143"/>
      <c r="DZ55" s="143"/>
      <c r="EA55" s="143"/>
      <c r="EB55" s="427"/>
      <c r="EC55" s="427"/>
      <c r="ED55" s="427"/>
      <c r="EE55" s="143"/>
      <c r="EF55" s="143"/>
      <c r="EG55" s="143"/>
      <c r="EH55" s="143"/>
      <c r="EI55" s="143"/>
      <c r="EJ55" s="427"/>
      <c r="EK55" s="427"/>
      <c r="EL55" s="427"/>
      <c r="EM55" s="143"/>
      <c r="EN55" s="143"/>
      <c r="EO55" s="143"/>
      <c r="EP55" s="143"/>
      <c r="EQ55" s="143"/>
      <c r="ER55" s="427"/>
      <c r="ES55" s="427"/>
      <c r="ET55" s="427"/>
      <c r="EU55" s="143"/>
      <c r="EV55" s="143"/>
      <c r="EW55" s="143"/>
      <c r="EX55" s="143"/>
      <c r="EY55" s="143"/>
      <c r="EZ55" s="427"/>
      <c r="FA55" s="427"/>
      <c r="FB55" s="427"/>
      <c r="FC55" s="143"/>
      <c r="FD55" s="143"/>
      <c r="FE55" s="143"/>
      <c r="FF55" s="143"/>
      <c r="FG55" s="143"/>
      <c r="FH55" s="427"/>
      <c r="FI55" s="427"/>
      <c r="FJ55" s="427"/>
      <c r="FK55" s="143"/>
      <c r="FL55" s="143"/>
      <c r="FM55" s="143"/>
      <c r="FN55" s="143"/>
      <c r="FO55" s="143"/>
      <c r="FP55" s="427"/>
      <c r="FQ55" s="427"/>
      <c r="FR55" s="427"/>
      <c r="FS55" s="143"/>
      <c r="FT55" s="143"/>
      <c r="FU55" s="143"/>
      <c r="FV55" s="143"/>
      <c r="FW55" s="143"/>
      <c r="FX55" s="427"/>
      <c r="FY55" s="427"/>
      <c r="FZ55" s="427"/>
      <c r="GA55" s="143"/>
      <c r="GB55" s="143"/>
      <c r="GC55" s="143"/>
      <c r="GD55" s="143"/>
      <c r="GE55" s="143"/>
      <c r="GF55" s="427"/>
      <c r="GG55" s="427"/>
      <c r="GH55" s="427"/>
      <c r="GI55" s="143"/>
      <c r="GJ55" s="143"/>
      <c r="GK55" s="143"/>
      <c r="GL55" s="143"/>
      <c r="GM55" s="143"/>
      <c r="GN55" s="427"/>
      <c r="GO55" s="427"/>
      <c r="GP55" s="427"/>
      <c r="GQ55" s="143"/>
      <c r="GR55" s="143"/>
      <c r="GS55" s="143"/>
      <c r="GT55" s="143"/>
      <c r="GU55" s="143"/>
      <c r="GV55" s="427"/>
      <c r="GW55" s="427"/>
      <c r="GX55" s="427"/>
      <c r="GY55" s="143"/>
      <c r="GZ55" s="143"/>
      <c r="HA55" s="143"/>
      <c r="HB55" s="143"/>
      <c r="HC55" s="143"/>
      <c r="HD55" s="427"/>
      <c r="HE55" s="427"/>
      <c r="HF55" s="427"/>
      <c r="HG55" s="143"/>
      <c r="HH55" s="143"/>
      <c r="HI55" s="143"/>
      <c r="HJ55" s="143"/>
      <c r="HK55" s="143"/>
      <c r="HL55" s="427"/>
      <c r="HM55" s="427"/>
      <c r="HN55" s="427"/>
      <c r="HO55" s="143"/>
      <c r="HP55" s="143"/>
      <c r="HQ55" s="143"/>
      <c r="HR55" s="143"/>
      <c r="HS55" s="143"/>
      <c r="HT55" s="427"/>
      <c r="HU55" s="427"/>
      <c r="HV55" s="427"/>
      <c r="HW55" s="143"/>
      <c r="HX55" s="143"/>
      <c r="HY55" s="143"/>
      <c r="HZ55" s="143"/>
      <c r="IA55" s="143"/>
      <c r="IB55" s="427"/>
      <c r="IC55" s="427"/>
      <c r="ID55" s="427"/>
      <c r="IE55" s="143"/>
      <c r="IF55" s="143"/>
      <c r="IG55" s="143"/>
      <c r="IH55" s="143"/>
      <c r="II55" s="143"/>
      <c r="IJ55" s="427"/>
      <c r="IK55" s="427"/>
      <c r="IL55" s="427"/>
      <c r="IM55" s="143"/>
      <c r="IN55" s="143"/>
      <c r="IO55" s="143"/>
      <c r="IP55" s="143"/>
      <c r="IQ55" s="143"/>
      <c r="IR55" s="427"/>
      <c r="IS55" s="427"/>
      <c r="IT55" s="427"/>
      <c r="IU55" s="143"/>
      <c r="IV55" s="143"/>
      <c r="IW55" s="143"/>
      <c r="IX55" s="143"/>
      <c r="IY55" s="143"/>
      <c r="IZ55" s="427"/>
      <c r="JA55" s="427"/>
      <c r="JB55" s="427"/>
      <c r="JC55" s="143"/>
      <c r="JD55" s="143"/>
      <c r="JE55" s="143"/>
      <c r="JF55" s="143"/>
      <c r="JG55" s="143"/>
      <c r="JH55" s="427"/>
      <c r="JI55" s="427"/>
      <c r="JJ55" s="427"/>
      <c r="JK55" s="143"/>
      <c r="JL55" s="143"/>
      <c r="JM55" s="143"/>
      <c r="JN55" s="143"/>
      <c r="JO55" s="143"/>
      <c r="JP55" s="427"/>
      <c r="JQ55" s="427"/>
      <c r="JR55" s="427"/>
      <c r="JS55" s="143"/>
      <c r="JT55" s="143"/>
      <c r="JU55" s="143"/>
      <c r="JV55" s="143"/>
      <c r="JW55" s="143"/>
      <c r="JX55" s="427"/>
      <c r="JY55" s="427"/>
      <c r="JZ55" s="427"/>
      <c r="KA55" s="143"/>
      <c r="KB55" s="143"/>
      <c r="KC55" s="143"/>
      <c r="KD55" s="143"/>
      <c r="KE55" s="143"/>
      <c r="KF55" s="427"/>
      <c r="KG55" s="427"/>
      <c r="KH55" s="427"/>
      <c r="KI55" s="143"/>
      <c r="KJ55" s="143"/>
      <c r="KK55" s="143"/>
      <c r="KL55" s="143"/>
      <c r="KM55" s="143"/>
      <c r="KN55" s="427"/>
      <c r="KO55" s="427"/>
      <c r="KP55" s="427"/>
      <c r="KQ55" s="143"/>
      <c r="KR55" s="143"/>
      <c r="KS55" s="143"/>
      <c r="KT55" s="143"/>
      <c r="KU55" s="143"/>
      <c r="KV55" s="427"/>
      <c r="KW55" s="427"/>
      <c r="KX55" s="427"/>
      <c r="KY55" s="143"/>
      <c r="KZ55" s="143"/>
      <c r="LA55" s="143"/>
      <c r="LB55" s="143"/>
      <c r="LC55" s="143"/>
      <c r="LD55" s="427"/>
      <c r="LE55" s="427"/>
      <c r="LF55" s="427"/>
      <c r="LG55" s="143"/>
      <c r="LH55" s="143"/>
      <c r="LI55" s="143"/>
      <c r="LJ55" s="143"/>
      <c r="LK55" s="143"/>
      <c r="LL55" s="427"/>
      <c r="LM55" s="427"/>
      <c r="LN55" s="427"/>
      <c r="LO55" s="143"/>
      <c r="LP55" s="143"/>
      <c r="LQ55" s="143"/>
      <c r="LR55" s="143"/>
      <c r="LS55" s="143"/>
      <c r="LT55" s="427"/>
      <c r="LU55" s="427"/>
      <c r="LV55" s="427"/>
      <c r="LW55" s="143"/>
      <c r="LX55" s="143"/>
      <c r="LY55" s="143"/>
      <c r="LZ55" s="143"/>
      <c r="MA55" s="143"/>
      <c r="MB55" s="427"/>
      <c r="MC55" s="427"/>
      <c r="MD55" s="427"/>
      <c r="ME55" s="143"/>
      <c r="MF55" s="143"/>
      <c r="MG55" s="143"/>
      <c r="MH55" s="143"/>
      <c r="MI55" s="143"/>
      <c r="MJ55" s="427"/>
      <c r="MK55" s="427"/>
      <c r="ML55" s="427"/>
      <c r="MM55" s="143"/>
      <c r="MN55" s="143"/>
      <c r="MO55" s="143"/>
      <c r="MP55" s="143"/>
      <c r="MQ55" s="143"/>
      <c r="MR55" s="427"/>
      <c r="MS55" s="427"/>
      <c r="MT55" s="427"/>
      <c r="MU55" s="143"/>
      <c r="MV55" s="143"/>
      <c r="MW55" s="143"/>
      <c r="MX55" s="143"/>
      <c r="MY55" s="143"/>
      <c r="MZ55" s="427"/>
      <c r="NA55" s="427"/>
      <c r="NB55" s="427"/>
      <c r="NC55" s="143"/>
      <c r="ND55" s="143"/>
      <c r="NE55" s="143"/>
      <c r="NF55" s="143"/>
      <c r="NG55" s="143"/>
      <c r="NH55" s="427"/>
      <c r="NI55" s="427"/>
      <c r="NJ55" s="427"/>
      <c r="NK55" s="143"/>
      <c r="NL55" s="143"/>
      <c r="NM55" s="143"/>
      <c r="NN55" s="143"/>
      <c r="NO55" s="143"/>
      <c r="NP55" s="427"/>
      <c r="NQ55" s="427"/>
      <c r="NR55" s="427"/>
      <c r="NS55" s="143"/>
      <c r="NT55" s="143"/>
      <c r="NU55" s="143"/>
      <c r="NV55" s="143"/>
      <c r="NW55" s="143"/>
      <c r="NX55" s="427"/>
      <c r="NY55" s="427"/>
      <c r="NZ55" s="427"/>
      <c r="OA55" s="143"/>
      <c r="OB55" s="143"/>
      <c r="OC55" s="143"/>
      <c r="OD55" s="143"/>
      <c r="OE55" s="143"/>
      <c r="OF55" s="427"/>
      <c r="OG55" s="427"/>
      <c r="OH55" s="427"/>
      <c r="OI55" s="143"/>
      <c r="OJ55" s="143"/>
      <c r="OK55" s="143"/>
      <c r="OL55" s="143"/>
      <c r="OM55" s="143"/>
      <c r="ON55" s="427"/>
      <c r="OO55" s="427"/>
      <c r="OP55" s="427"/>
      <c r="OQ55" s="143"/>
      <c r="OR55" s="143"/>
      <c r="OS55" s="143"/>
      <c r="OT55" s="143"/>
      <c r="OU55" s="143"/>
      <c r="OV55" s="427"/>
      <c r="OW55" s="427"/>
      <c r="OX55" s="427"/>
      <c r="OY55" s="143"/>
      <c r="OZ55" s="143"/>
      <c r="PA55" s="143"/>
      <c r="PB55" s="143"/>
      <c r="PC55" s="143"/>
      <c r="PD55" s="427"/>
      <c r="PE55" s="427"/>
      <c r="PF55" s="427"/>
      <c r="PG55" s="143"/>
      <c r="PH55" s="143"/>
      <c r="PI55" s="143"/>
      <c r="PJ55" s="143"/>
      <c r="PK55" s="143"/>
      <c r="PL55" s="427"/>
      <c r="PM55" s="427"/>
      <c r="PN55" s="427"/>
      <c r="PO55" s="143"/>
      <c r="PP55" s="143"/>
      <c r="PQ55" s="143"/>
      <c r="PR55" s="143"/>
      <c r="PS55" s="143"/>
      <c r="PT55" s="427"/>
      <c r="PU55" s="427"/>
      <c r="PV55" s="427"/>
      <c r="PW55" s="143"/>
      <c r="PX55" s="143"/>
      <c r="PY55" s="143"/>
      <c r="PZ55" s="143"/>
      <c r="QA55" s="143"/>
      <c r="QB55" s="427"/>
      <c r="QC55" s="427"/>
      <c r="QD55" s="427"/>
      <c r="QE55" s="143"/>
      <c r="QF55" s="143"/>
      <c r="QG55" s="143"/>
      <c r="QH55" s="143"/>
      <c r="QI55" s="143"/>
      <c r="QJ55" s="427"/>
      <c r="QK55" s="427"/>
      <c r="QL55" s="427"/>
      <c r="QM55" s="143"/>
      <c r="QN55" s="143"/>
      <c r="QO55" s="143"/>
      <c r="QP55" s="143"/>
      <c r="QQ55" s="143"/>
      <c r="QR55" s="427"/>
      <c r="QS55" s="427"/>
      <c r="QT55" s="427"/>
      <c r="QU55" s="143"/>
      <c r="QV55" s="143"/>
      <c r="QW55" s="143"/>
      <c r="QX55" s="143"/>
      <c r="QY55" s="143"/>
      <c r="QZ55" s="427"/>
      <c r="RA55" s="427"/>
      <c r="RB55" s="427"/>
      <c r="RC55" s="143"/>
      <c r="RD55" s="143"/>
      <c r="RE55" s="143"/>
      <c r="RF55" s="143"/>
      <c r="RG55" s="143"/>
      <c r="RH55" s="427"/>
      <c r="RI55" s="427"/>
      <c r="RJ55" s="427"/>
      <c r="RK55" s="143"/>
      <c r="RL55" s="143"/>
      <c r="RM55" s="143"/>
      <c r="RN55" s="143"/>
      <c r="RO55" s="143"/>
      <c r="RP55" s="427"/>
      <c r="RQ55" s="427"/>
      <c r="RR55" s="427"/>
      <c r="RS55" s="143"/>
      <c r="RT55" s="143"/>
      <c r="RU55" s="143"/>
      <c r="RV55" s="143"/>
      <c r="RW55" s="143"/>
      <c r="RX55" s="427"/>
      <c r="RY55" s="427"/>
      <c r="RZ55" s="427"/>
      <c r="SA55" s="143"/>
      <c r="SB55" s="143"/>
      <c r="SC55" s="143"/>
      <c r="SD55" s="143"/>
      <c r="SE55" s="143"/>
      <c r="SF55" s="427"/>
      <c r="SG55" s="427"/>
      <c r="SH55" s="427"/>
      <c r="SI55" s="143"/>
      <c r="SJ55" s="143"/>
      <c r="SK55" s="143"/>
      <c r="SL55" s="143"/>
      <c r="SM55" s="143"/>
      <c r="SN55" s="427"/>
      <c r="SO55" s="427"/>
      <c r="SP55" s="427"/>
      <c r="SQ55" s="143"/>
      <c r="SR55" s="143"/>
      <c r="SS55" s="143"/>
      <c r="ST55" s="143"/>
      <c r="SU55" s="143"/>
      <c r="SV55" s="427"/>
      <c r="SW55" s="427"/>
      <c r="SX55" s="427"/>
      <c r="SY55" s="143"/>
      <c r="SZ55" s="143"/>
      <c r="TA55" s="143"/>
      <c r="TB55" s="143"/>
      <c r="TC55" s="143"/>
      <c r="TD55" s="427"/>
      <c r="TE55" s="427"/>
      <c r="TF55" s="427"/>
      <c r="TG55" s="143"/>
      <c r="TH55" s="143"/>
      <c r="TI55" s="143"/>
      <c r="TJ55" s="143"/>
      <c r="TK55" s="143"/>
      <c r="TL55" s="427"/>
      <c r="TM55" s="427"/>
      <c r="TN55" s="427"/>
      <c r="TO55" s="143"/>
      <c r="TP55" s="143"/>
      <c r="TQ55" s="143"/>
      <c r="TR55" s="143"/>
      <c r="TS55" s="143"/>
      <c r="TT55" s="427"/>
      <c r="TU55" s="427"/>
      <c r="TV55" s="427"/>
      <c r="TW55" s="143"/>
      <c r="TX55" s="143"/>
      <c r="TY55" s="143"/>
      <c r="TZ55" s="143"/>
      <c r="UA55" s="143"/>
      <c r="UB55" s="427"/>
      <c r="UC55" s="427"/>
      <c r="UD55" s="427"/>
      <c r="UE55" s="143"/>
      <c r="UF55" s="143"/>
      <c r="UG55" s="143"/>
      <c r="UH55" s="143"/>
      <c r="UI55" s="143"/>
      <c r="UJ55" s="427"/>
      <c r="UK55" s="427"/>
      <c r="UL55" s="427"/>
      <c r="UM55" s="143"/>
      <c r="UN55" s="143"/>
      <c r="UO55" s="143"/>
      <c r="UP55" s="143"/>
      <c r="UQ55" s="143"/>
      <c r="UR55" s="427"/>
      <c r="US55" s="427"/>
      <c r="UT55" s="427"/>
      <c r="UU55" s="143"/>
      <c r="UV55" s="143"/>
      <c r="UW55" s="143"/>
      <c r="UX55" s="143"/>
      <c r="UY55" s="143"/>
      <c r="UZ55" s="427"/>
      <c r="VA55" s="427"/>
      <c r="VB55" s="427"/>
      <c r="VC55" s="143"/>
      <c r="VD55" s="143"/>
      <c r="VE55" s="143"/>
      <c r="VF55" s="143"/>
      <c r="VG55" s="143"/>
      <c r="VH55" s="427"/>
      <c r="VI55" s="427"/>
      <c r="VJ55" s="427"/>
      <c r="VK55" s="143"/>
      <c r="VL55" s="143"/>
      <c r="VM55" s="143"/>
      <c r="VN55" s="143"/>
      <c r="VO55" s="143"/>
      <c r="VP55" s="427"/>
      <c r="VQ55" s="427"/>
      <c r="VR55" s="427"/>
      <c r="VS55" s="143"/>
      <c r="VT55" s="143"/>
      <c r="VU55" s="143"/>
      <c r="VV55" s="143"/>
      <c r="VW55" s="143"/>
      <c r="VX55" s="427"/>
      <c r="VY55" s="427"/>
      <c r="VZ55" s="427"/>
      <c r="WA55" s="143"/>
      <c r="WB55" s="143"/>
      <c r="WC55" s="143"/>
      <c r="WD55" s="143"/>
      <c r="WE55" s="143"/>
      <c r="WF55" s="427"/>
      <c r="WG55" s="427"/>
      <c r="WH55" s="427"/>
      <c r="WI55" s="143"/>
      <c r="WJ55" s="143"/>
      <c r="WK55" s="143"/>
      <c r="WL55" s="143"/>
      <c r="WM55" s="143"/>
      <c r="WN55" s="427"/>
      <c r="WO55" s="427"/>
      <c r="WP55" s="427"/>
      <c r="WQ55" s="143"/>
      <c r="WR55" s="143"/>
      <c r="WS55" s="143"/>
      <c r="WT55" s="143"/>
      <c r="WU55" s="143"/>
      <c r="WV55" s="427"/>
      <c r="WW55" s="427"/>
      <c r="WX55" s="427"/>
      <c r="WY55" s="143"/>
      <c r="WZ55" s="143"/>
      <c r="XA55" s="143"/>
      <c r="XB55" s="143"/>
      <c r="XC55" s="143"/>
      <c r="XD55" s="427"/>
      <c r="XE55" s="427"/>
      <c r="XF55" s="427"/>
      <c r="XG55" s="143"/>
      <c r="XH55" s="143"/>
      <c r="XI55" s="143"/>
      <c r="XJ55" s="143"/>
      <c r="XK55" s="143"/>
      <c r="XL55" s="427"/>
      <c r="XM55" s="427"/>
      <c r="XN55" s="427"/>
      <c r="XO55" s="143"/>
      <c r="XP55" s="143"/>
      <c r="XQ55" s="143"/>
      <c r="XR55" s="143"/>
      <c r="XS55" s="143"/>
      <c r="XT55" s="427"/>
      <c r="XU55" s="427"/>
      <c r="XV55" s="427"/>
      <c r="XW55" s="143"/>
      <c r="XX55" s="143"/>
      <c r="XY55" s="143"/>
      <c r="XZ55" s="143"/>
      <c r="YA55" s="143"/>
      <c r="YB55" s="427"/>
      <c r="YC55" s="427"/>
      <c r="YD55" s="427"/>
      <c r="YE55" s="143"/>
      <c r="YF55" s="143"/>
      <c r="YG55" s="143"/>
      <c r="YH55" s="143"/>
      <c r="YI55" s="143"/>
      <c r="YJ55" s="427"/>
      <c r="YK55" s="427"/>
      <c r="YL55" s="427"/>
      <c r="YM55" s="143"/>
      <c r="YN55" s="143"/>
      <c r="YO55" s="143"/>
      <c r="YP55" s="143"/>
      <c r="YQ55" s="143"/>
      <c r="YR55" s="427"/>
      <c r="YS55" s="427"/>
      <c r="YT55" s="427"/>
      <c r="YU55" s="143"/>
      <c r="YV55" s="143"/>
      <c r="YW55" s="143"/>
      <c r="YX55" s="143"/>
      <c r="YY55" s="143"/>
      <c r="YZ55" s="427"/>
      <c r="ZA55" s="427"/>
      <c r="ZB55" s="427"/>
      <c r="ZC55" s="143"/>
      <c r="ZD55" s="143"/>
      <c r="ZE55" s="143"/>
      <c r="ZF55" s="143"/>
      <c r="ZG55" s="143"/>
      <c r="ZH55" s="427"/>
      <c r="ZI55" s="427"/>
      <c r="ZJ55" s="427"/>
      <c r="ZK55" s="143"/>
      <c r="ZL55" s="143"/>
      <c r="ZM55" s="143"/>
      <c r="ZN55" s="143"/>
      <c r="ZO55" s="143"/>
      <c r="ZP55" s="427"/>
      <c r="ZQ55" s="427"/>
      <c r="ZR55" s="427"/>
      <c r="ZS55" s="143"/>
      <c r="ZT55" s="143"/>
      <c r="ZU55" s="143"/>
      <c r="ZV55" s="143"/>
      <c r="ZW55" s="143"/>
      <c r="ZX55" s="427"/>
      <c r="ZY55" s="427"/>
      <c r="ZZ55" s="427"/>
      <c r="AAA55" s="143"/>
      <c r="AAB55" s="143"/>
      <c r="AAC55" s="143"/>
      <c r="AAD55" s="143"/>
      <c r="AAE55" s="143"/>
      <c r="AAF55" s="427"/>
      <c r="AAG55" s="427"/>
      <c r="AAH55" s="427"/>
      <c r="AAI55" s="143"/>
      <c r="AAJ55" s="143"/>
      <c r="AAK55" s="143"/>
      <c r="AAL55" s="143"/>
      <c r="AAM55" s="143"/>
      <c r="AAN55" s="427"/>
      <c r="AAO55" s="427"/>
      <c r="AAP55" s="427"/>
      <c r="AAQ55" s="143"/>
      <c r="AAR55" s="143"/>
      <c r="AAS55" s="143"/>
      <c r="AAT55" s="143"/>
      <c r="AAU55" s="143"/>
      <c r="AAV55" s="427"/>
      <c r="AAW55" s="427"/>
      <c r="AAX55" s="427"/>
      <c r="AAY55" s="143"/>
      <c r="AAZ55" s="143"/>
      <c r="ABA55" s="143"/>
      <c r="ABB55" s="143"/>
      <c r="ABC55" s="143"/>
      <c r="ABD55" s="427"/>
      <c r="ABE55" s="427"/>
      <c r="ABF55" s="427"/>
      <c r="ABG55" s="143"/>
      <c r="ABH55" s="143"/>
      <c r="ABI55" s="143"/>
      <c r="ABJ55" s="143"/>
      <c r="ABK55" s="143"/>
      <c r="ABL55" s="427"/>
      <c r="ABM55" s="427"/>
      <c r="ABN55" s="427"/>
      <c r="ABO55" s="143"/>
      <c r="ABP55" s="143"/>
      <c r="ABQ55" s="143"/>
      <c r="ABR55" s="143"/>
      <c r="ABS55" s="143"/>
      <c r="ABT55" s="427"/>
      <c r="ABU55" s="427"/>
      <c r="ABV55" s="427"/>
      <c r="ABW55" s="143"/>
      <c r="ABX55" s="143"/>
      <c r="ABY55" s="143"/>
      <c r="ABZ55" s="143"/>
      <c r="ACA55" s="143"/>
      <c r="ACB55" s="427"/>
      <c r="ACC55" s="427"/>
      <c r="ACD55" s="427"/>
      <c r="ACE55" s="143"/>
      <c r="ACF55" s="143"/>
      <c r="ACG55" s="143"/>
      <c r="ACH55" s="143"/>
      <c r="ACI55" s="143"/>
      <c r="ACJ55" s="427"/>
      <c r="ACK55" s="427"/>
      <c r="ACL55" s="427"/>
      <c r="ACM55" s="143"/>
      <c r="ACN55" s="143"/>
      <c r="ACO55" s="143"/>
      <c r="ACP55" s="143"/>
      <c r="ACQ55" s="143"/>
      <c r="ACR55" s="427"/>
      <c r="ACS55" s="427"/>
      <c r="ACT55" s="427"/>
      <c r="ACU55" s="143"/>
      <c r="ACV55" s="143"/>
      <c r="ACW55" s="143"/>
      <c r="ACX55" s="143"/>
      <c r="ACY55" s="143"/>
      <c r="ACZ55" s="427"/>
      <c r="ADA55" s="427"/>
      <c r="ADB55" s="427"/>
      <c r="ADC55" s="143"/>
      <c r="ADD55" s="143"/>
      <c r="ADE55" s="143"/>
      <c r="ADF55" s="143"/>
      <c r="ADG55" s="143"/>
      <c r="ADH55" s="427"/>
      <c r="ADI55" s="427"/>
      <c r="ADJ55" s="427"/>
      <c r="ADK55" s="143"/>
      <c r="ADL55" s="143"/>
      <c r="ADM55" s="143"/>
      <c r="ADN55" s="143"/>
      <c r="ADO55" s="143"/>
      <c r="ADP55" s="427"/>
      <c r="ADQ55" s="427"/>
      <c r="ADR55" s="427"/>
      <c r="ADS55" s="143"/>
      <c r="ADT55" s="143"/>
      <c r="ADU55" s="143"/>
      <c r="ADV55" s="143"/>
      <c r="ADW55" s="143"/>
      <c r="ADX55" s="427"/>
      <c r="ADY55" s="427"/>
      <c r="ADZ55" s="427"/>
      <c r="AEA55" s="143"/>
      <c r="AEB55" s="143"/>
      <c r="AEC55" s="143"/>
      <c r="AED55" s="143"/>
      <c r="AEE55" s="143"/>
      <c r="AEF55" s="427"/>
      <c r="AEG55" s="427"/>
      <c r="AEH55" s="427"/>
      <c r="AEI55" s="143"/>
      <c r="AEJ55" s="143"/>
      <c r="AEK55" s="143"/>
      <c r="AEL55" s="143"/>
      <c r="AEM55" s="143"/>
      <c r="AEN55" s="427"/>
      <c r="AEO55" s="427"/>
      <c r="AEP55" s="427"/>
      <c r="AEQ55" s="143"/>
      <c r="AER55" s="143"/>
      <c r="AES55" s="143"/>
      <c r="AET55" s="143"/>
      <c r="AEU55" s="143"/>
      <c r="AEV55" s="427"/>
      <c r="AEW55" s="427"/>
      <c r="AEX55" s="427"/>
      <c r="AEY55" s="143"/>
      <c r="AEZ55" s="143"/>
      <c r="AFA55" s="143"/>
      <c r="AFB55" s="143"/>
      <c r="AFC55" s="143"/>
      <c r="AFD55" s="427"/>
      <c r="AFE55" s="427"/>
      <c r="AFF55" s="427"/>
      <c r="AFG55" s="143"/>
      <c r="AFH55" s="143"/>
      <c r="AFI55" s="143"/>
      <c r="AFJ55" s="143"/>
      <c r="AFK55" s="143"/>
      <c r="AFL55" s="427"/>
      <c r="AFM55" s="427"/>
      <c r="AFN55" s="427"/>
      <c r="AFO55" s="143"/>
      <c r="AFP55" s="143"/>
      <c r="AFQ55" s="143"/>
      <c r="AFR55" s="143"/>
      <c r="AFS55" s="143"/>
      <c r="AFT55" s="427"/>
      <c r="AFU55" s="427"/>
      <c r="AFV55" s="427"/>
      <c r="AFW55" s="143"/>
      <c r="AFX55" s="143"/>
      <c r="AFY55" s="143"/>
      <c r="AFZ55" s="143"/>
      <c r="AGA55" s="143"/>
      <c r="AGB55" s="427"/>
      <c r="AGC55" s="427"/>
      <c r="AGD55" s="427"/>
      <c r="AGE55" s="143"/>
      <c r="AGF55" s="143"/>
      <c r="AGG55" s="143"/>
      <c r="AGH55" s="143"/>
      <c r="AGI55" s="143"/>
      <c r="AGJ55" s="427"/>
      <c r="AGK55" s="427"/>
      <c r="AGL55" s="427"/>
      <c r="AGM55" s="143"/>
      <c r="AGN55" s="143"/>
      <c r="AGO55" s="143"/>
      <c r="AGP55" s="143"/>
      <c r="AGQ55" s="143"/>
      <c r="AGR55" s="427"/>
      <c r="AGS55" s="427"/>
      <c r="AGT55" s="427"/>
      <c r="AGU55" s="143"/>
      <c r="AGV55" s="143"/>
      <c r="AGW55" s="143"/>
      <c r="AGX55" s="143"/>
      <c r="AGY55" s="143"/>
      <c r="AGZ55" s="427"/>
      <c r="AHA55" s="427"/>
      <c r="AHB55" s="427"/>
      <c r="AHC55" s="143"/>
      <c r="AHD55" s="143"/>
      <c r="AHE55" s="143"/>
      <c r="AHF55" s="143"/>
      <c r="AHG55" s="143"/>
      <c r="AHH55" s="427"/>
      <c r="AHI55" s="427"/>
      <c r="AHJ55" s="427"/>
      <c r="AHK55" s="143"/>
      <c r="AHL55" s="143"/>
      <c r="AHM55" s="143"/>
      <c r="AHN55" s="143"/>
      <c r="AHO55" s="143"/>
      <c r="AHP55" s="427"/>
      <c r="AHQ55" s="427"/>
      <c r="AHR55" s="427"/>
      <c r="AHS55" s="143"/>
      <c r="AHT55" s="143"/>
      <c r="AHU55" s="143"/>
      <c r="AHV55" s="143"/>
      <c r="AHW55" s="143"/>
      <c r="AHX55" s="427"/>
      <c r="AHY55" s="427"/>
      <c r="AHZ55" s="427"/>
      <c r="AIA55" s="143"/>
      <c r="AIB55" s="143"/>
      <c r="AIC55" s="143"/>
      <c r="AID55" s="143"/>
      <c r="AIE55" s="143"/>
      <c r="AIF55" s="427"/>
      <c r="AIG55" s="427"/>
      <c r="AIH55" s="427"/>
      <c r="AII55" s="143"/>
      <c r="AIJ55" s="143"/>
      <c r="AIK55" s="143"/>
      <c r="AIL55" s="143"/>
      <c r="AIM55" s="143"/>
      <c r="AIN55" s="427"/>
      <c r="AIO55" s="427"/>
      <c r="AIP55" s="427"/>
      <c r="AIQ55" s="143"/>
      <c r="AIR55" s="143"/>
      <c r="AIS55" s="143"/>
      <c r="AIT55" s="143"/>
      <c r="AIU55" s="143"/>
      <c r="AIV55" s="427"/>
      <c r="AIW55" s="427"/>
      <c r="AIX55" s="427"/>
      <c r="AIY55" s="143"/>
      <c r="AIZ55" s="143"/>
      <c r="AJA55" s="143"/>
      <c r="AJB55" s="143"/>
      <c r="AJC55" s="143"/>
      <c r="AJD55" s="427"/>
      <c r="AJE55" s="427"/>
      <c r="AJF55" s="427"/>
      <c r="AJG55" s="143"/>
      <c r="AJH55" s="143"/>
      <c r="AJI55" s="143"/>
      <c r="AJJ55" s="143"/>
      <c r="AJK55" s="143"/>
      <c r="AJL55" s="427"/>
      <c r="AJM55" s="427"/>
      <c r="AJN55" s="427"/>
      <c r="AJO55" s="143"/>
      <c r="AJP55" s="143"/>
      <c r="AJQ55" s="143"/>
      <c r="AJR55" s="143"/>
      <c r="AJS55" s="143"/>
      <c r="AJT55" s="427"/>
      <c r="AJU55" s="427"/>
      <c r="AJV55" s="427"/>
      <c r="AJW55" s="143"/>
      <c r="AJX55" s="143"/>
      <c r="AJY55" s="143"/>
      <c r="AJZ55" s="143"/>
      <c r="AKA55" s="143"/>
      <c r="AKB55" s="427"/>
      <c r="AKC55" s="427"/>
      <c r="AKD55" s="427"/>
      <c r="AKE55" s="143"/>
      <c r="AKF55" s="143"/>
      <c r="AKG55" s="143"/>
      <c r="AKH55" s="143"/>
      <c r="AKI55" s="143"/>
      <c r="AKJ55" s="427"/>
      <c r="AKK55" s="427"/>
      <c r="AKL55" s="427"/>
      <c r="AKM55" s="143"/>
      <c r="AKN55" s="143"/>
      <c r="AKO55" s="143"/>
      <c r="AKP55" s="143"/>
      <c r="AKQ55" s="143"/>
      <c r="AKR55" s="427"/>
      <c r="AKS55" s="427"/>
      <c r="AKT55" s="427"/>
      <c r="AKU55" s="143"/>
      <c r="AKV55" s="143"/>
      <c r="AKW55" s="143"/>
      <c r="AKX55" s="143"/>
      <c r="AKY55" s="143"/>
      <c r="AKZ55" s="427"/>
      <c r="ALA55" s="427"/>
      <c r="ALB55" s="427"/>
      <c r="ALC55" s="143"/>
      <c r="ALD55" s="143"/>
      <c r="ALE55" s="143"/>
      <c r="ALF55" s="143"/>
      <c r="ALG55" s="143"/>
      <c r="ALH55" s="427"/>
      <c r="ALI55" s="427"/>
      <c r="ALJ55" s="427"/>
      <c r="ALK55" s="143"/>
      <c r="ALL55" s="143"/>
      <c r="ALM55" s="143"/>
      <c r="ALN55" s="143"/>
      <c r="ALO55" s="143"/>
      <c r="ALP55" s="427"/>
      <c r="ALQ55" s="427"/>
      <c r="ALR55" s="427"/>
      <c r="ALS55" s="143"/>
      <c r="ALT55" s="143"/>
      <c r="ALU55" s="143"/>
      <c r="ALV55" s="143"/>
      <c r="ALW55" s="143"/>
      <c r="ALX55" s="427"/>
      <c r="ALY55" s="427"/>
      <c r="ALZ55" s="427"/>
      <c r="AMA55" s="143"/>
      <c r="AMB55" s="143"/>
      <c r="AMC55" s="143"/>
      <c r="AMD55" s="143"/>
      <c r="AME55" s="143"/>
      <c r="AMF55" s="427"/>
      <c r="AMG55" s="427"/>
      <c r="AMH55" s="427"/>
      <c r="AMI55" s="143"/>
      <c r="AMJ55" s="143"/>
      <c r="AMK55" s="143"/>
      <c r="AML55" s="143"/>
      <c r="AMM55" s="143"/>
      <c r="AMN55" s="427"/>
      <c r="AMO55" s="427"/>
      <c r="AMP55" s="427"/>
      <c r="AMQ55" s="143"/>
      <c r="AMR55" s="143"/>
      <c r="AMS55" s="143"/>
      <c r="AMT55" s="143"/>
      <c r="AMU55" s="143"/>
      <c r="AMV55" s="427"/>
      <c r="AMW55" s="427"/>
      <c r="AMX55" s="427"/>
      <c r="AMY55" s="143"/>
      <c r="AMZ55" s="143"/>
      <c r="ANA55" s="143"/>
      <c r="ANB55" s="143"/>
      <c r="ANC55" s="143"/>
      <c r="AND55" s="427"/>
      <c r="ANE55" s="427"/>
      <c r="ANF55" s="427"/>
      <c r="ANG55" s="143"/>
      <c r="ANH55" s="143"/>
      <c r="ANI55" s="143"/>
      <c r="ANJ55" s="143"/>
      <c r="ANK55" s="143"/>
      <c r="ANL55" s="427"/>
      <c r="ANM55" s="427"/>
      <c r="ANN55" s="427"/>
      <c r="ANO55" s="143"/>
      <c r="ANP55" s="143"/>
      <c r="ANQ55" s="143"/>
      <c r="ANR55" s="143"/>
      <c r="ANS55" s="143"/>
      <c r="ANT55" s="427"/>
      <c r="ANU55" s="427"/>
      <c r="ANV55" s="427"/>
      <c r="ANW55" s="143"/>
      <c r="ANX55" s="143"/>
      <c r="ANY55" s="143"/>
      <c r="ANZ55" s="143"/>
      <c r="AOA55" s="143"/>
      <c r="AOB55" s="427"/>
      <c r="AOC55" s="427"/>
      <c r="AOD55" s="427"/>
      <c r="AOE55" s="143"/>
      <c r="AOF55" s="143"/>
      <c r="AOG55" s="143"/>
      <c r="AOH55" s="143"/>
      <c r="AOI55" s="143"/>
      <c r="AOJ55" s="427"/>
      <c r="AOK55" s="427"/>
      <c r="AOL55" s="427"/>
      <c r="AOM55" s="143"/>
      <c r="AON55" s="143"/>
      <c r="AOO55" s="143"/>
      <c r="AOP55" s="143"/>
      <c r="AOQ55" s="143"/>
      <c r="AOR55" s="427"/>
      <c r="AOS55" s="427"/>
      <c r="AOT55" s="427"/>
      <c r="AOU55" s="143"/>
      <c r="AOV55" s="143"/>
      <c r="AOW55" s="143"/>
      <c r="AOX55" s="143"/>
      <c r="AOY55" s="143"/>
      <c r="AOZ55" s="427"/>
      <c r="APA55" s="427"/>
      <c r="APB55" s="427"/>
      <c r="APC55" s="143"/>
      <c r="APD55" s="143"/>
      <c r="APE55" s="143"/>
      <c r="APF55" s="143"/>
      <c r="APG55" s="143"/>
      <c r="APH55" s="427"/>
      <c r="API55" s="427"/>
      <c r="APJ55" s="427"/>
      <c r="APK55" s="143"/>
      <c r="APL55" s="143"/>
      <c r="APM55" s="143"/>
      <c r="APN55" s="143"/>
      <c r="APO55" s="143"/>
      <c r="APP55" s="427"/>
      <c r="APQ55" s="427"/>
      <c r="APR55" s="427"/>
      <c r="APS55" s="143"/>
      <c r="APT55" s="143"/>
      <c r="APU55" s="143"/>
      <c r="APV55" s="143"/>
      <c r="APW55" s="143"/>
      <c r="APX55" s="427"/>
      <c r="APY55" s="427"/>
      <c r="APZ55" s="427"/>
      <c r="AQA55" s="143"/>
      <c r="AQB55" s="143"/>
      <c r="AQC55" s="143"/>
      <c r="AQD55" s="143"/>
      <c r="AQE55" s="143"/>
      <c r="AQF55" s="427"/>
      <c r="AQG55" s="427"/>
      <c r="AQH55" s="427"/>
      <c r="AQI55" s="143"/>
      <c r="AQJ55" s="143"/>
      <c r="AQK55" s="143"/>
      <c r="AQL55" s="143"/>
      <c r="AQM55" s="143"/>
      <c r="AQN55" s="427"/>
      <c r="AQO55" s="427"/>
      <c r="AQP55" s="427"/>
      <c r="AQQ55" s="143"/>
      <c r="AQR55" s="143"/>
      <c r="AQS55" s="143"/>
      <c r="AQT55" s="143"/>
      <c r="AQU55" s="143"/>
      <c r="AQV55" s="427"/>
      <c r="AQW55" s="427"/>
      <c r="AQX55" s="427"/>
      <c r="AQY55" s="143"/>
      <c r="AQZ55" s="143"/>
      <c r="ARA55" s="143"/>
      <c r="ARB55" s="143"/>
      <c r="ARC55" s="143"/>
      <c r="ARD55" s="427"/>
      <c r="ARE55" s="427"/>
      <c r="ARF55" s="427"/>
      <c r="ARG55" s="143"/>
      <c r="ARH55" s="143"/>
      <c r="ARI55" s="143"/>
      <c r="ARJ55" s="143"/>
      <c r="ARK55" s="143"/>
      <c r="ARL55" s="427"/>
      <c r="ARM55" s="427"/>
      <c r="ARN55" s="427"/>
      <c r="ARO55" s="143"/>
      <c r="ARP55" s="143"/>
      <c r="ARQ55" s="143"/>
      <c r="ARR55" s="143"/>
      <c r="ARS55" s="143"/>
      <c r="ART55" s="427"/>
      <c r="ARU55" s="427"/>
      <c r="ARV55" s="427"/>
      <c r="ARW55" s="143"/>
      <c r="ARX55" s="143"/>
      <c r="ARY55" s="143"/>
      <c r="ARZ55" s="143"/>
      <c r="ASA55" s="143"/>
      <c r="ASB55" s="427"/>
      <c r="ASC55" s="427"/>
      <c r="ASD55" s="427"/>
      <c r="ASE55" s="143"/>
      <c r="ASF55" s="143"/>
      <c r="ASG55" s="143"/>
      <c r="ASH55" s="143"/>
      <c r="ASI55" s="143"/>
      <c r="ASJ55" s="427"/>
      <c r="ASK55" s="427"/>
      <c r="ASL55" s="427"/>
      <c r="ASM55" s="143"/>
      <c r="ASN55" s="143"/>
      <c r="ASO55" s="143"/>
      <c r="ASP55" s="143"/>
      <c r="ASQ55" s="143"/>
      <c r="ASR55" s="427"/>
      <c r="ASS55" s="427"/>
      <c r="AST55" s="427"/>
      <c r="ASU55" s="143"/>
      <c r="ASV55" s="143"/>
      <c r="ASW55" s="143"/>
      <c r="ASX55" s="143"/>
      <c r="ASY55" s="143"/>
      <c r="ASZ55" s="427"/>
      <c r="ATA55" s="427"/>
      <c r="ATB55" s="427"/>
      <c r="ATC55" s="143"/>
      <c r="ATD55" s="143"/>
      <c r="ATE55" s="143"/>
      <c r="ATF55" s="143"/>
      <c r="ATG55" s="143"/>
      <c r="ATH55" s="427"/>
      <c r="ATI55" s="427"/>
      <c r="ATJ55" s="427"/>
      <c r="ATK55" s="143"/>
      <c r="ATL55" s="143"/>
      <c r="ATM55" s="143"/>
      <c r="ATN55" s="143"/>
      <c r="ATO55" s="143"/>
      <c r="ATP55" s="427"/>
      <c r="ATQ55" s="427"/>
      <c r="ATR55" s="427"/>
      <c r="ATS55" s="143"/>
      <c r="ATT55" s="143"/>
      <c r="ATU55" s="143"/>
      <c r="ATV55" s="143"/>
      <c r="ATW55" s="143"/>
      <c r="ATX55" s="427"/>
      <c r="ATY55" s="427"/>
      <c r="ATZ55" s="427"/>
      <c r="AUA55" s="143"/>
      <c r="AUB55" s="143"/>
      <c r="AUC55" s="143"/>
      <c r="AUD55" s="143"/>
      <c r="AUE55" s="143"/>
      <c r="AUF55" s="427"/>
      <c r="AUG55" s="427"/>
      <c r="AUH55" s="427"/>
      <c r="AUI55" s="143"/>
      <c r="AUJ55" s="143"/>
      <c r="AUK55" s="143"/>
      <c r="AUL55" s="143"/>
      <c r="AUM55" s="143"/>
      <c r="AUN55" s="427"/>
      <c r="AUO55" s="427"/>
      <c r="AUP55" s="427"/>
      <c r="AUQ55" s="143"/>
      <c r="AUR55" s="143"/>
      <c r="AUS55" s="143"/>
      <c r="AUT55" s="143"/>
      <c r="AUU55" s="143"/>
      <c r="AUV55" s="427"/>
      <c r="AUW55" s="427"/>
      <c r="AUX55" s="427"/>
      <c r="AUY55" s="143"/>
      <c r="AUZ55" s="143"/>
      <c r="AVA55" s="143"/>
      <c r="AVB55" s="143"/>
      <c r="AVC55" s="143"/>
      <c r="AVD55" s="427"/>
      <c r="AVE55" s="427"/>
      <c r="AVF55" s="427"/>
      <c r="AVG55" s="143"/>
      <c r="AVH55" s="143"/>
      <c r="AVI55" s="143"/>
      <c r="AVJ55" s="143"/>
      <c r="AVK55" s="143"/>
      <c r="AVL55" s="427"/>
      <c r="AVM55" s="427"/>
      <c r="AVN55" s="427"/>
      <c r="AVO55" s="143"/>
      <c r="AVP55" s="143"/>
      <c r="AVQ55" s="143"/>
      <c r="AVR55" s="143"/>
      <c r="AVS55" s="143"/>
      <c r="AVT55" s="427"/>
      <c r="AVU55" s="427"/>
      <c r="AVV55" s="427"/>
      <c r="AVW55" s="143"/>
      <c r="AVX55" s="143"/>
      <c r="AVY55" s="143"/>
      <c r="AVZ55" s="143"/>
      <c r="AWA55" s="143"/>
      <c r="AWB55" s="427"/>
      <c r="AWC55" s="427"/>
      <c r="AWD55" s="427"/>
      <c r="AWE55" s="143"/>
      <c r="AWF55" s="143"/>
      <c r="AWG55" s="143"/>
      <c r="AWH55" s="143"/>
      <c r="AWI55" s="143"/>
      <c r="AWJ55" s="427"/>
      <c r="AWK55" s="427"/>
      <c r="AWL55" s="427"/>
      <c r="AWM55" s="143"/>
      <c r="AWN55" s="143"/>
      <c r="AWO55" s="143"/>
      <c r="AWP55" s="143"/>
      <c r="AWQ55" s="143"/>
      <c r="AWR55" s="427"/>
      <c r="AWS55" s="427"/>
      <c r="AWT55" s="427"/>
      <c r="AWU55" s="143"/>
      <c r="AWV55" s="143"/>
      <c r="AWW55" s="143"/>
      <c r="AWX55" s="143"/>
      <c r="AWY55" s="143"/>
      <c r="AWZ55" s="427"/>
      <c r="AXA55" s="427"/>
      <c r="AXB55" s="427"/>
      <c r="AXC55" s="143"/>
      <c r="AXD55" s="143"/>
      <c r="AXE55" s="143"/>
      <c r="AXF55" s="143"/>
      <c r="AXG55" s="143"/>
      <c r="AXH55" s="427"/>
      <c r="AXI55" s="427"/>
      <c r="AXJ55" s="427"/>
      <c r="AXK55" s="143"/>
      <c r="AXL55" s="143"/>
      <c r="AXM55" s="143"/>
      <c r="AXN55" s="143"/>
      <c r="AXO55" s="143"/>
      <c r="AXP55" s="427"/>
      <c r="AXQ55" s="427"/>
      <c r="AXR55" s="427"/>
      <c r="AXS55" s="143"/>
      <c r="AXT55" s="143"/>
      <c r="AXU55" s="143"/>
      <c r="AXV55" s="143"/>
      <c r="AXW55" s="143"/>
      <c r="AXX55" s="427"/>
      <c r="AXY55" s="427"/>
      <c r="AXZ55" s="427"/>
      <c r="AYA55" s="143"/>
      <c r="AYB55" s="143"/>
      <c r="AYC55" s="143"/>
      <c r="AYD55" s="143"/>
      <c r="AYE55" s="143"/>
      <c r="AYF55" s="427"/>
      <c r="AYG55" s="427"/>
      <c r="AYH55" s="427"/>
      <c r="AYI55" s="143"/>
      <c r="AYJ55" s="143"/>
      <c r="AYK55" s="143"/>
      <c r="AYL55" s="143"/>
      <c r="AYM55" s="143"/>
      <c r="AYN55" s="427"/>
      <c r="AYO55" s="427"/>
      <c r="AYP55" s="427"/>
      <c r="AYQ55" s="143"/>
      <c r="AYR55" s="143"/>
      <c r="AYS55" s="143"/>
      <c r="AYT55" s="143"/>
      <c r="AYU55" s="143"/>
      <c r="AYV55" s="427"/>
      <c r="AYW55" s="427"/>
      <c r="AYX55" s="427"/>
      <c r="AYY55" s="143"/>
      <c r="AYZ55" s="143"/>
      <c r="AZA55" s="143"/>
      <c r="AZB55" s="143"/>
      <c r="AZC55" s="143"/>
      <c r="AZD55" s="427"/>
      <c r="AZE55" s="427"/>
      <c r="AZF55" s="427"/>
      <c r="AZG55" s="143"/>
      <c r="AZH55" s="143"/>
      <c r="AZI55" s="143"/>
      <c r="AZJ55" s="143"/>
      <c r="AZK55" s="143"/>
      <c r="AZL55" s="427"/>
      <c r="AZM55" s="427"/>
      <c r="AZN55" s="427"/>
      <c r="AZO55" s="143"/>
      <c r="AZP55" s="143"/>
      <c r="AZQ55" s="143"/>
      <c r="AZR55" s="143"/>
      <c r="AZS55" s="143"/>
      <c r="AZT55" s="427"/>
      <c r="AZU55" s="427"/>
      <c r="AZV55" s="427"/>
      <c r="AZW55" s="143"/>
      <c r="AZX55" s="143"/>
      <c r="AZY55" s="143"/>
      <c r="AZZ55" s="143"/>
      <c r="BAA55" s="143"/>
      <c r="BAB55" s="427"/>
      <c r="BAC55" s="427"/>
      <c r="BAD55" s="427"/>
      <c r="BAE55" s="143"/>
      <c r="BAF55" s="143"/>
      <c r="BAG55" s="143"/>
      <c r="BAH55" s="143"/>
      <c r="BAI55" s="143"/>
      <c r="BAJ55" s="427"/>
      <c r="BAK55" s="427"/>
      <c r="BAL55" s="427"/>
      <c r="BAM55" s="143"/>
      <c r="BAN55" s="143"/>
      <c r="BAO55" s="143"/>
      <c r="BAP55" s="143"/>
      <c r="BAQ55" s="143"/>
      <c r="BAR55" s="427"/>
      <c r="BAS55" s="427"/>
      <c r="BAT55" s="427"/>
      <c r="BAU55" s="143"/>
      <c r="BAV55" s="143"/>
      <c r="BAW55" s="143"/>
      <c r="BAX55" s="143"/>
      <c r="BAY55" s="143"/>
      <c r="BAZ55" s="427"/>
      <c r="BBA55" s="427"/>
      <c r="BBB55" s="427"/>
      <c r="BBC55" s="143"/>
      <c r="BBD55" s="143"/>
      <c r="BBE55" s="143"/>
      <c r="BBF55" s="143"/>
      <c r="BBG55" s="143"/>
      <c r="BBH55" s="427"/>
      <c r="BBI55" s="427"/>
      <c r="BBJ55" s="427"/>
      <c r="BBK55" s="143"/>
      <c r="BBL55" s="143"/>
      <c r="BBM55" s="143"/>
      <c r="BBN55" s="143"/>
      <c r="BBO55" s="143"/>
      <c r="BBP55" s="427"/>
      <c r="BBQ55" s="427"/>
      <c r="BBR55" s="427"/>
      <c r="BBS55" s="143"/>
      <c r="BBT55" s="143"/>
      <c r="BBU55" s="143"/>
      <c r="BBV55" s="143"/>
      <c r="BBW55" s="143"/>
      <c r="BBX55" s="427"/>
      <c r="BBY55" s="427"/>
      <c r="BBZ55" s="427"/>
      <c r="BCA55" s="143"/>
      <c r="BCB55" s="143"/>
      <c r="BCC55" s="143"/>
      <c r="BCD55" s="143"/>
      <c r="BCE55" s="143"/>
      <c r="BCF55" s="427"/>
      <c r="BCG55" s="427"/>
      <c r="BCH55" s="427"/>
      <c r="BCI55" s="143"/>
      <c r="BCJ55" s="143"/>
      <c r="BCK55" s="143"/>
      <c r="BCL55" s="143"/>
      <c r="BCM55" s="143"/>
      <c r="BCN55" s="427"/>
      <c r="BCO55" s="427"/>
      <c r="BCP55" s="427"/>
      <c r="BCQ55" s="143"/>
      <c r="BCR55" s="143"/>
      <c r="BCS55" s="143"/>
      <c r="BCT55" s="143"/>
      <c r="BCU55" s="143"/>
      <c r="BCV55" s="427"/>
      <c r="BCW55" s="427"/>
      <c r="BCX55" s="427"/>
      <c r="BCY55" s="143"/>
      <c r="BCZ55" s="143"/>
      <c r="BDA55" s="143"/>
      <c r="BDB55" s="143"/>
      <c r="BDC55" s="143"/>
      <c r="BDD55" s="427"/>
      <c r="BDE55" s="427"/>
      <c r="BDF55" s="427"/>
      <c r="BDG55" s="143"/>
      <c r="BDH55" s="143"/>
      <c r="BDI55" s="143"/>
      <c r="BDJ55" s="143"/>
      <c r="BDK55" s="143"/>
      <c r="BDL55" s="427"/>
      <c r="BDM55" s="427"/>
      <c r="BDN55" s="427"/>
      <c r="BDO55" s="143"/>
      <c r="BDP55" s="143"/>
      <c r="BDQ55" s="143"/>
      <c r="BDR55" s="143"/>
      <c r="BDS55" s="143"/>
      <c r="BDT55" s="427"/>
      <c r="BDU55" s="427"/>
      <c r="BDV55" s="427"/>
      <c r="BDW55" s="143"/>
      <c r="BDX55" s="143"/>
      <c r="BDY55" s="143"/>
      <c r="BDZ55" s="143"/>
      <c r="BEA55" s="143"/>
      <c r="BEB55" s="427"/>
      <c r="BEC55" s="427"/>
      <c r="BED55" s="427"/>
      <c r="BEE55" s="143"/>
      <c r="BEF55" s="143"/>
      <c r="BEG55" s="143"/>
      <c r="BEH55" s="143"/>
      <c r="BEI55" s="143"/>
      <c r="BEJ55" s="427"/>
      <c r="BEK55" s="427"/>
      <c r="BEL55" s="427"/>
      <c r="BEM55" s="143"/>
      <c r="BEN55" s="143"/>
      <c r="BEO55" s="143"/>
      <c r="BEP55" s="143"/>
      <c r="BEQ55" s="143"/>
      <c r="BER55" s="427"/>
      <c r="BES55" s="427"/>
      <c r="BET55" s="427"/>
      <c r="BEU55" s="143"/>
      <c r="BEV55" s="143"/>
      <c r="BEW55" s="143"/>
      <c r="BEX55" s="143"/>
      <c r="BEY55" s="143"/>
      <c r="BEZ55" s="427"/>
      <c r="BFA55" s="427"/>
      <c r="BFB55" s="427"/>
      <c r="BFC55" s="143"/>
      <c r="BFD55" s="143"/>
      <c r="BFE55" s="143"/>
      <c r="BFF55" s="143"/>
      <c r="BFG55" s="143"/>
      <c r="BFH55" s="427"/>
      <c r="BFI55" s="427"/>
      <c r="BFJ55" s="427"/>
      <c r="BFK55" s="143"/>
      <c r="BFL55" s="143"/>
      <c r="BFM55" s="143"/>
      <c r="BFN55" s="143"/>
      <c r="BFO55" s="143"/>
      <c r="BFP55" s="427"/>
      <c r="BFQ55" s="427"/>
      <c r="BFR55" s="427"/>
      <c r="BFS55" s="143"/>
      <c r="BFT55" s="143"/>
      <c r="BFU55" s="143"/>
      <c r="BFV55" s="143"/>
      <c r="BFW55" s="143"/>
      <c r="BFX55" s="427"/>
      <c r="BFY55" s="427"/>
      <c r="BFZ55" s="427"/>
      <c r="BGA55" s="143"/>
      <c r="BGB55" s="143"/>
      <c r="BGC55" s="143"/>
      <c r="BGD55" s="143"/>
      <c r="BGE55" s="143"/>
      <c r="BGF55" s="427"/>
      <c r="BGG55" s="427"/>
      <c r="BGH55" s="427"/>
      <c r="BGI55" s="143"/>
      <c r="BGJ55" s="143"/>
      <c r="BGK55" s="143"/>
      <c r="BGL55" s="143"/>
      <c r="BGM55" s="143"/>
      <c r="BGN55" s="427"/>
      <c r="BGO55" s="427"/>
      <c r="BGP55" s="427"/>
      <c r="BGQ55" s="143"/>
      <c r="BGR55" s="143"/>
      <c r="BGS55" s="143"/>
      <c r="BGT55" s="143"/>
      <c r="BGU55" s="143"/>
      <c r="BGV55" s="427"/>
      <c r="BGW55" s="427"/>
      <c r="BGX55" s="427"/>
      <c r="BGY55" s="143"/>
      <c r="BGZ55" s="143"/>
      <c r="BHA55" s="143"/>
      <c r="BHB55" s="143"/>
      <c r="BHC55" s="143"/>
      <c r="BHD55" s="427"/>
      <c r="BHE55" s="427"/>
      <c r="BHF55" s="427"/>
      <c r="BHG55" s="143"/>
      <c r="BHH55" s="143"/>
      <c r="BHI55" s="143"/>
      <c r="BHJ55" s="143"/>
      <c r="BHK55" s="143"/>
      <c r="BHL55" s="427"/>
      <c r="BHM55" s="427"/>
      <c r="BHN55" s="427"/>
      <c r="BHO55" s="143"/>
      <c r="BHP55" s="143"/>
      <c r="BHQ55" s="143"/>
      <c r="BHR55" s="143"/>
      <c r="BHS55" s="143"/>
      <c r="BHT55" s="427"/>
      <c r="BHU55" s="427"/>
      <c r="BHV55" s="427"/>
      <c r="BHW55" s="143"/>
      <c r="BHX55" s="143"/>
      <c r="BHY55" s="143"/>
      <c r="BHZ55" s="143"/>
      <c r="BIA55" s="143"/>
      <c r="BIB55" s="427"/>
      <c r="BIC55" s="427"/>
      <c r="BID55" s="427"/>
      <c r="BIE55" s="143"/>
      <c r="BIF55" s="143"/>
      <c r="BIG55" s="143"/>
      <c r="BIH55" s="143"/>
      <c r="BII55" s="143"/>
      <c r="BIJ55" s="427"/>
      <c r="BIK55" s="427"/>
      <c r="BIL55" s="427"/>
      <c r="BIM55" s="143"/>
      <c r="BIN55" s="143"/>
      <c r="BIO55" s="143"/>
      <c r="BIP55" s="143"/>
      <c r="BIQ55" s="143"/>
      <c r="BIR55" s="427"/>
      <c r="BIS55" s="427"/>
      <c r="BIT55" s="427"/>
      <c r="BIU55" s="143"/>
      <c r="BIV55" s="143"/>
      <c r="BIW55" s="143"/>
      <c r="BIX55" s="143"/>
      <c r="BIY55" s="143"/>
      <c r="BIZ55" s="427"/>
      <c r="BJA55" s="427"/>
      <c r="BJB55" s="427"/>
      <c r="BJC55" s="143"/>
      <c r="BJD55" s="143"/>
      <c r="BJE55" s="143"/>
      <c r="BJF55" s="143"/>
      <c r="BJG55" s="143"/>
      <c r="BJH55" s="427"/>
      <c r="BJI55" s="427"/>
      <c r="BJJ55" s="427"/>
      <c r="BJK55" s="143"/>
      <c r="BJL55" s="143"/>
      <c r="BJM55" s="143"/>
      <c r="BJN55" s="143"/>
      <c r="BJO55" s="143"/>
      <c r="BJP55" s="427"/>
      <c r="BJQ55" s="427"/>
      <c r="BJR55" s="427"/>
      <c r="BJS55" s="143"/>
      <c r="BJT55" s="143"/>
      <c r="BJU55" s="143"/>
      <c r="BJV55" s="143"/>
      <c r="BJW55" s="143"/>
      <c r="BJX55" s="427"/>
      <c r="BJY55" s="427"/>
      <c r="BJZ55" s="427"/>
      <c r="BKA55" s="143"/>
      <c r="BKB55" s="143"/>
      <c r="BKC55" s="143"/>
      <c r="BKD55" s="143"/>
      <c r="BKE55" s="143"/>
      <c r="BKF55" s="427"/>
      <c r="BKG55" s="427"/>
      <c r="BKH55" s="427"/>
      <c r="BKI55" s="143"/>
      <c r="BKJ55" s="143"/>
      <c r="BKK55" s="143"/>
      <c r="BKL55" s="143"/>
      <c r="BKM55" s="143"/>
      <c r="BKN55" s="427"/>
      <c r="BKO55" s="427"/>
      <c r="BKP55" s="427"/>
      <c r="BKQ55" s="143"/>
      <c r="BKR55" s="143"/>
      <c r="BKS55" s="143"/>
      <c r="BKT55" s="143"/>
      <c r="BKU55" s="143"/>
      <c r="BKV55" s="427"/>
      <c r="BKW55" s="427"/>
      <c r="BKX55" s="427"/>
      <c r="BKY55" s="143"/>
      <c r="BKZ55" s="143"/>
      <c r="BLA55" s="143"/>
      <c r="BLB55" s="143"/>
      <c r="BLC55" s="143"/>
      <c r="BLD55" s="427"/>
      <c r="BLE55" s="427"/>
      <c r="BLF55" s="427"/>
      <c r="BLG55" s="143"/>
      <c r="BLH55" s="143"/>
      <c r="BLI55" s="143"/>
      <c r="BLJ55" s="143"/>
      <c r="BLK55" s="143"/>
      <c r="BLL55" s="427"/>
      <c r="BLM55" s="427"/>
      <c r="BLN55" s="427"/>
      <c r="BLO55" s="143"/>
      <c r="BLP55" s="143"/>
      <c r="BLQ55" s="143"/>
      <c r="BLR55" s="143"/>
      <c r="BLS55" s="143"/>
      <c r="BLT55" s="427"/>
      <c r="BLU55" s="427"/>
      <c r="BLV55" s="427"/>
      <c r="BLW55" s="143"/>
      <c r="BLX55" s="143"/>
      <c r="BLY55" s="143"/>
      <c r="BLZ55" s="143"/>
      <c r="BMA55" s="143"/>
      <c r="BMB55" s="427"/>
      <c r="BMC55" s="427"/>
      <c r="BMD55" s="427"/>
      <c r="BME55" s="143"/>
      <c r="BMF55" s="143"/>
      <c r="BMG55" s="143"/>
      <c r="BMH55" s="143"/>
      <c r="BMI55" s="143"/>
      <c r="BMJ55" s="427"/>
      <c r="BMK55" s="427"/>
      <c r="BML55" s="427"/>
      <c r="BMM55" s="143"/>
      <c r="BMN55" s="143"/>
      <c r="BMO55" s="143"/>
      <c r="BMP55" s="143"/>
      <c r="BMQ55" s="143"/>
      <c r="BMR55" s="427"/>
      <c r="BMS55" s="427"/>
      <c r="BMT55" s="427"/>
      <c r="BMU55" s="143"/>
      <c r="BMV55" s="143"/>
      <c r="BMW55" s="143"/>
      <c r="BMX55" s="143"/>
      <c r="BMY55" s="143"/>
      <c r="BMZ55" s="427"/>
      <c r="BNA55" s="427"/>
      <c r="BNB55" s="427"/>
      <c r="BNC55" s="143"/>
      <c r="BND55" s="143"/>
      <c r="BNE55" s="143"/>
      <c r="BNF55" s="143"/>
      <c r="BNG55" s="143"/>
      <c r="BNH55" s="427"/>
      <c r="BNI55" s="427"/>
      <c r="BNJ55" s="427"/>
      <c r="BNK55" s="143"/>
      <c r="BNL55" s="143"/>
      <c r="BNM55" s="143"/>
      <c r="BNN55" s="143"/>
      <c r="BNO55" s="143"/>
      <c r="BNP55" s="427"/>
      <c r="BNQ55" s="427"/>
      <c r="BNR55" s="427"/>
      <c r="BNS55" s="143"/>
      <c r="BNT55" s="143"/>
      <c r="BNU55" s="143"/>
      <c r="BNV55" s="143"/>
      <c r="BNW55" s="143"/>
      <c r="BNX55" s="427"/>
      <c r="BNY55" s="427"/>
      <c r="BNZ55" s="427"/>
      <c r="BOA55" s="143"/>
      <c r="BOB55" s="143"/>
      <c r="BOC55" s="143"/>
      <c r="BOD55" s="143"/>
      <c r="BOE55" s="143"/>
      <c r="BOF55" s="427"/>
      <c r="BOG55" s="427"/>
      <c r="BOH55" s="427"/>
      <c r="BOI55" s="143"/>
      <c r="BOJ55" s="143"/>
      <c r="BOK55" s="143"/>
      <c r="BOL55" s="143"/>
      <c r="BOM55" s="143"/>
      <c r="BON55" s="427"/>
      <c r="BOO55" s="427"/>
      <c r="BOP55" s="427"/>
      <c r="BOQ55" s="143"/>
      <c r="BOR55" s="143"/>
      <c r="BOS55" s="143"/>
      <c r="BOT55" s="143"/>
      <c r="BOU55" s="143"/>
      <c r="BOV55" s="427"/>
      <c r="BOW55" s="427"/>
      <c r="BOX55" s="427"/>
      <c r="BOY55" s="143"/>
      <c r="BOZ55" s="143"/>
      <c r="BPA55" s="143"/>
      <c r="BPB55" s="143"/>
      <c r="BPC55" s="143"/>
      <c r="BPD55" s="427"/>
      <c r="BPE55" s="427"/>
      <c r="BPF55" s="427"/>
      <c r="BPG55" s="143"/>
      <c r="BPH55" s="143"/>
      <c r="BPI55" s="143"/>
      <c r="BPJ55" s="143"/>
      <c r="BPK55" s="143"/>
      <c r="BPL55" s="427"/>
      <c r="BPM55" s="427"/>
      <c r="BPN55" s="427"/>
      <c r="BPO55" s="143"/>
      <c r="BPP55" s="143"/>
      <c r="BPQ55" s="143"/>
      <c r="BPR55" s="143"/>
      <c r="BPS55" s="143"/>
      <c r="BPT55" s="427"/>
      <c r="BPU55" s="427"/>
      <c r="BPV55" s="427"/>
      <c r="BPW55" s="143"/>
      <c r="BPX55" s="143"/>
      <c r="BPY55" s="143"/>
      <c r="BPZ55" s="143"/>
      <c r="BQA55" s="143"/>
      <c r="BQB55" s="427"/>
      <c r="BQC55" s="427"/>
      <c r="BQD55" s="427"/>
      <c r="BQE55" s="143"/>
      <c r="BQF55" s="143"/>
      <c r="BQG55" s="143"/>
      <c r="BQH55" s="143"/>
      <c r="BQI55" s="143"/>
      <c r="BQJ55" s="427"/>
      <c r="BQK55" s="427"/>
      <c r="BQL55" s="427"/>
      <c r="BQM55" s="143"/>
      <c r="BQN55" s="143"/>
      <c r="BQO55" s="143"/>
      <c r="BQP55" s="143"/>
      <c r="BQQ55" s="143"/>
      <c r="BQR55" s="427"/>
      <c r="BQS55" s="427"/>
      <c r="BQT55" s="427"/>
      <c r="BQU55" s="143"/>
      <c r="BQV55" s="143"/>
      <c r="BQW55" s="143"/>
      <c r="BQX55" s="143"/>
      <c r="BQY55" s="143"/>
      <c r="BQZ55" s="427"/>
      <c r="BRA55" s="427"/>
      <c r="BRB55" s="427"/>
      <c r="BRC55" s="143"/>
      <c r="BRD55" s="143"/>
      <c r="BRE55" s="143"/>
      <c r="BRF55" s="143"/>
      <c r="BRG55" s="143"/>
      <c r="BRH55" s="427"/>
      <c r="BRI55" s="427"/>
      <c r="BRJ55" s="427"/>
      <c r="BRK55" s="143"/>
      <c r="BRL55" s="143"/>
      <c r="BRM55" s="143"/>
      <c r="BRN55" s="143"/>
      <c r="BRO55" s="143"/>
      <c r="BRP55" s="427"/>
      <c r="BRQ55" s="427"/>
      <c r="BRR55" s="427"/>
      <c r="BRS55" s="143"/>
      <c r="BRT55" s="143"/>
      <c r="BRU55" s="143"/>
      <c r="BRV55" s="143"/>
      <c r="BRW55" s="143"/>
      <c r="BRX55" s="427"/>
      <c r="BRY55" s="427"/>
      <c r="BRZ55" s="427"/>
      <c r="BSA55" s="143"/>
      <c r="BSB55" s="143"/>
      <c r="BSC55" s="143"/>
      <c r="BSD55" s="143"/>
      <c r="BSE55" s="143"/>
      <c r="BSF55" s="427"/>
      <c r="BSG55" s="427"/>
      <c r="BSH55" s="427"/>
      <c r="BSI55" s="143"/>
      <c r="BSJ55" s="143"/>
      <c r="BSK55" s="143"/>
      <c r="BSL55" s="143"/>
      <c r="BSM55" s="143"/>
      <c r="BSN55" s="427"/>
      <c r="BSO55" s="427"/>
      <c r="BSP55" s="427"/>
      <c r="BSQ55" s="143"/>
      <c r="BSR55" s="143"/>
      <c r="BSS55" s="143"/>
      <c r="BST55" s="143"/>
      <c r="BSU55" s="143"/>
      <c r="BSV55" s="427"/>
      <c r="BSW55" s="427"/>
      <c r="BSX55" s="427"/>
      <c r="BSY55" s="143"/>
      <c r="BSZ55" s="143"/>
      <c r="BTA55" s="143"/>
      <c r="BTB55" s="143"/>
      <c r="BTC55" s="143"/>
      <c r="BTD55" s="427"/>
      <c r="BTE55" s="427"/>
      <c r="BTF55" s="427"/>
      <c r="BTG55" s="143"/>
      <c r="BTH55" s="143"/>
      <c r="BTI55" s="143"/>
      <c r="BTJ55" s="143"/>
      <c r="BTK55" s="143"/>
      <c r="BTL55" s="427"/>
      <c r="BTM55" s="427"/>
      <c r="BTN55" s="427"/>
      <c r="BTO55" s="143"/>
      <c r="BTP55" s="143"/>
      <c r="BTQ55" s="143"/>
      <c r="BTR55" s="143"/>
      <c r="BTS55" s="143"/>
      <c r="BTT55" s="427"/>
      <c r="BTU55" s="427"/>
      <c r="BTV55" s="427"/>
      <c r="BTW55" s="143"/>
      <c r="BTX55" s="143"/>
      <c r="BTY55" s="143"/>
      <c r="BTZ55" s="143"/>
      <c r="BUA55" s="143"/>
      <c r="BUB55" s="427"/>
      <c r="BUC55" s="427"/>
      <c r="BUD55" s="427"/>
      <c r="BUE55" s="143"/>
      <c r="BUF55" s="143"/>
      <c r="BUG55" s="143"/>
      <c r="BUH55" s="143"/>
      <c r="BUI55" s="143"/>
      <c r="BUJ55" s="427"/>
      <c r="BUK55" s="427"/>
      <c r="BUL55" s="427"/>
      <c r="BUM55" s="143"/>
      <c r="BUN55" s="143"/>
      <c r="BUO55" s="143"/>
      <c r="BUP55" s="143"/>
      <c r="BUQ55" s="143"/>
      <c r="BUR55" s="427"/>
      <c r="BUS55" s="427"/>
      <c r="BUT55" s="427"/>
      <c r="BUU55" s="143"/>
      <c r="BUV55" s="143"/>
      <c r="BUW55" s="143"/>
      <c r="BUX55" s="143"/>
      <c r="BUY55" s="143"/>
      <c r="BUZ55" s="427"/>
      <c r="BVA55" s="427"/>
      <c r="BVB55" s="427"/>
      <c r="BVC55" s="143"/>
      <c r="BVD55" s="143"/>
      <c r="BVE55" s="143"/>
      <c r="BVF55" s="143"/>
      <c r="BVG55" s="143"/>
      <c r="BVH55" s="427"/>
      <c r="BVI55" s="427"/>
      <c r="BVJ55" s="427"/>
      <c r="BVK55" s="143"/>
      <c r="BVL55" s="143"/>
      <c r="BVM55" s="143"/>
      <c r="BVN55" s="143"/>
      <c r="BVO55" s="143"/>
      <c r="BVP55" s="427"/>
      <c r="BVQ55" s="427"/>
      <c r="BVR55" s="427"/>
      <c r="BVS55" s="143"/>
      <c r="BVT55" s="143"/>
      <c r="BVU55" s="143"/>
      <c r="BVV55" s="143"/>
      <c r="BVW55" s="143"/>
      <c r="BVX55" s="427"/>
      <c r="BVY55" s="427"/>
      <c r="BVZ55" s="427"/>
      <c r="BWA55" s="143"/>
      <c r="BWB55" s="143"/>
      <c r="BWC55" s="143"/>
      <c r="BWD55" s="143"/>
      <c r="BWE55" s="143"/>
      <c r="BWF55" s="427"/>
      <c r="BWG55" s="427"/>
      <c r="BWH55" s="427"/>
      <c r="BWI55" s="143"/>
      <c r="BWJ55" s="143"/>
      <c r="BWK55" s="143"/>
      <c r="BWL55" s="143"/>
      <c r="BWM55" s="143"/>
      <c r="BWN55" s="427"/>
      <c r="BWO55" s="427"/>
      <c r="BWP55" s="427"/>
      <c r="BWQ55" s="143"/>
      <c r="BWR55" s="143"/>
      <c r="BWS55" s="143"/>
      <c r="BWT55" s="143"/>
      <c r="BWU55" s="143"/>
      <c r="BWV55" s="427"/>
      <c r="BWW55" s="427"/>
      <c r="BWX55" s="427"/>
      <c r="BWY55" s="143"/>
      <c r="BWZ55" s="143"/>
      <c r="BXA55" s="143"/>
      <c r="BXB55" s="143"/>
      <c r="BXC55" s="143"/>
      <c r="BXD55" s="427"/>
      <c r="BXE55" s="427"/>
      <c r="BXF55" s="427"/>
      <c r="BXG55" s="143"/>
      <c r="BXH55" s="143"/>
      <c r="BXI55" s="143"/>
      <c r="BXJ55" s="143"/>
      <c r="BXK55" s="143"/>
      <c r="BXL55" s="427"/>
      <c r="BXM55" s="427"/>
      <c r="BXN55" s="427"/>
      <c r="BXO55" s="143"/>
      <c r="BXP55" s="143"/>
      <c r="BXQ55" s="143"/>
      <c r="BXR55" s="143"/>
      <c r="BXS55" s="143"/>
      <c r="BXT55" s="427"/>
      <c r="BXU55" s="427"/>
      <c r="BXV55" s="427"/>
      <c r="BXW55" s="143"/>
      <c r="BXX55" s="143"/>
      <c r="BXY55" s="143"/>
      <c r="BXZ55" s="143"/>
      <c r="BYA55" s="143"/>
      <c r="BYB55" s="427"/>
      <c r="BYC55" s="427"/>
      <c r="BYD55" s="427"/>
      <c r="BYE55" s="143"/>
      <c r="BYF55" s="143"/>
      <c r="BYG55" s="143"/>
      <c r="BYH55" s="143"/>
      <c r="BYI55" s="143"/>
      <c r="BYJ55" s="427"/>
      <c r="BYK55" s="427"/>
      <c r="BYL55" s="427"/>
      <c r="BYM55" s="143"/>
      <c r="BYN55" s="143"/>
      <c r="BYO55" s="143"/>
      <c r="BYP55" s="143"/>
      <c r="BYQ55" s="143"/>
      <c r="BYR55" s="427"/>
      <c r="BYS55" s="427"/>
      <c r="BYT55" s="427"/>
      <c r="BYU55" s="143"/>
      <c r="BYV55" s="143"/>
      <c r="BYW55" s="143"/>
      <c r="BYX55" s="143"/>
      <c r="BYY55" s="143"/>
      <c r="BYZ55" s="427"/>
      <c r="BZA55" s="427"/>
      <c r="BZB55" s="427"/>
      <c r="BZC55" s="143"/>
      <c r="BZD55" s="143"/>
      <c r="BZE55" s="143"/>
      <c r="BZF55" s="143"/>
      <c r="BZG55" s="143"/>
      <c r="BZH55" s="427"/>
      <c r="BZI55" s="427"/>
      <c r="BZJ55" s="427"/>
      <c r="BZK55" s="143"/>
      <c r="BZL55" s="143"/>
      <c r="BZM55" s="143"/>
      <c r="BZN55" s="143"/>
      <c r="BZO55" s="143"/>
      <c r="BZP55" s="427"/>
      <c r="BZQ55" s="427"/>
      <c r="BZR55" s="427"/>
      <c r="BZS55" s="143"/>
      <c r="BZT55" s="143"/>
      <c r="BZU55" s="143"/>
      <c r="BZV55" s="143"/>
      <c r="BZW55" s="143"/>
      <c r="BZX55" s="427"/>
      <c r="BZY55" s="427"/>
      <c r="BZZ55" s="427"/>
      <c r="CAA55" s="143"/>
      <c r="CAB55" s="143"/>
      <c r="CAC55" s="143"/>
      <c r="CAD55" s="143"/>
      <c r="CAE55" s="143"/>
      <c r="CAF55" s="427"/>
      <c r="CAG55" s="427"/>
      <c r="CAH55" s="427"/>
      <c r="CAI55" s="143"/>
      <c r="CAJ55" s="143"/>
      <c r="CAK55" s="143"/>
      <c r="CAL55" s="143"/>
      <c r="CAM55" s="143"/>
      <c r="CAN55" s="427"/>
      <c r="CAO55" s="427"/>
      <c r="CAP55" s="427"/>
      <c r="CAQ55" s="143"/>
      <c r="CAR55" s="143"/>
      <c r="CAS55" s="143"/>
      <c r="CAT55" s="143"/>
      <c r="CAU55" s="143"/>
      <c r="CAV55" s="427"/>
      <c r="CAW55" s="427"/>
      <c r="CAX55" s="427"/>
      <c r="CAY55" s="143"/>
      <c r="CAZ55" s="143"/>
      <c r="CBA55" s="143"/>
      <c r="CBB55" s="143"/>
      <c r="CBC55" s="143"/>
      <c r="CBD55" s="427"/>
      <c r="CBE55" s="427"/>
      <c r="CBF55" s="427"/>
      <c r="CBG55" s="143"/>
      <c r="CBH55" s="143"/>
      <c r="CBI55" s="143"/>
      <c r="CBJ55" s="143"/>
      <c r="CBK55" s="143"/>
      <c r="CBL55" s="427"/>
      <c r="CBM55" s="427"/>
      <c r="CBN55" s="427"/>
      <c r="CBO55" s="143"/>
      <c r="CBP55" s="143"/>
      <c r="CBQ55" s="143"/>
      <c r="CBR55" s="143"/>
      <c r="CBS55" s="143"/>
      <c r="CBT55" s="427"/>
      <c r="CBU55" s="427"/>
      <c r="CBV55" s="427"/>
      <c r="CBW55" s="143"/>
      <c r="CBX55" s="143"/>
      <c r="CBY55" s="143"/>
      <c r="CBZ55" s="143"/>
      <c r="CCA55" s="143"/>
      <c r="CCB55" s="427"/>
      <c r="CCC55" s="427"/>
      <c r="CCD55" s="427"/>
      <c r="CCE55" s="143"/>
      <c r="CCF55" s="143"/>
      <c r="CCG55" s="143"/>
      <c r="CCH55" s="143"/>
      <c r="CCI55" s="143"/>
      <c r="CCJ55" s="427"/>
      <c r="CCK55" s="427"/>
      <c r="CCL55" s="427"/>
      <c r="CCM55" s="143"/>
      <c r="CCN55" s="143"/>
      <c r="CCO55" s="143"/>
      <c r="CCP55" s="143"/>
      <c r="CCQ55" s="143"/>
      <c r="CCR55" s="427"/>
      <c r="CCS55" s="427"/>
      <c r="CCT55" s="427"/>
      <c r="CCU55" s="143"/>
      <c r="CCV55" s="143"/>
      <c r="CCW55" s="143"/>
      <c r="CCX55" s="143"/>
      <c r="CCY55" s="143"/>
      <c r="CCZ55" s="427"/>
      <c r="CDA55" s="427"/>
      <c r="CDB55" s="427"/>
      <c r="CDC55" s="143"/>
      <c r="CDD55" s="143"/>
      <c r="CDE55" s="143"/>
      <c r="CDF55" s="143"/>
      <c r="CDG55" s="143"/>
      <c r="CDH55" s="427"/>
      <c r="CDI55" s="427"/>
      <c r="CDJ55" s="427"/>
      <c r="CDK55" s="143"/>
      <c r="CDL55" s="143"/>
      <c r="CDM55" s="143"/>
      <c r="CDN55" s="143"/>
      <c r="CDO55" s="143"/>
      <c r="CDP55" s="427"/>
      <c r="CDQ55" s="427"/>
      <c r="CDR55" s="427"/>
      <c r="CDS55" s="143"/>
      <c r="CDT55" s="143"/>
      <c r="CDU55" s="143"/>
      <c r="CDV55" s="143"/>
      <c r="CDW55" s="143"/>
      <c r="CDX55" s="427"/>
      <c r="CDY55" s="427"/>
      <c r="CDZ55" s="427"/>
      <c r="CEA55" s="143"/>
      <c r="CEB55" s="143"/>
      <c r="CEC55" s="143"/>
      <c r="CED55" s="143"/>
      <c r="CEE55" s="143"/>
      <c r="CEF55" s="427"/>
      <c r="CEG55" s="427"/>
      <c r="CEH55" s="427"/>
      <c r="CEI55" s="143"/>
      <c r="CEJ55" s="143"/>
      <c r="CEK55" s="143"/>
      <c r="CEL55" s="143"/>
      <c r="CEM55" s="143"/>
      <c r="CEN55" s="427"/>
      <c r="CEO55" s="427"/>
      <c r="CEP55" s="427"/>
      <c r="CEQ55" s="143"/>
      <c r="CER55" s="143"/>
      <c r="CES55" s="143"/>
      <c r="CET55" s="143"/>
      <c r="CEU55" s="143"/>
      <c r="CEV55" s="427"/>
      <c r="CEW55" s="427"/>
      <c r="CEX55" s="427"/>
      <c r="CEY55" s="143"/>
      <c r="CEZ55" s="143"/>
      <c r="CFA55" s="143"/>
      <c r="CFB55" s="143"/>
      <c r="CFC55" s="143"/>
      <c r="CFD55" s="427"/>
      <c r="CFE55" s="427"/>
      <c r="CFF55" s="427"/>
      <c r="CFG55" s="143"/>
      <c r="CFH55" s="143"/>
      <c r="CFI55" s="143"/>
      <c r="CFJ55" s="143"/>
      <c r="CFK55" s="143"/>
      <c r="CFL55" s="427"/>
      <c r="CFM55" s="427"/>
      <c r="CFN55" s="427"/>
      <c r="CFO55" s="143"/>
      <c r="CFP55" s="143"/>
      <c r="CFQ55" s="143"/>
      <c r="CFR55" s="143"/>
      <c r="CFS55" s="143"/>
      <c r="CFT55" s="427"/>
      <c r="CFU55" s="427"/>
      <c r="CFV55" s="427"/>
      <c r="CFW55" s="143"/>
      <c r="CFX55" s="143"/>
      <c r="CFY55" s="143"/>
      <c r="CFZ55" s="143"/>
      <c r="CGA55" s="143"/>
      <c r="CGB55" s="427"/>
      <c r="CGC55" s="427"/>
      <c r="CGD55" s="427"/>
      <c r="CGE55" s="143"/>
      <c r="CGF55" s="143"/>
      <c r="CGG55" s="143"/>
      <c r="CGH55" s="143"/>
      <c r="CGI55" s="143"/>
      <c r="CGJ55" s="427"/>
      <c r="CGK55" s="427"/>
      <c r="CGL55" s="427"/>
      <c r="CGM55" s="143"/>
      <c r="CGN55" s="143"/>
      <c r="CGO55" s="143"/>
      <c r="CGP55" s="143"/>
      <c r="CGQ55" s="143"/>
      <c r="CGR55" s="427"/>
      <c r="CGS55" s="427"/>
      <c r="CGT55" s="427"/>
      <c r="CGU55" s="143"/>
      <c r="CGV55" s="143"/>
      <c r="CGW55" s="143"/>
      <c r="CGX55" s="143"/>
      <c r="CGY55" s="143"/>
      <c r="CGZ55" s="427"/>
      <c r="CHA55" s="427"/>
      <c r="CHB55" s="427"/>
      <c r="CHC55" s="143"/>
      <c r="CHD55" s="143"/>
      <c r="CHE55" s="143"/>
      <c r="CHF55" s="143"/>
      <c r="CHG55" s="143"/>
      <c r="CHH55" s="427"/>
      <c r="CHI55" s="427"/>
      <c r="CHJ55" s="427"/>
      <c r="CHK55" s="143"/>
      <c r="CHL55" s="143"/>
      <c r="CHM55" s="143"/>
      <c r="CHN55" s="143"/>
      <c r="CHO55" s="143"/>
      <c r="CHP55" s="427"/>
      <c r="CHQ55" s="427"/>
      <c r="CHR55" s="427"/>
      <c r="CHS55" s="143"/>
      <c r="CHT55" s="143"/>
      <c r="CHU55" s="143"/>
      <c r="CHV55" s="143"/>
      <c r="CHW55" s="143"/>
      <c r="CHX55" s="427"/>
      <c r="CHY55" s="427"/>
      <c r="CHZ55" s="427"/>
      <c r="CIA55" s="143"/>
      <c r="CIB55" s="143"/>
      <c r="CIC55" s="143"/>
      <c r="CID55" s="143"/>
      <c r="CIE55" s="143"/>
      <c r="CIF55" s="427"/>
      <c r="CIG55" s="427"/>
      <c r="CIH55" s="427"/>
      <c r="CII55" s="143"/>
      <c r="CIJ55" s="143"/>
      <c r="CIK55" s="143"/>
      <c r="CIL55" s="143"/>
      <c r="CIM55" s="143"/>
      <c r="CIN55" s="427"/>
      <c r="CIO55" s="427"/>
      <c r="CIP55" s="427"/>
      <c r="CIQ55" s="143"/>
      <c r="CIR55" s="143"/>
      <c r="CIS55" s="143"/>
      <c r="CIT55" s="143"/>
      <c r="CIU55" s="143"/>
      <c r="CIV55" s="427"/>
      <c r="CIW55" s="427"/>
      <c r="CIX55" s="427"/>
      <c r="CIY55" s="143"/>
      <c r="CIZ55" s="143"/>
      <c r="CJA55" s="143"/>
      <c r="CJB55" s="143"/>
      <c r="CJC55" s="143"/>
      <c r="CJD55" s="427"/>
      <c r="CJE55" s="427"/>
      <c r="CJF55" s="427"/>
      <c r="CJG55" s="143"/>
      <c r="CJH55" s="143"/>
      <c r="CJI55" s="143"/>
      <c r="CJJ55" s="143"/>
      <c r="CJK55" s="143"/>
      <c r="CJL55" s="427"/>
      <c r="CJM55" s="427"/>
      <c r="CJN55" s="427"/>
      <c r="CJO55" s="143"/>
      <c r="CJP55" s="143"/>
      <c r="CJQ55" s="143"/>
      <c r="CJR55" s="143"/>
      <c r="CJS55" s="143"/>
      <c r="CJT55" s="427"/>
      <c r="CJU55" s="427"/>
      <c r="CJV55" s="427"/>
      <c r="CJW55" s="143"/>
      <c r="CJX55" s="143"/>
      <c r="CJY55" s="143"/>
      <c r="CJZ55" s="143"/>
      <c r="CKA55" s="143"/>
      <c r="CKB55" s="427"/>
      <c r="CKC55" s="427"/>
      <c r="CKD55" s="427"/>
      <c r="CKE55" s="143"/>
      <c r="CKF55" s="143"/>
      <c r="CKG55" s="143"/>
      <c r="CKH55" s="143"/>
      <c r="CKI55" s="143"/>
      <c r="CKJ55" s="427"/>
      <c r="CKK55" s="427"/>
      <c r="CKL55" s="427"/>
      <c r="CKM55" s="143"/>
      <c r="CKN55" s="143"/>
      <c r="CKO55" s="143"/>
      <c r="CKP55" s="143"/>
      <c r="CKQ55" s="143"/>
      <c r="CKR55" s="427"/>
      <c r="CKS55" s="427"/>
      <c r="CKT55" s="427"/>
      <c r="CKU55" s="143"/>
      <c r="CKV55" s="143"/>
      <c r="CKW55" s="143"/>
      <c r="CKX55" s="143"/>
      <c r="CKY55" s="143"/>
      <c r="CKZ55" s="427"/>
      <c r="CLA55" s="427"/>
      <c r="CLB55" s="427"/>
      <c r="CLC55" s="143"/>
      <c r="CLD55" s="143"/>
      <c r="CLE55" s="143"/>
      <c r="CLF55" s="143"/>
      <c r="CLG55" s="143"/>
      <c r="CLH55" s="427"/>
      <c r="CLI55" s="427"/>
      <c r="CLJ55" s="427"/>
      <c r="CLK55" s="143"/>
      <c r="CLL55" s="143"/>
      <c r="CLM55" s="143"/>
      <c r="CLN55" s="143"/>
      <c r="CLO55" s="143"/>
      <c r="CLP55" s="427"/>
      <c r="CLQ55" s="427"/>
      <c r="CLR55" s="427"/>
      <c r="CLS55" s="143"/>
      <c r="CLT55" s="143"/>
      <c r="CLU55" s="143"/>
      <c r="CLV55" s="143"/>
      <c r="CLW55" s="143"/>
      <c r="CLX55" s="427"/>
      <c r="CLY55" s="427"/>
      <c r="CLZ55" s="427"/>
      <c r="CMA55" s="143"/>
      <c r="CMB55" s="143"/>
      <c r="CMC55" s="143"/>
      <c r="CMD55" s="143"/>
      <c r="CME55" s="143"/>
      <c r="CMF55" s="427"/>
      <c r="CMG55" s="427"/>
      <c r="CMH55" s="427"/>
      <c r="CMI55" s="143"/>
      <c r="CMJ55" s="143"/>
      <c r="CMK55" s="143"/>
      <c r="CML55" s="143"/>
      <c r="CMM55" s="143"/>
      <c r="CMN55" s="427"/>
      <c r="CMO55" s="427"/>
      <c r="CMP55" s="427"/>
      <c r="CMQ55" s="143"/>
      <c r="CMR55" s="143"/>
      <c r="CMS55" s="143"/>
      <c r="CMT55" s="143"/>
      <c r="CMU55" s="143"/>
      <c r="CMV55" s="427"/>
      <c r="CMW55" s="427"/>
      <c r="CMX55" s="427"/>
      <c r="CMY55" s="143"/>
      <c r="CMZ55" s="143"/>
      <c r="CNA55" s="143"/>
      <c r="CNB55" s="143"/>
      <c r="CNC55" s="143"/>
      <c r="CND55" s="427"/>
      <c r="CNE55" s="427"/>
      <c r="CNF55" s="427"/>
      <c r="CNG55" s="143"/>
      <c r="CNH55" s="143"/>
      <c r="CNI55" s="143"/>
      <c r="CNJ55" s="143"/>
      <c r="CNK55" s="143"/>
      <c r="CNL55" s="427"/>
      <c r="CNM55" s="427"/>
      <c r="CNN55" s="427"/>
      <c r="CNO55" s="143"/>
      <c r="CNP55" s="143"/>
      <c r="CNQ55" s="143"/>
      <c r="CNR55" s="143"/>
      <c r="CNS55" s="143"/>
      <c r="CNT55" s="427"/>
      <c r="CNU55" s="427"/>
      <c r="CNV55" s="427"/>
      <c r="CNW55" s="143"/>
      <c r="CNX55" s="143"/>
      <c r="CNY55" s="143"/>
      <c r="CNZ55" s="143"/>
      <c r="COA55" s="143"/>
      <c r="COB55" s="427"/>
      <c r="COC55" s="427"/>
      <c r="COD55" s="427"/>
      <c r="COE55" s="143"/>
      <c r="COF55" s="143"/>
      <c r="COG55" s="143"/>
      <c r="COH55" s="143"/>
      <c r="COI55" s="143"/>
      <c r="COJ55" s="427"/>
      <c r="COK55" s="427"/>
      <c r="COL55" s="427"/>
      <c r="COM55" s="143"/>
      <c r="CON55" s="143"/>
      <c r="COO55" s="143"/>
      <c r="COP55" s="143"/>
      <c r="COQ55" s="143"/>
      <c r="COR55" s="427"/>
      <c r="COS55" s="427"/>
      <c r="COT55" s="427"/>
      <c r="COU55" s="143"/>
      <c r="COV55" s="143"/>
      <c r="COW55" s="143"/>
      <c r="COX55" s="143"/>
      <c r="COY55" s="143"/>
      <c r="COZ55" s="427"/>
      <c r="CPA55" s="427"/>
      <c r="CPB55" s="427"/>
      <c r="CPC55" s="143"/>
      <c r="CPD55" s="143"/>
      <c r="CPE55" s="143"/>
      <c r="CPF55" s="143"/>
      <c r="CPG55" s="143"/>
      <c r="CPH55" s="427"/>
      <c r="CPI55" s="427"/>
      <c r="CPJ55" s="427"/>
      <c r="CPK55" s="143"/>
      <c r="CPL55" s="143"/>
      <c r="CPM55" s="143"/>
      <c r="CPN55" s="143"/>
      <c r="CPO55" s="143"/>
      <c r="CPP55" s="427"/>
      <c r="CPQ55" s="427"/>
      <c r="CPR55" s="427"/>
      <c r="CPS55" s="143"/>
      <c r="CPT55" s="143"/>
      <c r="CPU55" s="143"/>
      <c r="CPV55" s="143"/>
      <c r="CPW55" s="143"/>
      <c r="CPX55" s="427"/>
      <c r="CPY55" s="427"/>
      <c r="CPZ55" s="427"/>
      <c r="CQA55" s="143"/>
      <c r="CQB55" s="143"/>
      <c r="CQC55" s="143"/>
      <c r="CQD55" s="143"/>
      <c r="CQE55" s="143"/>
      <c r="CQF55" s="427"/>
      <c r="CQG55" s="427"/>
      <c r="CQH55" s="427"/>
      <c r="CQI55" s="143"/>
      <c r="CQJ55" s="143"/>
      <c r="CQK55" s="143"/>
      <c r="CQL55" s="143"/>
      <c r="CQM55" s="143"/>
      <c r="CQN55" s="427"/>
      <c r="CQO55" s="427"/>
      <c r="CQP55" s="427"/>
      <c r="CQQ55" s="143"/>
      <c r="CQR55" s="143"/>
      <c r="CQS55" s="143"/>
      <c r="CQT55" s="143"/>
      <c r="CQU55" s="143"/>
      <c r="CQV55" s="427"/>
      <c r="CQW55" s="427"/>
      <c r="CQX55" s="427"/>
      <c r="CQY55" s="143"/>
      <c r="CQZ55" s="143"/>
      <c r="CRA55" s="143"/>
      <c r="CRB55" s="143"/>
      <c r="CRC55" s="143"/>
      <c r="CRD55" s="427"/>
      <c r="CRE55" s="427"/>
      <c r="CRF55" s="427"/>
      <c r="CRG55" s="143"/>
      <c r="CRH55" s="143"/>
      <c r="CRI55" s="143"/>
      <c r="CRJ55" s="143"/>
      <c r="CRK55" s="143"/>
      <c r="CRL55" s="427"/>
      <c r="CRM55" s="427"/>
      <c r="CRN55" s="427"/>
      <c r="CRO55" s="143"/>
      <c r="CRP55" s="143"/>
      <c r="CRQ55" s="143"/>
      <c r="CRR55" s="143"/>
      <c r="CRS55" s="143"/>
      <c r="CRT55" s="427"/>
      <c r="CRU55" s="427"/>
      <c r="CRV55" s="427"/>
      <c r="CRW55" s="143"/>
      <c r="CRX55" s="143"/>
      <c r="CRY55" s="143"/>
      <c r="CRZ55" s="143"/>
      <c r="CSA55" s="143"/>
      <c r="CSB55" s="427"/>
      <c r="CSC55" s="427"/>
      <c r="CSD55" s="427"/>
      <c r="CSE55" s="143"/>
      <c r="CSF55" s="143"/>
      <c r="CSG55" s="143"/>
      <c r="CSH55" s="143"/>
      <c r="CSI55" s="143"/>
      <c r="CSJ55" s="427"/>
      <c r="CSK55" s="427"/>
      <c r="CSL55" s="427"/>
      <c r="CSM55" s="143"/>
      <c r="CSN55" s="143"/>
      <c r="CSO55" s="143"/>
      <c r="CSP55" s="143"/>
      <c r="CSQ55" s="143"/>
      <c r="CSR55" s="427"/>
      <c r="CSS55" s="427"/>
      <c r="CST55" s="427"/>
      <c r="CSU55" s="143"/>
      <c r="CSV55" s="143"/>
      <c r="CSW55" s="143"/>
      <c r="CSX55" s="143"/>
      <c r="CSY55" s="143"/>
      <c r="CSZ55" s="427"/>
      <c r="CTA55" s="427"/>
      <c r="CTB55" s="427"/>
      <c r="CTC55" s="143"/>
      <c r="CTD55" s="143"/>
      <c r="CTE55" s="143"/>
      <c r="CTF55" s="143"/>
      <c r="CTG55" s="143"/>
      <c r="CTH55" s="427"/>
      <c r="CTI55" s="427"/>
      <c r="CTJ55" s="427"/>
      <c r="CTK55" s="143"/>
      <c r="CTL55" s="143"/>
      <c r="CTM55" s="143"/>
      <c r="CTN55" s="143"/>
      <c r="CTO55" s="143"/>
      <c r="CTP55" s="427"/>
      <c r="CTQ55" s="427"/>
      <c r="CTR55" s="427"/>
      <c r="CTS55" s="143"/>
      <c r="CTT55" s="143"/>
      <c r="CTU55" s="143"/>
      <c r="CTV55" s="143"/>
      <c r="CTW55" s="143"/>
      <c r="CTX55" s="427"/>
      <c r="CTY55" s="427"/>
      <c r="CTZ55" s="427"/>
      <c r="CUA55" s="143"/>
      <c r="CUB55" s="143"/>
      <c r="CUC55" s="143"/>
      <c r="CUD55" s="143"/>
      <c r="CUE55" s="143"/>
      <c r="CUF55" s="427"/>
      <c r="CUG55" s="427"/>
      <c r="CUH55" s="427"/>
      <c r="CUI55" s="143"/>
      <c r="CUJ55" s="143"/>
      <c r="CUK55" s="143"/>
      <c r="CUL55" s="143"/>
      <c r="CUM55" s="143"/>
      <c r="CUN55" s="427"/>
      <c r="CUO55" s="427"/>
      <c r="CUP55" s="427"/>
      <c r="CUQ55" s="143"/>
      <c r="CUR55" s="143"/>
      <c r="CUS55" s="143"/>
      <c r="CUT55" s="143"/>
      <c r="CUU55" s="143"/>
      <c r="CUV55" s="427"/>
      <c r="CUW55" s="427"/>
      <c r="CUX55" s="427"/>
      <c r="CUY55" s="143"/>
      <c r="CUZ55" s="143"/>
      <c r="CVA55" s="143"/>
      <c r="CVB55" s="143"/>
      <c r="CVC55" s="143"/>
      <c r="CVD55" s="427"/>
      <c r="CVE55" s="427"/>
      <c r="CVF55" s="427"/>
      <c r="CVG55" s="143"/>
      <c r="CVH55" s="143"/>
      <c r="CVI55" s="143"/>
      <c r="CVJ55" s="143"/>
      <c r="CVK55" s="143"/>
      <c r="CVL55" s="427"/>
      <c r="CVM55" s="427"/>
      <c r="CVN55" s="427"/>
      <c r="CVO55" s="143"/>
      <c r="CVP55" s="143"/>
      <c r="CVQ55" s="143"/>
      <c r="CVR55" s="143"/>
      <c r="CVS55" s="143"/>
      <c r="CVT55" s="427"/>
      <c r="CVU55" s="427"/>
      <c r="CVV55" s="427"/>
      <c r="CVW55" s="143"/>
      <c r="CVX55" s="143"/>
      <c r="CVY55" s="143"/>
      <c r="CVZ55" s="143"/>
      <c r="CWA55" s="143"/>
      <c r="CWB55" s="427"/>
      <c r="CWC55" s="427"/>
      <c r="CWD55" s="427"/>
      <c r="CWE55" s="143"/>
      <c r="CWF55" s="143"/>
      <c r="CWG55" s="143"/>
      <c r="CWH55" s="143"/>
      <c r="CWI55" s="143"/>
      <c r="CWJ55" s="427"/>
      <c r="CWK55" s="427"/>
      <c r="CWL55" s="427"/>
      <c r="CWM55" s="143"/>
      <c r="CWN55" s="143"/>
      <c r="CWO55" s="143"/>
      <c r="CWP55" s="143"/>
      <c r="CWQ55" s="143"/>
      <c r="CWR55" s="427"/>
      <c r="CWS55" s="427"/>
      <c r="CWT55" s="427"/>
      <c r="CWU55" s="143"/>
      <c r="CWV55" s="143"/>
      <c r="CWW55" s="143"/>
      <c r="CWX55" s="143"/>
      <c r="CWY55" s="143"/>
      <c r="CWZ55" s="427"/>
      <c r="CXA55" s="427"/>
      <c r="CXB55" s="427"/>
      <c r="CXC55" s="143"/>
      <c r="CXD55" s="143"/>
      <c r="CXE55" s="143"/>
      <c r="CXF55" s="143"/>
      <c r="CXG55" s="143"/>
      <c r="CXH55" s="427"/>
      <c r="CXI55" s="427"/>
      <c r="CXJ55" s="427"/>
      <c r="CXK55" s="143"/>
      <c r="CXL55" s="143"/>
      <c r="CXM55" s="143"/>
      <c r="CXN55" s="143"/>
      <c r="CXO55" s="143"/>
      <c r="CXP55" s="427"/>
      <c r="CXQ55" s="427"/>
      <c r="CXR55" s="427"/>
      <c r="CXS55" s="143"/>
      <c r="CXT55" s="143"/>
      <c r="CXU55" s="143"/>
      <c r="CXV55" s="143"/>
      <c r="CXW55" s="143"/>
      <c r="CXX55" s="427"/>
      <c r="CXY55" s="427"/>
      <c r="CXZ55" s="427"/>
      <c r="CYA55" s="143"/>
      <c r="CYB55" s="143"/>
      <c r="CYC55" s="143"/>
      <c r="CYD55" s="143"/>
      <c r="CYE55" s="143"/>
      <c r="CYF55" s="427"/>
      <c r="CYG55" s="427"/>
      <c r="CYH55" s="427"/>
      <c r="CYI55" s="143"/>
      <c r="CYJ55" s="143"/>
      <c r="CYK55" s="143"/>
      <c r="CYL55" s="143"/>
      <c r="CYM55" s="143"/>
      <c r="CYN55" s="427"/>
      <c r="CYO55" s="427"/>
      <c r="CYP55" s="427"/>
      <c r="CYQ55" s="143"/>
      <c r="CYR55" s="143"/>
      <c r="CYS55" s="143"/>
      <c r="CYT55" s="143"/>
      <c r="CYU55" s="143"/>
      <c r="CYV55" s="427"/>
      <c r="CYW55" s="427"/>
      <c r="CYX55" s="427"/>
      <c r="CYY55" s="143"/>
      <c r="CYZ55" s="143"/>
      <c r="CZA55" s="143"/>
      <c r="CZB55" s="143"/>
      <c r="CZC55" s="143"/>
      <c r="CZD55" s="427"/>
      <c r="CZE55" s="427"/>
      <c r="CZF55" s="427"/>
      <c r="CZG55" s="143"/>
      <c r="CZH55" s="143"/>
      <c r="CZI55" s="143"/>
      <c r="CZJ55" s="143"/>
      <c r="CZK55" s="143"/>
      <c r="CZL55" s="427"/>
      <c r="CZM55" s="427"/>
      <c r="CZN55" s="427"/>
      <c r="CZO55" s="143"/>
      <c r="CZP55" s="143"/>
      <c r="CZQ55" s="143"/>
      <c r="CZR55" s="143"/>
      <c r="CZS55" s="143"/>
      <c r="CZT55" s="427"/>
      <c r="CZU55" s="427"/>
      <c r="CZV55" s="427"/>
      <c r="CZW55" s="143"/>
      <c r="CZX55" s="143"/>
      <c r="CZY55" s="143"/>
      <c r="CZZ55" s="143"/>
      <c r="DAA55" s="143"/>
      <c r="DAB55" s="427"/>
      <c r="DAC55" s="427"/>
      <c r="DAD55" s="427"/>
      <c r="DAE55" s="143"/>
      <c r="DAF55" s="143"/>
      <c r="DAG55" s="143"/>
      <c r="DAH55" s="143"/>
      <c r="DAI55" s="143"/>
      <c r="DAJ55" s="427"/>
      <c r="DAK55" s="427"/>
      <c r="DAL55" s="427"/>
      <c r="DAM55" s="143"/>
      <c r="DAN55" s="143"/>
      <c r="DAO55" s="143"/>
      <c r="DAP55" s="143"/>
      <c r="DAQ55" s="143"/>
      <c r="DAR55" s="427"/>
      <c r="DAS55" s="427"/>
      <c r="DAT55" s="427"/>
      <c r="DAU55" s="143"/>
      <c r="DAV55" s="143"/>
      <c r="DAW55" s="143"/>
      <c r="DAX55" s="143"/>
      <c r="DAY55" s="143"/>
      <c r="DAZ55" s="427"/>
      <c r="DBA55" s="427"/>
      <c r="DBB55" s="427"/>
      <c r="DBC55" s="143"/>
      <c r="DBD55" s="143"/>
      <c r="DBE55" s="143"/>
      <c r="DBF55" s="143"/>
      <c r="DBG55" s="143"/>
      <c r="DBH55" s="427"/>
      <c r="DBI55" s="427"/>
      <c r="DBJ55" s="427"/>
      <c r="DBK55" s="143"/>
      <c r="DBL55" s="143"/>
      <c r="DBM55" s="143"/>
      <c r="DBN55" s="143"/>
      <c r="DBO55" s="143"/>
      <c r="DBP55" s="427"/>
      <c r="DBQ55" s="427"/>
      <c r="DBR55" s="427"/>
      <c r="DBS55" s="143"/>
      <c r="DBT55" s="143"/>
      <c r="DBU55" s="143"/>
      <c r="DBV55" s="143"/>
      <c r="DBW55" s="143"/>
      <c r="DBX55" s="427"/>
      <c r="DBY55" s="427"/>
      <c r="DBZ55" s="427"/>
      <c r="DCA55" s="143"/>
      <c r="DCB55" s="143"/>
      <c r="DCC55" s="143"/>
      <c r="DCD55" s="143"/>
      <c r="DCE55" s="143"/>
      <c r="DCF55" s="427"/>
      <c r="DCG55" s="427"/>
      <c r="DCH55" s="427"/>
      <c r="DCI55" s="143"/>
      <c r="DCJ55" s="143"/>
      <c r="DCK55" s="143"/>
      <c r="DCL55" s="143"/>
      <c r="DCM55" s="143"/>
      <c r="DCN55" s="427"/>
      <c r="DCO55" s="427"/>
      <c r="DCP55" s="427"/>
      <c r="DCQ55" s="143"/>
      <c r="DCR55" s="143"/>
      <c r="DCS55" s="143"/>
      <c r="DCT55" s="143"/>
      <c r="DCU55" s="143"/>
      <c r="DCV55" s="427"/>
      <c r="DCW55" s="427"/>
      <c r="DCX55" s="427"/>
      <c r="DCY55" s="143"/>
      <c r="DCZ55" s="143"/>
      <c r="DDA55" s="143"/>
      <c r="DDB55" s="143"/>
      <c r="DDC55" s="143"/>
      <c r="DDD55" s="427"/>
      <c r="DDE55" s="427"/>
      <c r="DDF55" s="427"/>
      <c r="DDG55" s="143"/>
      <c r="DDH55" s="143"/>
      <c r="DDI55" s="143"/>
      <c r="DDJ55" s="143"/>
      <c r="DDK55" s="143"/>
      <c r="DDL55" s="427"/>
      <c r="DDM55" s="427"/>
      <c r="DDN55" s="427"/>
      <c r="DDO55" s="143"/>
      <c r="DDP55" s="143"/>
      <c r="DDQ55" s="143"/>
      <c r="DDR55" s="143"/>
      <c r="DDS55" s="143"/>
      <c r="DDT55" s="427"/>
      <c r="DDU55" s="427"/>
      <c r="DDV55" s="427"/>
      <c r="DDW55" s="143"/>
      <c r="DDX55" s="143"/>
      <c r="DDY55" s="143"/>
      <c r="DDZ55" s="143"/>
      <c r="DEA55" s="143"/>
      <c r="DEB55" s="427"/>
      <c r="DEC55" s="427"/>
      <c r="DED55" s="427"/>
      <c r="DEE55" s="143"/>
      <c r="DEF55" s="143"/>
      <c r="DEG55" s="143"/>
      <c r="DEH55" s="143"/>
      <c r="DEI55" s="143"/>
      <c r="DEJ55" s="427"/>
      <c r="DEK55" s="427"/>
      <c r="DEL55" s="427"/>
      <c r="DEM55" s="143"/>
      <c r="DEN55" s="143"/>
      <c r="DEO55" s="143"/>
      <c r="DEP55" s="143"/>
      <c r="DEQ55" s="143"/>
      <c r="DER55" s="427"/>
      <c r="DES55" s="427"/>
      <c r="DET55" s="427"/>
      <c r="DEU55" s="143"/>
      <c r="DEV55" s="143"/>
      <c r="DEW55" s="143"/>
      <c r="DEX55" s="143"/>
      <c r="DEY55" s="143"/>
      <c r="DEZ55" s="427"/>
      <c r="DFA55" s="427"/>
      <c r="DFB55" s="427"/>
      <c r="DFC55" s="143"/>
      <c r="DFD55" s="143"/>
      <c r="DFE55" s="143"/>
      <c r="DFF55" s="143"/>
      <c r="DFG55" s="143"/>
      <c r="DFH55" s="427"/>
      <c r="DFI55" s="427"/>
      <c r="DFJ55" s="427"/>
      <c r="DFK55" s="143"/>
      <c r="DFL55" s="143"/>
      <c r="DFM55" s="143"/>
      <c r="DFN55" s="143"/>
      <c r="DFO55" s="143"/>
      <c r="DFP55" s="427"/>
      <c r="DFQ55" s="427"/>
      <c r="DFR55" s="427"/>
      <c r="DFS55" s="143"/>
      <c r="DFT55" s="143"/>
      <c r="DFU55" s="143"/>
      <c r="DFV55" s="143"/>
      <c r="DFW55" s="143"/>
      <c r="DFX55" s="427"/>
      <c r="DFY55" s="427"/>
      <c r="DFZ55" s="427"/>
      <c r="DGA55" s="143"/>
      <c r="DGB55" s="143"/>
      <c r="DGC55" s="143"/>
      <c r="DGD55" s="143"/>
      <c r="DGE55" s="143"/>
      <c r="DGF55" s="427"/>
      <c r="DGG55" s="427"/>
      <c r="DGH55" s="427"/>
      <c r="DGI55" s="143"/>
      <c r="DGJ55" s="143"/>
      <c r="DGK55" s="143"/>
      <c r="DGL55" s="143"/>
      <c r="DGM55" s="143"/>
      <c r="DGN55" s="427"/>
      <c r="DGO55" s="427"/>
      <c r="DGP55" s="427"/>
      <c r="DGQ55" s="143"/>
      <c r="DGR55" s="143"/>
      <c r="DGS55" s="143"/>
      <c r="DGT55" s="143"/>
      <c r="DGU55" s="143"/>
      <c r="DGV55" s="427"/>
      <c r="DGW55" s="427"/>
      <c r="DGX55" s="427"/>
      <c r="DGY55" s="143"/>
      <c r="DGZ55" s="143"/>
      <c r="DHA55" s="143"/>
      <c r="DHB55" s="143"/>
      <c r="DHC55" s="143"/>
      <c r="DHD55" s="427"/>
      <c r="DHE55" s="427"/>
      <c r="DHF55" s="427"/>
      <c r="DHG55" s="143"/>
      <c r="DHH55" s="143"/>
      <c r="DHI55" s="143"/>
      <c r="DHJ55" s="143"/>
      <c r="DHK55" s="143"/>
      <c r="DHL55" s="427"/>
      <c r="DHM55" s="427"/>
      <c r="DHN55" s="427"/>
      <c r="DHO55" s="143"/>
      <c r="DHP55" s="143"/>
      <c r="DHQ55" s="143"/>
      <c r="DHR55" s="143"/>
      <c r="DHS55" s="143"/>
      <c r="DHT55" s="427"/>
      <c r="DHU55" s="427"/>
      <c r="DHV55" s="427"/>
      <c r="DHW55" s="143"/>
      <c r="DHX55" s="143"/>
      <c r="DHY55" s="143"/>
      <c r="DHZ55" s="143"/>
      <c r="DIA55" s="143"/>
      <c r="DIB55" s="427"/>
      <c r="DIC55" s="427"/>
      <c r="DID55" s="427"/>
      <c r="DIE55" s="143"/>
      <c r="DIF55" s="143"/>
      <c r="DIG55" s="143"/>
      <c r="DIH55" s="143"/>
      <c r="DII55" s="143"/>
      <c r="DIJ55" s="427"/>
      <c r="DIK55" s="427"/>
      <c r="DIL55" s="427"/>
      <c r="DIM55" s="143"/>
      <c r="DIN55" s="143"/>
      <c r="DIO55" s="143"/>
      <c r="DIP55" s="143"/>
      <c r="DIQ55" s="143"/>
      <c r="DIR55" s="427"/>
      <c r="DIS55" s="427"/>
      <c r="DIT55" s="427"/>
      <c r="DIU55" s="143"/>
      <c r="DIV55" s="143"/>
      <c r="DIW55" s="143"/>
      <c r="DIX55" s="143"/>
      <c r="DIY55" s="143"/>
      <c r="DIZ55" s="427"/>
      <c r="DJA55" s="427"/>
      <c r="DJB55" s="427"/>
      <c r="DJC55" s="143"/>
      <c r="DJD55" s="143"/>
      <c r="DJE55" s="143"/>
      <c r="DJF55" s="143"/>
      <c r="DJG55" s="143"/>
      <c r="DJH55" s="427"/>
      <c r="DJI55" s="427"/>
      <c r="DJJ55" s="427"/>
      <c r="DJK55" s="143"/>
      <c r="DJL55" s="143"/>
      <c r="DJM55" s="143"/>
      <c r="DJN55" s="143"/>
      <c r="DJO55" s="143"/>
      <c r="DJP55" s="427"/>
      <c r="DJQ55" s="427"/>
      <c r="DJR55" s="427"/>
      <c r="DJS55" s="143"/>
      <c r="DJT55" s="143"/>
      <c r="DJU55" s="143"/>
      <c r="DJV55" s="143"/>
      <c r="DJW55" s="143"/>
      <c r="DJX55" s="427"/>
      <c r="DJY55" s="427"/>
      <c r="DJZ55" s="427"/>
      <c r="DKA55" s="143"/>
      <c r="DKB55" s="143"/>
      <c r="DKC55" s="143"/>
      <c r="DKD55" s="143"/>
      <c r="DKE55" s="143"/>
      <c r="DKF55" s="427"/>
      <c r="DKG55" s="427"/>
      <c r="DKH55" s="427"/>
      <c r="DKI55" s="143"/>
      <c r="DKJ55" s="143"/>
      <c r="DKK55" s="143"/>
      <c r="DKL55" s="143"/>
      <c r="DKM55" s="143"/>
      <c r="DKN55" s="427"/>
      <c r="DKO55" s="427"/>
      <c r="DKP55" s="427"/>
      <c r="DKQ55" s="143"/>
      <c r="DKR55" s="143"/>
      <c r="DKS55" s="143"/>
      <c r="DKT55" s="143"/>
      <c r="DKU55" s="143"/>
      <c r="DKV55" s="427"/>
      <c r="DKW55" s="427"/>
      <c r="DKX55" s="427"/>
      <c r="DKY55" s="143"/>
      <c r="DKZ55" s="143"/>
      <c r="DLA55" s="143"/>
      <c r="DLB55" s="143"/>
      <c r="DLC55" s="143"/>
      <c r="DLD55" s="427"/>
      <c r="DLE55" s="427"/>
      <c r="DLF55" s="427"/>
      <c r="DLG55" s="143"/>
      <c r="DLH55" s="143"/>
      <c r="DLI55" s="143"/>
      <c r="DLJ55" s="143"/>
      <c r="DLK55" s="143"/>
      <c r="DLL55" s="427"/>
      <c r="DLM55" s="427"/>
      <c r="DLN55" s="427"/>
      <c r="DLO55" s="143"/>
      <c r="DLP55" s="143"/>
      <c r="DLQ55" s="143"/>
      <c r="DLR55" s="143"/>
      <c r="DLS55" s="143"/>
      <c r="DLT55" s="427"/>
      <c r="DLU55" s="427"/>
      <c r="DLV55" s="427"/>
      <c r="DLW55" s="143"/>
      <c r="DLX55" s="143"/>
      <c r="DLY55" s="143"/>
      <c r="DLZ55" s="143"/>
      <c r="DMA55" s="143"/>
      <c r="DMB55" s="427"/>
      <c r="DMC55" s="427"/>
      <c r="DMD55" s="427"/>
      <c r="DME55" s="143"/>
      <c r="DMF55" s="143"/>
      <c r="DMG55" s="143"/>
      <c r="DMH55" s="143"/>
      <c r="DMI55" s="143"/>
      <c r="DMJ55" s="427"/>
      <c r="DMK55" s="427"/>
      <c r="DML55" s="427"/>
      <c r="DMM55" s="143"/>
      <c r="DMN55" s="143"/>
      <c r="DMO55" s="143"/>
      <c r="DMP55" s="143"/>
      <c r="DMQ55" s="143"/>
      <c r="DMR55" s="427"/>
      <c r="DMS55" s="427"/>
      <c r="DMT55" s="427"/>
      <c r="DMU55" s="143"/>
      <c r="DMV55" s="143"/>
      <c r="DMW55" s="143"/>
      <c r="DMX55" s="143"/>
      <c r="DMY55" s="143"/>
      <c r="DMZ55" s="427"/>
      <c r="DNA55" s="427"/>
      <c r="DNB55" s="427"/>
      <c r="DNC55" s="143"/>
      <c r="DND55" s="143"/>
      <c r="DNE55" s="143"/>
      <c r="DNF55" s="143"/>
      <c r="DNG55" s="143"/>
      <c r="DNH55" s="427"/>
      <c r="DNI55" s="427"/>
      <c r="DNJ55" s="427"/>
      <c r="DNK55" s="143"/>
      <c r="DNL55" s="143"/>
      <c r="DNM55" s="143"/>
      <c r="DNN55" s="143"/>
      <c r="DNO55" s="143"/>
      <c r="DNP55" s="427"/>
      <c r="DNQ55" s="427"/>
      <c r="DNR55" s="427"/>
      <c r="DNS55" s="143"/>
      <c r="DNT55" s="143"/>
      <c r="DNU55" s="143"/>
      <c r="DNV55" s="143"/>
      <c r="DNW55" s="143"/>
      <c r="DNX55" s="427"/>
      <c r="DNY55" s="427"/>
      <c r="DNZ55" s="427"/>
      <c r="DOA55" s="143"/>
      <c r="DOB55" s="143"/>
      <c r="DOC55" s="143"/>
      <c r="DOD55" s="143"/>
      <c r="DOE55" s="143"/>
      <c r="DOF55" s="427"/>
      <c r="DOG55" s="427"/>
      <c r="DOH55" s="427"/>
      <c r="DOI55" s="143"/>
      <c r="DOJ55" s="143"/>
      <c r="DOK55" s="143"/>
      <c r="DOL55" s="143"/>
      <c r="DOM55" s="143"/>
      <c r="DON55" s="427"/>
      <c r="DOO55" s="427"/>
      <c r="DOP55" s="427"/>
      <c r="DOQ55" s="143"/>
      <c r="DOR55" s="143"/>
      <c r="DOS55" s="143"/>
      <c r="DOT55" s="143"/>
      <c r="DOU55" s="143"/>
      <c r="DOV55" s="427"/>
      <c r="DOW55" s="427"/>
      <c r="DOX55" s="427"/>
      <c r="DOY55" s="143"/>
      <c r="DOZ55" s="143"/>
      <c r="DPA55" s="143"/>
      <c r="DPB55" s="143"/>
      <c r="DPC55" s="143"/>
      <c r="DPD55" s="427"/>
      <c r="DPE55" s="427"/>
      <c r="DPF55" s="427"/>
      <c r="DPG55" s="143"/>
      <c r="DPH55" s="143"/>
      <c r="DPI55" s="143"/>
      <c r="DPJ55" s="143"/>
      <c r="DPK55" s="143"/>
      <c r="DPL55" s="427"/>
      <c r="DPM55" s="427"/>
      <c r="DPN55" s="427"/>
      <c r="DPO55" s="143"/>
      <c r="DPP55" s="143"/>
      <c r="DPQ55" s="143"/>
      <c r="DPR55" s="143"/>
      <c r="DPS55" s="143"/>
      <c r="DPT55" s="427"/>
      <c r="DPU55" s="427"/>
      <c r="DPV55" s="427"/>
      <c r="DPW55" s="143"/>
      <c r="DPX55" s="143"/>
      <c r="DPY55" s="143"/>
      <c r="DPZ55" s="143"/>
      <c r="DQA55" s="143"/>
      <c r="DQB55" s="427"/>
      <c r="DQC55" s="427"/>
      <c r="DQD55" s="427"/>
      <c r="DQE55" s="143"/>
      <c r="DQF55" s="143"/>
      <c r="DQG55" s="143"/>
      <c r="DQH55" s="143"/>
      <c r="DQI55" s="143"/>
      <c r="DQJ55" s="427"/>
      <c r="DQK55" s="427"/>
      <c r="DQL55" s="427"/>
      <c r="DQM55" s="143"/>
      <c r="DQN55" s="143"/>
      <c r="DQO55" s="143"/>
      <c r="DQP55" s="143"/>
      <c r="DQQ55" s="143"/>
      <c r="DQR55" s="427"/>
      <c r="DQS55" s="427"/>
      <c r="DQT55" s="427"/>
      <c r="DQU55" s="143"/>
      <c r="DQV55" s="143"/>
      <c r="DQW55" s="143"/>
      <c r="DQX55" s="143"/>
      <c r="DQY55" s="143"/>
      <c r="DQZ55" s="427"/>
      <c r="DRA55" s="427"/>
      <c r="DRB55" s="427"/>
      <c r="DRC55" s="143"/>
      <c r="DRD55" s="143"/>
      <c r="DRE55" s="143"/>
      <c r="DRF55" s="143"/>
      <c r="DRG55" s="143"/>
      <c r="DRH55" s="427"/>
      <c r="DRI55" s="427"/>
      <c r="DRJ55" s="427"/>
      <c r="DRK55" s="143"/>
      <c r="DRL55" s="143"/>
      <c r="DRM55" s="143"/>
      <c r="DRN55" s="143"/>
      <c r="DRO55" s="143"/>
      <c r="DRP55" s="427"/>
      <c r="DRQ55" s="427"/>
      <c r="DRR55" s="427"/>
      <c r="DRS55" s="143"/>
      <c r="DRT55" s="143"/>
      <c r="DRU55" s="143"/>
      <c r="DRV55" s="143"/>
      <c r="DRW55" s="143"/>
      <c r="DRX55" s="427"/>
      <c r="DRY55" s="427"/>
      <c r="DRZ55" s="427"/>
      <c r="DSA55" s="143"/>
      <c r="DSB55" s="143"/>
      <c r="DSC55" s="143"/>
      <c r="DSD55" s="143"/>
      <c r="DSE55" s="143"/>
      <c r="DSF55" s="427"/>
      <c r="DSG55" s="427"/>
      <c r="DSH55" s="427"/>
      <c r="DSI55" s="143"/>
      <c r="DSJ55" s="143"/>
      <c r="DSK55" s="143"/>
      <c r="DSL55" s="143"/>
      <c r="DSM55" s="143"/>
      <c r="DSN55" s="427"/>
      <c r="DSO55" s="427"/>
      <c r="DSP55" s="427"/>
      <c r="DSQ55" s="143"/>
      <c r="DSR55" s="143"/>
      <c r="DSS55" s="143"/>
      <c r="DST55" s="143"/>
      <c r="DSU55" s="143"/>
      <c r="DSV55" s="427"/>
      <c r="DSW55" s="427"/>
      <c r="DSX55" s="427"/>
      <c r="DSY55" s="143"/>
      <c r="DSZ55" s="143"/>
      <c r="DTA55" s="143"/>
      <c r="DTB55" s="143"/>
      <c r="DTC55" s="143"/>
      <c r="DTD55" s="427"/>
      <c r="DTE55" s="427"/>
      <c r="DTF55" s="427"/>
      <c r="DTG55" s="143"/>
      <c r="DTH55" s="143"/>
      <c r="DTI55" s="143"/>
      <c r="DTJ55" s="143"/>
      <c r="DTK55" s="143"/>
      <c r="DTL55" s="427"/>
      <c r="DTM55" s="427"/>
      <c r="DTN55" s="427"/>
      <c r="DTO55" s="143"/>
      <c r="DTP55" s="143"/>
      <c r="DTQ55" s="143"/>
      <c r="DTR55" s="143"/>
      <c r="DTS55" s="143"/>
      <c r="DTT55" s="427"/>
      <c r="DTU55" s="427"/>
      <c r="DTV55" s="427"/>
      <c r="DTW55" s="143"/>
      <c r="DTX55" s="143"/>
      <c r="DTY55" s="143"/>
      <c r="DTZ55" s="143"/>
      <c r="DUA55" s="143"/>
      <c r="DUB55" s="427"/>
      <c r="DUC55" s="427"/>
      <c r="DUD55" s="427"/>
      <c r="DUE55" s="143"/>
      <c r="DUF55" s="143"/>
      <c r="DUG55" s="143"/>
      <c r="DUH55" s="143"/>
      <c r="DUI55" s="143"/>
      <c r="DUJ55" s="427"/>
      <c r="DUK55" s="427"/>
      <c r="DUL55" s="427"/>
      <c r="DUM55" s="143"/>
      <c r="DUN55" s="143"/>
      <c r="DUO55" s="143"/>
      <c r="DUP55" s="143"/>
      <c r="DUQ55" s="143"/>
      <c r="DUR55" s="427"/>
      <c r="DUS55" s="427"/>
      <c r="DUT55" s="427"/>
      <c r="DUU55" s="143"/>
      <c r="DUV55" s="143"/>
      <c r="DUW55" s="143"/>
      <c r="DUX55" s="143"/>
      <c r="DUY55" s="143"/>
      <c r="DUZ55" s="427"/>
      <c r="DVA55" s="427"/>
      <c r="DVB55" s="427"/>
      <c r="DVC55" s="143"/>
      <c r="DVD55" s="143"/>
      <c r="DVE55" s="143"/>
      <c r="DVF55" s="143"/>
      <c r="DVG55" s="143"/>
      <c r="DVH55" s="427"/>
      <c r="DVI55" s="427"/>
      <c r="DVJ55" s="427"/>
      <c r="DVK55" s="143"/>
      <c r="DVL55" s="143"/>
      <c r="DVM55" s="143"/>
      <c r="DVN55" s="143"/>
      <c r="DVO55" s="143"/>
      <c r="DVP55" s="427"/>
      <c r="DVQ55" s="427"/>
      <c r="DVR55" s="427"/>
      <c r="DVS55" s="143"/>
      <c r="DVT55" s="143"/>
      <c r="DVU55" s="143"/>
      <c r="DVV55" s="143"/>
      <c r="DVW55" s="143"/>
      <c r="DVX55" s="427"/>
      <c r="DVY55" s="427"/>
      <c r="DVZ55" s="427"/>
      <c r="DWA55" s="143"/>
      <c r="DWB55" s="143"/>
      <c r="DWC55" s="143"/>
      <c r="DWD55" s="143"/>
      <c r="DWE55" s="143"/>
      <c r="DWF55" s="427"/>
      <c r="DWG55" s="427"/>
      <c r="DWH55" s="427"/>
      <c r="DWI55" s="143"/>
      <c r="DWJ55" s="143"/>
      <c r="DWK55" s="143"/>
      <c r="DWL55" s="143"/>
      <c r="DWM55" s="143"/>
      <c r="DWN55" s="427"/>
      <c r="DWO55" s="427"/>
      <c r="DWP55" s="427"/>
      <c r="DWQ55" s="143"/>
      <c r="DWR55" s="143"/>
      <c r="DWS55" s="143"/>
      <c r="DWT55" s="143"/>
      <c r="DWU55" s="143"/>
      <c r="DWV55" s="427"/>
      <c r="DWW55" s="427"/>
      <c r="DWX55" s="427"/>
      <c r="DWY55" s="143"/>
      <c r="DWZ55" s="143"/>
      <c r="DXA55" s="143"/>
      <c r="DXB55" s="143"/>
      <c r="DXC55" s="143"/>
      <c r="DXD55" s="427"/>
      <c r="DXE55" s="427"/>
      <c r="DXF55" s="427"/>
      <c r="DXG55" s="143"/>
      <c r="DXH55" s="143"/>
      <c r="DXI55" s="143"/>
      <c r="DXJ55" s="143"/>
      <c r="DXK55" s="143"/>
      <c r="DXL55" s="427"/>
      <c r="DXM55" s="427"/>
      <c r="DXN55" s="427"/>
      <c r="DXO55" s="143"/>
      <c r="DXP55" s="143"/>
      <c r="DXQ55" s="143"/>
      <c r="DXR55" s="143"/>
      <c r="DXS55" s="143"/>
      <c r="DXT55" s="427"/>
      <c r="DXU55" s="427"/>
      <c r="DXV55" s="427"/>
      <c r="DXW55" s="143"/>
      <c r="DXX55" s="143"/>
      <c r="DXY55" s="143"/>
      <c r="DXZ55" s="143"/>
      <c r="DYA55" s="143"/>
      <c r="DYB55" s="427"/>
      <c r="DYC55" s="427"/>
      <c r="DYD55" s="427"/>
      <c r="DYE55" s="143"/>
      <c r="DYF55" s="143"/>
      <c r="DYG55" s="143"/>
      <c r="DYH55" s="143"/>
      <c r="DYI55" s="143"/>
      <c r="DYJ55" s="427"/>
      <c r="DYK55" s="427"/>
      <c r="DYL55" s="427"/>
      <c r="DYM55" s="143"/>
      <c r="DYN55" s="143"/>
      <c r="DYO55" s="143"/>
      <c r="DYP55" s="143"/>
      <c r="DYQ55" s="143"/>
      <c r="DYR55" s="427"/>
      <c r="DYS55" s="427"/>
      <c r="DYT55" s="427"/>
      <c r="DYU55" s="143"/>
      <c r="DYV55" s="143"/>
      <c r="DYW55" s="143"/>
      <c r="DYX55" s="143"/>
      <c r="DYY55" s="143"/>
      <c r="DYZ55" s="427"/>
      <c r="DZA55" s="427"/>
      <c r="DZB55" s="427"/>
      <c r="DZC55" s="143"/>
      <c r="DZD55" s="143"/>
      <c r="DZE55" s="143"/>
      <c r="DZF55" s="143"/>
      <c r="DZG55" s="143"/>
      <c r="DZH55" s="427"/>
      <c r="DZI55" s="427"/>
      <c r="DZJ55" s="427"/>
      <c r="DZK55" s="143"/>
      <c r="DZL55" s="143"/>
      <c r="DZM55" s="143"/>
      <c r="DZN55" s="143"/>
      <c r="DZO55" s="143"/>
      <c r="DZP55" s="427"/>
      <c r="DZQ55" s="427"/>
      <c r="DZR55" s="427"/>
      <c r="DZS55" s="143"/>
      <c r="DZT55" s="143"/>
      <c r="DZU55" s="143"/>
      <c r="DZV55" s="143"/>
      <c r="DZW55" s="143"/>
      <c r="DZX55" s="427"/>
      <c r="DZY55" s="427"/>
      <c r="DZZ55" s="427"/>
      <c r="EAA55" s="143"/>
      <c r="EAB55" s="143"/>
      <c r="EAC55" s="143"/>
      <c r="EAD55" s="143"/>
      <c r="EAE55" s="143"/>
      <c r="EAF55" s="427"/>
      <c r="EAG55" s="427"/>
      <c r="EAH55" s="427"/>
      <c r="EAI55" s="143"/>
      <c r="EAJ55" s="143"/>
      <c r="EAK55" s="143"/>
      <c r="EAL55" s="143"/>
      <c r="EAM55" s="143"/>
      <c r="EAN55" s="427"/>
      <c r="EAO55" s="427"/>
      <c r="EAP55" s="427"/>
      <c r="EAQ55" s="143"/>
      <c r="EAR55" s="143"/>
      <c r="EAS55" s="143"/>
      <c r="EAT55" s="143"/>
      <c r="EAU55" s="143"/>
      <c r="EAV55" s="427"/>
      <c r="EAW55" s="427"/>
      <c r="EAX55" s="427"/>
      <c r="EAY55" s="143"/>
      <c r="EAZ55" s="143"/>
      <c r="EBA55" s="143"/>
      <c r="EBB55" s="143"/>
      <c r="EBC55" s="143"/>
      <c r="EBD55" s="427"/>
      <c r="EBE55" s="427"/>
      <c r="EBF55" s="427"/>
      <c r="EBG55" s="143"/>
      <c r="EBH55" s="143"/>
      <c r="EBI55" s="143"/>
      <c r="EBJ55" s="143"/>
      <c r="EBK55" s="143"/>
      <c r="EBL55" s="427"/>
      <c r="EBM55" s="427"/>
      <c r="EBN55" s="427"/>
      <c r="EBO55" s="143"/>
      <c r="EBP55" s="143"/>
      <c r="EBQ55" s="143"/>
      <c r="EBR55" s="143"/>
      <c r="EBS55" s="143"/>
      <c r="EBT55" s="427"/>
      <c r="EBU55" s="427"/>
      <c r="EBV55" s="427"/>
      <c r="EBW55" s="143"/>
      <c r="EBX55" s="143"/>
      <c r="EBY55" s="143"/>
      <c r="EBZ55" s="143"/>
      <c r="ECA55" s="143"/>
      <c r="ECB55" s="427"/>
      <c r="ECC55" s="427"/>
      <c r="ECD55" s="427"/>
      <c r="ECE55" s="143"/>
      <c r="ECF55" s="143"/>
      <c r="ECG55" s="143"/>
      <c r="ECH55" s="143"/>
      <c r="ECI55" s="143"/>
      <c r="ECJ55" s="427"/>
      <c r="ECK55" s="427"/>
      <c r="ECL55" s="427"/>
      <c r="ECM55" s="143"/>
      <c r="ECN55" s="143"/>
      <c r="ECO55" s="143"/>
      <c r="ECP55" s="143"/>
      <c r="ECQ55" s="143"/>
      <c r="ECR55" s="427"/>
      <c r="ECS55" s="427"/>
      <c r="ECT55" s="427"/>
      <c r="ECU55" s="143"/>
      <c r="ECV55" s="143"/>
      <c r="ECW55" s="143"/>
      <c r="ECX55" s="143"/>
      <c r="ECY55" s="143"/>
      <c r="ECZ55" s="427"/>
      <c r="EDA55" s="427"/>
      <c r="EDB55" s="427"/>
      <c r="EDC55" s="143"/>
      <c r="EDD55" s="143"/>
      <c r="EDE55" s="143"/>
      <c r="EDF55" s="143"/>
      <c r="EDG55" s="143"/>
      <c r="EDH55" s="427"/>
      <c r="EDI55" s="427"/>
      <c r="EDJ55" s="427"/>
      <c r="EDK55" s="143"/>
      <c r="EDL55" s="143"/>
      <c r="EDM55" s="143"/>
      <c r="EDN55" s="143"/>
      <c r="EDO55" s="143"/>
      <c r="EDP55" s="427"/>
      <c r="EDQ55" s="427"/>
      <c r="EDR55" s="427"/>
      <c r="EDS55" s="143"/>
      <c r="EDT55" s="143"/>
      <c r="EDU55" s="143"/>
      <c r="EDV55" s="143"/>
      <c r="EDW55" s="143"/>
      <c r="EDX55" s="427"/>
      <c r="EDY55" s="427"/>
      <c r="EDZ55" s="427"/>
      <c r="EEA55" s="143"/>
      <c r="EEB55" s="143"/>
      <c r="EEC55" s="143"/>
      <c r="EED55" s="143"/>
      <c r="EEE55" s="143"/>
      <c r="EEF55" s="427"/>
      <c r="EEG55" s="427"/>
      <c r="EEH55" s="427"/>
      <c r="EEI55" s="143"/>
      <c r="EEJ55" s="143"/>
      <c r="EEK55" s="143"/>
      <c r="EEL55" s="143"/>
      <c r="EEM55" s="143"/>
      <c r="EEN55" s="427"/>
      <c r="EEO55" s="427"/>
      <c r="EEP55" s="427"/>
      <c r="EEQ55" s="143"/>
      <c r="EER55" s="143"/>
      <c r="EES55" s="143"/>
      <c r="EET55" s="143"/>
      <c r="EEU55" s="143"/>
      <c r="EEV55" s="427"/>
      <c r="EEW55" s="427"/>
      <c r="EEX55" s="427"/>
      <c r="EEY55" s="143"/>
      <c r="EEZ55" s="143"/>
      <c r="EFA55" s="143"/>
      <c r="EFB55" s="143"/>
      <c r="EFC55" s="143"/>
      <c r="EFD55" s="427"/>
      <c r="EFE55" s="427"/>
      <c r="EFF55" s="427"/>
      <c r="EFG55" s="143"/>
      <c r="EFH55" s="143"/>
      <c r="EFI55" s="143"/>
      <c r="EFJ55" s="143"/>
      <c r="EFK55" s="143"/>
      <c r="EFL55" s="427"/>
      <c r="EFM55" s="427"/>
      <c r="EFN55" s="427"/>
      <c r="EFO55" s="143"/>
      <c r="EFP55" s="143"/>
      <c r="EFQ55" s="143"/>
      <c r="EFR55" s="143"/>
      <c r="EFS55" s="143"/>
      <c r="EFT55" s="427"/>
      <c r="EFU55" s="427"/>
      <c r="EFV55" s="427"/>
      <c r="EFW55" s="143"/>
      <c r="EFX55" s="143"/>
      <c r="EFY55" s="143"/>
      <c r="EFZ55" s="143"/>
      <c r="EGA55" s="143"/>
      <c r="EGB55" s="427"/>
      <c r="EGC55" s="427"/>
      <c r="EGD55" s="427"/>
      <c r="EGE55" s="143"/>
      <c r="EGF55" s="143"/>
      <c r="EGG55" s="143"/>
      <c r="EGH55" s="143"/>
      <c r="EGI55" s="143"/>
      <c r="EGJ55" s="427"/>
      <c r="EGK55" s="427"/>
      <c r="EGL55" s="427"/>
      <c r="EGM55" s="143"/>
      <c r="EGN55" s="143"/>
      <c r="EGO55" s="143"/>
      <c r="EGP55" s="143"/>
      <c r="EGQ55" s="143"/>
      <c r="EGR55" s="427"/>
      <c r="EGS55" s="427"/>
      <c r="EGT55" s="427"/>
      <c r="EGU55" s="143"/>
      <c r="EGV55" s="143"/>
      <c r="EGW55" s="143"/>
      <c r="EGX55" s="143"/>
      <c r="EGY55" s="143"/>
      <c r="EGZ55" s="427"/>
      <c r="EHA55" s="427"/>
      <c r="EHB55" s="427"/>
      <c r="EHC55" s="143"/>
      <c r="EHD55" s="143"/>
      <c r="EHE55" s="143"/>
      <c r="EHF55" s="143"/>
      <c r="EHG55" s="143"/>
      <c r="EHH55" s="427"/>
      <c r="EHI55" s="427"/>
      <c r="EHJ55" s="427"/>
      <c r="EHK55" s="143"/>
      <c r="EHL55" s="143"/>
      <c r="EHM55" s="143"/>
      <c r="EHN55" s="143"/>
      <c r="EHO55" s="143"/>
      <c r="EHP55" s="427"/>
      <c r="EHQ55" s="427"/>
      <c r="EHR55" s="427"/>
      <c r="EHS55" s="143"/>
      <c r="EHT55" s="143"/>
      <c r="EHU55" s="143"/>
      <c r="EHV55" s="143"/>
      <c r="EHW55" s="143"/>
      <c r="EHX55" s="427"/>
      <c r="EHY55" s="427"/>
      <c r="EHZ55" s="427"/>
      <c r="EIA55" s="143"/>
      <c r="EIB55" s="143"/>
      <c r="EIC55" s="143"/>
      <c r="EID55" s="143"/>
      <c r="EIE55" s="143"/>
      <c r="EIF55" s="427"/>
      <c r="EIG55" s="427"/>
      <c r="EIH55" s="427"/>
      <c r="EII55" s="143"/>
      <c r="EIJ55" s="143"/>
      <c r="EIK55" s="143"/>
      <c r="EIL55" s="143"/>
      <c r="EIM55" s="143"/>
      <c r="EIN55" s="427"/>
      <c r="EIO55" s="427"/>
      <c r="EIP55" s="427"/>
      <c r="EIQ55" s="143"/>
      <c r="EIR55" s="143"/>
      <c r="EIS55" s="143"/>
      <c r="EIT55" s="143"/>
      <c r="EIU55" s="143"/>
      <c r="EIV55" s="427"/>
      <c r="EIW55" s="427"/>
      <c r="EIX55" s="427"/>
      <c r="EIY55" s="143"/>
      <c r="EIZ55" s="143"/>
      <c r="EJA55" s="143"/>
      <c r="EJB55" s="143"/>
      <c r="EJC55" s="143"/>
      <c r="EJD55" s="427"/>
      <c r="EJE55" s="427"/>
      <c r="EJF55" s="427"/>
      <c r="EJG55" s="143"/>
      <c r="EJH55" s="143"/>
      <c r="EJI55" s="143"/>
      <c r="EJJ55" s="143"/>
      <c r="EJK55" s="143"/>
      <c r="EJL55" s="427"/>
      <c r="EJM55" s="427"/>
      <c r="EJN55" s="427"/>
      <c r="EJO55" s="143"/>
      <c r="EJP55" s="143"/>
      <c r="EJQ55" s="143"/>
      <c r="EJR55" s="143"/>
      <c r="EJS55" s="143"/>
      <c r="EJT55" s="427"/>
      <c r="EJU55" s="427"/>
      <c r="EJV55" s="427"/>
      <c r="EJW55" s="143"/>
      <c r="EJX55" s="143"/>
      <c r="EJY55" s="143"/>
      <c r="EJZ55" s="143"/>
      <c r="EKA55" s="143"/>
      <c r="EKB55" s="427"/>
      <c r="EKC55" s="427"/>
      <c r="EKD55" s="427"/>
      <c r="EKE55" s="143"/>
      <c r="EKF55" s="143"/>
      <c r="EKG55" s="143"/>
      <c r="EKH55" s="143"/>
      <c r="EKI55" s="143"/>
      <c r="EKJ55" s="427"/>
      <c r="EKK55" s="427"/>
      <c r="EKL55" s="427"/>
      <c r="EKM55" s="143"/>
      <c r="EKN55" s="143"/>
      <c r="EKO55" s="143"/>
      <c r="EKP55" s="143"/>
      <c r="EKQ55" s="143"/>
      <c r="EKR55" s="427"/>
      <c r="EKS55" s="427"/>
      <c r="EKT55" s="427"/>
      <c r="EKU55" s="143"/>
      <c r="EKV55" s="143"/>
      <c r="EKW55" s="143"/>
      <c r="EKX55" s="143"/>
      <c r="EKY55" s="143"/>
      <c r="EKZ55" s="427"/>
      <c r="ELA55" s="427"/>
      <c r="ELB55" s="427"/>
      <c r="ELC55" s="143"/>
      <c r="ELD55" s="143"/>
      <c r="ELE55" s="143"/>
      <c r="ELF55" s="143"/>
      <c r="ELG55" s="143"/>
      <c r="ELH55" s="427"/>
      <c r="ELI55" s="427"/>
      <c r="ELJ55" s="427"/>
      <c r="ELK55" s="143"/>
      <c r="ELL55" s="143"/>
      <c r="ELM55" s="143"/>
      <c r="ELN55" s="143"/>
      <c r="ELO55" s="143"/>
      <c r="ELP55" s="427"/>
      <c r="ELQ55" s="427"/>
      <c r="ELR55" s="427"/>
      <c r="ELS55" s="143"/>
      <c r="ELT55" s="143"/>
      <c r="ELU55" s="143"/>
      <c r="ELV55" s="143"/>
      <c r="ELW55" s="143"/>
      <c r="ELX55" s="427"/>
      <c r="ELY55" s="427"/>
      <c r="ELZ55" s="427"/>
      <c r="EMA55" s="143"/>
      <c r="EMB55" s="143"/>
      <c r="EMC55" s="143"/>
      <c r="EMD55" s="143"/>
      <c r="EME55" s="143"/>
      <c r="EMF55" s="427"/>
      <c r="EMG55" s="427"/>
      <c r="EMH55" s="427"/>
      <c r="EMI55" s="143"/>
      <c r="EMJ55" s="143"/>
      <c r="EMK55" s="143"/>
      <c r="EML55" s="143"/>
      <c r="EMM55" s="143"/>
      <c r="EMN55" s="427"/>
      <c r="EMO55" s="427"/>
      <c r="EMP55" s="427"/>
      <c r="EMQ55" s="143"/>
      <c r="EMR55" s="143"/>
      <c r="EMS55" s="143"/>
      <c r="EMT55" s="143"/>
      <c r="EMU55" s="143"/>
      <c r="EMV55" s="427"/>
      <c r="EMW55" s="427"/>
      <c r="EMX55" s="427"/>
      <c r="EMY55" s="143"/>
      <c r="EMZ55" s="143"/>
      <c r="ENA55" s="143"/>
      <c r="ENB55" s="143"/>
      <c r="ENC55" s="143"/>
      <c r="END55" s="427"/>
      <c r="ENE55" s="427"/>
      <c r="ENF55" s="427"/>
      <c r="ENG55" s="143"/>
      <c r="ENH55" s="143"/>
      <c r="ENI55" s="143"/>
      <c r="ENJ55" s="143"/>
      <c r="ENK55" s="143"/>
      <c r="ENL55" s="427"/>
      <c r="ENM55" s="427"/>
      <c r="ENN55" s="427"/>
      <c r="ENO55" s="143"/>
      <c r="ENP55" s="143"/>
      <c r="ENQ55" s="143"/>
      <c r="ENR55" s="143"/>
      <c r="ENS55" s="143"/>
      <c r="ENT55" s="427"/>
      <c r="ENU55" s="427"/>
      <c r="ENV55" s="427"/>
      <c r="ENW55" s="143"/>
      <c r="ENX55" s="143"/>
      <c r="ENY55" s="143"/>
      <c r="ENZ55" s="143"/>
      <c r="EOA55" s="143"/>
      <c r="EOB55" s="427"/>
      <c r="EOC55" s="427"/>
      <c r="EOD55" s="427"/>
      <c r="EOE55" s="143"/>
      <c r="EOF55" s="143"/>
      <c r="EOG55" s="143"/>
      <c r="EOH55" s="143"/>
      <c r="EOI55" s="143"/>
      <c r="EOJ55" s="427"/>
      <c r="EOK55" s="427"/>
      <c r="EOL55" s="427"/>
      <c r="EOM55" s="143"/>
      <c r="EON55" s="143"/>
      <c r="EOO55" s="143"/>
      <c r="EOP55" s="143"/>
      <c r="EOQ55" s="143"/>
      <c r="EOR55" s="427"/>
      <c r="EOS55" s="427"/>
      <c r="EOT55" s="427"/>
      <c r="EOU55" s="143"/>
      <c r="EOV55" s="143"/>
      <c r="EOW55" s="143"/>
      <c r="EOX55" s="143"/>
      <c r="EOY55" s="143"/>
      <c r="EOZ55" s="427"/>
      <c r="EPA55" s="427"/>
      <c r="EPB55" s="427"/>
      <c r="EPC55" s="143"/>
      <c r="EPD55" s="143"/>
      <c r="EPE55" s="143"/>
      <c r="EPF55" s="143"/>
      <c r="EPG55" s="143"/>
      <c r="EPH55" s="427"/>
      <c r="EPI55" s="427"/>
      <c r="EPJ55" s="427"/>
      <c r="EPK55" s="143"/>
      <c r="EPL55" s="143"/>
      <c r="EPM55" s="143"/>
      <c r="EPN55" s="143"/>
      <c r="EPO55" s="143"/>
      <c r="EPP55" s="427"/>
      <c r="EPQ55" s="427"/>
      <c r="EPR55" s="427"/>
      <c r="EPS55" s="143"/>
      <c r="EPT55" s="143"/>
      <c r="EPU55" s="143"/>
      <c r="EPV55" s="143"/>
      <c r="EPW55" s="143"/>
      <c r="EPX55" s="427"/>
      <c r="EPY55" s="427"/>
      <c r="EPZ55" s="427"/>
      <c r="EQA55" s="143"/>
      <c r="EQB55" s="143"/>
      <c r="EQC55" s="143"/>
      <c r="EQD55" s="143"/>
      <c r="EQE55" s="143"/>
      <c r="EQF55" s="427"/>
      <c r="EQG55" s="427"/>
      <c r="EQH55" s="427"/>
      <c r="EQI55" s="143"/>
      <c r="EQJ55" s="143"/>
      <c r="EQK55" s="143"/>
      <c r="EQL55" s="143"/>
      <c r="EQM55" s="143"/>
      <c r="EQN55" s="427"/>
      <c r="EQO55" s="427"/>
      <c r="EQP55" s="427"/>
      <c r="EQQ55" s="143"/>
      <c r="EQR55" s="143"/>
      <c r="EQS55" s="143"/>
      <c r="EQT55" s="143"/>
      <c r="EQU55" s="143"/>
      <c r="EQV55" s="427"/>
      <c r="EQW55" s="427"/>
      <c r="EQX55" s="427"/>
      <c r="EQY55" s="143"/>
      <c r="EQZ55" s="143"/>
      <c r="ERA55" s="143"/>
      <c r="ERB55" s="143"/>
      <c r="ERC55" s="143"/>
      <c r="ERD55" s="427"/>
      <c r="ERE55" s="427"/>
      <c r="ERF55" s="427"/>
      <c r="ERG55" s="143"/>
      <c r="ERH55" s="143"/>
      <c r="ERI55" s="143"/>
      <c r="ERJ55" s="143"/>
      <c r="ERK55" s="143"/>
      <c r="ERL55" s="427"/>
      <c r="ERM55" s="427"/>
      <c r="ERN55" s="427"/>
      <c r="ERO55" s="143"/>
      <c r="ERP55" s="143"/>
      <c r="ERQ55" s="143"/>
      <c r="ERR55" s="143"/>
      <c r="ERS55" s="143"/>
      <c r="ERT55" s="427"/>
      <c r="ERU55" s="427"/>
      <c r="ERV55" s="427"/>
      <c r="ERW55" s="143"/>
      <c r="ERX55" s="143"/>
      <c r="ERY55" s="143"/>
      <c r="ERZ55" s="143"/>
      <c r="ESA55" s="143"/>
      <c r="ESB55" s="427"/>
      <c r="ESC55" s="427"/>
      <c r="ESD55" s="427"/>
      <c r="ESE55" s="143"/>
      <c r="ESF55" s="143"/>
      <c r="ESG55" s="143"/>
      <c r="ESH55" s="143"/>
      <c r="ESI55" s="143"/>
      <c r="ESJ55" s="427"/>
      <c r="ESK55" s="427"/>
      <c r="ESL55" s="427"/>
      <c r="ESM55" s="143"/>
      <c r="ESN55" s="143"/>
      <c r="ESO55" s="143"/>
      <c r="ESP55" s="143"/>
      <c r="ESQ55" s="143"/>
      <c r="ESR55" s="427"/>
      <c r="ESS55" s="427"/>
      <c r="EST55" s="427"/>
      <c r="ESU55" s="143"/>
      <c r="ESV55" s="143"/>
      <c r="ESW55" s="143"/>
      <c r="ESX55" s="143"/>
      <c r="ESY55" s="143"/>
      <c r="ESZ55" s="427"/>
      <c r="ETA55" s="427"/>
      <c r="ETB55" s="427"/>
      <c r="ETC55" s="143"/>
      <c r="ETD55" s="143"/>
      <c r="ETE55" s="143"/>
      <c r="ETF55" s="143"/>
      <c r="ETG55" s="143"/>
      <c r="ETH55" s="427"/>
      <c r="ETI55" s="427"/>
      <c r="ETJ55" s="427"/>
      <c r="ETK55" s="143"/>
      <c r="ETL55" s="143"/>
      <c r="ETM55" s="143"/>
      <c r="ETN55" s="143"/>
      <c r="ETO55" s="143"/>
      <c r="ETP55" s="427"/>
      <c r="ETQ55" s="427"/>
      <c r="ETR55" s="427"/>
      <c r="ETS55" s="143"/>
      <c r="ETT55" s="143"/>
      <c r="ETU55" s="143"/>
      <c r="ETV55" s="143"/>
      <c r="ETW55" s="143"/>
      <c r="ETX55" s="427"/>
      <c r="ETY55" s="427"/>
      <c r="ETZ55" s="427"/>
      <c r="EUA55" s="143"/>
      <c r="EUB55" s="143"/>
      <c r="EUC55" s="143"/>
      <c r="EUD55" s="143"/>
      <c r="EUE55" s="143"/>
      <c r="EUF55" s="427"/>
      <c r="EUG55" s="427"/>
      <c r="EUH55" s="427"/>
      <c r="EUI55" s="143"/>
      <c r="EUJ55" s="143"/>
      <c r="EUK55" s="143"/>
      <c r="EUL55" s="143"/>
      <c r="EUM55" s="143"/>
      <c r="EUN55" s="427"/>
      <c r="EUO55" s="427"/>
      <c r="EUP55" s="427"/>
      <c r="EUQ55" s="143"/>
      <c r="EUR55" s="143"/>
      <c r="EUS55" s="143"/>
      <c r="EUT55" s="143"/>
      <c r="EUU55" s="143"/>
      <c r="EUV55" s="427"/>
      <c r="EUW55" s="427"/>
      <c r="EUX55" s="427"/>
      <c r="EUY55" s="143"/>
      <c r="EUZ55" s="143"/>
      <c r="EVA55" s="143"/>
      <c r="EVB55" s="143"/>
      <c r="EVC55" s="143"/>
      <c r="EVD55" s="427"/>
      <c r="EVE55" s="427"/>
      <c r="EVF55" s="427"/>
      <c r="EVG55" s="143"/>
      <c r="EVH55" s="143"/>
      <c r="EVI55" s="143"/>
      <c r="EVJ55" s="143"/>
      <c r="EVK55" s="143"/>
      <c r="EVL55" s="427"/>
      <c r="EVM55" s="427"/>
      <c r="EVN55" s="427"/>
      <c r="EVO55" s="143"/>
      <c r="EVP55" s="143"/>
      <c r="EVQ55" s="143"/>
      <c r="EVR55" s="143"/>
      <c r="EVS55" s="143"/>
      <c r="EVT55" s="427"/>
      <c r="EVU55" s="427"/>
      <c r="EVV55" s="427"/>
      <c r="EVW55" s="143"/>
      <c r="EVX55" s="143"/>
      <c r="EVY55" s="143"/>
      <c r="EVZ55" s="143"/>
      <c r="EWA55" s="143"/>
      <c r="EWB55" s="427"/>
      <c r="EWC55" s="427"/>
      <c r="EWD55" s="427"/>
      <c r="EWE55" s="143"/>
      <c r="EWF55" s="143"/>
      <c r="EWG55" s="143"/>
      <c r="EWH55" s="143"/>
      <c r="EWI55" s="143"/>
      <c r="EWJ55" s="427"/>
      <c r="EWK55" s="427"/>
      <c r="EWL55" s="427"/>
      <c r="EWM55" s="143"/>
      <c r="EWN55" s="143"/>
      <c r="EWO55" s="143"/>
      <c r="EWP55" s="143"/>
      <c r="EWQ55" s="143"/>
      <c r="EWR55" s="427"/>
      <c r="EWS55" s="427"/>
      <c r="EWT55" s="427"/>
      <c r="EWU55" s="143"/>
      <c r="EWV55" s="143"/>
      <c r="EWW55" s="143"/>
      <c r="EWX55" s="143"/>
      <c r="EWY55" s="143"/>
      <c r="EWZ55" s="427"/>
      <c r="EXA55" s="427"/>
      <c r="EXB55" s="427"/>
      <c r="EXC55" s="143"/>
      <c r="EXD55" s="143"/>
      <c r="EXE55" s="143"/>
      <c r="EXF55" s="143"/>
      <c r="EXG55" s="143"/>
      <c r="EXH55" s="427"/>
      <c r="EXI55" s="427"/>
      <c r="EXJ55" s="427"/>
      <c r="EXK55" s="143"/>
      <c r="EXL55" s="143"/>
      <c r="EXM55" s="143"/>
      <c r="EXN55" s="143"/>
      <c r="EXO55" s="143"/>
      <c r="EXP55" s="427"/>
      <c r="EXQ55" s="427"/>
      <c r="EXR55" s="427"/>
      <c r="EXS55" s="143"/>
      <c r="EXT55" s="143"/>
      <c r="EXU55" s="143"/>
      <c r="EXV55" s="143"/>
      <c r="EXW55" s="143"/>
      <c r="EXX55" s="427"/>
      <c r="EXY55" s="427"/>
      <c r="EXZ55" s="427"/>
      <c r="EYA55" s="143"/>
      <c r="EYB55" s="143"/>
      <c r="EYC55" s="143"/>
      <c r="EYD55" s="143"/>
      <c r="EYE55" s="143"/>
      <c r="EYF55" s="427"/>
      <c r="EYG55" s="427"/>
      <c r="EYH55" s="427"/>
      <c r="EYI55" s="143"/>
      <c r="EYJ55" s="143"/>
      <c r="EYK55" s="143"/>
      <c r="EYL55" s="143"/>
      <c r="EYM55" s="143"/>
      <c r="EYN55" s="427"/>
      <c r="EYO55" s="427"/>
      <c r="EYP55" s="427"/>
      <c r="EYQ55" s="143"/>
      <c r="EYR55" s="143"/>
      <c r="EYS55" s="143"/>
      <c r="EYT55" s="143"/>
      <c r="EYU55" s="143"/>
      <c r="EYV55" s="427"/>
      <c r="EYW55" s="427"/>
      <c r="EYX55" s="427"/>
      <c r="EYY55" s="143"/>
      <c r="EYZ55" s="143"/>
      <c r="EZA55" s="143"/>
      <c r="EZB55" s="143"/>
      <c r="EZC55" s="143"/>
      <c r="EZD55" s="427"/>
      <c r="EZE55" s="427"/>
      <c r="EZF55" s="427"/>
      <c r="EZG55" s="143"/>
      <c r="EZH55" s="143"/>
      <c r="EZI55" s="143"/>
      <c r="EZJ55" s="143"/>
      <c r="EZK55" s="143"/>
      <c r="EZL55" s="427"/>
      <c r="EZM55" s="427"/>
      <c r="EZN55" s="427"/>
      <c r="EZO55" s="143"/>
      <c r="EZP55" s="143"/>
      <c r="EZQ55" s="143"/>
      <c r="EZR55" s="143"/>
      <c r="EZS55" s="143"/>
      <c r="EZT55" s="427"/>
      <c r="EZU55" s="427"/>
      <c r="EZV55" s="427"/>
      <c r="EZW55" s="143"/>
      <c r="EZX55" s="143"/>
      <c r="EZY55" s="143"/>
      <c r="EZZ55" s="143"/>
      <c r="FAA55" s="143"/>
      <c r="FAB55" s="427"/>
      <c r="FAC55" s="427"/>
      <c r="FAD55" s="427"/>
      <c r="FAE55" s="143"/>
      <c r="FAF55" s="143"/>
      <c r="FAG55" s="143"/>
      <c r="FAH55" s="143"/>
      <c r="FAI55" s="143"/>
      <c r="FAJ55" s="427"/>
      <c r="FAK55" s="427"/>
      <c r="FAL55" s="427"/>
      <c r="FAM55" s="143"/>
      <c r="FAN55" s="143"/>
      <c r="FAO55" s="143"/>
      <c r="FAP55" s="143"/>
      <c r="FAQ55" s="143"/>
      <c r="FAR55" s="427"/>
      <c r="FAS55" s="427"/>
      <c r="FAT55" s="427"/>
      <c r="FAU55" s="143"/>
      <c r="FAV55" s="143"/>
      <c r="FAW55" s="143"/>
      <c r="FAX55" s="143"/>
      <c r="FAY55" s="143"/>
      <c r="FAZ55" s="427"/>
      <c r="FBA55" s="427"/>
      <c r="FBB55" s="427"/>
      <c r="FBC55" s="143"/>
      <c r="FBD55" s="143"/>
      <c r="FBE55" s="143"/>
      <c r="FBF55" s="143"/>
      <c r="FBG55" s="143"/>
      <c r="FBH55" s="427"/>
      <c r="FBI55" s="427"/>
      <c r="FBJ55" s="427"/>
      <c r="FBK55" s="143"/>
      <c r="FBL55" s="143"/>
      <c r="FBM55" s="143"/>
      <c r="FBN55" s="143"/>
      <c r="FBO55" s="143"/>
      <c r="FBP55" s="427"/>
      <c r="FBQ55" s="427"/>
      <c r="FBR55" s="427"/>
      <c r="FBS55" s="143"/>
      <c r="FBT55" s="143"/>
      <c r="FBU55" s="143"/>
      <c r="FBV55" s="143"/>
      <c r="FBW55" s="143"/>
      <c r="FBX55" s="427"/>
      <c r="FBY55" s="427"/>
      <c r="FBZ55" s="427"/>
      <c r="FCA55" s="143"/>
      <c r="FCB55" s="143"/>
      <c r="FCC55" s="143"/>
      <c r="FCD55" s="143"/>
      <c r="FCE55" s="143"/>
      <c r="FCF55" s="427"/>
      <c r="FCG55" s="427"/>
      <c r="FCH55" s="427"/>
      <c r="FCI55" s="143"/>
      <c r="FCJ55" s="143"/>
      <c r="FCK55" s="143"/>
      <c r="FCL55" s="143"/>
      <c r="FCM55" s="143"/>
      <c r="FCN55" s="427"/>
      <c r="FCO55" s="427"/>
      <c r="FCP55" s="427"/>
      <c r="FCQ55" s="143"/>
      <c r="FCR55" s="143"/>
      <c r="FCS55" s="143"/>
      <c r="FCT55" s="143"/>
      <c r="FCU55" s="143"/>
      <c r="FCV55" s="427"/>
      <c r="FCW55" s="427"/>
      <c r="FCX55" s="427"/>
      <c r="FCY55" s="143"/>
      <c r="FCZ55" s="143"/>
      <c r="FDA55" s="143"/>
      <c r="FDB55" s="143"/>
      <c r="FDC55" s="143"/>
      <c r="FDD55" s="427"/>
      <c r="FDE55" s="427"/>
      <c r="FDF55" s="427"/>
      <c r="FDG55" s="143"/>
      <c r="FDH55" s="143"/>
      <c r="FDI55" s="143"/>
      <c r="FDJ55" s="143"/>
      <c r="FDK55" s="143"/>
      <c r="FDL55" s="427"/>
      <c r="FDM55" s="427"/>
      <c r="FDN55" s="427"/>
      <c r="FDO55" s="143"/>
      <c r="FDP55" s="143"/>
      <c r="FDQ55" s="143"/>
      <c r="FDR55" s="143"/>
      <c r="FDS55" s="143"/>
      <c r="FDT55" s="427"/>
      <c r="FDU55" s="427"/>
      <c r="FDV55" s="427"/>
      <c r="FDW55" s="143"/>
      <c r="FDX55" s="143"/>
      <c r="FDY55" s="143"/>
      <c r="FDZ55" s="143"/>
      <c r="FEA55" s="143"/>
      <c r="FEB55" s="427"/>
      <c r="FEC55" s="427"/>
      <c r="FED55" s="427"/>
      <c r="FEE55" s="143"/>
      <c r="FEF55" s="143"/>
      <c r="FEG55" s="143"/>
      <c r="FEH55" s="143"/>
      <c r="FEI55" s="143"/>
      <c r="FEJ55" s="427"/>
      <c r="FEK55" s="427"/>
      <c r="FEL55" s="427"/>
      <c r="FEM55" s="143"/>
      <c r="FEN55" s="143"/>
      <c r="FEO55" s="143"/>
      <c r="FEP55" s="143"/>
      <c r="FEQ55" s="143"/>
      <c r="FER55" s="427"/>
      <c r="FES55" s="427"/>
      <c r="FET55" s="427"/>
      <c r="FEU55" s="143"/>
      <c r="FEV55" s="143"/>
      <c r="FEW55" s="143"/>
      <c r="FEX55" s="143"/>
      <c r="FEY55" s="143"/>
      <c r="FEZ55" s="427"/>
      <c r="FFA55" s="427"/>
      <c r="FFB55" s="427"/>
      <c r="FFC55" s="143"/>
      <c r="FFD55" s="143"/>
      <c r="FFE55" s="143"/>
      <c r="FFF55" s="143"/>
      <c r="FFG55" s="143"/>
      <c r="FFH55" s="427"/>
      <c r="FFI55" s="427"/>
      <c r="FFJ55" s="427"/>
      <c r="FFK55" s="143"/>
      <c r="FFL55" s="143"/>
      <c r="FFM55" s="143"/>
      <c r="FFN55" s="143"/>
      <c r="FFO55" s="143"/>
      <c r="FFP55" s="427"/>
      <c r="FFQ55" s="427"/>
      <c r="FFR55" s="427"/>
      <c r="FFS55" s="143"/>
      <c r="FFT55" s="143"/>
      <c r="FFU55" s="143"/>
      <c r="FFV55" s="143"/>
      <c r="FFW55" s="143"/>
      <c r="FFX55" s="427"/>
      <c r="FFY55" s="427"/>
      <c r="FFZ55" s="427"/>
      <c r="FGA55" s="143"/>
      <c r="FGB55" s="143"/>
      <c r="FGC55" s="143"/>
      <c r="FGD55" s="143"/>
      <c r="FGE55" s="143"/>
      <c r="FGF55" s="427"/>
      <c r="FGG55" s="427"/>
      <c r="FGH55" s="427"/>
      <c r="FGI55" s="143"/>
      <c r="FGJ55" s="143"/>
      <c r="FGK55" s="143"/>
      <c r="FGL55" s="143"/>
      <c r="FGM55" s="143"/>
      <c r="FGN55" s="427"/>
      <c r="FGO55" s="427"/>
      <c r="FGP55" s="427"/>
      <c r="FGQ55" s="143"/>
      <c r="FGR55" s="143"/>
      <c r="FGS55" s="143"/>
      <c r="FGT55" s="143"/>
      <c r="FGU55" s="143"/>
      <c r="FGV55" s="427"/>
      <c r="FGW55" s="427"/>
      <c r="FGX55" s="427"/>
      <c r="FGY55" s="143"/>
      <c r="FGZ55" s="143"/>
      <c r="FHA55" s="143"/>
      <c r="FHB55" s="143"/>
      <c r="FHC55" s="143"/>
      <c r="FHD55" s="427"/>
      <c r="FHE55" s="427"/>
      <c r="FHF55" s="427"/>
      <c r="FHG55" s="143"/>
      <c r="FHH55" s="143"/>
      <c r="FHI55" s="143"/>
      <c r="FHJ55" s="143"/>
      <c r="FHK55" s="143"/>
      <c r="FHL55" s="427"/>
      <c r="FHM55" s="427"/>
      <c r="FHN55" s="427"/>
      <c r="FHO55" s="143"/>
      <c r="FHP55" s="143"/>
      <c r="FHQ55" s="143"/>
      <c r="FHR55" s="143"/>
      <c r="FHS55" s="143"/>
      <c r="FHT55" s="427"/>
      <c r="FHU55" s="427"/>
      <c r="FHV55" s="427"/>
      <c r="FHW55" s="143"/>
      <c r="FHX55" s="143"/>
      <c r="FHY55" s="143"/>
      <c r="FHZ55" s="143"/>
      <c r="FIA55" s="143"/>
      <c r="FIB55" s="427"/>
      <c r="FIC55" s="427"/>
      <c r="FID55" s="427"/>
      <c r="FIE55" s="143"/>
      <c r="FIF55" s="143"/>
      <c r="FIG55" s="143"/>
      <c r="FIH55" s="143"/>
      <c r="FII55" s="143"/>
      <c r="FIJ55" s="427"/>
      <c r="FIK55" s="427"/>
      <c r="FIL55" s="427"/>
      <c r="FIM55" s="143"/>
      <c r="FIN55" s="143"/>
      <c r="FIO55" s="143"/>
      <c r="FIP55" s="143"/>
      <c r="FIQ55" s="143"/>
      <c r="FIR55" s="427"/>
      <c r="FIS55" s="427"/>
      <c r="FIT55" s="427"/>
      <c r="FIU55" s="143"/>
      <c r="FIV55" s="143"/>
      <c r="FIW55" s="143"/>
      <c r="FIX55" s="143"/>
      <c r="FIY55" s="143"/>
      <c r="FIZ55" s="427"/>
      <c r="FJA55" s="427"/>
      <c r="FJB55" s="427"/>
      <c r="FJC55" s="143"/>
      <c r="FJD55" s="143"/>
      <c r="FJE55" s="143"/>
      <c r="FJF55" s="143"/>
      <c r="FJG55" s="143"/>
      <c r="FJH55" s="427"/>
      <c r="FJI55" s="427"/>
      <c r="FJJ55" s="427"/>
      <c r="FJK55" s="143"/>
      <c r="FJL55" s="143"/>
      <c r="FJM55" s="143"/>
      <c r="FJN55" s="143"/>
      <c r="FJO55" s="143"/>
      <c r="FJP55" s="427"/>
      <c r="FJQ55" s="427"/>
      <c r="FJR55" s="427"/>
      <c r="FJS55" s="143"/>
      <c r="FJT55" s="143"/>
      <c r="FJU55" s="143"/>
      <c r="FJV55" s="143"/>
      <c r="FJW55" s="143"/>
      <c r="FJX55" s="427"/>
      <c r="FJY55" s="427"/>
      <c r="FJZ55" s="427"/>
      <c r="FKA55" s="143"/>
      <c r="FKB55" s="143"/>
      <c r="FKC55" s="143"/>
      <c r="FKD55" s="143"/>
      <c r="FKE55" s="143"/>
      <c r="FKF55" s="427"/>
      <c r="FKG55" s="427"/>
      <c r="FKH55" s="427"/>
      <c r="FKI55" s="143"/>
      <c r="FKJ55" s="143"/>
      <c r="FKK55" s="143"/>
      <c r="FKL55" s="143"/>
      <c r="FKM55" s="143"/>
      <c r="FKN55" s="427"/>
      <c r="FKO55" s="427"/>
      <c r="FKP55" s="427"/>
      <c r="FKQ55" s="143"/>
      <c r="FKR55" s="143"/>
      <c r="FKS55" s="143"/>
      <c r="FKT55" s="143"/>
      <c r="FKU55" s="143"/>
      <c r="FKV55" s="427"/>
      <c r="FKW55" s="427"/>
      <c r="FKX55" s="427"/>
      <c r="FKY55" s="143"/>
      <c r="FKZ55" s="143"/>
      <c r="FLA55" s="143"/>
      <c r="FLB55" s="143"/>
      <c r="FLC55" s="143"/>
      <c r="FLD55" s="427"/>
      <c r="FLE55" s="427"/>
      <c r="FLF55" s="427"/>
      <c r="FLG55" s="143"/>
      <c r="FLH55" s="143"/>
      <c r="FLI55" s="143"/>
      <c r="FLJ55" s="143"/>
      <c r="FLK55" s="143"/>
      <c r="FLL55" s="427"/>
      <c r="FLM55" s="427"/>
      <c r="FLN55" s="427"/>
      <c r="FLO55" s="143"/>
      <c r="FLP55" s="143"/>
      <c r="FLQ55" s="143"/>
      <c r="FLR55" s="143"/>
      <c r="FLS55" s="143"/>
      <c r="FLT55" s="427"/>
      <c r="FLU55" s="427"/>
      <c r="FLV55" s="427"/>
      <c r="FLW55" s="143"/>
      <c r="FLX55" s="143"/>
      <c r="FLY55" s="143"/>
      <c r="FLZ55" s="143"/>
      <c r="FMA55" s="143"/>
      <c r="FMB55" s="427"/>
      <c r="FMC55" s="427"/>
      <c r="FMD55" s="427"/>
      <c r="FME55" s="143"/>
      <c r="FMF55" s="143"/>
      <c r="FMG55" s="143"/>
      <c r="FMH55" s="143"/>
      <c r="FMI55" s="143"/>
      <c r="FMJ55" s="427"/>
      <c r="FMK55" s="427"/>
      <c r="FML55" s="427"/>
      <c r="FMM55" s="143"/>
      <c r="FMN55" s="143"/>
      <c r="FMO55" s="143"/>
      <c r="FMP55" s="143"/>
      <c r="FMQ55" s="143"/>
      <c r="FMR55" s="427"/>
      <c r="FMS55" s="427"/>
      <c r="FMT55" s="427"/>
      <c r="FMU55" s="143"/>
      <c r="FMV55" s="143"/>
      <c r="FMW55" s="143"/>
      <c r="FMX55" s="143"/>
      <c r="FMY55" s="143"/>
      <c r="FMZ55" s="427"/>
      <c r="FNA55" s="427"/>
      <c r="FNB55" s="427"/>
      <c r="FNC55" s="143"/>
      <c r="FND55" s="143"/>
      <c r="FNE55" s="143"/>
      <c r="FNF55" s="143"/>
      <c r="FNG55" s="143"/>
      <c r="FNH55" s="427"/>
      <c r="FNI55" s="427"/>
      <c r="FNJ55" s="427"/>
      <c r="FNK55" s="143"/>
      <c r="FNL55" s="143"/>
      <c r="FNM55" s="143"/>
      <c r="FNN55" s="143"/>
      <c r="FNO55" s="143"/>
      <c r="FNP55" s="427"/>
      <c r="FNQ55" s="427"/>
      <c r="FNR55" s="427"/>
      <c r="FNS55" s="143"/>
      <c r="FNT55" s="143"/>
      <c r="FNU55" s="143"/>
      <c r="FNV55" s="143"/>
      <c r="FNW55" s="143"/>
      <c r="FNX55" s="427"/>
      <c r="FNY55" s="427"/>
      <c r="FNZ55" s="427"/>
      <c r="FOA55" s="143"/>
      <c r="FOB55" s="143"/>
      <c r="FOC55" s="143"/>
      <c r="FOD55" s="143"/>
      <c r="FOE55" s="143"/>
      <c r="FOF55" s="427"/>
      <c r="FOG55" s="427"/>
      <c r="FOH55" s="427"/>
      <c r="FOI55" s="143"/>
      <c r="FOJ55" s="143"/>
      <c r="FOK55" s="143"/>
      <c r="FOL55" s="143"/>
      <c r="FOM55" s="143"/>
      <c r="FON55" s="427"/>
      <c r="FOO55" s="427"/>
      <c r="FOP55" s="427"/>
      <c r="FOQ55" s="143"/>
      <c r="FOR55" s="143"/>
      <c r="FOS55" s="143"/>
      <c r="FOT55" s="143"/>
      <c r="FOU55" s="143"/>
      <c r="FOV55" s="427"/>
      <c r="FOW55" s="427"/>
      <c r="FOX55" s="427"/>
      <c r="FOY55" s="143"/>
      <c r="FOZ55" s="143"/>
      <c r="FPA55" s="143"/>
      <c r="FPB55" s="143"/>
      <c r="FPC55" s="143"/>
      <c r="FPD55" s="427"/>
      <c r="FPE55" s="427"/>
      <c r="FPF55" s="427"/>
      <c r="FPG55" s="143"/>
      <c r="FPH55" s="143"/>
      <c r="FPI55" s="143"/>
      <c r="FPJ55" s="143"/>
      <c r="FPK55" s="143"/>
      <c r="FPL55" s="427"/>
      <c r="FPM55" s="427"/>
      <c r="FPN55" s="427"/>
      <c r="FPO55" s="143"/>
      <c r="FPP55" s="143"/>
      <c r="FPQ55" s="143"/>
      <c r="FPR55" s="143"/>
      <c r="FPS55" s="143"/>
      <c r="FPT55" s="427"/>
      <c r="FPU55" s="427"/>
      <c r="FPV55" s="427"/>
      <c r="FPW55" s="143"/>
      <c r="FPX55" s="143"/>
      <c r="FPY55" s="143"/>
      <c r="FPZ55" s="143"/>
      <c r="FQA55" s="143"/>
      <c r="FQB55" s="427"/>
      <c r="FQC55" s="427"/>
      <c r="FQD55" s="427"/>
      <c r="FQE55" s="143"/>
      <c r="FQF55" s="143"/>
      <c r="FQG55" s="143"/>
      <c r="FQH55" s="143"/>
      <c r="FQI55" s="143"/>
      <c r="FQJ55" s="427"/>
      <c r="FQK55" s="427"/>
      <c r="FQL55" s="427"/>
      <c r="FQM55" s="143"/>
      <c r="FQN55" s="143"/>
      <c r="FQO55" s="143"/>
      <c r="FQP55" s="143"/>
      <c r="FQQ55" s="143"/>
      <c r="FQR55" s="427"/>
      <c r="FQS55" s="427"/>
      <c r="FQT55" s="427"/>
      <c r="FQU55" s="143"/>
      <c r="FQV55" s="143"/>
      <c r="FQW55" s="143"/>
      <c r="FQX55" s="143"/>
      <c r="FQY55" s="143"/>
      <c r="FQZ55" s="427"/>
      <c r="FRA55" s="427"/>
      <c r="FRB55" s="427"/>
      <c r="FRC55" s="143"/>
      <c r="FRD55" s="143"/>
      <c r="FRE55" s="143"/>
      <c r="FRF55" s="143"/>
      <c r="FRG55" s="143"/>
      <c r="FRH55" s="427"/>
      <c r="FRI55" s="427"/>
      <c r="FRJ55" s="427"/>
      <c r="FRK55" s="143"/>
      <c r="FRL55" s="143"/>
      <c r="FRM55" s="143"/>
      <c r="FRN55" s="143"/>
      <c r="FRO55" s="143"/>
      <c r="FRP55" s="427"/>
      <c r="FRQ55" s="427"/>
      <c r="FRR55" s="427"/>
      <c r="FRS55" s="143"/>
      <c r="FRT55" s="143"/>
      <c r="FRU55" s="143"/>
      <c r="FRV55" s="143"/>
      <c r="FRW55" s="143"/>
      <c r="FRX55" s="427"/>
      <c r="FRY55" s="427"/>
      <c r="FRZ55" s="427"/>
      <c r="FSA55" s="143"/>
      <c r="FSB55" s="143"/>
      <c r="FSC55" s="143"/>
      <c r="FSD55" s="143"/>
      <c r="FSE55" s="143"/>
      <c r="FSF55" s="427"/>
      <c r="FSG55" s="427"/>
      <c r="FSH55" s="427"/>
      <c r="FSI55" s="143"/>
      <c r="FSJ55" s="143"/>
      <c r="FSK55" s="143"/>
      <c r="FSL55" s="143"/>
      <c r="FSM55" s="143"/>
      <c r="FSN55" s="427"/>
      <c r="FSO55" s="427"/>
      <c r="FSP55" s="427"/>
      <c r="FSQ55" s="143"/>
      <c r="FSR55" s="143"/>
      <c r="FSS55" s="143"/>
      <c r="FST55" s="143"/>
      <c r="FSU55" s="143"/>
      <c r="FSV55" s="427"/>
      <c r="FSW55" s="427"/>
      <c r="FSX55" s="427"/>
      <c r="FSY55" s="143"/>
      <c r="FSZ55" s="143"/>
      <c r="FTA55" s="143"/>
      <c r="FTB55" s="143"/>
      <c r="FTC55" s="143"/>
      <c r="FTD55" s="427"/>
      <c r="FTE55" s="427"/>
      <c r="FTF55" s="427"/>
      <c r="FTG55" s="143"/>
      <c r="FTH55" s="143"/>
      <c r="FTI55" s="143"/>
      <c r="FTJ55" s="143"/>
      <c r="FTK55" s="143"/>
      <c r="FTL55" s="427"/>
      <c r="FTM55" s="427"/>
      <c r="FTN55" s="427"/>
      <c r="FTO55" s="143"/>
      <c r="FTP55" s="143"/>
      <c r="FTQ55" s="143"/>
      <c r="FTR55" s="143"/>
      <c r="FTS55" s="143"/>
      <c r="FTT55" s="427"/>
      <c r="FTU55" s="427"/>
      <c r="FTV55" s="427"/>
      <c r="FTW55" s="143"/>
      <c r="FTX55" s="143"/>
      <c r="FTY55" s="143"/>
      <c r="FTZ55" s="143"/>
      <c r="FUA55" s="143"/>
      <c r="FUB55" s="427"/>
      <c r="FUC55" s="427"/>
      <c r="FUD55" s="427"/>
      <c r="FUE55" s="143"/>
      <c r="FUF55" s="143"/>
      <c r="FUG55" s="143"/>
      <c r="FUH55" s="143"/>
      <c r="FUI55" s="143"/>
      <c r="FUJ55" s="427"/>
      <c r="FUK55" s="427"/>
      <c r="FUL55" s="427"/>
      <c r="FUM55" s="143"/>
      <c r="FUN55" s="143"/>
      <c r="FUO55" s="143"/>
      <c r="FUP55" s="143"/>
      <c r="FUQ55" s="143"/>
      <c r="FUR55" s="427"/>
      <c r="FUS55" s="427"/>
      <c r="FUT55" s="427"/>
      <c r="FUU55" s="143"/>
      <c r="FUV55" s="143"/>
      <c r="FUW55" s="143"/>
      <c r="FUX55" s="143"/>
      <c r="FUY55" s="143"/>
      <c r="FUZ55" s="427"/>
      <c r="FVA55" s="427"/>
      <c r="FVB55" s="427"/>
      <c r="FVC55" s="143"/>
      <c r="FVD55" s="143"/>
      <c r="FVE55" s="143"/>
      <c r="FVF55" s="143"/>
      <c r="FVG55" s="143"/>
      <c r="FVH55" s="427"/>
      <c r="FVI55" s="427"/>
      <c r="FVJ55" s="427"/>
      <c r="FVK55" s="143"/>
      <c r="FVL55" s="143"/>
      <c r="FVM55" s="143"/>
      <c r="FVN55" s="143"/>
      <c r="FVO55" s="143"/>
      <c r="FVP55" s="427"/>
      <c r="FVQ55" s="427"/>
      <c r="FVR55" s="427"/>
      <c r="FVS55" s="143"/>
      <c r="FVT55" s="143"/>
      <c r="FVU55" s="143"/>
      <c r="FVV55" s="143"/>
      <c r="FVW55" s="143"/>
      <c r="FVX55" s="427"/>
      <c r="FVY55" s="427"/>
      <c r="FVZ55" s="427"/>
      <c r="FWA55" s="143"/>
      <c r="FWB55" s="143"/>
      <c r="FWC55" s="143"/>
      <c r="FWD55" s="143"/>
      <c r="FWE55" s="143"/>
      <c r="FWF55" s="427"/>
      <c r="FWG55" s="427"/>
      <c r="FWH55" s="427"/>
      <c r="FWI55" s="143"/>
      <c r="FWJ55" s="143"/>
      <c r="FWK55" s="143"/>
      <c r="FWL55" s="143"/>
      <c r="FWM55" s="143"/>
      <c r="FWN55" s="427"/>
      <c r="FWO55" s="427"/>
      <c r="FWP55" s="427"/>
      <c r="FWQ55" s="143"/>
      <c r="FWR55" s="143"/>
      <c r="FWS55" s="143"/>
      <c r="FWT55" s="143"/>
      <c r="FWU55" s="143"/>
      <c r="FWV55" s="427"/>
      <c r="FWW55" s="427"/>
      <c r="FWX55" s="427"/>
      <c r="FWY55" s="143"/>
      <c r="FWZ55" s="143"/>
      <c r="FXA55" s="143"/>
      <c r="FXB55" s="143"/>
      <c r="FXC55" s="143"/>
      <c r="FXD55" s="427"/>
      <c r="FXE55" s="427"/>
      <c r="FXF55" s="427"/>
      <c r="FXG55" s="143"/>
      <c r="FXH55" s="143"/>
      <c r="FXI55" s="143"/>
      <c r="FXJ55" s="143"/>
      <c r="FXK55" s="143"/>
      <c r="FXL55" s="427"/>
      <c r="FXM55" s="427"/>
      <c r="FXN55" s="427"/>
      <c r="FXO55" s="143"/>
      <c r="FXP55" s="143"/>
      <c r="FXQ55" s="143"/>
      <c r="FXR55" s="143"/>
      <c r="FXS55" s="143"/>
      <c r="FXT55" s="427"/>
      <c r="FXU55" s="427"/>
      <c r="FXV55" s="427"/>
      <c r="FXW55" s="143"/>
      <c r="FXX55" s="143"/>
      <c r="FXY55" s="143"/>
      <c r="FXZ55" s="143"/>
      <c r="FYA55" s="143"/>
      <c r="FYB55" s="427"/>
      <c r="FYC55" s="427"/>
      <c r="FYD55" s="427"/>
      <c r="FYE55" s="143"/>
      <c r="FYF55" s="143"/>
      <c r="FYG55" s="143"/>
      <c r="FYH55" s="143"/>
      <c r="FYI55" s="143"/>
      <c r="FYJ55" s="427"/>
      <c r="FYK55" s="427"/>
      <c r="FYL55" s="427"/>
      <c r="FYM55" s="143"/>
      <c r="FYN55" s="143"/>
      <c r="FYO55" s="143"/>
      <c r="FYP55" s="143"/>
      <c r="FYQ55" s="143"/>
      <c r="FYR55" s="427"/>
      <c r="FYS55" s="427"/>
      <c r="FYT55" s="427"/>
      <c r="FYU55" s="143"/>
      <c r="FYV55" s="143"/>
      <c r="FYW55" s="143"/>
      <c r="FYX55" s="143"/>
      <c r="FYY55" s="143"/>
      <c r="FYZ55" s="427"/>
      <c r="FZA55" s="427"/>
      <c r="FZB55" s="427"/>
      <c r="FZC55" s="143"/>
      <c r="FZD55" s="143"/>
      <c r="FZE55" s="143"/>
      <c r="FZF55" s="143"/>
      <c r="FZG55" s="143"/>
      <c r="FZH55" s="427"/>
      <c r="FZI55" s="427"/>
      <c r="FZJ55" s="427"/>
      <c r="FZK55" s="143"/>
      <c r="FZL55" s="143"/>
      <c r="FZM55" s="143"/>
      <c r="FZN55" s="143"/>
      <c r="FZO55" s="143"/>
      <c r="FZP55" s="427"/>
      <c r="FZQ55" s="427"/>
      <c r="FZR55" s="427"/>
      <c r="FZS55" s="143"/>
      <c r="FZT55" s="143"/>
      <c r="FZU55" s="143"/>
      <c r="FZV55" s="143"/>
      <c r="FZW55" s="143"/>
      <c r="FZX55" s="427"/>
      <c r="FZY55" s="427"/>
      <c r="FZZ55" s="427"/>
      <c r="GAA55" s="143"/>
      <c r="GAB55" s="143"/>
      <c r="GAC55" s="143"/>
      <c r="GAD55" s="143"/>
      <c r="GAE55" s="143"/>
      <c r="GAF55" s="427"/>
      <c r="GAG55" s="427"/>
      <c r="GAH55" s="427"/>
      <c r="GAI55" s="143"/>
      <c r="GAJ55" s="143"/>
      <c r="GAK55" s="143"/>
      <c r="GAL55" s="143"/>
      <c r="GAM55" s="143"/>
      <c r="GAN55" s="427"/>
      <c r="GAO55" s="427"/>
      <c r="GAP55" s="427"/>
      <c r="GAQ55" s="143"/>
      <c r="GAR55" s="143"/>
      <c r="GAS55" s="143"/>
      <c r="GAT55" s="143"/>
      <c r="GAU55" s="143"/>
      <c r="GAV55" s="427"/>
      <c r="GAW55" s="427"/>
      <c r="GAX55" s="427"/>
      <c r="GAY55" s="143"/>
      <c r="GAZ55" s="143"/>
      <c r="GBA55" s="143"/>
      <c r="GBB55" s="143"/>
      <c r="GBC55" s="143"/>
      <c r="GBD55" s="427"/>
      <c r="GBE55" s="427"/>
      <c r="GBF55" s="427"/>
      <c r="GBG55" s="143"/>
      <c r="GBH55" s="143"/>
      <c r="GBI55" s="143"/>
      <c r="GBJ55" s="143"/>
      <c r="GBK55" s="143"/>
      <c r="GBL55" s="427"/>
      <c r="GBM55" s="427"/>
      <c r="GBN55" s="427"/>
      <c r="GBO55" s="143"/>
      <c r="GBP55" s="143"/>
      <c r="GBQ55" s="143"/>
      <c r="GBR55" s="143"/>
      <c r="GBS55" s="143"/>
      <c r="GBT55" s="427"/>
      <c r="GBU55" s="427"/>
      <c r="GBV55" s="427"/>
      <c r="GBW55" s="143"/>
      <c r="GBX55" s="143"/>
      <c r="GBY55" s="143"/>
      <c r="GBZ55" s="143"/>
      <c r="GCA55" s="143"/>
      <c r="GCB55" s="427"/>
      <c r="GCC55" s="427"/>
      <c r="GCD55" s="427"/>
      <c r="GCE55" s="143"/>
      <c r="GCF55" s="143"/>
      <c r="GCG55" s="143"/>
      <c r="GCH55" s="143"/>
      <c r="GCI55" s="143"/>
      <c r="GCJ55" s="427"/>
      <c r="GCK55" s="427"/>
      <c r="GCL55" s="427"/>
      <c r="GCM55" s="143"/>
      <c r="GCN55" s="143"/>
      <c r="GCO55" s="143"/>
      <c r="GCP55" s="143"/>
      <c r="GCQ55" s="143"/>
      <c r="GCR55" s="427"/>
      <c r="GCS55" s="427"/>
      <c r="GCT55" s="427"/>
      <c r="GCU55" s="143"/>
      <c r="GCV55" s="143"/>
      <c r="GCW55" s="143"/>
      <c r="GCX55" s="143"/>
      <c r="GCY55" s="143"/>
      <c r="GCZ55" s="427"/>
      <c r="GDA55" s="427"/>
      <c r="GDB55" s="427"/>
      <c r="GDC55" s="143"/>
      <c r="GDD55" s="143"/>
      <c r="GDE55" s="143"/>
      <c r="GDF55" s="143"/>
      <c r="GDG55" s="143"/>
      <c r="GDH55" s="427"/>
      <c r="GDI55" s="427"/>
      <c r="GDJ55" s="427"/>
      <c r="GDK55" s="143"/>
      <c r="GDL55" s="143"/>
      <c r="GDM55" s="143"/>
      <c r="GDN55" s="143"/>
      <c r="GDO55" s="143"/>
      <c r="GDP55" s="427"/>
      <c r="GDQ55" s="427"/>
      <c r="GDR55" s="427"/>
      <c r="GDS55" s="143"/>
      <c r="GDT55" s="143"/>
      <c r="GDU55" s="143"/>
      <c r="GDV55" s="143"/>
      <c r="GDW55" s="143"/>
      <c r="GDX55" s="427"/>
      <c r="GDY55" s="427"/>
      <c r="GDZ55" s="427"/>
      <c r="GEA55" s="143"/>
      <c r="GEB55" s="143"/>
      <c r="GEC55" s="143"/>
      <c r="GED55" s="143"/>
      <c r="GEE55" s="143"/>
      <c r="GEF55" s="427"/>
      <c r="GEG55" s="427"/>
      <c r="GEH55" s="427"/>
      <c r="GEI55" s="143"/>
      <c r="GEJ55" s="143"/>
      <c r="GEK55" s="143"/>
      <c r="GEL55" s="143"/>
      <c r="GEM55" s="143"/>
      <c r="GEN55" s="427"/>
      <c r="GEO55" s="427"/>
      <c r="GEP55" s="427"/>
      <c r="GEQ55" s="143"/>
      <c r="GER55" s="143"/>
      <c r="GES55" s="143"/>
      <c r="GET55" s="143"/>
      <c r="GEU55" s="143"/>
      <c r="GEV55" s="427"/>
      <c r="GEW55" s="427"/>
      <c r="GEX55" s="427"/>
      <c r="GEY55" s="143"/>
      <c r="GEZ55" s="143"/>
      <c r="GFA55" s="143"/>
      <c r="GFB55" s="143"/>
      <c r="GFC55" s="143"/>
      <c r="GFD55" s="427"/>
      <c r="GFE55" s="427"/>
      <c r="GFF55" s="427"/>
      <c r="GFG55" s="143"/>
      <c r="GFH55" s="143"/>
      <c r="GFI55" s="143"/>
      <c r="GFJ55" s="143"/>
      <c r="GFK55" s="143"/>
      <c r="GFL55" s="427"/>
      <c r="GFM55" s="427"/>
      <c r="GFN55" s="427"/>
      <c r="GFO55" s="143"/>
      <c r="GFP55" s="143"/>
      <c r="GFQ55" s="143"/>
      <c r="GFR55" s="143"/>
      <c r="GFS55" s="143"/>
      <c r="GFT55" s="427"/>
      <c r="GFU55" s="427"/>
      <c r="GFV55" s="427"/>
      <c r="GFW55" s="143"/>
      <c r="GFX55" s="143"/>
      <c r="GFY55" s="143"/>
      <c r="GFZ55" s="143"/>
      <c r="GGA55" s="143"/>
      <c r="GGB55" s="427"/>
      <c r="GGC55" s="427"/>
      <c r="GGD55" s="427"/>
      <c r="GGE55" s="143"/>
      <c r="GGF55" s="143"/>
      <c r="GGG55" s="143"/>
      <c r="GGH55" s="143"/>
      <c r="GGI55" s="143"/>
      <c r="GGJ55" s="427"/>
      <c r="GGK55" s="427"/>
      <c r="GGL55" s="427"/>
      <c r="GGM55" s="143"/>
      <c r="GGN55" s="143"/>
      <c r="GGO55" s="143"/>
      <c r="GGP55" s="143"/>
      <c r="GGQ55" s="143"/>
      <c r="GGR55" s="427"/>
      <c r="GGS55" s="427"/>
      <c r="GGT55" s="427"/>
      <c r="GGU55" s="143"/>
      <c r="GGV55" s="143"/>
      <c r="GGW55" s="143"/>
      <c r="GGX55" s="143"/>
      <c r="GGY55" s="143"/>
      <c r="GGZ55" s="427"/>
      <c r="GHA55" s="427"/>
      <c r="GHB55" s="427"/>
      <c r="GHC55" s="143"/>
      <c r="GHD55" s="143"/>
      <c r="GHE55" s="143"/>
      <c r="GHF55" s="143"/>
      <c r="GHG55" s="143"/>
      <c r="GHH55" s="427"/>
      <c r="GHI55" s="427"/>
      <c r="GHJ55" s="427"/>
      <c r="GHK55" s="143"/>
      <c r="GHL55" s="143"/>
      <c r="GHM55" s="143"/>
      <c r="GHN55" s="143"/>
      <c r="GHO55" s="143"/>
      <c r="GHP55" s="427"/>
      <c r="GHQ55" s="427"/>
      <c r="GHR55" s="427"/>
      <c r="GHS55" s="143"/>
      <c r="GHT55" s="143"/>
      <c r="GHU55" s="143"/>
      <c r="GHV55" s="143"/>
      <c r="GHW55" s="143"/>
      <c r="GHX55" s="427"/>
      <c r="GHY55" s="427"/>
      <c r="GHZ55" s="427"/>
      <c r="GIA55" s="143"/>
      <c r="GIB55" s="143"/>
      <c r="GIC55" s="143"/>
      <c r="GID55" s="143"/>
      <c r="GIE55" s="143"/>
      <c r="GIF55" s="427"/>
      <c r="GIG55" s="427"/>
      <c r="GIH55" s="427"/>
      <c r="GII55" s="143"/>
      <c r="GIJ55" s="143"/>
      <c r="GIK55" s="143"/>
      <c r="GIL55" s="143"/>
      <c r="GIM55" s="143"/>
      <c r="GIN55" s="427"/>
      <c r="GIO55" s="427"/>
      <c r="GIP55" s="427"/>
      <c r="GIQ55" s="143"/>
      <c r="GIR55" s="143"/>
      <c r="GIS55" s="143"/>
      <c r="GIT55" s="143"/>
      <c r="GIU55" s="143"/>
      <c r="GIV55" s="427"/>
      <c r="GIW55" s="427"/>
      <c r="GIX55" s="427"/>
      <c r="GIY55" s="143"/>
      <c r="GIZ55" s="143"/>
      <c r="GJA55" s="143"/>
      <c r="GJB55" s="143"/>
      <c r="GJC55" s="143"/>
      <c r="GJD55" s="427"/>
      <c r="GJE55" s="427"/>
      <c r="GJF55" s="427"/>
      <c r="GJG55" s="143"/>
      <c r="GJH55" s="143"/>
      <c r="GJI55" s="143"/>
      <c r="GJJ55" s="143"/>
      <c r="GJK55" s="143"/>
      <c r="GJL55" s="427"/>
      <c r="GJM55" s="427"/>
      <c r="GJN55" s="427"/>
      <c r="GJO55" s="143"/>
      <c r="GJP55" s="143"/>
      <c r="GJQ55" s="143"/>
      <c r="GJR55" s="143"/>
      <c r="GJS55" s="143"/>
      <c r="GJT55" s="427"/>
      <c r="GJU55" s="427"/>
      <c r="GJV55" s="427"/>
      <c r="GJW55" s="143"/>
      <c r="GJX55" s="143"/>
      <c r="GJY55" s="143"/>
      <c r="GJZ55" s="143"/>
      <c r="GKA55" s="143"/>
      <c r="GKB55" s="427"/>
      <c r="GKC55" s="427"/>
      <c r="GKD55" s="427"/>
      <c r="GKE55" s="143"/>
      <c r="GKF55" s="143"/>
      <c r="GKG55" s="143"/>
      <c r="GKH55" s="143"/>
      <c r="GKI55" s="143"/>
      <c r="GKJ55" s="427"/>
      <c r="GKK55" s="427"/>
      <c r="GKL55" s="427"/>
      <c r="GKM55" s="143"/>
      <c r="GKN55" s="143"/>
      <c r="GKO55" s="143"/>
      <c r="GKP55" s="143"/>
      <c r="GKQ55" s="143"/>
      <c r="GKR55" s="427"/>
      <c r="GKS55" s="427"/>
      <c r="GKT55" s="427"/>
      <c r="GKU55" s="143"/>
      <c r="GKV55" s="143"/>
      <c r="GKW55" s="143"/>
      <c r="GKX55" s="143"/>
      <c r="GKY55" s="143"/>
      <c r="GKZ55" s="427"/>
      <c r="GLA55" s="427"/>
      <c r="GLB55" s="427"/>
      <c r="GLC55" s="143"/>
      <c r="GLD55" s="143"/>
      <c r="GLE55" s="143"/>
      <c r="GLF55" s="143"/>
      <c r="GLG55" s="143"/>
      <c r="GLH55" s="427"/>
      <c r="GLI55" s="427"/>
      <c r="GLJ55" s="427"/>
      <c r="GLK55" s="143"/>
      <c r="GLL55" s="143"/>
      <c r="GLM55" s="143"/>
      <c r="GLN55" s="143"/>
      <c r="GLO55" s="143"/>
      <c r="GLP55" s="427"/>
      <c r="GLQ55" s="427"/>
      <c r="GLR55" s="427"/>
      <c r="GLS55" s="143"/>
      <c r="GLT55" s="143"/>
      <c r="GLU55" s="143"/>
      <c r="GLV55" s="143"/>
      <c r="GLW55" s="143"/>
      <c r="GLX55" s="427"/>
      <c r="GLY55" s="427"/>
      <c r="GLZ55" s="427"/>
      <c r="GMA55" s="143"/>
      <c r="GMB55" s="143"/>
      <c r="GMC55" s="143"/>
      <c r="GMD55" s="143"/>
      <c r="GME55" s="143"/>
      <c r="GMF55" s="427"/>
      <c r="GMG55" s="427"/>
      <c r="GMH55" s="427"/>
      <c r="GMI55" s="143"/>
      <c r="GMJ55" s="143"/>
      <c r="GMK55" s="143"/>
      <c r="GML55" s="143"/>
      <c r="GMM55" s="143"/>
      <c r="GMN55" s="427"/>
      <c r="GMO55" s="427"/>
      <c r="GMP55" s="427"/>
      <c r="GMQ55" s="143"/>
      <c r="GMR55" s="143"/>
      <c r="GMS55" s="143"/>
      <c r="GMT55" s="143"/>
      <c r="GMU55" s="143"/>
      <c r="GMV55" s="427"/>
      <c r="GMW55" s="427"/>
      <c r="GMX55" s="427"/>
      <c r="GMY55" s="143"/>
      <c r="GMZ55" s="143"/>
      <c r="GNA55" s="143"/>
      <c r="GNB55" s="143"/>
      <c r="GNC55" s="143"/>
      <c r="GND55" s="427"/>
      <c r="GNE55" s="427"/>
      <c r="GNF55" s="427"/>
      <c r="GNG55" s="143"/>
      <c r="GNH55" s="143"/>
      <c r="GNI55" s="143"/>
      <c r="GNJ55" s="143"/>
      <c r="GNK55" s="143"/>
      <c r="GNL55" s="427"/>
      <c r="GNM55" s="427"/>
      <c r="GNN55" s="427"/>
      <c r="GNO55" s="143"/>
      <c r="GNP55" s="143"/>
      <c r="GNQ55" s="143"/>
      <c r="GNR55" s="143"/>
      <c r="GNS55" s="143"/>
      <c r="GNT55" s="427"/>
      <c r="GNU55" s="427"/>
      <c r="GNV55" s="427"/>
      <c r="GNW55" s="143"/>
      <c r="GNX55" s="143"/>
      <c r="GNY55" s="143"/>
      <c r="GNZ55" s="143"/>
      <c r="GOA55" s="143"/>
      <c r="GOB55" s="427"/>
      <c r="GOC55" s="427"/>
      <c r="GOD55" s="427"/>
      <c r="GOE55" s="143"/>
      <c r="GOF55" s="143"/>
      <c r="GOG55" s="143"/>
      <c r="GOH55" s="143"/>
      <c r="GOI55" s="143"/>
      <c r="GOJ55" s="427"/>
      <c r="GOK55" s="427"/>
      <c r="GOL55" s="427"/>
      <c r="GOM55" s="143"/>
      <c r="GON55" s="143"/>
      <c r="GOO55" s="143"/>
      <c r="GOP55" s="143"/>
      <c r="GOQ55" s="143"/>
      <c r="GOR55" s="427"/>
      <c r="GOS55" s="427"/>
      <c r="GOT55" s="427"/>
      <c r="GOU55" s="143"/>
      <c r="GOV55" s="143"/>
      <c r="GOW55" s="143"/>
      <c r="GOX55" s="143"/>
      <c r="GOY55" s="143"/>
      <c r="GOZ55" s="427"/>
      <c r="GPA55" s="427"/>
      <c r="GPB55" s="427"/>
      <c r="GPC55" s="143"/>
      <c r="GPD55" s="143"/>
      <c r="GPE55" s="143"/>
      <c r="GPF55" s="143"/>
      <c r="GPG55" s="143"/>
      <c r="GPH55" s="427"/>
      <c r="GPI55" s="427"/>
      <c r="GPJ55" s="427"/>
      <c r="GPK55" s="143"/>
      <c r="GPL55" s="143"/>
      <c r="GPM55" s="143"/>
      <c r="GPN55" s="143"/>
      <c r="GPO55" s="143"/>
      <c r="GPP55" s="427"/>
      <c r="GPQ55" s="427"/>
      <c r="GPR55" s="427"/>
      <c r="GPS55" s="143"/>
      <c r="GPT55" s="143"/>
      <c r="GPU55" s="143"/>
      <c r="GPV55" s="143"/>
      <c r="GPW55" s="143"/>
      <c r="GPX55" s="427"/>
      <c r="GPY55" s="427"/>
      <c r="GPZ55" s="427"/>
      <c r="GQA55" s="143"/>
      <c r="GQB55" s="143"/>
      <c r="GQC55" s="143"/>
      <c r="GQD55" s="143"/>
      <c r="GQE55" s="143"/>
      <c r="GQF55" s="427"/>
      <c r="GQG55" s="427"/>
      <c r="GQH55" s="427"/>
      <c r="GQI55" s="143"/>
      <c r="GQJ55" s="143"/>
      <c r="GQK55" s="143"/>
      <c r="GQL55" s="143"/>
      <c r="GQM55" s="143"/>
      <c r="GQN55" s="427"/>
      <c r="GQO55" s="427"/>
      <c r="GQP55" s="427"/>
      <c r="GQQ55" s="143"/>
      <c r="GQR55" s="143"/>
      <c r="GQS55" s="143"/>
      <c r="GQT55" s="143"/>
      <c r="GQU55" s="143"/>
      <c r="GQV55" s="427"/>
      <c r="GQW55" s="427"/>
      <c r="GQX55" s="427"/>
      <c r="GQY55" s="143"/>
      <c r="GQZ55" s="143"/>
      <c r="GRA55" s="143"/>
      <c r="GRB55" s="143"/>
      <c r="GRC55" s="143"/>
      <c r="GRD55" s="427"/>
      <c r="GRE55" s="427"/>
      <c r="GRF55" s="427"/>
      <c r="GRG55" s="143"/>
      <c r="GRH55" s="143"/>
      <c r="GRI55" s="143"/>
      <c r="GRJ55" s="143"/>
      <c r="GRK55" s="143"/>
      <c r="GRL55" s="427"/>
      <c r="GRM55" s="427"/>
      <c r="GRN55" s="427"/>
      <c r="GRO55" s="143"/>
      <c r="GRP55" s="143"/>
      <c r="GRQ55" s="143"/>
      <c r="GRR55" s="143"/>
      <c r="GRS55" s="143"/>
      <c r="GRT55" s="427"/>
      <c r="GRU55" s="427"/>
      <c r="GRV55" s="427"/>
      <c r="GRW55" s="143"/>
      <c r="GRX55" s="143"/>
      <c r="GRY55" s="143"/>
      <c r="GRZ55" s="143"/>
      <c r="GSA55" s="143"/>
      <c r="GSB55" s="427"/>
      <c r="GSC55" s="427"/>
      <c r="GSD55" s="427"/>
      <c r="GSE55" s="143"/>
      <c r="GSF55" s="143"/>
      <c r="GSG55" s="143"/>
      <c r="GSH55" s="143"/>
      <c r="GSI55" s="143"/>
      <c r="GSJ55" s="427"/>
      <c r="GSK55" s="427"/>
      <c r="GSL55" s="427"/>
      <c r="GSM55" s="143"/>
      <c r="GSN55" s="143"/>
      <c r="GSO55" s="143"/>
      <c r="GSP55" s="143"/>
      <c r="GSQ55" s="143"/>
      <c r="GSR55" s="427"/>
      <c r="GSS55" s="427"/>
      <c r="GST55" s="427"/>
      <c r="GSU55" s="143"/>
      <c r="GSV55" s="143"/>
      <c r="GSW55" s="143"/>
      <c r="GSX55" s="143"/>
      <c r="GSY55" s="143"/>
      <c r="GSZ55" s="427"/>
      <c r="GTA55" s="427"/>
      <c r="GTB55" s="427"/>
      <c r="GTC55" s="143"/>
      <c r="GTD55" s="143"/>
      <c r="GTE55" s="143"/>
      <c r="GTF55" s="143"/>
      <c r="GTG55" s="143"/>
      <c r="GTH55" s="427"/>
      <c r="GTI55" s="427"/>
      <c r="GTJ55" s="427"/>
      <c r="GTK55" s="143"/>
      <c r="GTL55" s="143"/>
      <c r="GTM55" s="143"/>
      <c r="GTN55" s="143"/>
      <c r="GTO55" s="143"/>
      <c r="GTP55" s="427"/>
      <c r="GTQ55" s="427"/>
      <c r="GTR55" s="427"/>
      <c r="GTS55" s="143"/>
      <c r="GTT55" s="143"/>
      <c r="GTU55" s="143"/>
      <c r="GTV55" s="143"/>
      <c r="GTW55" s="143"/>
      <c r="GTX55" s="427"/>
      <c r="GTY55" s="427"/>
      <c r="GTZ55" s="427"/>
      <c r="GUA55" s="143"/>
      <c r="GUB55" s="143"/>
      <c r="GUC55" s="143"/>
      <c r="GUD55" s="143"/>
      <c r="GUE55" s="143"/>
      <c r="GUF55" s="427"/>
      <c r="GUG55" s="427"/>
      <c r="GUH55" s="427"/>
      <c r="GUI55" s="143"/>
      <c r="GUJ55" s="143"/>
      <c r="GUK55" s="143"/>
      <c r="GUL55" s="143"/>
      <c r="GUM55" s="143"/>
      <c r="GUN55" s="427"/>
      <c r="GUO55" s="427"/>
      <c r="GUP55" s="427"/>
      <c r="GUQ55" s="143"/>
      <c r="GUR55" s="143"/>
      <c r="GUS55" s="143"/>
      <c r="GUT55" s="143"/>
      <c r="GUU55" s="143"/>
      <c r="GUV55" s="427"/>
      <c r="GUW55" s="427"/>
      <c r="GUX55" s="427"/>
      <c r="GUY55" s="143"/>
      <c r="GUZ55" s="143"/>
      <c r="GVA55" s="143"/>
      <c r="GVB55" s="143"/>
      <c r="GVC55" s="143"/>
      <c r="GVD55" s="427"/>
      <c r="GVE55" s="427"/>
      <c r="GVF55" s="427"/>
      <c r="GVG55" s="143"/>
      <c r="GVH55" s="143"/>
      <c r="GVI55" s="143"/>
      <c r="GVJ55" s="143"/>
      <c r="GVK55" s="143"/>
      <c r="GVL55" s="427"/>
      <c r="GVM55" s="427"/>
      <c r="GVN55" s="427"/>
      <c r="GVO55" s="143"/>
      <c r="GVP55" s="143"/>
      <c r="GVQ55" s="143"/>
      <c r="GVR55" s="143"/>
      <c r="GVS55" s="143"/>
      <c r="GVT55" s="427"/>
      <c r="GVU55" s="427"/>
      <c r="GVV55" s="427"/>
      <c r="GVW55" s="143"/>
      <c r="GVX55" s="143"/>
      <c r="GVY55" s="143"/>
      <c r="GVZ55" s="143"/>
      <c r="GWA55" s="143"/>
      <c r="GWB55" s="427"/>
      <c r="GWC55" s="427"/>
      <c r="GWD55" s="427"/>
      <c r="GWE55" s="143"/>
      <c r="GWF55" s="143"/>
      <c r="GWG55" s="143"/>
      <c r="GWH55" s="143"/>
      <c r="GWI55" s="143"/>
      <c r="GWJ55" s="427"/>
      <c r="GWK55" s="427"/>
      <c r="GWL55" s="427"/>
      <c r="GWM55" s="143"/>
      <c r="GWN55" s="143"/>
      <c r="GWO55" s="143"/>
      <c r="GWP55" s="143"/>
      <c r="GWQ55" s="143"/>
      <c r="GWR55" s="427"/>
      <c r="GWS55" s="427"/>
      <c r="GWT55" s="427"/>
      <c r="GWU55" s="143"/>
      <c r="GWV55" s="143"/>
      <c r="GWW55" s="143"/>
      <c r="GWX55" s="143"/>
      <c r="GWY55" s="143"/>
      <c r="GWZ55" s="427"/>
      <c r="GXA55" s="427"/>
      <c r="GXB55" s="427"/>
      <c r="GXC55" s="143"/>
      <c r="GXD55" s="143"/>
      <c r="GXE55" s="143"/>
      <c r="GXF55" s="143"/>
      <c r="GXG55" s="143"/>
      <c r="GXH55" s="427"/>
      <c r="GXI55" s="427"/>
      <c r="GXJ55" s="427"/>
      <c r="GXK55" s="143"/>
      <c r="GXL55" s="143"/>
      <c r="GXM55" s="143"/>
      <c r="GXN55" s="143"/>
      <c r="GXO55" s="143"/>
      <c r="GXP55" s="427"/>
      <c r="GXQ55" s="427"/>
      <c r="GXR55" s="427"/>
      <c r="GXS55" s="143"/>
      <c r="GXT55" s="143"/>
      <c r="GXU55" s="143"/>
      <c r="GXV55" s="143"/>
      <c r="GXW55" s="143"/>
      <c r="GXX55" s="427"/>
      <c r="GXY55" s="427"/>
      <c r="GXZ55" s="427"/>
      <c r="GYA55" s="143"/>
      <c r="GYB55" s="143"/>
      <c r="GYC55" s="143"/>
      <c r="GYD55" s="143"/>
      <c r="GYE55" s="143"/>
      <c r="GYF55" s="427"/>
      <c r="GYG55" s="427"/>
      <c r="GYH55" s="427"/>
      <c r="GYI55" s="143"/>
      <c r="GYJ55" s="143"/>
      <c r="GYK55" s="143"/>
      <c r="GYL55" s="143"/>
      <c r="GYM55" s="143"/>
      <c r="GYN55" s="427"/>
      <c r="GYO55" s="427"/>
      <c r="GYP55" s="427"/>
      <c r="GYQ55" s="143"/>
      <c r="GYR55" s="143"/>
      <c r="GYS55" s="143"/>
      <c r="GYT55" s="143"/>
      <c r="GYU55" s="143"/>
      <c r="GYV55" s="427"/>
      <c r="GYW55" s="427"/>
      <c r="GYX55" s="427"/>
      <c r="GYY55" s="143"/>
      <c r="GYZ55" s="143"/>
      <c r="GZA55" s="143"/>
      <c r="GZB55" s="143"/>
      <c r="GZC55" s="143"/>
      <c r="GZD55" s="427"/>
      <c r="GZE55" s="427"/>
      <c r="GZF55" s="427"/>
      <c r="GZG55" s="143"/>
      <c r="GZH55" s="143"/>
      <c r="GZI55" s="143"/>
      <c r="GZJ55" s="143"/>
      <c r="GZK55" s="143"/>
      <c r="GZL55" s="427"/>
      <c r="GZM55" s="427"/>
      <c r="GZN55" s="427"/>
      <c r="GZO55" s="143"/>
      <c r="GZP55" s="143"/>
      <c r="GZQ55" s="143"/>
      <c r="GZR55" s="143"/>
      <c r="GZS55" s="143"/>
      <c r="GZT55" s="427"/>
      <c r="GZU55" s="427"/>
      <c r="GZV55" s="427"/>
      <c r="GZW55" s="143"/>
      <c r="GZX55" s="143"/>
      <c r="GZY55" s="143"/>
      <c r="GZZ55" s="143"/>
      <c r="HAA55" s="143"/>
      <c r="HAB55" s="427"/>
      <c r="HAC55" s="427"/>
      <c r="HAD55" s="427"/>
      <c r="HAE55" s="143"/>
      <c r="HAF55" s="143"/>
      <c r="HAG55" s="143"/>
      <c r="HAH55" s="143"/>
      <c r="HAI55" s="143"/>
      <c r="HAJ55" s="427"/>
      <c r="HAK55" s="427"/>
      <c r="HAL55" s="427"/>
      <c r="HAM55" s="143"/>
      <c r="HAN55" s="143"/>
      <c r="HAO55" s="143"/>
      <c r="HAP55" s="143"/>
      <c r="HAQ55" s="143"/>
      <c r="HAR55" s="427"/>
      <c r="HAS55" s="427"/>
      <c r="HAT55" s="427"/>
      <c r="HAU55" s="143"/>
      <c r="HAV55" s="143"/>
      <c r="HAW55" s="143"/>
      <c r="HAX55" s="143"/>
      <c r="HAY55" s="143"/>
      <c r="HAZ55" s="427"/>
      <c r="HBA55" s="427"/>
      <c r="HBB55" s="427"/>
      <c r="HBC55" s="143"/>
      <c r="HBD55" s="143"/>
      <c r="HBE55" s="143"/>
      <c r="HBF55" s="143"/>
      <c r="HBG55" s="143"/>
      <c r="HBH55" s="427"/>
      <c r="HBI55" s="427"/>
      <c r="HBJ55" s="427"/>
      <c r="HBK55" s="143"/>
      <c r="HBL55" s="143"/>
      <c r="HBM55" s="143"/>
      <c r="HBN55" s="143"/>
      <c r="HBO55" s="143"/>
      <c r="HBP55" s="427"/>
      <c r="HBQ55" s="427"/>
      <c r="HBR55" s="427"/>
      <c r="HBS55" s="143"/>
      <c r="HBT55" s="143"/>
      <c r="HBU55" s="143"/>
      <c r="HBV55" s="143"/>
      <c r="HBW55" s="143"/>
      <c r="HBX55" s="427"/>
      <c r="HBY55" s="427"/>
      <c r="HBZ55" s="427"/>
      <c r="HCA55" s="143"/>
      <c r="HCB55" s="143"/>
      <c r="HCC55" s="143"/>
      <c r="HCD55" s="143"/>
      <c r="HCE55" s="143"/>
      <c r="HCF55" s="427"/>
      <c r="HCG55" s="427"/>
      <c r="HCH55" s="427"/>
      <c r="HCI55" s="143"/>
      <c r="HCJ55" s="143"/>
      <c r="HCK55" s="143"/>
      <c r="HCL55" s="143"/>
      <c r="HCM55" s="143"/>
      <c r="HCN55" s="427"/>
      <c r="HCO55" s="427"/>
      <c r="HCP55" s="427"/>
      <c r="HCQ55" s="143"/>
      <c r="HCR55" s="143"/>
      <c r="HCS55" s="143"/>
      <c r="HCT55" s="143"/>
      <c r="HCU55" s="143"/>
      <c r="HCV55" s="427"/>
      <c r="HCW55" s="427"/>
      <c r="HCX55" s="427"/>
      <c r="HCY55" s="143"/>
      <c r="HCZ55" s="143"/>
      <c r="HDA55" s="143"/>
      <c r="HDB55" s="143"/>
      <c r="HDC55" s="143"/>
      <c r="HDD55" s="427"/>
      <c r="HDE55" s="427"/>
      <c r="HDF55" s="427"/>
      <c r="HDG55" s="143"/>
      <c r="HDH55" s="143"/>
      <c r="HDI55" s="143"/>
      <c r="HDJ55" s="143"/>
      <c r="HDK55" s="143"/>
      <c r="HDL55" s="427"/>
      <c r="HDM55" s="427"/>
      <c r="HDN55" s="427"/>
      <c r="HDO55" s="143"/>
      <c r="HDP55" s="143"/>
      <c r="HDQ55" s="143"/>
      <c r="HDR55" s="143"/>
      <c r="HDS55" s="143"/>
      <c r="HDT55" s="427"/>
      <c r="HDU55" s="427"/>
      <c r="HDV55" s="427"/>
      <c r="HDW55" s="143"/>
      <c r="HDX55" s="143"/>
      <c r="HDY55" s="143"/>
      <c r="HDZ55" s="143"/>
      <c r="HEA55" s="143"/>
      <c r="HEB55" s="427"/>
      <c r="HEC55" s="427"/>
      <c r="HED55" s="427"/>
      <c r="HEE55" s="143"/>
      <c r="HEF55" s="143"/>
      <c r="HEG55" s="143"/>
      <c r="HEH55" s="143"/>
      <c r="HEI55" s="143"/>
      <c r="HEJ55" s="427"/>
      <c r="HEK55" s="427"/>
      <c r="HEL55" s="427"/>
      <c r="HEM55" s="143"/>
      <c r="HEN55" s="143"/>
      <c r="HEO55" s="143"/>
      <c r="HEP55" s="143"/>
      <c r="HEQ55" s="143"/>
      <c r="HER55" s="427"/>
      <c r="HES55" s="427"/>
      <c r="HET55" s="427"/>
      <c r="HEU55" s="143"/>
      <c r="HEV55" s="143"/>
      <c r="HEW55" s="143"/>
      <c r="HEX55" s="143"/>
      <c r="HEY55" s="143"/>
      <c r="HEZ55" s="427"/>
      <c r="HFA55" s="427"/>
      <c r="HFB55" s="427"/>
      <c r="HFC55" s="143"/>
      <c r="HFD55" s="143"/>
      <c r="HFE55" s="143"/>
      <c r="HFF55" s="143"/>
      <c r="HFG55" s="143"/>
      <c r="HFH55" s="427"/>
      <c r="HFI55" s="427"/>
      <c r="HFJ55" s="427"/>
      <c r="HFK55" s="143"/>
      <c r="HFL55" s="143"/>
      <c r="HFM55" s="143"/>
      <c r="HFN55" s="143"/>
      <c r="HFO55" s="143"/>
      <c r="HFP55" s="427"/>
      <c r="HFQ55" s="427"/>
      <c r="HFR55" s="427"/>
      <c r="HFS55" s="143"/>
      <c r="HFT55" s="143"/>
      <c r="HFU55" s="143"/>
      <c r="HFV55" s="143"/>
      <c r="HFW55" s="143"/>
      <c r="HFX55" s="427"/>
      <c r="HFY55" s="427"/>
      <c r="HFZ55" s="427"/>
      <c r="HGA55" s="143"/>
      <c r="HGB55" s="143"/>
      <c r="HGC55" s="143"/>
      <c r="HGD55" s="143"/>
      <c r="HGE55" s="143"/>
      <c r="HGF55" s="427"/>
      <c r="HGG55" s="427"/>
      <c r="HGH55" s="427"/>
      <c r="HGI55" s="143"/>
      <c r="HGJ55" s="143"/>
      <c r="HGK55" s="143"/>
      <c r="HGL55" s="143"/>
      <c r="HGM55" s="143"/>
      <c r="HGN55" s="427"/>
      <c r="HGO55" s="427"/>
      <c r="HGP55" s="427"/>
      <c r="HGQ55" s="143"/>
      <c r="HGR55" s="143"/>
      <c r="HGS55" s="143"/>
      <c r="HGT55" s="143"/>
      <c r="HGU55" s="143"/>
      <c r="HGV55" s="427"/>
      <c r="HGW55" s="427"/>
      <c r="HGX55" s="427"/>
      <c r="HGY55" s="143"/>
      <c r="HGZ55" s="143"/>
      <c r="HHA55" s="143"/>
      <c r="HHB55" s="143"/>
      <c r="HHC55" s="143"/>
      <c r="HHD55" s="427"/>
      <c r="HHE55" s="427"/>
      <c r="HHF55" s="427"/>
      <c r="HHG55" s="143"/>
      <c r="HHH55" s="143"/>
      <c r="HHI55" s="143"/>
      <c r="HHJ55" s="143"/>
      <c r="HHK55" s="143"/>
      <c r="HHL55" s="427"/>
      <c r="HHM55" s="427"/>
      <c r="HHN55" s="427"/>
      <c r="HHO55" s="143"/>
      <c r="HHP55" s="143"/>
      <c r="HHQ55" s="143"/>
      <c r="HHR55" s="143"/>
      <c r="HHS55" s="143"/>
      <c r="HHT55" s="427"/>
      <c r="HHU55" s="427"/>
      <c r="HHV55" s="427"/>
      <c r="HHW55" s="143"/>
      <c r="HHX55" s="143"/>
      <c r="HHY55" s="143"/>
      <c r="HHZ55" s="143"/>
      <c r="HIA55" s="143"/>
      <c r="HIB55" s="427"/>
      <c r="HIC55" s="427"/>
      <c r="HID55" s="427"/>
      <c r="HIE55" s="143"/>
      <c r="HIF55" s="143"/>
      <c r="HIG55" s="143"/>
      <c r="HIH55" s="143"/>
      <c r="HII55" s="143"/>
      <c r="HIJ55" s="427"/>
      <c r="HIK55" s="427"/>
      <c r="HIL55" s="427"/>
      <c r="HIM55" s="143"/>
      <c r="HIN55" s="143"/>
      <c r="HIO55" s="143"/>
      <c r="HIP55" s="143"/>
      <c r="HIQ55" s="143"/>
      <c r="HIR55" s="427"/>
      <c r="HIS55" s="427"/>
      <c r="HIT55" s="427"/>
      <c r="HIU55" s="143"/>
      <c r="HIV55" s="143"/>
      <c r="HIW55" s="143"/>
      <c r="HIX55" s="143"/>
      <c r="HIY55" s="143"/>
      <c r="HIZ55" s="427"/>
      <c r="HJA55" s="427"/>
      <c r="HJB55" s="427"/>
      <c r="HJC55" s="143"/>
      <c r="HJD55" s="143"/>
      <c r="HJE55" s="143"/>
      <c r="HJF55" s="143"/>
      <c r="HJG55" s="143"/>
      <c r="HJH55" s="427"/>
      <c r="HJI55" s="427"/>
      <c r="HJJ55" s="427"/>
      <c r="HJK55" s="143"/>
      <c r="HJL55" s="143"/>
      <c r="HJM55" s="143"/>
      <c r="HJN55" s="143"/>
      <c r="HJO55" s="143"/>
      <c r="HJP55" s="427"/>
      <c r="HJQ55" s="427"/>
      <c r="HJR55" s="427"/>
      <c r="HJS55" s="143"/>
      <c r="HJT55" s="143"/>
      <c r="HJU55" s="143"/>
      <c r="HJV55" s="143"/>
      <c r="HJW55" s="143"/>
      <c r="HJX55" s="427"/>
      <c r="HJY55" s="427"/>
      <c r="HJZ55" s="427"/>
      <c r="HKA55" s="143"/>
      <c r="HKB55" s="143"/>
      <c r="HKC55" s="143"/>
      <c r="HKD55" s="143"/>
      <c r="HKE55" s="143"/>
      <c r="HKF55" s="427"/>
      <c r="HKG55" s="427"/>
      <c r="HKH55" s="427"/>
      <c r="HKI55" s="143"/>
      <c r="HKJ55" s="143"/>
      <c r="HKK55" s="143"/>
      <c r="HKL55" s="143"/>
      <c r="HKM55" s="143"/>
      <c r="HKN55" s="427"/>
      <c r="HKO55" s="427"/>
      <c r="HKP55" s="427"/>
      <c r="HKQ55" s="143"/>
      <c r="HKR55" s="143"/>
      <c r="HKS55" s="143"/>
      <c r="HKT55" s="143"/>
      <c r="HKU55" s="143"/>
      <c r="HKV55" s="427"/>
      <c r="HKW55" s="427"/>
      <c r="HKX55" s="427"/>
      <c r="HKY55" s="143"/>
      <c r="HKZ55" s="143"/>
      <c r="HLA55" s="143"/>
      <c r="HLB55" s="143"/>
      <c r="HLC55" s="143"/>
      <c r="HLD55" s="427"/>
      <c r="HLE55" s="427"/>
      <c r="HLF55" s="427"/>
      <c r="HLG55" s="143"/>
      <c r="HLH55" s="143"/>
      <c r="HLI55" s="143"/>
      <c r="HLJ55" s="143"/>
      <c r="HLK55" s="143"/>
      <c r="HLL55" s="427"/>
      <c r="HLM55" s="427"/>
      <c r="HLN55" s="427"/>
      <c r="HLO55" s="143"/>
      <c r="HLP55" s="143"/>
      <c r="HLQ55" s="143"/>
      <c r="HLR55" s="143"/>
      <c r="HLS55" s="143"/>
      <c r="HLT55" s="427"/>
      <c r="HLU55" s="427"/>
      <c r="HLV55" s="427"/>
      <c r="HLW55" s="143"/>
      <c r="HLX55" s="143"/>
      <c r="HLY55" s="143"/>
      <c r="HLZ55" s="143"/>
      <c r="HMA55" s="143"/>
      <c r="HMB55" s="427"/>
      <c r="HMC55" s="427"/>
      <c r="HMD55" s="427"/>
      <c r="HME55" s="143"/>
      <c r="HMF55" s="143"/>
      <c r="HMG55" s="143"/>
      <c r="HMH55" s="143"/>
      <c r="HMI55" s="143"/>
      <c r="HMJ55" s="427"/>
      <c r="HMK55" s="427"/>
      <c r="HML55" s="427"/>
      <c r="HMM55" s="143"/>
      <c r="HMN55" s="143"/>
      <c r="HMO55" s="143"/>
      <c r="HMP55" s="143"/>
      <c r="HMQ55" s="143"/>
      <c r="HMR55" s="427"/>
      <c r="HMS55" s="427"/>
      <c r="HMT55" s="427"/>
      <c r="HMU55" s="143"/>
      <c r="HMV55" s="143"/>
      <c r="HMW55" s="143"/>
      <c r="HMX55" s="143"/>
      <c r="HMY55" s="143"/>
      <c r="HMZ55" s="427"/>
      <c r="HNA55" s="427"/>
      <c r="HNB55" s="427"/>
      <c r="HNC55" s="143"/>
      <c r="HND55" s="143"/>
      <c r="HNE55" s="143"/>
      <c r="HNF55" s="143"/>
      <c r="HNG55" s="143"/>
      <c r="HNH55" s="427"/>
      <c r="HNI55" s="427"/>
      <c r="HNJ55" s="427"/>
      <c r="HNK55" s="143"/>
      <c r="HNL55" s="143"/>
      <c r="HNM55" s="143"/>
      <c r="HNN55" s="143"/>
      <c r="HNO55" s="143"/>
      <c r="HNP55" s="427"/>
      <c r="HNQ55" s="427"/>
      <c r="HNR55" s="427"/>
      <c r="HNS55" s="143"/>
      <c r="HNT55" s="143"/>
      <c r="HNU55" s="143"/>
      <c r="HNV55" s="143"/>
      <c r="HNW55" s="143"/>
      <c r="HNX55" s="427"/>
      <c r="HNY55" s="427"/>
      <c r="HNZ55" s="427"/>
      <c r="HOA55" s="143"/>
      <c r="HOB55" s="143"/>
      <c r="HOC55" s="143"/>
      <c r="HOD55" s="143"/>
      <c r="HOE55" s="143"/>
      <c r="HOF55" s="427"/>
      <c r="HOG55" s="427"/>
      <c r="HOH55" s="427"/>
      <c r="HOI55" s="143"/>
      <c r="HOJ55" s="143"/>
      <c r="HOK55" s="143"/>
      <c r="HOL55" s="143"/>
      <c r="HOM55" s="143"/>
      <c r="HON55" s="427"/>
      <c r="HOO55" s="427"/>
      <c r="HOP55" s="427"/>
      <c r="HOQ55" s="143"/>
      <c r="HOR55" s="143"/>
      <c r="HOS55" s="143"/>
      <c r="HOT55" s="143"/>
      <c r="HOU55" s="143"/>
      <c r="HOV55" s="427"/>
      <c r="HOW55" s="427"/>
      <c r="HOX55" s="427"/>
      <c r="HOY55" s="143"/>
      <c r="HOZ55" s="143"/>
      <c r="HPA55" s="143"/>
      <c r="HPB55" s="143"/>
      <c r="HPC55" s="143"/>
      <c r="HPD55" s="427"/>
      <c r="HPE55" s="427"/>
      <c r="HPF55" s="427"/>
      <c r="HPG55" s="143"/>
      <c r="HPH55" s="143"/>
      <c r="HPI55" s="143"/>
      <c r="HPJ55" s="143"/>
      <c r="HPK55" s="143"/>
      <c r="HPL55" s="427"/>
      <c r="HPM55" s="427"/>
      <c r="HPN55" s="427"/>
      <c r="HPO55" s="143"/>
      <c r="HPP55" s="143"/>
      <c r="HPQ55" s="143"/>
      <c r="HPR55" s="143"/>
      <c r="HPS55" s="143"/>
      <c r="HPT55" s="427"/>
      <c r="HPU55" s="427"/>
      <c r="HPV55" s="427"/>
      <c r="HPW55" s="143"/>
      <c r="HPX55" s="143"/>
      <c r="HPY55" s="143"/>
      <c r="HPZ55" s="143"/>
      <c r="HQA55" s="143"/>
      <c r="HQB55" s="427"/>
      <c r="HQC55" s="427"/>
      <c r="HQD55" s="427"/>
      <c r="HQE55" s="143"/>
      <c r="HQF55" s="143"/>
      <c r="HQG55" s="143"/>
      <c r="HQH55" s="143"/>
      <c r="HQI55" s="143"/>
      <c r="HQJ55" s="427"/>
      <c r="HQK55" s="427"/>
      <c r="HQL55" s="427"/>
      <c r="HQM55" s="143"/>
      <c r="HQN55" s="143"/>
      <c r="HQO55" s="143"/>
      <c r="HQP55" s="143"/>
      <c r="HQQ55" s="143"/>
      <c r="HQR55" s="427"/>
      <c r="HQS55" s="427"/>
      <c r="HQT55" s="427"/>
      <c r="HQU55" s="143"/>
      <c r="HQV55" s="143"/>
      <c r="HQW55" s="143"/>
      <c r="HQX55" s="143"/>
      <c r="HQY55" s="143"/>
      <c r="HQZ55" s="427"/>
      <c r="HRA55" s="427"/>
      <c r="HRB55" s="427"/>
      <c r="HRC55" s="143"/>
      <c r="HRD55" s="143"/>
      <c r="HRE55" s="143"/>
      <c r="HRF55" s="143"/>
      <c r="HRG55" s="143"/>
      <c r="HRH55" s="427"/>
      <c r="HRI55" s="427"/>
      <c r="HRJ55" s="427"/>
      <c r="HRK55" s="143"/>
      <c r="HRL55" s="143"/>
      <c r="HRM55" s="143"/>
      <c r="HRN55" s="143"/>
      <c r="HRO55" s="143"/>
      <c r="HRP55" s="427"/>
      <c r="HRQ55" s="427"/>
      <c r="HRR55" s="427"/>
      <c r="HRS55" s="143"/>
      <c r="HRT55" s="143"/>
      <c r="HRU55" s="143"/>
      <c r="HRV55" s="143"/>
      <c r="HRW55" s="143"/>
      <c r="HRX55" s="427"/>
      <c r="HRY55" s="427"/>
      <c r="HRZ55" s="427"/>
      <c r="HSA55" s="143"/>
      <c r="HSB55" s="143"/>
      <c r="HSC55" s="143"/>
      <c r="HSD55" s="143"/>
      <c r="HSE55" s="143"/>
      <c r="HSF55" s="427"/>
      <c r="HSG55" s="427"/>
      <c r="HSH55" s="427"/>
      <c r="HSI55" s="143"/>
      <c r="HSJ55" s="143"/>
      <c r="HSK55" s="143"/>
      <c r="HSL55" s="143"/>
      <c r="HSM55" s="143"/>
      <c r="HSN55" s="427"/>
      <c r="HSO55" s="427"/>
      <c r="HSP55" s="427"/>
      <c r="HSQ55" s="143"/>
      <c r="HSR55" s="143"/>
      <c r="HSS55" s="143"/>
      <c r="HST55" s="143"/>
      <c r="HSU55" s="143"/>
      <c r="HSV55" s="427"/>
      <c r="HSW55" s="427"/>
      <c r="HSX55" s="427"/>
      <c r="HSY55" s="143"/>
      <c r="HSZ55" s="143"/>
      <c r="HTA55" s="143"/>
      <c r="HTB55" s="143"/>
      <c r="HTC55" s="143"/>
      <c r="HTD55" s="427"/>
      <c r="HTE55" s="427"/>
      <c r="HTF55" s="427"/>
      <c r="HTG55" s="143"/>
      <c r="HTH55" s="143"/>
      <c r="HTI55" s="143"/>
      <c r="HTJ55" s="143"/>
      <c r="HTK55" s="143"/>
      <c r="HTL55" s="427"/>
      <c r="HTM55" s="427"/>
      <c r="HTN55" s="427"/>
      <c r="HTO55" s="143"/>
      <c r="HTP55" s="143"/>
      <c r="HTQ55" s="143"/>
      <c r="HTR55" s="143"/>
      <c r="HTS55" s="143"/>
      <c r="HTT55" s="427"/>
      <c r="HTU55" s="427"/>
      <c r="HTV55" s="427"/>
      <c r="HTW55" s="143"/>
      <c r="HTX55" s="143"/>
      <c r="HTY55" s="143"/>
      <c r="HTZ55" s="143"/>
      <c r="HUA55" s="143"/>
      <c r="HUB55" s="427"/>
      <c r="HUC55" s="427"/>
      <c r="HUD55" s="427"/>
      <c r="HUE55" s="143"/>
      <c r="HUF55" s="143"/>
      <c r="HUG55" s="143"/>
      <c r="HUH55" s="143"/>
      <c r="HUI55" s="143"/>
      <c r="HUJ55" s="427"/>
      <c r="HUK55" s="427"/>
      <c r="HUL55" s="427"/>
      <c r="HUM55" s="143"/>
      <c r="HUN55" s="143"/>
      <c r="HUO55" s="143"/>
      <c r="HUP55" s="143"/>
      <c r="HUQ55" s="143"/>
      <c r="HUR55" s="427"/>
      <c r="HUS55" s="427"/>
      <c r="HUT55" s="427"/>
      <c r="HUU55" s="143"/>
      <c r="HUV55" s="143"/>
      <c r="HUW55" s="143"/>
      <c r="HUX55" s="143"/>
      <c r="HUY55" s="143"/>
      <c r="HUZ55" s="427"/>
      <c r="HVA55" s="427"/>
      <c r="HVB55" s="427"/>
      <c r="HVC55" s="143"/>
      <c r="HVD55" s="143"/>
      <c r="HVE55" s="143"/>
      <c r="HVF55" s="143"/>
      <c r="HVG55" s="143"/>
      <c r="HVH55" s="427"/>
      <c r="HVI55" s="427"/>
      <c r="HVJ55" s="427"/>
      <c r="HVK55" s="143"/>
      <c r="HVL55" s="143"/>
      <c r="HVM55" s="143"/>
      <c r="HVN55" s="143"/>
      <c r="HVO55" s="143"/>
      <c r="HVP55" s="427"/>
      <c r="HVQ55" s="427"/>
      <c r="HVR55" s="427"/>
      <c r="HVS55" s="143"/>
      <c r="HVT55" s="143"/>
      <c r="HVU55" s="143"/>
      <c r="HVV55" s="143"/>
      <c r="HVW55" s="143"/>
      <c r="HVX55" s="427"/>
      <c r="HVY55" s="427"/>
      <c r="HVZ55" s="427"/>
      <c r="HWA55" s="143"/>
      <c r="HWB55" s="143"/>
      <c r="HWC55" s="143"/>
      <c r="HWD55" s="143"/>
      <c r="HWE55" s="143"/>
      <c r="HWF55" s="427"/>
      <c r="HWG55" s="427"/>
      <c r="HWH55" s="427"/>
      <c r="HWI55" s="143"/>
      <c r="HWJ55" s="143"/>
      <c r="HWK55" s="143"/>
      <c r="HWL55" s="143"/>
      <c r="HWM55" s="143"/>
      <c r="HWN55" s="427"/>
      <c r="HWO55" s="427"/>
      <c r="HWP55" s="427"/>
      <c r="HWQ55" s="143"/>
      <c r="HWR55" s="143"/>
      <c r="HWS55" s="143"/>
      <c r="HWT55" s="143"/>
      <c r="HWU55" s="143"/>
      <c r="HWV55" s="427"/>
      <c r="HWW55" s="427"/>
      <c r="HWX55" s="427"/>
      <c r="HWY55" s="143"/>
      <c r="HWZ55" s="143"/>
      <c r="HXA55" s="143"/>
      <c r="HXB55" s="143"/>
      <c r="HXC55" s="143"/>
      <c r="HXD55" s="427"/>
      <c r="HXE55" s="427"/>
      <c r="HXF55" s="427"/>
      <c r="HXG55" s="143"/>
      <c r="HXH55" s="143"/>
      <c r="HXI55" s="143"/>
      <c r="HXJ55" s="143"/>
      <c r="HXK55" s="143"/>
      <c r="HXL55" s="427"/>
      <c r="HXM55" s="427"/>
      <c r="HXN55" s="427"/>
      <c r="HXO55" s="143"/>
      <c r="HXP55" s="143"/>
      <c r="HXQ55" s="143"/>
      <c r="HXR55" s="143"/>
      <c r="HXS55" s="143"/>
      <c r="HXT55" s="427"/>
      <c r="HXU55" s="427"/>
      <c r="HXV55" s="427"/>
      <c r="HXW55" s="143"/>
      <c r="HXX55" s="143"/>
      <c r="HXY55" s="143"/>
      <c r="HXZ55" s="143"/>
      <c r="HYA55" s="143"/>
      <c r="HYB55" s="427"/>
      <c r="HYC55" s="427"/>
      <c r="HYD55" s="427"/>
      <c r="HYE55" s="143"/>
      <c r="HYF55" s="143"/>
      <c r="HYG55" s="143"/>
      <c r="HYH55" s="143"/>
      <c r="HYI55" s="143"/>
      <c r="HYJ55" s="427"/>
      <c r="HYK55" s="427"/>
      <c r="HYL55" s="427"/>
      <c r="HYM55" s="143"/>
      <c r="HYN55" s="143"/>
      <c r="HYO55" s="143"/>
      <c r="HYP55" s="143"/>
      <c r="HYQ55" s="143"/>
      <c r="HYR55" s="427"/>
      <c r="HYS55" s="427"/>
      <c r="HYT55" s="427"/>
      <c r="HYU55" s="143"/>
      <c r="HYV55" s="143"/>
      <c r="HYW55" s="143"/>
      <c r="HYX55" s="143"/>
      <c r="HYY55" s="143"/>
      <c r="HYZ55" s="427"/>
      <c r="HZA55" s="427"/>
      <c r="HZB55" s="427"/>
      <c r="HZC55" s="143"/>
      <c r="HZD55" s="143"/>
      <c r="HZE55" s="143"/>
      <c r="HZF55" s="143"/>
      <c r="HZG55" s="143"/>
      <c r="HZH55" s="427"/>
      <c r="HZI55" s="427"/>
      <c r="HZJ55" s="427"/>
      <c r="HZK55" s="143"/>
      <c r="HZL55" s="143"/>
      <c r="HZM55" s="143"/>
      <c r="HZN55" s="143"/>
      <c r="HZO55" s="143"/>
      <c r="HZP55" s="427"/>
      <c r="HZQ55" s="427"/>
      <c r="HZR55" s="427"/>
      <c r="HZS55" s="143"/>
      <c r="HZT55" s="143"/>
      <c r="HZU55" s="143"/>
      <c r="HZV55" s="143"/>
      <c r="HZW55" s="143"/>
      <c r="HZX55" s="427"/>
      <c r="HZY55" s="427"/>
      <c r="HZZ55" s="427"/>
      <c r="IAA55" s="143"/>
      <c r="IAB55" s="143"/>
      <c r="IAC55" s="143"/>
      <c r="IAD55" s="143"/>
      <c r="IAE55" s="143"/>
      <c r="IAF55" s="427"/>
      <c r="IAG55" s="427"/>
      <c r="IAH55" s="427"/>
      <c r="IAI55" s="143"/>
      <c r="IAJ55" s="143"/>
      <c r="IAK55" s="143"/>
      <c r="IAL55" s="143"/>
      <c r="IAM55" s="143"/>
      <c r="IAN55" s="427"/>
      <c r="IAO55" s="427"/>
      <c r="IAP55" s="427"/>
      <c r="IAQ55" s="143"/>
      <c r="IAR55" s="143"/>
      <c r="IAS55" s="143"/>
      <c r="IAT55" s="143"/>
      <c r="IAU55" s="143"/>
      <c r="IAV55" s="427"/>
      <c r="IAW55" s="427"/>
      <c r="IAX55" s="427"/>
      <c r="IAY55" s="143"/>
      <c r="IAZ55" s="143"/>
      <c r="IBA55" s="143"/>
      <c r="IBB55" s="143"/>
      <c r="IBC55" s="143"/>
      <c r="IBD55" s="427"/>
      <c r="IBE55" s="427"/>
      <c r="IBF55" s="427"/>
      <c r="IBG55" s="143"/>
      <c r="IBH55" s="143"/>
      <c r="IBI55" s="143"/>
      <c r="IBJ55" s="143"/>
      <c r="IBK55" s="143"/>
      <c r="IBL55" s="427"/>
      <c r="IBM55" s="427"/>
      <c r="IBN55" s="427"/>
      <c r="IBO55" s="143"/>
      <c r="IBP55" s="143"/>
      <c r="IBQ55" s="143"/>
      <c r="IBR55" s="143"/>
      <c r="IBS55" s="143"/>
      <c r="IBT55" s="427"/>
      <c r="IBU55" s="427"/>
      <c r="IBV55" s="427"/>
      <c r="IBW55" s="143"/>
      <c r="IBX55" s="143"/>
      <c r="IBY55" s="143"/>
      <c r="IBZ55" s="143"/>
      <c r="ICA55" s="143"/>
      <c r="ICB55" s="427"/>
      <c r="ICC55" s="427"/>
      <c r="ICD55" s="427"/>
      <c r="ICE55" s="143"/>
      <c r="ICF55" s="143"/>
      <c r="ICG55" s="143"/>
      <c r="ICH55" s="143"/>
      <c r="ICI55" s="143"/>
      <c r="ICJ55" s="427"/>
      <c r="ICK55" s="427"/>
      <c r="ICL55" s="427"/>
      <c r="ICM55" s="143"/>
      <c r="ICN55" s="143"/>
      <c r="ICO55" s="143"/>
      <c r="ICP55" s="143"/>
      <c r="ICQ55" s="143"/>
      <c r="ICR55" s="427"/>
      <c r="ICS55" s="427"/>
      <c r="ICT55" s="427"/>
      <c r="ICU55" s="143"/>
      <c r="ICV55" s="143"/>
      <c r="ICW55" s="143"/>
      <c r="ICX55" s="143"/>
      <c r="ICY55" s="143"/>
      <c r="ICZ55" s="427"/>
      <c r="IDA55" s="427"/>
      <c r="IDB55" s="427"/>
      <c r="IDC55" s="143"/>
      <c r="IDD55" s="143"/>
      <c r="IDE55" s="143"/>
      <c r="IDF55" s="143"/>
      <c r="IDG55" s="143"/>
      <c r="IDH55" s="427"/>
      <c r="IDI55" s="427"/>
      <c r="IDJ55" s="427"/>
      <c r="IDK55" s="143"/>
      <c r="IDL55" s="143"/>
      <c r="IDM55" s="143"/>
      <c r="IDN55" s="143"/>
      <c r="IDO55" s="143"/>
      <c r="IDP55" s="427"/>
      <c r="IDQ55" s="427"/>
      <c r="IDR55" s="427"/>
      <c r="IDS55" s="143"/>
      <c r="IDT55" s="143"/>
      <c r="IDU55" s="143"/>
      <c r="IDV55" s="143"/>
      <c r="IDW55" s="143"/>
      <c r="IDX55" s="427"/>
      <c r="IDY55" s="427"/>
      <c r="IDZ55" s="427"/>
      <c r="IEA55" s="143"/>
      <c r="IEB55" s="143"/>
      <c r="IEC55" s="143"/>
      <c r="IED55" s="143"/>
      <c r="IEE55" s="143"/>
      <c r="IEF55" s="427"/>
      <c r="IEG55" s="427"/>
      <c r="IEH55" s="427"/>
      <c r="IEI55" s="143"/>
      <c r="IEJ55" s="143"/>
      <c r="IEK55" s="143"/>
      <c r="IEL55" s="143"/>
      <c r="IEM55" s="143"/>
      <c r="IEN55" s="427"/>
      <c r="IEO55" s="427"/>
      <c r="IEP55" s="427"/>
      <c r="IEQ55" s="143"/>
      <c r="IER55" s="143"/>
      <c r="IES55" s="143"/>
      <c r="IET55" s="143"/>
      <c r="IEU55" s="143"/>
      <c r="IEV55" s="427"/>
      <c r="IEW55" s="427"/>
      <c r="IEX55" s="427"/>
      <c r="IEY55" s="143"/>
      <c r="IEZ55" s="143"/>
      <c r="IFA55" s="143"/>
      <c r="IFB55" s="143"/>
      <c r="IFC55" s="143"/>
      <c r="IFD55" s="427"/>
      <c r="IFE55" s="427"/>
      <c r="IFF55" s="427"/>
      <c r="IFG55" s="143"/>
      <c r="IFH55" s="143"/>
      <c r="IFI55" s="143"/>
      <c r="IFJ55" s="143"/>
      <c r="IFK55" s="143"/>
      <c r="IFL55" s="427"/>
      <c r="IFM55" s="427"/>
      <c r="IFN55" s="427"/>
      <c r="IFO55" s="143"/>
      <c r="IFP55" s="143"/>
      <c r="IFQ55" s="143"/>
      <c r="IFR55" s="143"/>
      <c r="IFS55" s="143"/>
      <c r="IFT55" s="427"/>
      <c r="IFU55" s="427"/>
      <c r="IFV55" s="427"/>
      <c r="IFW55" s="143"/>
      <c r="IFX55" s="143"/>
      <c r="IFY55" s="143"/>
      <c r="IFZ55" s="143"/>
      <c r="IGA55" s="143"/>
      <c r="IGB55" s="427"/>
      <c r="IGC55" s="427"/>
      <c r="IGD55" s="427"/>
      <c r="IGE55" s="143"/>
      <c r="IGF55" s="143"/>
      <c r="IGG55" s="143"/>
      <c r="IGH55" s="143"/>
      <c r="IGI55" s="143"/>
      <c r="IGJ55" s="427"/>
      <c r="IGK55" s="427"/>
      <c r="IGL55" s="427"/>
      <c r="IGM55" s="143"/>
      <c r="IGN55" s="143"/>
      <c r="IGO55" s="143"/>
      <c r="IGP55" s="143"/>
      <c r="IGQ55" s="143"/>
      <c r="IGR55" s="427"/>
      <c r="IGS55" s="427"/>
      <c r="IGT55" s="427"/>
      <c r="IGU55" s="143"/>
      <c r="IGV55" s="143"/>
      <c r="IGW55" s="143"/>
      <c r="IGX55" s="143"/>
      <c r="IGY55" s="143"/>
      <c r="IGZ55" s="427"/>
      <c r="IHA55" s="427"/>
      <c r="IHB55" s="427"/>
      <c r="IHC55" s="143"/>
      <c r="IHD55" s="143"/>
      <c r="IHE55" s="143"/>
      <c r="IHF55" s="143"/>
      <c r="IHG55" s="143"/>
      <c r="IHH55" s="427"/>
      <c r="IHI55" s="427"/>
      <c r="IHJ55" s="427"/>
      <c r="IHK55" s="143"/>
      <c r="IHL55" s="143"/>
      <c r="IHM55" s="143"/>
      <c r="IHN55" s="143"/>
      <c r="IHO55" s="143"/>
      <c r="IHP55" s="427"/>
      <c r="IHQ55" s="427"/>
      <c r="IHR55" s="427"/>
      <c r="IHS55" s="143"/>
      <c r="IHT55" s="143"/>
      <c r="IHU55" s="143"/>
      <c r="IHV55" s="143"/>
      <c r="IHW55" s="143"/>
      <c r="IHX55" s="427"/>
      <c r="IHY55" s="427"/>
      <c r="IHZ55" s="427"/>
      <c r="IIA55" s="143"/>
      <c r="IIB55" s="143"/>
      <c r="IIC55" s="143"/>
      <c r="IID55" s="143"/>
      <c r="IIE55" s="143"/>
      <c r="IIF55" s="427"/>
      <c r="IIG55" s="427"/>
      <c r="IIH55" s="427"/>
      <c r="III55" s="143"/>
      <c r="IIJ55" s="143"/>
      <c r="IIK55" s="143"/>
      <c r="IIL55" s="143"/>
      <c r="IIM55" s="143"/>
      <c r="IIN55" s="427"/>
      <c r="IIO55" s="427"/>
      <c r="IIP55" s="427"/>
      <c r="IIQ55" s="143"/>
      <c r="IIR55" s="143"/>
      <c r="IIS55" s="143"/>
      <c r="IIT55" s="143"/>
      <c r="IIU55" s="143"/>
      <c r="IIV55" s="427"/>
      <c r="IIW55" s="427"/>
      <c r="IIX55" s="427"/>
      <c r="IIY55" s="143"/>
      <c r="IIZ55" s="143"/>
      <c r="IJA55" s="143"/>
      <c r="IJB55" s="143"/>
      <c r="IJC55" s="143"/>
      <c r="IJD55" s="427"/>
      <c r="IJE55" s="427"/>
      <c r="IJF55" s="427"/>
      <c r="IJG55" s="143"/>
      <c r="IJH55" s="143"/>
      <c r="IJI55" s="143"/>
      <c r="IJJ55" s="143"/>
      <c r="IJK55" s="143"/>
      <c r="IJL55" s="427"/>
      <c r="IJM55" s="427"/>
      <c r="IJN55" s="427"/>
      <c r="IJO55" s="143"/>
      <c r="IJP55" s="143"/>
      <c r="IJQ55" s="143"/>
      <c r="IJR55" s="143"/>
      <c r="IJS55" s="143"/>
      <c r="IJT55" s="427"/>
      <c r="IJU55" s="427"/>
      <c r="IJV55" s="427"/>
      <c r="IJW55" s="143"/>
      <c r="IJX55" s="143"/>
      <c r="IJY55" s="143"/>
      <c r="IJZ55" s="143"/>
      <c r="IKA55" s="143"/>
      <c r="IKB55" s="427"/>
      <c r="IKC55" s="427"/>
      <c r="IKD55" s="427"/>
      <c r="IKE55" s="143"/>
      <c r="IKF55" s="143"/>
      <c r="IKG55" s="143"/>
      <c r="IKH55" s="143"/>
      <c r="IKI55" s="143"/>
      <c r="IKJ55" s="427"/>
      <c r="IKK55" s="427"/>
      <c r="IKL55" s="427"/>
      <c r="IKM55" s="143"/>
      <c r="IKN55" s="143"/>
      <c r="IKO55" s="143"/>
      <c r="IKP55" s="143"/>
      <c r="IKQ55" s="143"/>
      <c r="IKR55" s="427"/>
      <c r="IKS55" s="427"/>
      <c r="IKT55" s="427"/>
      <c r="IKU55" s="143"/>
      <c r="IKV55" s="143"/>
      <c r="IKW55" s="143"/>
      <c r="IKX55" s="143"/>
      <c r="IKY55" s="143"/>
      <c r="IKZ55" s="427"/>
      <c r="ILA55" s="427"/>
      <c r="ILB55" s="427"/>
      <c r="ILC55" s="143"/>
      <c r="ILD55" s="143"/>
      <c r="ILE55" s="143"/>
      <c r="ILF55" s="143"/>
      <c r="ILG55" s="143"/>
      <c r="ILH55" s="427"/>
      <c r="ILI55" s="427"/>
      <c r="ILJ55" s="427"/>
      <c r="ILK55" s="143"/>
      <c r="ILL55" s="143"/>
      <c r="ILM55" s="143"/>
      <c r="ILN55" s="143"/>
      <c r="ILO55" s="143"/>
      <c r="ILP55" s="427"/>
      <c r="ILQ55" s="427"/>
      <c r="ILR55" s="427"/>
      <c r="ILS55" s="143"/>
      <c r="ILT55" s="143"/>
      <c r="ILU55" s="143"/>
      <c r="ILV55" s="143"/>
      <c r="ILW55" s="143"/>
      <c r="ILX55" s="427"/>
      <c r="ILY55" s="427"/>
      <c r="ILZ55" s="427"/>
      <c r="IMA55" s="143"/>
      <c r="IMB55" s="143"/>
      <c r="IMC55" s="143"/>
      <c r="IMD55" s="143"/>
      <c r="IME55" s="143"/>
      <c r="IMF55" s="427"/>
      <c r="IMG55" s="427"/>
      <c r="IMH55" s="427"/>
      <c r="IMI55" s="143"/>
      <c r="IMJ55" s="143"/>
      <c r="IMK55" s="143"/>
      <c r="IML55" s="143"/>
      <c r="IMM55" s="143"/>
      <c r="IMN55" s="427"/>
      <c r="IMO55" s="427"/>
      <c r="IMP55" s="427"/>
      <c r="IMQ55" s="143"/>
      <c r="IMR55" s="143"/>
      <c r="IMS55" s="143"/>
      <c r="IMT55" s="143"/>
      <c r="IMU55" s="143"/>
      <c r="IMV55" s="427"/>
      <c r="IMW55" s="427"/>
      <c r="IMX55" s="427"/>
      <c r="IMY55" s="143"/>
      <c r="IMZ55" s="143"/>
      <c r="INA55" s="143"/>
      <c r="INB55" s="143"/>
      <c r="INC55" s="143"/>
      <c r="IND55" s="427"/>
      <c r="INE55" s="427"/>
      <c r="INF55" s="427"/>
      <c r="ING55" s="143"/>
      <c r="INH55" s="143"/>
      <c r="INI55" s="143"/>
      <c r="INJ55" s="143"/>
      <c r="INK55" s="143"/>
      <c r="INL55" s="427"/>
      <c r="INM55" s="427"/>
      <c r="INN55" s="427"/>
      <c r="INO55" s="143"/>
      <c r="INP55" s="143"/>
      <c r="INQ55" s="143"/>
      <c r="INR55" s="143"/>
      <c r="INS55" s="143"/>
      <c r="INT55" s="427"/>
      <c r="INU55" s="427"/>
      <c r="INV55" s="427"/>
      <c r="INW55" s="143"/>
      <c r="INX55" s="143"/>
      <c r="INY55" s="143"/>
      <c r="INZ55" s="143"/>
      <c r="IOA55" s="143"/>
      <c r="IOB55" s="427"/>
      <c r="IOC55" s="427"/>
      <c r="IOD55" s="427"/>
      <c r="IOE55" s="143"/>
      <c r="IOF55" s="143"/>
      <c r="IOG55" s="143"/>
      <c r="IOH55" s="143"/>
      <c r="IOI55" s="143"/>
      <c r="IOJ55" s="427"/>
      <c r="IOK55" s="427"/>
      <c r="IOL55" s="427"/>
      <c r="IOM55" s="143"/>
      <c r="ION55" s="143"/>
      <c r="IOO55" s="143"/>
      <c r="IOP55" s="143"/>
      <c r="IOQ55" s="143"/>
      <c r="IOR55" s="427"/>
      <c r="IOS55" s="427"/>
      <c r="IOT55" s="427"/>
      <c r="IOU55" s="143"/>
      <c r="IOV55" s="143"/>
      <c r="IOW55" s="143"/>
      <c r="IOX55" s="143"/>
      <c r="IOY55" s="143"/>
      <c r="IOZ55" s="427"/>
      <c r="IPA55" s="427"/>
      <c r="IPB55" s="427"/>
      <c r="IPC55" s="143"/>
      <c r="IPD55" s="143"/>
      <c r="IPE55" s="143"/>
      <c r="IPF55" s="143"/>
      <c r="IPG55" s="143"/>
      <c r="IPH55" s="427"/>
      <c r="IPI55" s="427"/>
      <c r="IPJ55" s="427"/>
      <c r="IPK55" s="143"/>
      <c r="IPL55" s="143"/>
      <c r="IPM55" s="143"/>
      <c r="IPN55" s="143"/>
      <c r="IPO55" s="143"/>
      <c r="IPP55" s="427"/>
      <c r="IPQ55" s="427"/>
      <c r="IPR55" s="427"/>
      <c r="IPS55" s="143"/>
      <c r="IPT55" s="143"/>
      <c r="IPU55" s="143"/>
      <c r="IPV55" s="143"/>
      <c r="IPW55" s="143"/>
      <c r="IPX55" s="427"/>
      <c r="IPY55" s="427"/>
      <c r="IPZ55" s="427"/>
      <c r="IQA55" s="143"/>
      <c r="IQB55" s="143"/>
      <c r="IQC55" s="143"/>
      <c r="IQD55" s="143"/>
      <c r="IQE55" s="143"/>
      <c r="IQF55" s="427"/>
      <c r="IQG55" s="427"/>
      <c r="IQH55" s="427"/>
      <c r="IQI55" s="143"/>
      <c r="IQJ55" s="143"/>
      <c r="IQK55" s="143"/>
      <c r="IQL55" s="143"/>
      <c r="IQM55" s="143"/>
      <c r="IQN55" s="427"/>
      <c r="IQO55" s="427"/>
      <c r="IQP55" s="427"/>
      <c r="IQQ55" s="143"/>
      <c r="IQR55" s="143"/>
      <c r="IQS55" s="143"/>
      <c r="IQT55" s="143"/>
      <c r="IQU55" s="143"/>
      <c r="IQV55" s="427"/>
      <c r="IQW55" s="427"/>
      <c r="IQX55" s="427"/>
      <c r="IQY55" s="143"/>
      <c r="IQZ55" s="143"/>
      <c r="IRA55" s="143"/>
      <c r="IRB55" s="143"/>
      <c r="IRC55" s="143"/>
      <c r="IRD55" s="427"/>
      <c r="IRE55" s="427"/>
      <c r="IRF55" s="427"/>
      <c r="IRG55" s="143"/>
      <c r="IRH55" s="143"/>
      <c r="IRI55" s="143"/>
      <c r="IRJ55" s="143"/>
      <c r="IRK55" s="143"/>
      <c r="IRL55" s="427"/>
      <c r="IRM55" s="427"/>
      <c r="IRN55" s="427"/>
      <c r="IRO55" s="143"/>
      <c r="IRP55" s="143"/>
      <c r="IRQ55" s="143"/>
      <c r="IRR55" s="143"/>
      <c r="IRS55" s="143"/>
      <c r="IRT55" s="427"/>
      <c r="IRU55" s="427"/>
      <c r="IRV55" s="427"/>
      <c r="IRW55" s="143"/>
      <c r="IRX55" s="143"/>
      <c r="IRY55" s="143"/>
      <c r="IRZ55" s="143"/>
      <c r="ISA55" s="143"/>
      <c r="ISB55" s="427"/>
      <c r="ISC55" s="427"/>
      <c r="ISD55" s="427"/>
      <c r="ISE55" s="143"/>
      <c r="ISF55" s="143"/>
      <c r="ISG55" s="143"/>
      <c r="ISH55" s="143"/>
      <c r="ISI55" s="143"/>
      <c r="ISJ55" s="427"/>
      <c r="ISK55" s="427"/>
      <c r="ISL55" s="427"/>
      <c r="ISM55" s="143"/>
      <c r="ISN55" s="143"/>
      <c r="ISO55" s="143"/>
      <c r="ISP55" s="143"/>
      <c r="ISQ55" s="143"/>
      <c r="ISR55" s="427"/>
      <c r="ISS55" s="427"/>
      <c r="IST55" s="427"/>
      <c r="ISU55" s="143"/>
      <c r="ISV55" s="143"/>
      <c r="ISW55" s="143"/>
      <c r="ISX55" s="143"/>
      <c r="ISY55" s="143"/>
      <c r="ISZ55" s="427"/>
      <c r="ITA55" s="427"/>
      <c r="ITB55" s="427"/>
      <c r="ITC55" s="143"/>
      <c r="ITD55" s="143"/>
      <c r="ITE55" s="143"/>
      <c r="ITF55" s="143"/>
      <c r="ITG55" s="143"/>
      <c r="ITH55" s="427"/>
      <c r="ITI55" s="427"/>
      <c r="ITJ55" s="427"/>
      <c r="ITK55" s="143"/>
      <c r="ITL55" s="143"/>
      <c r="ITM55" s="143"/>
      <c r="ITN55" s="143"/>
      <c r="ITO55" s="143"/>
      <c r="ITP55" s="427"/>
      <c r="ITQ55" s="427"/>
      <c r="ITR55" s="427"/>
      <c r="ITS55" s="143"/>
      <c r="ITT55" s="143"/>
      <c r="ITU55" s="143"/>
      <c r="ITV55" s="143"/>
      <c r="ITW55" s="143"/>
      <c r="ITX55" s="427"/>
      <c r="ITY55" s="427"/>
      <c r="ITZ55" s="427"/>
      <c r="IUA55" s="143"/>
      <c r="IUB55" s="143"/>
      <c r="IUC55" s="143"/>
      <c r="IUD55" s="143"/>
      <c r="IUE55" s="143"/>
      <c r="IUF55" s="427"/>
      <c r="IUG55" s="427"/>
      <c r="IUH55" s="427"/>
      <c r="IUI55" s="143"/>
      <c r="IUJ55" s="143"/>
      <c r="IUK55" s="143"/>
      <c r="IUL55" s="143"/>
      <c r="IUM55" s="143"/>
      <c r="IUN55" s="427"/>
      <c r="IUO55" s="427"/>
      <c r="IUP55" s="427"/>
      <c r="IUQ55" s="143"/>
      <c r="IUR55" s="143"/>
      <c r="IUS55" s="143"/>
      <c r="IUT55" s="143"/>
      <c r="IUU55" s="143"/>
      <c r="IUV55" s="427"/>
      <c r="IUW55" s="427"/>
      <c r="IUX55" s="427"/>
      <c r="IUY55" s="143"/>
      <c r="IUZ55" s="143"/>
      <c r="IVA55" s="143"/>
      <c r="IVB55" s="143"/>
      <c r="IVC55" s="143"/>
      <c r="IVD55" s="427"/>
      <c r="IVE55" s="427"/>
      <c r="IVF55" s="427"/>
      <c r="IVG55" s="143"/>
      <c r="IVH55" s="143"/>
      <c r="IVI55" s="143"/>
      <c r="IVJ55" s="143"/>
      <c r="IVK55" s="143"/>
      <c r="IVL55" s="427"/>
      <c r="IVM55" s="427"/>
      <c r="IVN55" s="427"/>
      <c r="IVO55" s="143"/>
      <c r="IVP55" s="143"/>
      <c r="IVQ55" s="143"/>
      <c r="IVR55" s="143"/>
      <c r="IVS55" s="143"/>
      <c r="IVT55" s="427"/>
      <c r="IVU55" s="427"/>
      <c r="IVV55" s="427"/>
      <c r="IVW55" s="143"/>
      <c r="IVX55" s="143"/>
      <c r="IVY55" s="143"/>
      <c r="IVZ55" s="143"/>
      <c r="IWA55" s="143"/>
      <c r="IWB55" s="427"/>
      <c r="IWC55" s="427"/>
      <c r="IWD55" s="427"/>
      <c r="IWE55" s="143"/>
      <c r="IWF55" s="143"/>
      <c r="IWG55" s="143"/>
      <c r="IWH55" s="143"/>
      <c r="IWI55" s="143"/>
      <c r="IWJ55" s="427"/>
      <c r="IWK55" s="427"/>
      <c r="IWL55" s="427"/>
      <c r="IWM55" s="143"/>
      <c r="IWN55" s="143"/>
      <c r="IWO55" s="143"/>
      <c r="IWP55" s="143"/>
      <c r="IWQ55" s="143"/>
      <c r="IWR55" s="427"/>
      <c r="IWS55" s="427"/>
      <c r="IWT55" s="427"/>
      <c r="IWU55" s="143"/>
      <c r="IWV55" s="143"/>
      <c r="IWW55" s="143"/>
      <c r="IWX55" s="143"/>
      <c r="IWY55" s="143"/>
      <c r="IWZ55" s="427"/>
      <c r="IXA55" s="427"/>
      <c r="IXB55" s="427"/>
      <c r="IXC55" s="143"/>
      <c r="IXD55" s="143"/>
      <c r="IXE55" s="143"/>
      <c r="IXF55" s="143"/>
      <c r="IXG55" s="143"/>
      <c r="IXH55" s="427"/>
      <c r="IXI55" s="427"/>
      <c r="IXJ55" s="427"/>
      <c r="IXK55" s="143"/>
      <c r="IXL55" s="143"/>
      <c r="IXM55" s="143"/>
      <c r="IXN55" s="143"/>
      <c r="IXO55" s="143"/>
      <c r="IXP55" s="427"/>
      <c r="IXQ55" s="427"/>
      <c r="IXR55" s="427"/>
      <c r="IXS55" s="143"/>
      <c r="IXT55" s="143"/>
      <c r="IXU55" s="143"/>
      <c r="IXV55" s="143"/>
      <c r="IXW55" s="143"/>
      <c r="IXX55" s="427"/>
      <c r="IXY55" s="427"/>
      <c r="IXZ55" s="427"/>
      <c r="IYA55" s="143"/>
      <c r="IYB55" s="143"/>
      <c r="IYC55" s="143"/>
      <c r="IYD55" s="143"/>
      <c r="IYE55" s="143"/>
      <c r="IYF55" s="427"/>
      <c r="IYG55" s="427"/>
      <c r="IYH55" s="427"/>
      <c r="IYI55" s="143"/>
      <c r="IYJ55" s="143"/>
      <c r="IYK55" s="143"/>
      <c r="IYL55" s="143"/>
      <c r="IYM55" s="143"/>
      <c r="IYN55" s="427"/>
      <c r="IYO55" s="427"/>
      <c r="IYP55" s="427"/>
      <c r="IYQ55" s="143"/>
      <c r="IYR55" s="143"/>
      <c r="IYS55" s="143"/>
      <c r="IYT55" s="143"/>
      <c r="IYU55" s="143"/>
      <c r="IYV55" s="427"/>
      <c r="IYW55" s="427"/>
      <c r="IYX55" s="427"/>
      <c r="IYY55" s="143"/>
      <c r="IYZ55" s="143"/>
      <c r="IZA55" s="143"/>
      <c r="IZB55" s="143"/>
      <c r="IZC55" s="143"/>
      <c r="IZD55" s="427"/>
      <c r="IZE55" s="427"/>
      <c r="IZF55" s="427"/>
      <c r="IZG55" s="143"/>
      <c r="IZH55" s="143"/>
      <c r="IZI55" s="143"/>
      <c r="IZJ55" s="143"/>
      <c r="IZK55" s="143"/>
      <c r="IZL55" s="427"/>
      <c r="IZM55" s="427"/>
      <c r="IZN55" s="427"/>
      <c r="IZO55" s="143"/>
      <c r="IZP55" s="143"/>
      <c r="IZQ55" s="143"/>
      <c r="IZR55" s="143"/>
      <c r="IZS55" s="143"/>
      <c r="IZT55" s="427"/>
      <c r="IZU55" s="427"/>
      <c r="IZV55" s="427"/>
      <c r="IZW55" s="143"/>
      <c r="IZX55" s="143"/>
      <c r="IZY55" s="143"/>
      <c r="IZZ55" s="143"/>
      <c r="JAA55" s="143"/>
      <c r="JAB55" s="427"/>
      <c r="JAC55" s="427"/>
      <c r="JAD55" s="427"/>
      <c r="JAE55" s="143"/>
      <c r="JAF55" s="143"/>
      <c r="JAG55" s="143"/>
      <c r="JAH55" s="143"/>
      <c r="JAI55" s="143"/>
      <c r="JAJ55" s="427"/>
      <c r="JAK55" s="427"/>
      <c r="JAL55" s="427"/>
      <c r="JAM55" s="143"/>
      <c r="JAN55" s="143"/>
      <c r="JAO55" s="143"/>
      <c r="JAP55" s="143"/>
      <c r="JAQ55" s="143"/>
      <c r="JAR55" s="427"/>
      <c r="JAS55" s="427"/>
      <c r="JAT55" s="427"/>
      <c r="JAU55" s="143"/>
      <c r="JAV55" s="143"/>
      <c r="JAW55" s="143"/>
      <c r="JAX55" s="143"/>
      <c r="JAY55" s="143"/>
      <c r="JAZ55" s="427"/>
      <c r="JBA55" s="427"/>
      <c r="JBB55" s="427"/>
      <c r="JBC55" s="143"/>
      <c r="JBD55" s="143"/>
      <c r="JBE55" s="143"/>
      <c r="JBF55" s="143"/>
      <c r="JBG55" s="143"/>
      <c r="JBH55" s="427"/>
      <c r="JBI55" s="427"/>
      <c r="JBJ55" s="427"/>
      <c r="JBK55" s="143"/>
      <c r="JBL55" s="143"/>
      <c r="JBM55" s="143"/>
      <c r="JBN55" s="143"/>
      <c r="JBO55" s="143"/>
      <c r="JBP55" s="427"/>
      <c r="JBQ55" s="427"/>
      <c r="JBR55" s="427"/>
      <c r="JBS55" s="143"/>
      <c r="JBT55" s="143"/>
      <c r="JBU55" s="143"/>
      <c r="JBV55" s="143"/>
      <c r="JBW55" s="143"/>
      <c r="JBX55" s="427"/>
      <c r="JBY55" s="427"/>
      <c r="JBZ55" s="427"/>
      <c r="JCA55" s="143"/>
      <c r="JCB55" s="143"/>
      <c r="JCC55" s="143"/>
      <c r="JCD55" s="143"/>
      <c r="JCE55" s="143"/>
      <c r="JCF55" s="427"/>
      <c r="JCG55" s="427"/>
      <c r="JCH55" s="427"/>
      <c r="JCI55" s="143"/>
      <c r="JCJ55" s="143"/>
      <c r="JCK55" s="143"/>
      <c r="JCL55" s="143"/>
      <c r="JCM55" s="143"/>
      <c r="JCN55" s="427"/>
      <c r="JCO55" s="427"/>
      <c r="JCP55" s="427"/>
      <c r="JCQ55" s="143"/>
      <c r="JCR55" s="143"/>
      <c r="JCS55" s="143"/>
      <c r="JCT55" s="143"/>
      <c r="JCU55" s="143"/>
      <c r="JCV55" s="427"/>
      <c r="JCW55" s="427"/>
      <c r="JCX55" s="427"/>
      <c r="JCY55" s="143"/>
      <c r="JCZ55" s="143"/>
      <c r="JDA55" s="143"/>
      <c r="JDB55" s="143"/>
      <c r="JDC55" s="143"/>
      <c r="JDD55" s="427"/>
      <c r="JDE55" s="427"/>
      <c r="JDF55" s="427"/>
      <c r="JDG55" s="143"/>
      <c r="JDH55" s="143"/>
      <c r="JDI55" s="143"/>
      <c r="JDJ55" s="143"/>
      <c r="JDK55" s="143"/>
      <c r="JDL55" s="427"/>
      <c r="JDM55" s="427"/>
      <c r="JDN55" s="427"/>
      <c r="JDO55" s="143"/>
      <c r="JDP55" s="143"/>
      <c r="JDQ55" s="143"/>
      <c r="JDR55" s="143"/>
      <c r="JDS55" s="143"/>
      <c r="JDT55" s="427"/>
      <c r="JDU55" s="427"/>
      <c r="JDV55" s="427"/>
      <c r="JDW55" s="143"/>
      <c r="JDX55" s="143"/>
      <c r="JDY55" s="143"/>
      <c r="JDZ55" s="143"/>
      <c r="JEA55" s="143"/>
      <c r="JEB55" s="427"/>
      <c r="JEC55" s="427"/>
      <c r="JED55" s="427"/>
      <c r="JEE55" s="143"/>
      <c r="JEF55" s="143"/>
      <c r="JEG55" s="143"/>
      <c r="JEH55" s="143"/>
      <c r="JEI55" s="143"/>
      <c r="JEJ55" s="427"/>
      <c r="JEK55" s="427"/>
      <c r="JEL55" s="427"/>
      <c r="JEM55" s="143"/>
      <c r="JEN55" s="143"/>
      <c r="JEO55" s="143"/>
      <c r="JEP55" s="143"/>
      <c r="JEQ55" s="143"/>
      <c r="JER55" s="427"/>
      <c r="JES55" s="427"/>
      <c r="JET55" s="427"/>
      <c r="JEU55" s="143"/>
      <c r="JEV55" s="143"/>
      <c r="JEW55" s="143"/>
      <c r="JEX55" s="143"/>
      <c r="JEY55" s="143"/>
      <c r="JEZ55" s="427"/>
      <c r="JFA55" s="427"/>
      <c r="JFB55" s="427"/>
      <c r="JFC55" s="143"/>
      <c r="JFD55" s="143"/>
      <c r="JFE55" s="143"/>
      <c r="JFF55" s="143"/>
      <c r="JFG55" s="143"/>
      <c r="JFH55" s="427"/>
      <c r="JFI55" s="427"/>
      <c r="JFJ55" s="427"/>
      <c r="JFK55" s="143"/>
      <c r="JFL55" s="143"/>
      <c r="JFM55" s="143"/>
      <c r="JFN55" s="143"/>
      <c r="JFO55" s="143"/>
      <c r="JFP55" s="427"/>
      <c r="JFQ55" s="427"/>
      <c r="JFR55" s="427"/>
      <c r="JFS55" s="143"/>
      <c r="JFT55" s="143"/>
      <c r="JFU55" s="143"/>
      <c r="JFV55" s="143"/>
      <c r="JFW55" s="143"/>
      <c r="JFX55" s="427"/>
      <c r="JFY55" s="427"/>
      <c r="JFZ55" s="427"/>
      <c r="JGA55" s="143"/>
      <c r="JGB55" s="143"/>
      <c r="JGC55" s="143"/>
      <c r="JGD55" s="143"/>
      <c r="JGE55" s="143"/>
      <c r="JGF55" s="427"/>
      <c r="JGG55" s="427"/>
      <c r="JGH55" s="427"/>
      <c r="JGI55" s="143"/>
      <c r="JGJ55" s="143"/>
      <c r="JGK55" s="143"/>
      <c r="JGL55" s="143"/>
      <c r="JGM55" s="143"/>
      <c r="JGN55" s="427"/>
      <c r="JGO55" s="427"/>
      <c r="JGP55" s="427"/>
      <c r="JGQ55" s="143"/>
      <c r="JGR55" s="143"/>
      <c r="JGS55" s="143"/>
      <c r="JGT55" s="143"/>
      <c r="JGU55" s="143"/>
      <c r="JGV55" s="427"/>
      <c r="JGW55" s="427"/>
      <c r="JGX55" s="427"/>
      <c r="JGY55" s="143"/>
      <c r="JGZ55" s="143"/>
      <c r="JHA55" s="143"/>
      <c r="JHB55" s="143"/>
      <c r="JHC55" s="143"/>
      <c r="JHD55" s="427"/>
      <c r="JHE55" s="427"/>
      <c r="JHF55" s="427"/>
      <c r="JHG55" s="143"/>
      <c r="JHH55" s="143"/>
      <c r="JHI55" s="143"/>
      <c r="JHJ55" s="143"/>
      <c r="JHK55" s="143"/>
      <c r="JHL55" s="427"/>
      <c r="JHM55" s="427"/>
      <c r="JHN55" s="427"/>
      <c r="JHO55" s="143"/>
      <c r="JHP55" s="143"/>
      <c r="JHQ55" s="143"/>
      <c r="JHR55" s="143"/>
      <c r="JHS55" s="143"/>
      <c r="JHT55" s="427"/>
      <c r="JHU55" s="427"/>
      <c r="JHV55" s="427"/>
      <c r="JHW55" s="143"/>
      <c r="JHX55" s="143"/>
      <c r="JHY55" s="143"/>
      <c r="JHZ55" s="143"/>
      <c r="JIA55" s="143"/>
      <c r="JIB55" s="427"/>
      <c r="JIC55" s="427"/>
      <c r="JID55" s="427"/>
      <c r="JIE55" s="143"/>
      <c r="JIF55" s="143"/>
      <c r="JIG55" s="143"/>
      <c r="JIH55" s="143"/>
      <c r="JII55" s="143"/>
      <c r="JIJ55" s="427"/>
      <c r="JIK55" s="427"/>
      <c r="JIL55" s="427"/>
      <c r="JIM55" s="143"/>
      <c r="JIN55" s="143"/>
      <c r="JIO55" s="143"/>
      <c r="JIP55" s="143"/>
      <c r="JIQ55" s="143"/>
      <c r="JIR55" s="427"/>
      <c r="JIS55" s="427"/>
      <c r="JIT55" s="427"/>
      <c r="JIU55" s="143"/>
      <c r="JIV55" s="143"/>
      <c r="JIW55" s="143"/>
      <c r="JIX55" s="143"/>
      <c r="JIY55" s="143"/>
      <c r="JIZ55" s="427"/>
      <c r="JJA55" s="427"/>
      <c r="JJB55" s="427"/>
      <c r="JJC55" s="143"/>
      <c r="JJD55" s="143"/>
      <c r="JJE55" s="143"/>
      <c r="JJF55" s="143"/>
      <c r="JJG55" s="143"/>
      <c r="JJH55" s="427"/>
      <c r="JJI55" s="427"/>
      <c r="JJJ55" s="427"/>
      <c r="JJK55" s="143"/>
      <c r="JJL55" s="143"/>
      <c r="JJM55" s="143"/>
      <c r="JJN55" s="143"/>
      <c r="JJO55" s="143"/>
      <c r="JJP55" s="427"/>
      <c r="JJQ55" s="427"/>
      <c r="JJR55" s="427"/>
      <c r="JJS55" s="143"/>
      <c r="JJT55" s="143"/>
      <c r="JJU55" s="143"/>
      <c r="JJV55" s="143"/>
      <c r="JJW55" s="143"/>
      <c r="JJX55" s="427"/>
      <c r="JJY55" s="427"/>
      <c r="JJZ55" s="427"/>
      <c r="JKA55" s="143"/>
      <c r="JKB55" s="143"/>
      <c r="JKC55" s="143"/>
      <c r="JKD55" s="143"/>
      <c r="JKE55" s="143"/>
      <c r="JKF55" s="427"/>
      <c r="JKG55" s="427"/>
      <c r="JKH55" s="427"/>
      <c r="JKI55" s="143"/>
      <c r="JKJ55" s="143"/>
      <c r="JKK55" s="143"/>
      <c r="JKL55" s="143"/>
      <c r="JKM55" s="143"/>
      <c r="JKN55" s="427"/>
      <c r="JKO55" s="427"/>
      <c r="JKP55" s="427"/>
      <c r="JKQ55" s="143"/>
      <c r="JKR55" s="143"/>
      <c r="JKS55" s="143"/>
      <c r="JKT55" s="143"/>
      <c r="JKU55" s="143"/>
      <c r="JKV55" s="427"/>
      <c r="JKW55" s="427"/>
      <c r="JKX55" s="427"/>
      <c r="JKY55" s="143"/>
      <c r="JKZ55" s="143"/>
      <c r="JLA55" s="143"/>
      <c r="JLB55" s="143"/>
      <c r="JLC55" s="143"/>
      <c r="JLD55" s="427"/>
      <c r="JLE55" s="427"/>
      <c r="JLF55" s="427"/>
      <c r="JLG55" s="143"/>
      <c r="JLH55" s="143"/>
      <c r="JLI55" s="143"/>
      <c r="JLJ55" s="143"/>
      <c r="JLK55" s="143"/>
      <c r="JLL55" s="427"/>
      <c r="JLM55" s="427"/>
      <c r="JLN55" s="427"/>
      <c r="JLO55" s="143"/>
      <c r="JLP55" s="143"/>
      <c r="JLQ55" s="143"/>
      <c r="JLR55" s="143"/>
      <c r="JLS55" s="143"/>
      <c r="JLT55" s="427"/>
      <c r="JLU55" s="427"/>
      <c r="JLV55" s="427"/>
      <c r="JLW55" s="143"/>
      <c r="JLX55" s="143"/>
      <c r="JLY55" s="143"/>
      <c r="JLZ55" s="143"/>
      <c r="JMA55" s="143"/>
      <c r="JMB55" s="427"/>
      <c r="JMC55" s="427"/>
      <c r="JMD55" s="427"/>
      <c r="JME55" s="143"/>
      <c r="JMF55" s="143"/>
      <c r="JMG55" s="143"/>
      <c r="JMH55" s="143"/>
      <c r="JMI55" s="143"/>
      <c r="JMJ55" s="427"/>
      <c r="JMK55" s="427"/>
      <c r="JML55" s="427"/>
      <c r="JMM55" s="143"/>
      <c r="JMN55" s="143"/>
      <c r="JMO55" s="143"/>
      <c r="JMP55" s="143"/>
      <c r="JMQ55" s="143"/>
      <c r="JMR55" s="427"/>
      <c r="JMS55" s="427"/>
      <c r="JMT55" s="427"/>
      <c r="JMU55" s="143"/>
      <c r="JMV55" s="143"/>
      <c r="JMW55" s="143"/>
      <c r="JMX55" s="143"/>
      <c r="JMY55" s="143"/>
      <c r="JMZ55" s="427"/>
      <c r="JNA55" s="427"/>
      <c r="JNB55" s="427"/>
      <c r="JNC55" s="143"/>
      <c r="JND55" s="143"/>
      <c r="JNE55" s="143"/>
      <c r="JNF55" s="143"/>
      <c r="JNG55" s="143"/>
      <c r="JNH55" s="427"/>
      <c r="JNI55" s="427"/>
      <c r="JNJ55" s="427"/>
      <c r="JNK55" s="143"/>
      <c r="JNL55" s="143"/>
      <c r="JNM55" s="143"/>
      <c r="JNN55" s="143"/>
      <c r="JNO55" s="143"/>
      <c r="JNP55" s="427"/>
      <c r="JNQ55" s="427"/>
      <c r="JNR55" s="427"/>
      <c r="JNS55" s="143"/>
      <c r="JNT55" s="143"/>
      <c r="JNU55" s="143"/>
      <c r="JNV55" s="143"/>
      <c r="JNW55" s="143"/>
      <c r="JNX55" s="427"/>
      <c r="JNY55" s="427"/>
      <c r="JNZ55" s="427"/>
      <c r="JOA55" s="143"/>
      <c r="JOB55" s="143"/>
      <c r="JOC55" s="143"/>
      <c r="JOD55" s="143"/>
      <c r="JOE55" s="143"/>
      <c r="JOF55" s="427"/>
      <c r="JOG55" s="427"/>
      <c r="JOH55" s="427"/>
      <c r="JOI55" s="143"/>
      <c r="JOJ55" s="143"/>
      <c r="JOK55" s="143"/>
      <c r="JOL55" s="143"/>
      <c r="JOM55" s="143"/>
      <c r="JON55" s="427"/>
      <c r="JOO55" s="427"/>
      <c r="JOP55" s="427"/>
      <c r="JOQ55" s="143"/>
      <c r="JOR55" s="143"/>
      <c r="JOS55" s="143"/>
      <c r="JOT55" s="143"/>
      <c r="JOU55" s="143"/>
      <c r="JOV55" s="427"/>
      <c r="JOW55" s="427"/>
      <c r="JOX55" s="427"/>
      <c r="JOY55" s="143"/>
      <c r="JOZ55" s="143"/>
      <c r="JPA55" s="143"/>
      <c r="JPB55" s="143"/>
      <c r="JPC55" s="143"/>
      <c r="JPD55" s="427"/>
      <c r="JPE55" s="427"/>
      <c r="JPF55" s="427"/>
      <c r="JPG55" s="143"/>
      <c r="JPH55" s="143"/>
      <c r="JPI55" s="143"/>
      <c r="JPJ55" s="143"/>
      <c r="JPK55" s="143"/>
      <c r="JPL55" s="427"/>
      <c r="JPM55" s="427"/>
      <c r="JPN55" s="427"/>
      <c r="JPO55" s="143"/>
      <c r="JPP55" s="143"/>
      <c r="JPQ55" s="143"/>
      <c r="JPR55" s="143"/>
      <c r="JPS55" s="143"/>
      <c r="JPT55" s="427"/>
      <c r="JPU55" s="427"/>
      <c r="JPV55" s="427"/>
      <c r="JPW55" s="143"/>
      <c r="JPX55" s="143"/>
      <c r="JPY55" s="143"/>
      <c r="JPZ55" s="143"/>
      <c r="JQA55" s="143"/>
      <c r="JQB55" s="427"/>
      <c r="JQC55" s="427"/>
      <c r="JQD55" s="427"/>
      <c r="JQE55" s="143"/>
      <c r="JQF55" s="143"/>
      <c r="JQG55" s="143"/>
      <c r="JQH55" s="143"/>
      <c r="JQI55" s="143"/>
      <c r="JQJ55" s="427"/>
      <c r="JQK55" s="427"/>
      <c r="JQL55" s="427"/>
      <c r="JQM55" s="143"/>
      <c r="JQN55" s="143"/>
      <c r="JQO55" s="143"/>
      <c r="JQP55" s="143"/>
      <c r="JQQ55" s="143"/>
      <c r="JQR55" s="427"/>
      <c r="JQS55" s="427"/>
      <c r="JQT55" s="427"/>
      <c r="JQU55" s="143"/>
      <c r="JQV55" s="143"/>
      <c r="JQW55" s="143"/>
      <c r="JQX55" s="143"/>
      <c r="JQY55" s="143"/>
      <c r="JQZ55" s="427"/>
      <c r="JRA55" s="427"/>
      <c r="JRB55" s="427"/>
      <c r="JRC55" s="143"/>
      <c r="JRD55" s="143"/>
      <c r="JRE55" s="143"/>
      <c r="JRF55" s="143"/>
      <c r="JRG55" s="143"/>
      <c r="JRH55" s="427"/>
      <c r="JRI55" s="427"/>
      <c r="JRJ55" s="427"/>
      <c r="JRK55" s="143"/>
      <c r="JRL55" s="143"/>
      <c r="JRM55" s="143"/>
      <c r="JRN55" s="143"/>
      <c r="JRO55" s="143"/>
      <c r="JRP55" s="427"/>
      <c r="JRQ55" s="427"/>
      <c r="JRR55" s="427"/>
      <c r="JRS55" s="143"/>
      <c r="JRT55" s="143"/>
      <c r="JRU55" s="143"/>
      <c r="JRV55" s="143"/>
      <c r="JRW55" s="143"/>
      <c r="JRX55" s="427"/>
      <c r="JRY55" s="427"/>
      <c r="JRZ55" s="427"/>
      <c r="JSA55" s="143"/>
      <c r="JSB55" s="143"/>
      <c r="JSC55" s="143"/>
      <c r="JSD55" s="143"/>
      <c r="JSE55" s="143"/>
      <c r="JSF55" s="427"/>
      <c r="JSG55" s="427"/>
      <c r="JSH55" s="427"/>
      <c r="JSI55" s="143"/>
      <c r="JSJ55" s="143"/>
      <c r="JSK55" s="143"/>
      <c r="JSL55" s="143"/>
      <c r="JSM55" s="143"/>
      <c r="JSN55" s="427"/>
      <c r="JSO55" s="427"/>
      <c r="JSP55" s="427"/>
      <c r="JSQ55" s="143"/>
      <c r="JSR55" s="143"/>
      <c r="JSS55" s="143"/>
      <c r="JST55" s="143"/>
      <c r="JSU55" s="143"/>
      <c r="JSV55" s="427"/>
      <c r="JSW55" s="427"/>
      <c r="JSX55" s="427"/>
      <c r="JSY55" s="143"/>
      <c r="JSZ55" s="143"/>
      <c r="JTA55" s="143"/>
      <c r="JTB55" s="143"/>
      <c r="JTC55" s="143"/>
      <c r="JTD55" s="427"/>
      <c r="JTE55" s="427"/>
      <c r="JTF55" s="427"/>
      <c r="JTG55" s="143"/>
      <c r="JTH55" s="143"/>
      <c r="JTI55" s="143"/>
      <c r="JTJ55" s="143"/>
      <c r="JTK55" s="143"/>
      <c r="JTL55" s="427"/>
      <c r="JTM55" s="427"/>
      <c r="JTN55" s="427"/>
      <c r="JTO55" s="143"/>
      <c r="JTP55" s="143"/>
      <c r="JTQ55" s="143"/>
      <c r="JTR55" s="143"/>
      <c r="JTS55" s="143"/>
      <c r="JTT55" s="427"/>
      <c r="JTU55" s="427"/>
      <c r="JTV55" s="427"/>
      <c r="JTW55" s="143"/>
      <c r="JTX55" s="143"/>
      <c r="JTY55" s="143"/>
      <c r="JTZ55" s="143"/>
      <c r="JUA55" s="143"/>
      <c r="JUB55" s="427"/>
      <c r="JUC55" s="427"/>
      <c r="JUD55" s="427"/>
      <c r="JUE55" s="143"/>
      <c r="JUF55" s="143"/>
      <c r="JUG55" s="143"/>
      <c r="JUH55" s="143"/>
      <c r="JUI55" s="143"/>
      <c r="JUJ55" s="427"/>
      <c r="JUK55" s="427"/>
      <c r="JUL55" s="427"/>
      <c r="JUM55" s="143"/>
      <c r="JUN55" s="143"/>
      <c r="JUO55" s="143"/>
      <c r="JUP55" s="143"/>
      <c r="JUQ55" s="143"/>
      <c r="JUR55" s="427"/>
      <c r="JUS55" s="427"/>
      <c r="JUT55" s="427"/>
      <c r="JUU55" s="143"/>
      <c r="JUV55" s="143"/>
      <c r="JUW55" s="143"/>
      <c r="JUX55" s="143"/>
      <c r="JUY55" s="143"/>
      <c r="JUZ55" s="427"/>
      <c r="JVA55" s="427"/>
      <c r="JVB55" s="427"/>
      <c r="JVC55" s="143"/>
      <c r="JVD55" s="143"/>
      <c r="JVE55" s="143"/>
      <c r="JVF55" s="143"/>
      <c r="JVG55" s="143"/>
      <c r="JVH55" s="427"/>
      <c r="JVI55" s="427"/>
      <c r="JVJ55" s="427"/>
      <c r="JVK55" s="143"/>
      <c r="JVL55" s="143"/>
      <c r="JVM55" s="143"/>
      <c r="JVN55" s="143"/>
      <c r="JVO55" s="143"/>
      <c r="JVP55" s="427"/>
      <c r="JVQ55" s="427"/>
      <c r="JVR55" s="427"/>
      <c r="JVS55" s="143"/>
      <c r="JVT55" s="143"/>
      <c r="JVU55" s="143"/>
      <c r="JVV55" s="143"/>
      <c r="JVW55" s="143"/>
      <c r="JVX55" s="427"/>
      <c r="JVY55" s="427"/>
      <c r="JVZ55" s="427"/>
      <c r="JWA55" s="143"/>
      <c r="JWB55" s="143"/>
      <c r="JWC55" s="143"/>
      <c r="JWD55" s="143"/>
      <c r="JWE55" s="143"/>
      <c r="JWF55" s="427"/>
      <c r="JWG55" s="427"/>
      <c r="JWH55" s="427"/>
      <c r="JWI55" s="143"/>
      <c r="JWJ55" s="143"/>
      <c r="JWK55" s="143"/>
      <c r="JWL55" s="143"/>
      <c r="JWM55" s="143"/>
      <c r="JWN55" s="427"/>
      <c r="JWO55" s="427"/>
      <c r="JWP55" s="427"/>
      <c r="JWQ55" s="143"/>
      <c r="JWR55" s="143"/>
      <c r="JWS55" s="143"/>
      <c r="JWT55" s="143"/>
      <c r="JWU55" s="143"/>
      <c r="JWV55" s="427"/>
      <c r="JWW55" s="427"/>
      <c r="JWX55" s="427"/>
      <c r="JWY55" s="143"/>
      <c r="JWZ55" s="143"/>
      <c r="JXA55" s="143"/>
      <c r="JXB55" s="143"/>
      <c r="JXC55" s="143"/>
      <c r="JXD55" s="427"/>
      <c r="JXE55" s="427"/>
      <c r="JXF55" s="427"/>
      <c r="JXG55" s="143"/>
      <c r="JXH55" s="143"/>
      <c r="JXI55" s="143"/>
      <c r="JXJ55" s="143"/>
      <c r="JXK55" s="143"/>
      <c r="JXL55" s="427"/>
      <c r="JXM55" s="427"/>
      <c r="JXN55" s="427"/>
      <c r="JXO55" s="143"/>
      <c r="JXP55" s="143"/>
      <c r="JXQ55" s="143"/>
      <c r="JXR55" s="143"/>
      <c r="JXS55" s="143"/>
      <c r="JXT55" s="427"/>
      <c r="JXU55" s="427"/>
      <c r="JXV55" s="427"/>
      <c r="JXW55" s="143"/>
      <c r="JXX55" s="143"/>
      <c r="JXY55" s="143"/>
      <c r="JXZ55" s="143"/>
      <c r="JYA55" s="143"/>
      <c r="JYB55" s="427"/>
      <c r="JYC55" s="427"/>
      <c r="JYD55" s="427"/>
      <c r="JYE55" s="143"/>
      <c r="JYF55" s="143"/>
      <c r="JYG55" s="143"/>
      <c r="JYH55" s="143"/>
      <c r="JYI55" s="143"/>
      <c r="JYJ55" s="427"/>
      <c r="JYK55" s="427"/>
      <c r="JYL55" s="427"/>
      <c r="JYM55" s="143"/>
      <c r="JYN55" s="143"/>
      <c r="JYO55" s="143"/>
      <c r="JYP55" s="143"/>
      <c r="JYQ55" s="143"/>
      <c r="JYR55" s="427"/>
      <c r="JYS55" s="427"/>
      <c r="JYT55" s="427"/>
      <c r="JYU55" s="143"/>
      <c r="JYV55" s="143"/>
      <c r="JYW55" s="143"/>
      <c r="JYX55" s="143"/>
      <c r="JYY55" s="143"/>
      <c r="JYZ55" s="427"/>
      <c r="JZA55" s="427"/>
      <c r="JZB55" s="427"/>
      <c r="JZC55" s="143"/>
      <c r="JZD55" s="143"/>
      <c r="JZE55" s="143"/>
      <c r="JZF55" s="143"/>
      <c r="JZG55" s="143"/>
      <c r="JZH55" s="427"/>
      <c r="JZI55" s="427"/>
      <c r="JZJ55" s="427"/>
      <c r="JZK55" s="143"/>
      <c r="JZL55" s="143"/>
      <c r="JZM55" s="143"/>
      <c r="JZN55" s="143"/>
      <c r="JZO55" s="143"/>
      <c r="JZP55" s="427"/>
      <c r="JZQ55" s="427"/>
      <c r="JZR55" s="427"/>
      <c r="JZS55" s="143"/>
      <c r="JZT55" s="143"/>
      <c r="JZU55" s="143"/>
      <c r="JZV55" s="143"/>
      <c r="JZW55" s="143"/>
      <c r="JZX55" s="427"/>
      <c r="JZY55" s="427"/>
      <c r="JZZ55" s="427"/>
      <c r="KAA55" s="143"/>
      <c r="KAB55" s="143"/>
      <c r="KAC55" s="143"/>
      <c r="KAD55" s="143"/>
      <c r="KAE55" s="143"/>
      <c r="KAF55" s="427"/>
      <c r="KAG55" s="427"/>
      <c r="KAH55" s="427"/>
      <c r="KAI55" s="143"/>
      <c r="KAJ55" s="143"/>
      <c r="KAK55" s="143"/>
      <c r="KAL55" s="143"/>
      <c r="KAM55" s="143"/>
      <c r="KAN55" s="427"/>
      <c r="KAO55" s="427"/>
      <c r="KAP55" s="427"/>
      <c r="KAQ55" s="143"/>
      <c r="KAR55" s="143"/>
      <c r="KAS55" s="143"/>
      <c r="KAT55" s="143"/>
      <c r="KAU55" s="143"/>
      <c r="KAV55" s="427"/>
      <c r="KAW55" s="427"/>
      <c r="KAX55" s="427"/>
      <c r="KAY55" s="143"/>
      <c r="KAZ55" s="143"/>
      <c r="KBA55" s="143"/>
      <c r="KBB55" s="143"/>
      <c r="KBC55" s="143"/>
      <c r="KBD55" s="427"/>
      <c r="KBE55" s="427"/>
      <c r="KBF55" s="427"/>
      <c r="KBG55" s="143"/>
      <c r="KBH55" s="143"/>
      <c r="KBI55" s="143"/>
      <c r="KBJ55" s="143"/>
      <c r="KBK55" s="143"/>
      <c r="KBL55" s="427"/>
      <c r="KBM55" s="427"/>
      <c r="KBN55" s="427"/>
      <c r="KBO55" s="143"/>
      <c r="KBP55" s="143"/>
      <c r="KBQ55" s="143"/>
      <c r="KBR55" s="143"/>
      <c r="KBS55" s="143"/>
      <c r="KBT55" s="427"/>
      <c r="KBU55" s="427"/>
      <c r="KBV55" s="427"/>
      <c r="KBW55" s="143"/>
      <c r="KBX55" s="143"/>
      <c r="KBY55" s="143"/>
      <c r="KBZ55" s="143"/>
      <c r="KCA55" s="143"/>
      <c r="KCB55" s="427"/>
      <c r="KCC55" s="427"/>
      <c r="KCD55" s="427"/>
      <c r="KCE55" s="143"/>
      <c r="KCF55" s="143"/>
      <c r="KCG55" s="143"/>
      <c r="KCH55" s="143"/>
      <c r="KCI55" s="143"/>
      <c r="KCJ55" s="427"/>
      <c r="KCK55" s="427"/>
      <c r="KCL55" s="427"/>
      <c r="KCM55" s="143"/>
      <c r="KCN55" s="143"/>
      <c r="KCO55" s="143"/>
      <c r="KCP55" s="143"/>
      <c r="KCQ55" s="143"/>
      <c r="KCR55" s="427"/>
      <c r="KCS55" s="427"/>
      <c r="KCT55" s="427"/>
      <c r="KCU55" s="143"/>
      <c r="KCV55" s="143"/>
      <c r="KCW55" s="143"/>
      <c r="KCX55" s="143"/>
      <c r="KCY55" s="143"/>
      <c r="KCZ55" s="427"/>
      <c r="KDA55" s="427"/>
      <c r="KDB55" s="427"/>
      <c r="KDC55" s="143"/>
      <c r="KDD55" s="143"/>
      <c r="KDE55" s="143"/>
      <c r="KDF55" s="143"/>
      <c r="KDG55" s="143"/>
      <c r="KDH55" s="427"/>
      <c r="KDI55" s="427"/>
      <c r="KDJ55" s="427"/>
      <c r="KDK55" s="143"/>
      <c r="KDL55" s="143"/>
      <c r="KDM55" s="143"/>
      <c r="KDN55" s="143"/>
      <c r="KDO55" s="143"/>
      <c r="KDP55" s="427"/>
      <c r="KDQ55" s="427"/>
      <c r="KDR55" s="427"/>
      <c r="KDS55" s="143"/>
      <c r="KDT55" s="143"/>
      <c r="KDU55" s="143"/>
      <c r="KDV55" s="143"/>
      <c r="KDW55" s="143"/>
      <c r="KDX55" s="427"/>
      <c r="KDY55" s="427"/>
      <c r="KDZ55" s="427"/>
      <c r="KEA55" s="143"/>
      <c r="KEB55" s="143"/>
      <c r="KEC55" s="143"/>
      <c r="KED55" s="143"/>
      <c r="KEE55" s="143"/>
      <c r="KEF55" s="427"/>
      <c r="KEG55" s="427"/>
      <c r="KEH55" s="427"/>
      <c r="KEI55" s="143"/>
      <c r="KEJ55" s="143"/>
      <c r="KEK55" s="143"/>
      <c r="KEL55" s="143"/>
      <c r="KEM55" s="143"/>
      <c r="KEN55" s="427"/>
      <c r="KEO55" s="427"/>
      <c r="KEP55" s="427"/>
      <c r="KEQ55" s="143"/>
      <c r="KER55" s="143"/>
      <c r="KES55" s="143"/>
      <c r="KET55" s="143"/>
      <c r="KEU55" s="143"/>
      <c r="KEV55" s="427"/>
      <c r="KEW55" s="427"/>
      <c r="KEX55" s="427"/>
      <c r="KEY55" s="143"/>
      <c r="KEZ55" s="143"/>
      <c r="KFA55" s="143"/>
      <c r="KFB55" s="143"/>
      <c r="KFC55" s="143"/>
      <c r="KFD55" s="427"/>
      <c r="KFE55" s="427"/>
      <c r="KFF55" s="427"/>
      <c r="KFG55" s="143"/>
      <c r="KFH55" s="143"/>
      <c r="KFI55" s="143"/>
      <c r="KFJ55" s="143"/>
      <c r="KFK55" s="143"/>
      <c r="KFL55" s="427"/>
      <c r="KFM55" s="427"/>
      <c r="KFN55" s="427"/>
      <c r="KFO55" s="143"/>
      <c r="KFP55" s="143"/>
      <c r="KFQ55" s="143"/>
      <c r="KFR55" s="143"/>
      <c r="KFS55" s="143"/>
      <c r="KFT55" s="427"/>
      <c r="KFU55" s="427"/>
      <c r="KFV55" s="427"/>
      <c r="KFW55" s="143"/>
      <c r="KFX55" s="143"/>
      <c r="KFY55" s="143"/>
      <c r="KFZ55" s="143"/>
      <c r="KGA55" s="143"/>
      <c r="KGB55" s="427"/>
      <c r="KGC55" s="427"/>
      <c r="KGD55" s="427"/>
      <c r="KGE55" s="143"/>
      <c r="KGF55" s="143"/>
      <c r="KGG55" s="143"/>
      <c r="KGH55" s="143"/>
      <c r="KGI55" s="143"/>
      <c r="KGJ55" s="427"/>
      <c r="KGK55" s="427"/>
      <c r="KGL55" s="427"/>
      <c r="KGM55" s="143"/>
      <c r="KGN55" s="143"/>
      <c r="KGO55" s="143"/>
      <c r="KGP55" s="143"/>
      <c r="KGQ55" s="143"/>
      <c r="KGR55" s="427"/>
      <c r="KGS55" s="427"/>
      <c r="KGT55" s="427"/>
      <c r="KGU55" s="143"/>
      <c r="KGV55" s="143"/>
      <c r="KGW55" s="143"/>
      <c r="KGX55" s="143"/>
      <c r="KGY55" s="143"/>
      <c r="KGZ55" s="427"/>
      <c r="KHA55" s="427"/>
      <c r="KHB55" s="427"/>
      <c r="KHC55" s="143"/>
      <c r="KHD55" s="143"/>
      <c r="KHE55" s="143"/>
      <c r="KHF55" s="143"/>
      <c r="KHG55" s="143"/>
      <c r="KHH55" s="427"/>
      <c r="KHI55" s="427"/>
      <c r="KHJ55" s="427"/>
      <c r="KHK55" s="143"/>
      <c r="KHL55" s="143"/>
      <c r="KHM55" s="143"/>
      <c r="KHN55" s="143"/>
      <c r="KHO55" s="143"/>
      <c r="KHP55" s="427"/>
      <c r="KHQ55" s="427"/>
      <c r="KHR55" s="427"/>
      <c r="KHS55" s="143"/>
      <c r="KHT55" s="143"/>
      <c r="KHU55" s="143"/>
      <c r="KHV55" s="143"/>
      <c r="KHW55" s="143"/>
      <c r="KHX55" s="427"/>
      <c r="KHY55" s="427"/>
      <c r="KHZ55" s="427"/>
      <c r="KIA55" s="143"/>
      <c r="KIB55" s="143"/>
      <c r="KIC55" s="143"/>
      <c r="KID55" s="143"/>
      <c r="KIE55" s="143"/>
      <c r="KIF55" s="427"/>
      <c r="KIG55" s="427"/>
      <c r="KIH55" s="427"/>
      <c r="KII55" s="143"/>
      <c r="KIJ55" s="143"/>
      <c r="KIK55" s="143"/>
      <c r="KIL55" s="143"/>
      <c r="KIM55" s="143"/>
      <c r="KIN55" s="427"/>
      <c r="KIO55" s="427"/>
      <c r="KIP55" s="427"/>
      <c r="KIQ55" s="143"/>
      <c r="KIR55" s="143"/>
      <c r="KIS55" s="143"/>
      <c r="KIT55" s="143"/>
      <c r="KIU55" s="143"/>
      <c r="KIV55" s="427"/>
      <c r="KIW55" s="427"/>
      <c r="KIX55" s="427"/>
      <c r="KIY55" s="143"/>
      <c r="KIZ55" s="143"/>
      <c r="KJA55" s="143"/>
      <c r="KJB55" s="143"/>
      <c r="KJC55" s="143"/>
      <c r="KJD55" s="427"/>
      <c r="KJE55" s="427"/>
      <c r="KJF55" s="427"/>
      <c r="KJG55" s="143"/>
      <c r="KJH55" s="143"/>
      <c r="KJI55" s="143"/>
      <c r="KJJ55" s="143"/>
      <c r="KJK55" s="143"/>
      <c r="KJL55" s="427"/>
      <c r="KJM55" s="427"/>
      <c r="KJN55" s="427"/>
      <c r="KJO55" s="143"/>
      <c r="KJP55" s="143"/>
      <c r="KJQ55" s="143"/>
      <c r="KJR55" s="143"/>
      <c r="KJS55" s="143"/>
      <c r="KJT55" s="427"/>
      <c r="KJU55" s="427"/>
      <c r="KJV55" s="427"/>
      <c r="KJW55" s="143"/>
      <c r="KJX55" s="143"/>
      <c r="KJY55" s="143"/>
      <c r="KJZ55" s="143"/>
      <c r="KKA55" s="143"/>
      <c r="KKB55" s="427"/>
      <c r="KKC55" s="427"/>
      <c r="KKD55" s="427"/>
      <c r="KKE55" s="143"/>
      <c r="KKF55" s="143"/>
      <c r="KKG55" s="143"/>
      <c r="KKH55" s="143"/>
      <c r="KKI55" s="143"/>
      <c r="KKJ55" s="427"/>
      <c r="KKK55" s="427"/>
      <c r="KKL55" s="427"/>
      <c r="KKM55" s="143"/>
      <c r="KKN55" s="143"/>
      <c r="KKO55" s="143"/>
      <c r="KKP55" s="143"/>
      <c r="KKQ55" s="143"/>
      <c r="KKR55" s="427"/>
      <c r="KKS55" s="427"/>
      <c r="KKT55" s="427"/>
      <c r="KKU55" s="143"/>
      <c r="KKV55" s="143"/>
      <c r="KKW55" s="143"/>
      <c r="KKX55" s="143"/>
      <c r="KKY55" s="143"/>
      <c r="KKZ55" s="427"/>
      <c r="KLA55" s="427"/>
      <c r="KLB55" s="427"/>
      <c r="KLC55" s="143"/>
      <c r="KLD55" s="143"/>
      <c r="KLE55" s="143"/>
      <c r="KLF55" s="143"/>
      <c r="KLG55" s="143"/>
      <c r="KLH55" s="427"/>
      <c r="KLI55" s="427"/>
      <c r="KLJ55" s="427"/>
      <c r="KLK55" s="143"/>
      <c r="KLL55" s="143"/>
      <c r="KLM55" s="143"/>
      <c r="KLN55" s="143"/>
      <c r="KLO55" s="143"/>
      <c r="KLP55" s="427"/>
      <c r="KLQ55" s="427"/>
      <c r="KLR55" s="427"/>
      <c r="KLS55" s="143"/>
      <c r="KLT55" s="143"/>
      <c r="KLU55" s="143"/>
      <c r="KLV55" s="143"/>
      <c r="KLW55" s="143"/>
      <c r="KLX55" s="427"/>
      <c r="KLY55" s="427"/>
      <c r="KLZ55" s="427"/>
      <c r="KMA55" s="143"/>
      <c r="KMB55" s="143"/>
      <c r="KMC55" s="143"/>
      <c r="KMD55" s="143"/>
      <c r="KME55" s="143"/>
      <c r="KMF55" s="427"/>
      <c r="KMG55" s="427"/>
      <c r="KMH55" s="427"/>
      <c r="KMI55" s="143"/>
      <c r="KMJ55" s="143"/>
      <c r="KMK55" s="143"/>
      <c r="KML55" s="143"/>
      <c r="KMM55" s="143"/>
      <c r="KMN55" s="427"/>
      <c r="KMO55" s="427"/>
      <c r="KMP55" s="427"/>
      <c r="KMQ55" s="143"/>
      <c r="KMR55" s="143"/>
      <c r="KMS55" s="143"/>
      <c r="KMT55" s="143"/>
      <c r="KMU55" s="143"/>
      <c r="KMV55" s="427"/>
      <c r="KMW55" s="427"/>
      <c r="KMX55" s="427"/>
      <c r="KMY55" s="143"/>
      <c r="KMZ55" s="143"/>
      <c r="KNA55" s="143"/>
      <c r="KNB55" s="143"/>
      <c r="KNC55" s="143"/>
      <c r="KND55" s="427"/>
      <c r="KNE55" s="427"/>
      <c r="KNF55" s="427"/>
      <c r="KNG55" s="143"/>
      <c r="KNH55" s="143"/>
      <c r="KNI55" s="143"/>
      <c r="KNJ55" s="143"/>
      <c r="KNK55" s="143"/>
      <c r="KNL55" s="427"/>
      <c r="KNM55" s="427"/>
      <c r="KNN55" s="427"/>
      <c r="KNO55" s="143"/>
      <c r="KNP55" s="143"/>
      <c r="KNQ55" s="143"/>
      <c r="KNR55" s="143"/>
      <c r="KNS55" s="143"/>
      <c r="KNT55" s="427"/>
      <c r="KNU55" s="427"/>
      <c r="KNV55" s="427"/>
      <c r="KNW55" s="143"/>
      <c r="KNX55" s="143"/>
      <c r="KNY55" s="143"/>
      <c r="KNZ55" s="143"/>
      <c r="KOA55" s="143"/>
      <c r="KOB55" s="427"/>
      <c r="KOC55" s="427"/>
      <c r="KOD55" s="427"/>
      <c r="KOE55" s="143"/>
      <c r="KOF55" s="143"/>
      <c r="KOG55" s="143"/>
      <c r="KOH55" s="143"/>
      <c r="KOI55" s="143"/>
      <c r="KOJ55" s="427"/>
      <c r="KOK55" s="427"/>
      <c r="KOL55" s="427"/>
      <c r="KOM55" s="143"/>
      <c r="KON55" s="143"/>
      <c r="KOO55" s="143"/>
      <c r="KOP55" s="143"/>
      <c r="KOQ55" s="143"/>
      <c r="KOR55" s="427"/>
      <c r="KOS55" s="427"/>
      <c r="KOT55" s="427"/>
      <c r="KOU55" s="143"/>
      <c r="KOV55" s="143"/>
      <c r="KOW55" s="143"/>
      <c r="KOX55" s="143"/>
      <c r="KOY55" s="143"/>
      <c r="KOZ55" s="427"/>
      <c r="KPA55" s="427"/>
      <c r="KPB55" s="427"/>
      <c r="KPC55" s="143"/>
      <c r="KPD55" s="143"/>
      <c r="KPE55" s="143"/>
      <c r="KPF55" s="143"/>
      <c r="KPG55" s="143"/>
      <c r="KPH55" s="427"/>
      <c r="KPI55" s="427"/>
      <c r="KPJ55" s="427"/>
      <c r="KPK55" s="143"/>
      <c r="KPL55" s="143"/>
      <c r="KPM55" s="143"/>
      <c r="KPN55" s="143"/>
      <c r="KPO55" s="143"/>
      <c r="KPP55" s="427"/>
      <c r="KPQ55" s="427"/>
      <c r="KPR55" s="427"/>
      <c r="KPS55" s="143"/>
      <c r="KPT55" s="143"/>
      <c r="KPU55" s="143"/>
      <c r="KPV55" s="143"/>
      <c r="KPW55" s="143"/>
      <c r="KPX55" s="427"/>
      <c r="KPY55" s="427"/>
      <c r="KPZ55" s="427"/>
      <c r="KQA55" s="143"/>
      <c r="KQB55" s="143"/>
      <c r="KQC55" s="143"/>
      <c r="KQD55" s="143"/>
      <c r="KQE55" s="143"/>
      <c r="KQF55" s="427"/>
      <c r="KQG55" s="427"/>
      <c r="KQH55" s="427"/>
      <c r="KQI55" s="143"/>
      <c r="KQJ55" s="143"/>
      <c r="KQK55" s="143"/>
      <c r="KQL55" s="143"/>
      <c r="KQM55" s="143"/>
      <c r="KQN55" s="427"/>
      <c r="KQO55" s="427"/>
      <c r="KQP55" s="427"/>
      <c r="KQQ55" s="143"/>
      <c r="KQR55" s="143"/>
      <c r="KQS55" s="143"/>
      <c r="KQT55" s="143"/>
      <c r="KQU55" s="143"/>
      <c r="KQV55" s="427"/>
      <c r="KQW55" s="427"/>
      <c r="KQX55" s="427"/>
      <c r="KQY55" s="143"/>
      <c r="KQZ55" s="143"/>
      <c r="KRA55" s="143"/>
      <c r="KRB55" s="143"/>
      <c r="KRC55" s="143"/>
      <c r="KRD55" s="427"/>
      <c r="KRE55" s="427"/>
      <c r="KRF55" s="427"/>
      <c r="KRG55" s="143"/>
      <c r="KRH55" s="143"/>
      <c r="KRI55" s="143"/>
      <c r="KRJ55" s="143"/>
      <c r="KRK55" s="143"/>
      <c r="KRL55" s="427"/>
      <c r="KRM55" s="427"/>
      <c r="KRN55" s="427"/>
      <c r="KRO55" s="143"/>
      <c r="KRP55" s="143"/>
      <c r="KRQ55" s="143"/>
      <c r="KRR55" s="143"/>
      <c r="KRS55" s="143"/>
      <c r="KRT55" s="427"/>
      <c r="KRU55" s="427"/>
      <c r="KRV55" s="427"/>
      <c r="KRW55" s="143"/>
      <c r="KRX55" s="143"/>
      <c r="KRY55" s="143"/>
      <c r="KRZ55" s="143"/>
      <c r="KSA55" s="143"/>
      <c r="KSB55" s="427"/>
      <c r="KSC55" s="427"/>
      <c r="KSD55" s="427"/>
      <c r="KSE55" s="143"/>
      <c r="KSF55" s="143"/>
      <c r="KSG55" s="143"/>
      <c r="KSH55" s="143"/>
      <c r="KSI55" s="143"/>
      <c r="KSJ55" s="427"/>
      <c r="KSK55" s="427"/>
      <c r="KSL55" s="427"/>
      <c r="KSM55" s="143"/>
      <c r="KSN55" s="143"/>
      <c r="KSO55" s="143"/>
      <c r="KSP55" s="143"/>
      <c r="KSQ55" s="143"/>
      <c r="KSR55" s="427"/>
      <c r="KSS55" s="427"/>
      <c r="KST55" s="427"/>
      <c r="KSU55" s="143"/>
      <c r="KSV55" s="143"/>
      <c r="KSW55" s="143"/>
      <c r="KSX55" s="143"/>
      <c r="KSY55" s="143"/>
      <c r="KSZ55" s="427"/>
      <c r="KTA55" s="427"/>
      <c r="KTB55" s="427"/>
      <c r="KTC55" s="143"/>
      <c r="KTD55" s="143"/>
      <c r="KTE55" s="143"/>
      <c r="KTF55" s="143"/>
      <c r="KTG55" s="143"/>
      <c r="KTH55" s="427"/>
      <c r="KTI55" s="427"/>
      <c r="KTJ55" s="427"/>
      <c r="KTK55" s="143"/>
      <c r="KTL55" s="143"/>
      <c r="KTM55" s="143"/>
      <c r="KTN55" s="143"/>
      <c r="KTO55" s="143"/>
      <c r="KTP55" s="427"/>
      <c r="KTQ55" s="427"/>
      <c r="KTR55" s="427"/>
      <c r="KTS55" s="143"/>
      <c r="KTT55" s="143"/>
      <c r="KTU55" s="143"/>
      <c r="KTV55" s="143"/>
      <c r="KTW55" s="143"/>
      <c r="KTX55" s="427"/>
      <c r="KTY55" s="427"/>
      <c r="KTZ55" s="427"/>
      <c r="KUA55" s="143"/>
      <c r="KUB55" s="143"/>
      <c r="KUC55" s="143"/>
      <c r="KUD55" s="143"/>
      <c r="KUE55" s="143"/>
      <c r="KUF55" s="427"/>
      <c r="KUG55" s="427"/>
      <c r="KUH55" s="427"/>
      <c r="KUI55" s="143"/>
      <c r="KUJ55" s="143"/>
      <c r="KUK55" s="143"/>
      <c r="KUL55" s="143"/>
      <c r="KUM55" s="143"/>
      <c r="KUN55" s="427"/>
      <c r="KUO55" s="427"/>
      <c r="KUP55" s="427"/>
      <c r="KUQ55" s="143"/>
      <c r="KUR55" s="143"/>
      <c r="KUS55" s="143"/>
      <c r="KUT55" s="143"/>
      <c r="KUU55" s="143"/>
      <c r="KUV55" s="427"/>
      <c r="KUW55" s="427"/>
      <c r="KUX55" s="427"/>
      <c r="KUY55" s="143"/>
      <c r="KUZ55" s="143"/>
      <c r="KVA55" s="143"/>
      <c r="KVB55" s="143"/>
      <c r="KVC55" s="143"/>
      <c r="KVD55" s="427"/>
      <c r="KVE55" s="427"/>
      <c r="KVF55" s="427"/>
      <c r="KVG55" s="143"/>
      <c r="KVH55" s="143"/>
      <c r="KVI55" s="143"/>
      <c r="KVJ55" s="143"/>
      <c r="KVK55" s="143"/>
      <c r="KVL55" s="427"/>
      <c r="KVM55" s="427"/>
      <c r="KVN55" s="427"/>
      <c r="KVO55" s="143"/>
      <c r="KVP55" s="143"/>
      <c r="KVQ55" s="143"/>
      <c r="KVR55" s="143"/>
      <c r="KVS55" s="143"/>
      <c r="KVT55" s="427"/>
      <c r="KVU55" s="427"/>
      <c r="KVV55" s="427"/>
      <c r="KVW55" s="143"/>
      <c r="KVX55" s="143"/>
      <c r="KVY55" s="143"/>
      <c r="KVZ55" s="143"/>
      <c r="KWA55" s="143"/>
      <c r="KWB55" s="427"/>
      <c r="KWC55" s="427"/>
      <c r="KWD55" s="427"/>
      <c r="KWE55" s="143"/>
      <c r="KWF55" s="143"/>
      <c r="KWG55" s="143"/>
      <c r="KWH55" s="143"/>
      <c r="KWI55" s="143"/>
      <c r="KWJ55" s="427"/>
      <c r="KWK55" s="427"/>
      <c r="KWL55" s="427"/>
      <c r="KWM55" s="143"/>
      <c r="KWN55" s="143"/>
      <c r="KWO55" s="143"/>
      <c r="KWP55" s="143"/>
      <c r="KWQ55" s="143"/>
      <c r="KWR55" s="427"/>
      <c r="KWS55" s="427"/>
      <c r="KWT55" s="427"/>
      <c r="KWU55" s="143"/>
      <c r="KWV55" s="143"/>
      <c r="KWW55" s="143"/>
      <c r="KWX55" s="143"/>
      <c r="KWY55" s="143"/>
      <c r="KWZ55" s="427"/>
      <c r="KXA55" s="427"/>
      <c r="KXB55" s="427"/>
      <c r="KXC55" s="143"/>
      <c r="KXD55" s="143"/>
      <c r="KXE55" s="143"/>
      <c r="KXF55" s="143"/>
      <c r="KXG55" s="143"/>
      <c r="KXH55" s="427"/>
      <c r="KXI55" s="427"/>
      <c r="KXJ55" s="427"/>
      <c r="KXK55" s="143"/>
      <c r="KXL55" s="143"/>
      <c r="KXM55" s="143"/>
      <c r="KXN55" s="143"/>
      <c r="KXO55" s="143"/>
      <c r="KXP55" s="427"/>
      <c r="KXQ55" s="427"/>
      <c r="KXR55" s="427"/>
      <c r="KXS55" s="143"/>
      <c r="KXT55" s="143"/>
      <c r="KXU55" s="143"/>
      <c r="KXV55" s="143"/>
      <c r="KXW55" s="143"/>
      <c r="KXX55" s="427"/>
      <c r="KXY55" s="427"/>
      <c r="KXZ55" s="427"/>
      <c r="KYA55" s="143"/>
      <c r="KYB55" s="143"/>
      <c r="KYC55" s="143"/>
      <c r="KYD55" s="143"/>
      <c r="KYE55" s="143"/>
      <c r="KYF55" s="427"/>
      <c r="KYG55" s="427"/>
      <c r="KYH55" s="427"/>
      <c r="KYI55" s="143"/>
      <c r="KYJ55" s="143"/>
      <c r="KYK55" s="143"/>
      <c r="KYL55" s="143"/>
      <c r="KYM55" s="143"/>
      <c r="KYN55" s="427"/>
      <c r="KYO55" s="427"/>
      <c r="KYP55" s="427"/>
      <c r="KYQ55" s="143"/>
      <c r="KYR55" s="143"/>
      <c r="KYS55" s="143"/>
      <c r="KYT55" s="143"/>
      <c r="KYU55" s="143"/>
      <c r="KYV55" s="427"/>
      <c r="KYW55" s="427"/>
      <c r="KYX55" s="427"/>
      <c r="KYY55" s="143"/>
      <c r="KYZ55" s="143"/>
      <c r="KZA55" s="143"/>
      <c r="KZB55" s="143"/>
      <c r="KZC55" s="143"/>
      <c r="KZD55" s="427"/>
      <c r="KZE55" s="427"/>
      <c r="KZF55" s="427"/>
      <c r="KZG55" s="143"/>
      <c r="KZH55" s="143"/>
      <c r="KZI55" s="143"/>
      <c r="KZJ55" s="143"/>
      <c r="KZK55" s="143"/>
      <c r="KZL55" s="427"/>
      <c r="KZM55" s="427"/>
      <c r="KZN55" s="427"/>
      <c r="KZO55" s="143"/>
      <c r="KZP55" s="143"/>
      <c r="KZQ55" s="143"/>
      <c r="KZR55" s="143"/>
      <c r="KZS55" s="143"/>
      <c r="KZT55" s="427"/>
      <c r="KZU55" s="427"/>
      <c r="KZV55" s="427"/>
      <c r="KZW55" s="143"/>
      <c r="KZX55" s="143"/>
      <c r="KZY55" s="143"/>
      <c r="KZZ55" s="143"/>
      <c r="LAA55" s="143"/>
      <c r="LAB55" s="427"/>
      <c r="LAC55" s="427"/>
      <c r="LAD55" s="427"/>
      <c r="LAE55" s="143"/>
      <c r="LAF55" s="143"/>
      <c r="LAG55" s="143"/>
      <c r="LAH55" s="143"/>
      <c r="LAI55" s="143"/>
      <c r="LAJ55" s="427"/>
      <c r="LAK55" s="427"/>
      <c r="LAL55" s="427"/>
      <c r="LAM55" s="143"/>
      <c r="LAN55" s="143"/>
      <c r="LAO55" s="143"/>
      <c r="LAP55" s="143"/>
      <c r="LAQ55" s="143"/>
      <c r="LAR55" s="427"/>
      <c r="LAS55" s="427"/>
      <c r="LAT55" s="427"/>
      <c r="LAU55" s="143"/>
      <c r="LAV55" s="143"/>
      <c r="LAW55" s="143"/>
      <c r="LAX55" s="143"/>
      <c r="LAY55" s="143"/>
      <c r="LAZ55" s="427"/>
      <c r="LBA55" s="427"/>
      <c r="LBB55" s="427"/>
      <c r="LBC55" s="143"/>
      <c r="LBD55" s="143"/>
      <c r="LBE55" s="143"/>
      <c r="LBF55" s="143"/>
      <c r="LBG55" s="143"/>
      <c r="LBH55" s="427"/>
      <c r="LBI55" s="427"/>
      <c r="LBJ55" s="427"/>
      <c r="LBK55" s="143"/>
      <c r="LBL55" s="143"/>
      <c r="LBM55" s="143"/>
      <c r="LBN55" s="143"/>
      <c r="LBO55" s="143"/>
      <c r="LBP55" s="427"/>
      <c r="LBQ55" s="427"/>
      <c r="LBR55" s="427"/>
      <c r="LBS55" s="143"/>
      <c r="LBT55" s="143"/>
      <c r="LBU55" s="143"/>
      <c r="LBV55" s="143"/>
      <c r="LBW55" s="143"/>
      <c r="LBX55" s="427"/>
      <c r="LBY55" s="427"/>
      <c r="LBZ55" s="427"/>
      <c r="LCA55" s="143"/>
      <c r="LCB55" s="143"/>
      <c r="LCC55" s="143"/>
      <c r="LCD55" s="143"/>
      <c r="LCE55" s="143"/>
      <c r="LCF55" s="427"/>
      <c r="LCG55" s="427"/>
      <c r="LCH55" s="427"/>
      <c r="LCI55" s="143"/>
      <c r="LCJ55" s="143"/>
      <c r="LCK55" s="143"/>
      <c r="LCL55" s="143"/>
      <c r="LCM55" s="143"/>
      <c r="LCN55" s="427"/>
      <c r="LCO55" s="427"/>
      <c r="LCP55" s="427"/>
      <c r="LCQ55" s="143"/>
      <c r="LCR55" s="143"/>
      <c r="LCS55" s="143"/>
      <c r="LCT55" s="143"/>
      <c r="LCU55" s="143"/>
      <c r="LCV55" s="427"/>
      <c r="LCW55" s="427"/>
      <c r="LCX55" s="427"/>
      <c r="LCY55" s="143"/>
      <c r="LCZ55" s="143"/>
      <c r="LDA55" s="143"/>
      <c r="LDB55" s="143"/>
      <c r="LDC55" s="143"/>
      <c r="LDD55" s="427"/>
      <c r="LDE55" s="427"/>
      <c r="LDF55" s="427"/>
      <c r="LDG55" s="143"/>
      <c r="LDH55" s="143"/>
      <c r="LDI55" s="143"/>
      <c r="LDJ55" s="143"/>
      <c r="LDK55" s="143"/>
      <c r="LDL55" s="427"/>
      <c r="LDM55" s="427"/>
      <c r="LDN55" s="427"/>
      <c r="LDO55" s="143"/>
      <c r="LDP55" s="143"/>
      <c r="LDQ55" s="143"/>
      <c r="LDR55" s="143"/>
      <c r="LDS55" s="143"/>
      <c r="LDT55" s="427"/>
      <c r="LDU55" s="427"/>
      <c r="LDV55" s="427"/>
      <c r="LDW55" s="143"/>
      <c r="LDX55" s="143"/>
      <c r="LDY55" s="143"/>
      <c r="LDZ55" s="143"/>
      <c r="LEA55" s="143"/>
      <c r="LEB55" s="427"/>
      <c r="LEC55" s="427"/>
      <c r="LED55" s="427"/>
      <c r="LEE55" s="143"/>
      <c r="LEF55" s="143"/>
      <c r="LEG55" s="143"/>
      <c r="LEH55" s="143"/>
      <c r="LEI55" s="143"/>
      <c r="LEJ55" s="427"/>
      <c r="LEK55" s="427"/>
      <c r="LEL55" s="427"/>
      <c r="LEM55" s="143"/>
      <c r="LEN55" s="143"/>
      <c r="LEO55" s="143"/>
      <c r="LEP55" s="143"/>
      <c r="LEQ55" s="143"/>
      <c r="LER55" s="427"/>
      <c r="LES55" s="427"/>
      <c r="LET55" s="427"/>
      <c r="LEU55" s="143"/>
      <c r="LEV55" s="143"/>
      <c r="LEW55" s="143"/>
      <c r="LEX55" s="143"/>
      <c r="LEY55" s="143"/>
      <c r="LEZ55" s="427"/>
      <c r="LFA55" s="427"/>
      <c r="LFB55" s="427"/>
      <c r="LFC55" s="143"/>
      <c r="LFD55" s="143"/>
      <c r="LFE55" s="143"/>
      <c r="LFF55" s="143"/>
      <c r="LFG55" s="143"/>
      <c r="LFH55" s="427"/>
      <c r="LFI55" s="427"/>
      <c r="LFJ55" s="427"/>
      <c r="LFK55" s="143"/>
      <c r="LFL55" s="143"/>
      <c r="LFM55" s="143"/>
      <c r="LFN55" s="143"/>
      <c r="LFO55" s="143"/>
      <c r="LFP55" s="427"/>
      <c r="LFQ55" s="427"/>
      <c r="LFR55" s="427"/>
      <c r="LFS55" s="143"/>
      <c r="LFT55" s="143"/>
      <c r="LFU55" s="143"/>
      <c r="LFV55" s="143"/>
      <c r="LFW55" s="143"/>
      <c r="LFX55" s="427"/>
      <c r="LFY55" s="427"/>
      <c r="LFZ55" s="427"/>
      <c r="LGA55" s="143"/>
      <c r="LGB55" s="143"/>
      <c r="LGC55" s="143"/>
      <c r="LGD55" s="143"/>
      <c r="LGE55" s="143"/>
      <c r="LGF55" s="427"/>
      <c r="LGG55" s="427"/>
      <c r="LGH55" s="427"/>
      <c r="LGI55" s="143"/>
      <c r="LGJ55" s="143"/>
      <c r="LGK55" s="143"/>
      <c r="LGL55" s="143"/>
      <c r="LGM55" s="143"/>
      <c r="LGN55" s="427"/>
      <c r="LGO55" s="427"/>
      <c r="LGP55" s="427"/>
      <c r="LGQ55" s="143"/>
      <c r="LGR55" s="143"/>
      <c r="LGS55" s="143"/>
      <c r="LGT55" s="143"/>
      <c r="LGU55" s="143"/>
      <c r="LGV55" s="427"/>
      <c r="LGW55" s="427"/>
      <c r="LGX55" s="427"/>
      <c r="LGY55" s="143"/>
      <c r="LGZ55" s="143"/>
      <c r="LHA55" s="143"/>
      <c r="LHB55" s="143"/>
      <c r="LHC55" s="143"/>
      <c r="LHD55" s="427"/>
      <c r="LHE55" s="427"/>
      <c r="LHF55" s="427"/>
      <c r="LHG55" s="143"/>
      <c r="LHH55" s="143"/>
      <c r="LHI55" s="143"/>
      <c r="LHJ55" s="143"/>
      <c r="LHK55" s="143"/>
      <c r="LHL55" s="427"/>
      <c r="LHM55" s="427"/>
      <c r="LHN55" s="427"/>
      <c r="LHO55" s="143"/>
      <c r="LHP55" s="143"/>
      <c r="LHQ55" s="143"/>
      <c r="LHR55" s="143"/>
      <c r="LHS55" s="143"/>
      <c r="LHT55" s="427"/>
      <c r="LHU55" s="427"/>
      <c r="LHV55" s="427"/>
      <c r="LHW55" s="143"/>
      <c r="LHX55" s="143"/>
      <c r="LHY55" s="143"/>
      <c r="LHZ55" s="143"/>
      <c r="LIA55" s="143"/>
      <c r="LIB55" s="427"/>
      <c r="LIC55" s="427"/>
      <c r="LID55" s="427"/>
      <c r="LIE55" s="143"/>
      <c r="LIF55" s="143"/>
      <c r="LIG55" s="143"/>
      <c r="LIH55" s="143"/>
      <c r="LII55" s="143"/>
      <c r="LIJ55" s="427"/>
      <c r="LIK55" s="427"/>
      <c r="LIL55" s="427"/>
      <c r="LIM55" s="143"/>
      <c r="LIN55" s="143"/>
      <c r="LIO55" s="143"/>
      <c r="LIP55" s="143"/>
      <c r="LIQ55" s="143"/>
      <c r="LIR55" s="427"/>
      <c r="LIS55" s="427"/>
      <c r="LIT55" s="427"/>
      <c r="LIU55" s="143"/>
      <c r="LIV55" s="143"/>
      <c r="LIW55" s="143"/>
      <c r="LIX55" s="143"/>
      <c r="LIY55" s="143"/>
      <c r="LIZ55" s="427"/>
      <c r="LJA55" s="427"/>
      <c r="LJB55" s="427"/>
      <c r="LJC55" s="143"/>
      <c r="LJD55" s="143"/>
      <c r="LJE55" s="143"/>
      <c r="LJF55" s="143"/>
      <c r="LJG55" s="143"/>
      <c r="LJH55" s="427"/>
      <c r="LJI55" s="427"/>
      <c r="LJJ55" s="427"/>
      <c r="LJK55" s="143"/>
      <c r="LJL55" s="143"/>
      <c r="LJM55" s="143"/>
      <c r="LJN55" s="143"/>
      <c r="LJO55" s="143"/>
      <c r="LJP55" s="427"/>
      <c r="LJQ55" s="427"/>
      <c r="LJR55" s="427"/>
      <c r="LJS55" s="143"/>
      <c r="LJT55" s="143"/>
      <c r="LJU55" s="143"/>
      <c r="LJV55" s="143"/>
      <c r="LJW55" s="143"/>
      <c r="LJX55" s="427"/>
      <c r="LJY55" s="427"/>
      <c r="LJZ55" s="427"/>
      <c r="LKA55" s="143"/>
      <c r="LKB55" s="143"/>
      <c r="LKC55" s="143"/>
      <c r="LKD55" s="143"/>
      <c r="LKE55" s="143"/>
      <c r="LKF55" s="427"/>
      <c r="LKG55" s="427"/>
      <c r="LKH55" s="427"/>
      <c r="LKI55" s="143"/>
      <c r="LKJ55" s="143"/>
      <c r="LKK55" s="143"/>
      <c r="LKL55" s="143"/>
      <c r="LKM55" s="143"/>
      <c r="LKN55" s="427"/>
      <c r="LKO55" s="427"/>
      <c r="LKP55" s="427"/>
      <c r="LKQ55" s="143"/>
      <c r="LKR55" s="143"/>
      <c r="LKS55" s="143"/>
      <c r="LKT55" s="143"/>
      <c r="LKU55" s="143"/>
      <c r="LKV55" s="427"/>
      <c r="LKW55" s="427"/>
      <c r="LKX55" s="427"/>
      <c r="LKY55" s="143"/>
      <c r="LKZ55" s="143"/>
      <c r="LLA55" s="143"/>
      <c r="LLB55" s="143"/>
      <c r="LLC55" s="143"/>
      <c r="LLD55" s="427"/>
      <c r="LLE55" s="427"/>
      <c r="LLF55" s="427"/>
      <c r="LLG55" s="143"/>
      <c r="LLH55" s="143"/>
      <c r="LLI55" s="143"/>
      <c r="LLJ55" s="143"/>
      <c r="LLK55" s="143"/>
      <c r="LLL55" s="427"/>
      <c r="LLM55" s="427"/>
      <c r="LLN55" s="427"/>
      <c r="LLO55" s="143"/>
      <c r="LLP55" s="143"/>
      <c r="LLQ55" s="143"/>
      <c r="LLR55" s="143"/>
      <c r="LLS55" s="143"/>
      <c r="LLT55" s="427"/>
      <c r="LLU55" s="427"/>
      <c r="LLV55" s="427"/>
      <c r="LLW55" s="143"/>
      <c r="LLX55" s="143"/>
      <c r="LLY55" s="143"/>
      <c r="LLZ55" s="143"/>
      <c r="LMA55" s="143"/>
      <c r="LMB55" s="427"/>
      <c r="LMC55" s="427"/>
      <c r="LMD55" s="427"/>
      <c r="LME55" s="143"/>
      <c r="LMF55" s="143"/>
      <c r="LMG55" s="143"/>
      <c r="LMH55" s="143"/>
      <c r="LMI55" s="143"/>
      <c r="LMJ55" s="427"/>
      <c r="LMK55" s="427"/>
      <c r="LML55" s="427"/>
      <c r="LMM55" s="143"/>
      <c r="LMN55" s="143"/>
      <c r="LMO55" s="143"/>
      <c r="LMP55" s="143"/>
      <c r="LMQ55" s="143"/>
      <c r="LMR55" s="427"/>
      <c r="LMS55" s="427"/>
      <c r="LMT55" s="427"/>
      <c r="LMU55" s="143"/>
      <c r="LMV55" s="143"/>
      <c r="LMW55" s="143"/>
      <c r="LMX55" s="143"/>
      <c r="LMY55" s="143"/>
      <c r="LMZ55" s="427"/>
      <c r="LNA55" s="427"/>
      <c r="LNB55" s="427"/>
      <c r="LNC55" s="143"/>
      <c r="LND55" s="143"/>
      <c r="LNE55" s="143"/>
      <c r="LNF55" s="143"/>
      <c r="LNG55" s="143"/>
      <c r="LNH55" s="427"/>
      <c r="LNI55" s="427"/>
      <c r="LNJ55" s="427"/>
      <c r="LNK55" s="143"/>
      <c r="LNL55" s="143"/>
      <c r="LNM55" s="143"/>
      <c r="LNN55" s="143"/>
      <c r="LNO55" s="143"/>
      <c r="LNP55" s="427"/>
      <c r="LNQ55" s="427"/>
      <c r="LNR55" s="427"/>
      <c r="LNS55" s="143"/>
      <c r="LNT55" s="143"/>
      <c r="LNU55" s="143"/>
      <c r="LNV55" s="143"/>
      <c r="LNW55" s="143"/>
      <c r="LNX55" s="427"/>
      <c r="LNY55" s="427"/>
      <c r="LNZ55" s="427"/>
      <c r="LOA55" s="143"/>
      <c r="LOB55" s="143"/>
      <c r="LOC55" s="143"/>
      <c r="LOD55" s="143"/>
      <c r="LOE55" s="143"/>
      <c r="LOF55" s="427"/>
      <c r="LOG55" s="427"/>
      <c r="LOH55" s="427"/>
      <c r="LOI55" s="143"/>
      <c r="LOJ55" s="143"/>
      <c r="LOK55" s="143"/>
      <c r="LOL55" s="143"/>
      <c r="LOM55" s="143"/>
      <c r="LON55" s="427"/>
      <c r="LOO55" s="427"/>
      <c r="LOP55" s="427"/>
      <c r="LOQ55" s="143"/>
      <c r="LOR55" s="143"/>
      <c r="LOS55" s="143"/>
      <c r="LOT55" s="143"/>
      <c r="LOU55" s="143"/>
      <c r="LOV55" s="427"/>
      <c r="LOW55" s="427"/>
      <c r="LOX55" s="427"/>
      <c r="LOY55" s="143"/>
      <c r="LOZ55" s="143"/>
      <c r="LPA55" s="143"/>
      <c r="LPB55" s="143"/>
      <c r="LPC55" s="143"/>
      <c r="LPD55" s="427"/>
      <c r="LPE55" s="427"/>
      <c r="LPF55" s="427"/>
      <c r="LPG55" s="143"/>
      <c r="LPH55" s="143"/>
      <c r="LPI55" s="143"/>
      <c r="LPJ55" s="143"/>
      <c r="LPK55" s="143"/>
      <c r="LPL55" s="427"/>
      <c r="LPM55" s="427"/>
      <c r="LPN55" s="427"/>
      <c r="LPO55" s="143"/>
      <c r="LPP55" s="143"/>
      <c r="LPQ55" s="143"/>
      <c r="LPR55" s="143"/>
      <c r="LPS55" s="143"/>
      <c r="LPT55" s="427"/>
      <c r="LPU55" s="427"/>
      <c r="LPV55" s="427"/>
      <c r="LPW55" s="143"/>
      <c r="LPX55" s="143"/>
      <c r="LPY55" s="143"/>
      <c r="LPZ55" s="143"/>
      <c r="LQA55" s="143"/>
      <c r="LQB55" s="427"/>
      <c r="LQC55" s="427"/>
      <c r="LQD55" s="427"/>
      <c r="LQE55" s="143"/>
      <c r="LQF55" s="143"/>
      <c r="LQG55" s="143"/>
      <c r="LQH55" s="143"/>
      <c r="LQI55" s="143"/>
      <c r="LQJ55" s="427"/>
      <c r="LQK55" s="427"/>
      <c r="LQL55" s="427"/>
      <c r="LQM55" s="143"/>
      <c r="LQN55" s="143"/>
      <c r="LQO55" s="143"/>
      <c r="LQP55" s="143"/>
      <c r="LQQ55" s="143"/>
      <c r="LQR55" s="427"/>
      <c r="LQS55" s="427"/>
      <c r="LQT55" s="427"/>
      <c r="LQU55" s="143"/>
      <c r="LQV55" s="143"/>
      <c r="LQW55" s="143"/>
      <c r="LQX55" s="143"/>
      <c r="LQY55" s="143"/>
      <c r="LQZ55" s="427"/>
      <c r="LRA55" s="427"/>
      <c r="LRB55" s="427"/>
      <c r="LRC55" s="143"/>
      <c r="LRD55" s="143"/>
      <c r="LRE55" s="143"/>
      <c r="LRF55" s="143"/>
      <c r="LRG55" s="143"/>
      <c r="LRH55" s="427"/>
      <c r="LRI55" s="427"/>
      <c r="LRJ55" s="427"/>
      <c r="LRK55" s="143"/>
      <c r="LRL55" s="143"/>
      <c r="LRM55" s="143"/>
      <c r="LRN55" s="143"/>
      <c r="LRO55" s="143"/>
      <c r="LRP55" s="427"/>
      <c r="LRQ55" s="427"/>
      <c r="LRR55" s="427"/>
      <c r="LRS55" s="143"/>
      <c r="LRT55" s="143"/>
      <c r="LRU55" s="143"/>
      <c r="LRV55" s="143"/>
      <c r="LRW55" s="143"/>
      <c r="LRX55" s="427"/>
      <c r="LRY55" s="427"/>
      <c r="LRZ55" s="427"/>
      <c r="LSA55" s="143"/>
      <c r="LSB55" s="143"/>
      <c r="LSC55" s="143"/>
      <c r="LSD55" s="143"/>
      <c r="LSE55" s="143"/>
      <c r="LSF55" s="427"/>
      <c r="LSG55" s="427"/>
      <c r="LSH55" s="427"/>
      <c r="LSI55" s="143"/>
      <c r="LSJ55" s="143"/>
      <c r="LSK55" s="143"/>
      <c r="LSL55" s="143"/>
      <c r="LSM55" s="143"/>
      <c r="LSN55" s="427"/>
      <c r="LSO55" s="427"/>
      <c r="LSP55" s="427"/>
      <c r="LSQ55" s="143"/>
      <c r="LSR55" s="143"/>
      <c r="LSS55" s="143"/>
      <c r="LST55" s="143"/>
      <c r="LSU55" s="143"/>
      <c r="LSV55" s="427"/>
      <c r="LSW55" s="427"/>
      <c r="LSX55" s="427"/>
      <c r="LSY55" s="143"/>
      <c r="LSZ55" s="143"/>
      <c r="LTA55" s="143"/>
      <c r="LTB55" s="143"/>
      <c r="LTC55" s="143"/>
      <c r="LTD55" s="427"/>
      <c r="LTE55" s="427"/>
      <c r="LTF55" s="427"/>
      <c r="LTG55" s="143"/>
      <c r="LTH55" s="143"/>
      <c r="LTI55" s="143"/>
      <c r="LTJ55" s="143"/>
      <c r="LTK55" s="143"/>
      <c r="LTL55" s="427"/>
      <c r="LTM55" s="427"/>
      <c r="LTN55" s="427"/>
      <c r="LTO55" s="143"/>
      <c r="LTP55" s="143"/>
      <c r="LTQ55" s="143"/>
      <c r="LTR55" s="143"/>
      <c r="LTS55" s="143"/>
      <c r="LTT55" s="427"/>
      <c r="LTU55" s="427"/>
      <c r="LTV55" s="427"/>
      <c r="LTW55" s="143"/>
      <c r="LTX55" s="143"/>
      <c r="LTY55" s="143"/>
      <c r="LTZ55" s="143"/>
      <c r="LUA55" s="143"/>
      <c r="LUB55" s="427"/>
      <c r="LUC55" s="427"/>
      <c r="LUD55" s="427"/>
      <c r="LUE55" s="143"/>
      <c r="LUF55" s="143"/>
      <c r="LUG55" s="143"/>
      <c r="LUH55" s="143"/>
      <c r="LUI55" s="143"/>
      <c r="LUJ55" s="427"/>
      <c r="LUK55" s="427"/>
      <c r="LUL55" s="427"/>
      <c r="LUM55" s="143"/>
      <c r="LUN55" s="143"/>
      <c r="LUO55" s="143"/>
      <c r="LUP55" s="143"/>
      <c r="LUQ55" s="143"/>
      <c r="LUR55" s="427"/>
      <c r="LUS55" s="427"/>
      <c r="LUT55" s="427"/>
      <c r="LUU55" s="143"/>
      <c r="LUV55" s="143"/>
      <c r="LUW55" s="143"/>
      <c r="LUX55" s="143"/>
      <c r="LUY55" s="143"/>
      <c r="LUZ55" s="427"/>
      <c r="LVA55" s="427"/>
      <c r="LVB55" s="427"/>
      <c r="LVC55" s="143"/>
      <c r="LVD55" s="143"/>
      <c r="LVE55" s="143"/>
      <c r="LVF55" s="143"/>
      <c r="LVG55" s="143"/>
      <c r="LVH55" s="427"/>
      <c r="LVI55" s="427"/>
      <c r="LVJ55" s="427"/>
      <c r="LVK55" s="143"/>
      <c r="LVL55" s="143"/>
      <c r="LVM55" s="143"/>
      <c r="LVN55" s="143"/>
      <c r="LVO55" s="143"/>
      <c r="LVP55" s="427"/>
      <c r="LVQ55" s="427"/>
      <c r="LVR55" s="427"/>
      <c r="LVS55" s="143"/>
      <c r="LVT55" s="143"/>
      <c r="LVU55" s="143"/>
      <c r="LVV55" s="143"/>
      <c r="LVW55" s="143"/>
      <c r="LVX55" s="427"/>
      <c r="LVY55" s="427"/>
      <c r="LVZ55" s="427"/>
      <c r="LWA55" s="143"/>
      <c r="LWB55" s="143"/>
      <c r="LWC55" s="143"/>
      <c r="LWD55" s="143"/>
      <c r="LWE55" s="143"/>
      <c r="LWF55" s="427"/>
      <c r="LWG55" s="427"/>
      <c r="LWH55" s="427"/>
      <c r="LWI55" s="143"/>
      <c r="LWJ55" s="143"/>
      <c r="LWK55" s="143"/>
      <c r="LWL55" s="143"/>
      <c r="LWM55" s="143"/>
      <c r="LWN55" s="427"/>
      <c r="LWO55" s="427"/>
      <c r="LWP55" s="427"/>
      <c r="LWQ55" s="143"/>
      <c r="LWR55" s="143"/>
      <c r="LWS55" s="143"/>
      <c r="LWT55" s="143"/>
      <c r="LWU55" s="143"/>
      <c r="LWV55" s="427"/>
      <c r="LWW55" s="427"/>
      <c r="LWX55" s="427"/>
      <c r="LWY55" s="143"/>
      <c r="LWZ55" s="143"/>
      <c r="LXA55" s="143"/>
      <c r="LXB55" s="143"/>
      <c r="LXC55" s="143"/>
      <c r="LXD55" s="427"/>
      <c r="LXE55" s="427"/>
      <c r="LXF55" s="427"/>
      <c r="LXG55" s="143"/>
      <c r="LXH55" s="143"/>
      <c r="LXI55" s="143"/>
      <c r="LXJ55" s="143"/>
      <c r="LXK55" s="143"/>
      <c r="LXL55" s="427"/>
      <c r="LXM55" s="427"/>
      <c r="LXN55" s="427"/>
      <c r="LXO55" s="143"/>
      <c r="LXP55" s="143"/>
      <c r="LXQ55" s="143"/>
      <c r="LXR55" s="143"/>
      <c r="LXS55" s="143"/>
      <c r="LXT55" s="427"/>
      <c r="LXU55" s="427"/>
      <c r="LXV55" s="427"/>
      <c r="LXW55" s="143"/>
      <c r="LXX55" s="143"/>
      <c r="LXY55" s="143"/>
      <c r="LXZ55" s="143"/>
      <c r="LYA55" s="143"/>
      <c r="LYB55" s="427"/>
      <c r="LYC55" s="427"/>
      <c r="LYD55" s="427"/>
      <c r="LYE55" s="143"/>
      <c r="LYF55" s="143"/>
      <c r="LYG55" s="143"/>
      <c r="LYH55" s="143"/>
      <c r="LYI55" s="143"/>
      <c r="LYJ55" s="427"/>
      <c r="LYK55" s="427"/>
      <c r="LYL55" s="427"/>
      <c r="LYM55" s="143"/>
      <c r="LYN55" s="143"/>
      <c r="LYO55" s="143"/>
      <c r="LYP55" s="143"/>
      <c r="LYQ55" s="143"/>
      <c r="LYR55" s="427"/>
      <c r="LYS55" s="427"/>
      <c r="LYT55" s="427"/>
      <c r="LYU55" s="143"/>
      <c r="LYV55" s="143"/>
      <c r="LYW55" s="143"/>
      <c r="LYX55" s="143"/>
      <c r="LYY55" s="143"/>
      <c r="LYZ55" s="427"/>
      <c r="LZA55" s="427"/>
      <c r="LZB55" s="427"/>
      <c r="LZC55" s="143"/>
      <c r="LZD55" s="143"/>
      <c r="LZE55" s="143"/>
      <c r="LZF55" s="143"/>
      <c r="LZG55" s="143"/>
      <c r="LZH55" s="427"/>
      <c r="LZI55" s="427"/>
      <c r="LZJ55" s="427"/>
      <c r="LZK55" s="143"/>
      <c r="LZL55" s="143"/>
      <c r="LZM55" s="143"/>
      <c r="LZN55" s="143"/>
      <c r="LZO55" s="143"/>
      <c r="LZP55" s="427"/>
      <c r="LZQ55" s="427"/>
      <c r="LZR55" s="427"/>
      <c r="LZS55" s="143"/>
      <c r="LZT55" s="143"/>
      <c r="LZU55" s="143"/>
      <c r="LZV55" s="143"/>
      <c r="LZW55" s="143"/>
      <c r="LZX55" s="427"/>
      <c r="LZY55" s="427"/>
      <c r="LZZ55" s="427"/>
      <c r="MAA55" s="143"/>
      <c r="MAB55" s="143"/>
      <c r="MAC55" s="143"/>
      <c r="MAD55" s="143"/>
      <c r="MAE55" s="143"/>
      <c r="MAF55" s="427"/>
      <c r="MAG55" s="427"/>
      <c r="MAH55" s="427"/>
      <c r="MAI55" s="143"/>
      <c r="MAJ55" s="143"/>
      <c r="MAK55" s="143"/>
      <c r="MAL55" s="143"/>
      <c r="MAM55" s="143"/>
      <c r="MAN55" s="427"/>
      <c r="MAO55" s="427"/>
      <c r="MAP55" s="427"/>
      <c r="MAQ55" s="143"/>
      <c r="MAR55" s="143"/>
      <c r="MAS55" s="143"/>
      <c r="MAT55" s="143"/>
      <c r="MAU55" s="143"/>
      <c r="MAV55" s="427"/>
      <c r="MAW55" s="427"/>
      <c r="MAX55" s="427"/>
      <c r="MAY55" s="143"/>
      <c r="MAZ55" s="143"/>
      <c r="MBA55" s="143"/>
      <c r="MBB55" s="143"/>
      <c r="MBC55" s="143"/>
      <c r="MBD55" s="427"/>
      <c r="MBE55" s="427"/>
      <c r="MBF55" s="427"/>
      <c r="MBG55" s="143"/>
      <c r="MBH55" s="143"/>
      <c r="MBI55" s="143"/>
      <c r="MBJ55" s="143"/>
      <c r="MBK55" s="143"/>
      <c r="MBL55" s="427"/>
      <c r="MBM55" s="427"/>
      <c r="MBN55" s="427"/>
      <c r="MBO55" s="143"/>
      <c r="MBP55" s="143"/>
      <c r="MBQ55" s="143"/>
      <c r="MBR55" s="143"/>
      <c r="MBS55" s="143"/>
      <c r="MBT55" s="427"/>
      <c r="MBU55" s="427"/>
      <c r="MBV55" s="427"/>
      <c r="MBW55" s="143"/>
      <c r="MBX55" s="143"/>
      <c r="MBY55" s="143"/>
      <c r="MBZ55" s="143"/>
      <c r="MCA55" s="143"/>
      <c r="MCB55" s="427"/>
      <c r="MCC55" s="427"/>
      <c r="MCD55" s="427"/>
      <c r="MCE55" s="143"/>
      <c r="MCF55" s="143"/>
      <c r="MCG55" s="143"/>
      <c r="MCH55" s="143"/>
      <c r="MCI55" s="143"/>
      <c r="MCJ55" s="427"/>
      <c r="MCK55" s="427"/>
      <c r="MCL55" s="427"/>
      <c r="MCM55" s="143"/>
      <c r="MCN55" s="143"/>
      <c r="MCO55" s="143"/>
      <c r="MCP55" s="143"/>
      <c r="MCQ55" s="143"/>
      <c r="MCR55" s="427"/>
      <c r="MCS55" s="427"/>
      <c r="MCT55" s="427"/>
      <c r="MCU55" s="143"/>
      <c r="MCV55" s="143"/>
      <c r="MCW55" s="143"/>
      <c r="MCX55" s="143"/>
      <c r="MCY55" s="143"/>
      <c r="MCZ55" s="427"/>
      <c r="MDA55" s="427"/>
      <c r="MDB55" s="427"/>
      <c r="MDC55" s="143"/>
      <c r="MDD55" s="143"/>
      <c r="MDE55" s="143"/>
      <c r="MDF55" s="143"/>
      <c r="MDG55" s="143"/>
      <c r="MDH55" s="427"/>
      <c r="MDI55" s="427"/>
      <c r="MDJ55" s="427"/>
      <c r="MDK55" s="143"/>
      <c r="MDL55" s="143"/>
      <c r="MDM55" s="143"/>
      <c r="MDN55" s="143"/>
      <c r="MDO55" s="143"/>
      <c r="MDP55" s="427"/>
      <c r="MDQ55" s="427"/>
      <c r="MDR55" s="427"/>
      <c r="MDS55" s="143"/>
      <c r="MDT55" s="143"/>
      <c r="MDU55" s="143"/>
      <c r="MDV55" s="143"/>
      <c r="MDW55" s="143"/>
      <c r="MDX55" s="427"/>
      <c r="MDY55" s="427"/>
      <c r="MDZ55" s="427"/>
      <c r="MEA55" s="143"/>
      <c r="MEB55" s="143"/>
      <c r="MEC55" s="143"/>
      <c r="MED55" s="143"/>
      <c r="MEE55" s="143"/>
      <c r="MEF55" s="427"/>
      <c r="MEG55" s="427"/>
      <c r="MEH55" s="427"/>
      <c r="MEI55" s="143"/>
      <c r="MEJ55" s="143"/>
      <c r="MEK55" s="143"/>
      <c r="MEL55" s="143"/>
      <c r="MEM55" s="143"/>
      <c r="MEN55" s="427"/>
      <c r="MEO55" s="427"/>
      <c r="MEP55" s="427"/>
      <c r="MEQ55" s="143"/>
      <c r="MER55" s="143"/>
      <c r="MES55" s="143"/>
      <c r="MET55" s="143"/>
      <c r="MEU55" s="143"/>
      <c r="MEV55" s="427"/>
      <c r="MEW55" s="427"/>
      <c r="MEX55" s="427"/>
      <c r="MEY55" s="143"/>
      <c r="MEZ55" s="143"/>
      <c r="MFA55" s="143"/>
      <c r="MFB55" s="143"/>
      <c r="MFC55" s="143"/>
      <c r="MFD55" s="427"/>
      <c r="MFE55" s="427"/>
      <c r="MFF55" s="427"/>
      <c r="MFG55" s="143"/>
      <c r="MFH55" s="143"/>
      <c r="MFI55" s="143"/>
      <c r="MFJ55" s="143"/>
      <c r="MFK55" s="143"/>
      <c r="MFL55" s="427"/>
      <c r="MFM55" s="427"/>
      <c r="MFN55" s="427"/>
      <c r="MFO55" s="143"/>
      <c r="MFP55" s="143"/>
      <c r="MFQ55" s="143"/>
      <c r="MFR55" s="143"/>
      <c r="MFS55" s="143"/>
      <c r="MFT55" s="427"/>
      <c r="MFU55" s="427"/>
      <c r="MFV55" s="427"/>
      <c r="MFW55" s="143"/>
      <c r="MFX55" s="143"/>
      <c r="MFY55" s="143"/>
      <c r="MFZ55" s="143"/>
      <c r="MGA55" s="143"/>
      <c r="MGB55" s="427"/>
      <c r="MGC55" s="427"/>
      <c r="MGD55" s="427"/>
      <c r="MGE55" s="143"/>
      <c r="MGF55" s="143"/>
      <c r="MGG55" s="143"/>
      <c r="MGH55" s="143"/>
      <c r="MGI55" s="143"/>
      <c r="MGJ55" s="427"/>
      <c r="MGK55" s="427"/>
      <c r="MGL55" s="427"/>
      <c r="MGM55" s="143"/>
      <c r="MGN55" s="143"/>
      <c r="MGO55" s="143"/>
      <c r="MGP55" s="143"/>
      <c r="MGQ55" s="143"/>
      <c r="MGR55" s="427"/>
      <c r="MGS55" s="427"/>
      <c r="MGT55" s="427"/>
      <c r="MGU55" s="143"/>
      <c r="MGV55" s="143"/>
      <c r="MGW55" s="143"/>
      <c r="MGX55" s="143"/>
      <c r="MGY55" s="143"/>
      <c r="MGZ55" s="427"/>
      <c r="MHA55" s="427"/>
      <c r="MHB55" s="427"/>
      <c r="MHC55" s="143"/>
      <c r="MHD55" s="143"/>
      <c r="MHE55" s="143"/>
      <c r="MHF55" s="143"/>
      <c r="MHG55" s="143"/>
      <c r="MHH55" s="427"/>
      <c r="MHI55" s="427"/>
      <c r="MHJ55" s="427"/>
      <c r="MHK55" s="143"/>
      <c r="MHL55" s="143"/>
      <c r="MHM55" s="143"/>
      <c r="MHN55" s="143"/>
      <c r="MHO55" s="143"/>
      <c r="MHP55" s="427"/>
      <c r="MHQ55" s="427"/>
      <c r="MHR55" s="427"/>
      <c r="MHS55" s="143"/>
      <c r="MHT55" s="143"/>
      <c r="MHU55" s="143"/>
      <c r="MHV55" s="143"/>
      <c r="MHW55" s="143"/>
      <c r="MHX55" s="427"/>
      <c r="MHY55" s="427"/>
      <c r="MHZ55" s="427"/>
      <c r="MIA55" s="143"/>
      <c r="MIB55" s="143"/>
      <c r="MIC55" s="143"/>
      <c r="MID55" s="143"/>
      <c r="MIE55" s="143"/>
      <c r="MIF55" s="427"/>
      <c r="MIG55" s="427"/>
      <c r="MIH55" s="427"/>
      <c r="MII55" s="143"/>
      <c r="MIJ55" s="143"/>
      <c r="MIK55" s="143"/>
      <c r="MIL55" s="143"/>
      <c r="MIM55" s="143"/>
      <c r="MIN55" s="427"/>
      <c r="MIO55" s="427"/>
      <c r="MIP55" s="427"/>
      <c r="MIQ55" s="143"/>
      <c r="MIR55" s="143"/>
      <c r="MIS55" s="143"/>
      <c r="MIT55" s="143"/>
      <c r="MIU55" s="143"/>
      <c r="MIV55" s="427"/>
      <c r="MIW55" s="427"/>
      <c r="MIX55" s="427"/>
      <c r="MIY55" s="143"/>
      <c r="MIZ55" s="143"/>
      <c r="MJA55" s="143"/>
      <c r="MJB55" s="143"/>
      <c r="MJC55" s="143"/>
      <c r="MJD55" s="427"/>
      <c r="MJE55" s="427"/>
      <c r="MJF55" s="427"/>
      <c r="MJG55" s="143"/>
      <c r="MJH55" s="143"/>
      <c r="MJI55" s="143"/>
      <c r="MJJ55" s="143"/>
      <c r="MJK55" s="143"/>
      <c r="MJL55" s="427"/>
      <c r="MJM55" s="427"/>
      <c r="MJN55" s="427"/>
      <c r="MJO55" s="143"/>
      <c r="MJP55" s="143"/>
      <c r="MJQ55" s="143"/>
      <c r="MJR55" s="143"/>
      <c r="MJS55" s="143"/>
      <c r="MJT55" s="427"/>
      <c r="MJU55" s="427"/>
      <c r="MJV55" s="427"/>
      <c r="MJW55" s="143"/>
      <c r="MJX55" s="143"/>
      <c r="MJY55" s="143"/>
      <c r="MJZ55" s="143"/>
      <c r="MKA55" s="143"/>
      <c r="MKB55" s="427"/>
      <c r="MKC55" s="427"/>
      <c r="MKD55" s="427"/>
      <c r="MKE55" s="143"/>
      <c r="MKF55" s="143"/>
      <c r="MKG55" s="143"/>
      <c r="MKH55" s="143"/>
      <c r="MKI55" s="143"/>
      <c r="MKJ55" s="427"/>
      <c r="MKK55" s="427"/>
      <c r="MKL55" s="427"/>
      <c r="MKM55" s="143"/>
      <c r="MKN55" s="143"/>
      <c r="MKO55" s="143"/>
      <c r="MKP55" s="143"/>
      <c r="MKQ55" s="143"/>
      <c r="MKR55" s="427"/>
      <c r="MKS55" s="427"/>
      <c r="MKT55" s="427"/>
      <c r="MKU55" s="143"/>
      <c r="MKV55" s="143"/>
      <c r="MKW55" s="143"/>
      <c r="MKX55" s="143"/>
      <c r="MKY55" s="143"/>
      <c r="MKZ55" s="427"/>
      <c r="MLA55" s="427"/>
      <c r="MLB55" s="427"/>
      <c r="MLC55" s="143"/>
      <c r="MLD55" s="143"/>
      <c r="MLE55" s="143"/>
      <c r="MLF55" s="143"/>
      <c r="MLG55" s="143"/>
      <c r="MLH55" s="427"/>
      <c r="MLI55" s="427"/>
      <c r="MLJ55" s="427"/>
      <c r="MLK55" s="143"/>
      <c r="MLL55" s="143"/>
      <c r="MLM55" s="143"/>
      <c r="MLN55" s="143"/>
      <c r="MLO55" s="143"/>
      <c r="MLP55" s="427"/>
      <c r="MLQ55" s="427"/>
      <c r="MLR55" s="427"/>
      <c r="MLS55" s="143"/>
      <c r="MLT55" s="143"/>
      <c r="MLU55" s="143"/>
      <c r="MLV55" s="143"/>
      <c r="MLW55" s="143"/>
      <c r="MLX55" s="427"/>
      <c r="MLY55" s="427"/>
      <c r="MLZ55" s="427"/>
      <c r="MMA55" s="143"/>
      <c r="MMB55" s="143"/>
      <c r="MMC55" s="143"/>
      <c r="MMD55" s="143"/>
      <c r="MME55" s="143"/>
      <c r="MMF55" s="427"/>
      <c r="MMG55" s="427"/>
      <c r="MMH55" s="427"/>
      <c r="MMI55" s="143"/>
      <c r="MMJ55" s="143"/>
      <c r="MMK55" s="143"/>
      <c r="MML55" s="143"/>
      <c r="MMM55" s="143"/>
      <c r="MMN55" s="427"/>
      <c r="MMO55" s="427"/>
      <c r="MMP55" s="427"/>
      <c r="MMQ55" s="143"/>
      <c r="MMR55" s="143"/>
      <c r="MMS55" s="143"/>
      <c r="MMT55" s="143"/>
      <c r="MMU55" s="143"/>
      <c r="MMV55" s="427"/>
      <c r="MMW55" s="427"/>
      <c r="MMX55" s="427"/>
      <c r="MMY55" s="143"/>
      <c r="MMZ55" s="143"/>
      <c r="MNA55" s="143"/>
      <c r="MNB55" s="143"/>
      <c r="MNC55" s="143"/>
      <c r="MND55" s="427"/>
      <c r="MNE55" s="427"/>
      <c r="MNF55" s="427"/>
      <c r="MNG55" s="143"/>
      <c r="MNH55" s="143"/>
      <c r="MNI55" s="143"/>
      <c r="MNJ55" s="143"/>
      <c r="MNK55" s="143"/>
      <c r="MNL55" s="427"/>
      <c r="MNM55" s="427"/>
      <c r="MNN55" s="427"/>
      <c r="MNO55" s="143"/>
      <c r="MNP55" s="143"/>
      <c r="MNQ55" s="143"/>
      <c r="MNR55" s="143"/>
      <c r="MNS55" s="143"/>
      <c r="MNT55" s="427"/>
      <c r="MNU55" s="427"/>
      <c r="MNV55" s="427"/>
      <c r="MNW55" s="143"/>
      <c r="MNX55" s="143"/>
      <c r="MNY55" s="143"/>
      <c r="MNZ55" s="143"/>
      <c r="MOA55" s="143"/>
      <c r="MOB55" s="427"/>
      <c r="MOC55" s="427"/>
      <c r="MOD55" s="427"/>
      <c r="MOE55" s="143"/>
      <c r="MOF55" s="143"/>
      <c r="MOG55" s="143"/>
      <c r="MOH55" s="143"/>
      <c r="MOI55" s="143"/>
      <c r="MOJ55" s="427"/>
      <c r="MOK55" s="427"/>
      <c r="MOL55" s="427"/>
      <c r="MOM55" s="143"/>
      <c r="MON55" s="143"/>
      <c r="MOO55" s="143"/>
      <c r="MOP55" s="143"/>
      <c r="MOQ55" s="143"/>
      <c r="MOR55" s="427"/>
      <c r="MOS55" s="427"/>
      <c r="MOT55" s="427"/>
      <c r="MOU55" s="143"/>
      <c r="MOV55" s="143"/>
      <c r="MOW55" s="143"/>
      <c r="MOX55" s="143"/>
      <c r="MOY55" s="143"/>
      <c r="MOZ55" s="427"/>
      <c r="MPA55" s="427"/>
      <c r="MPB55" s="427"/>
      <c r="MPC55" s="143"/>
      <c r="MPD55" s="143"/>
      <c r="MPE55" s="143"/>
      <c r="MPF55" s="143"/>
      <c r="MPG55" s="143"/>
      <c r="MPH55" s="427"/>
      <c r="MPI55" s="427"/>
      <c r="MPJ55" s="427"/>
      <c r="MPK55" s="143"/>
      <c r="MPL55" s="143"/>
      <c r="MPM55" s="143"/>
      <c r="MPN55" s="143"/>
      <c r="MPO55" s="143"/>
      <c r="MPP55" s="427"/>
      <c r="MPQ55" s="427"/>
      <c r="MPR55" s="427"/>
      <c r="MPS55" s="143"/>
      <c r="MPT55" s="143"/>
      <c r="MPU55" s="143"/>
      <c r="MPV55" s="143"/>
      <c r="MPW55" s="143"/>
      <c r="MPX55" s="427"/>
      <c r="MPY55" s="427"/>
      <c r="MPZ55" s="427"/>
      <c r="MQA55" s="143"/>
      <c r="MQB55" s="143"/>
      <c r="MQC55" s="143"/>
      <c r="MQD55" s="143"/>
      <c r="MQE55" s="143"/>
      <c r="MQF55" s="427"/>
      <c r="MQG55" s="427"/>
      <c r="MQH55" s="427"/>
      <c r="MQI55" s="143"/>
      <c r="MQJ55" s="143"/>
      <c r="MQK55" s="143"/>
      <c r="MQL55" s="143"/>
      <c r="MQM55" s="143"/>
      <c r="MQN55" s="427"/>
      <c r="MQO55" s="427"/>
      <c r="MQP55" s="427"/>
      <c r="MQQ55" s="143"/>
      <c r="MQR55" s="143"/>
      <c r="MQS55" s="143"/>
      <c r="MQT55" s="143"/>
      <c r="MQU55" s="143"/>
      <c r="MQV55" s="427"/>
      <c r="MQW55" s="427"/>
      <c r="MQX55" s="427"/>
      <c r="MQY55" s="143"/>
      <c r="MQZ55" s="143"/>
      <c r="MRA55" s="143"/>
      <c r="MRB55" s="143"/>
      <c r="MRC55" s="143"/>
      <c r="MRD55" s="427"/>
      <c r="MRE55" s="427"/>
      <c r="MRF55" s="427"/>
      <c r="MRG55" s="143"/>
      <c r="MRH55" s="143"/>
      <c r="MRI55" s="143"/>
      <c r="MRJ55" s="143"/>
      <c r="MRK55" s="143"/>
      <c r="MRL55" s="427"/>
      <c r="MRM55" s="427"/>
      <c r="MRN55" s="427"/>
      <c r="MRO55" s="143"/>
      <c r="MRP55" s="143"/>
      <c r="MRQ55" s="143"/>
      <c r="MRR55" s="143"/>
      <c r="MRS55" s="143"/>
      <c r="MRT55" s="427"/>
      <c r="MRU55" s="427"/>
      <c r="MRV55" s="427"/>
      <c r="MRW55" s="143"/>
      <c r="MRX55" s="143"/>
      <c r="MRY55" s="143"/>
      <c r="MRZ55" s="143"/>
      <c r="MSA55" s="143"/>
      <c r="MSB55" s="427"/>
      <c r="MSC55" s="427"/>
      <c r="MSD55" s="427"/>
      <c r="MSE55" s="143"/>
      <c r="MSF55" s="143"/>
      <c r="MSG55" s="143"/>
      <c r="MSH55" s="143"/>
      <c r="MSI55" s="143"/>
      <c r="MSJ55" s="427"/>
      <c r="MSK55" s="427"/>
      <c r="MSL55" s="427"/>
      <c r="MSM55" s="143"/>
      <c r="MSN55" s="143"/>
      <c r="MSO55" s="143"/>
      <c r="MSP55" s="143"/>
      <c r="MSQ55" s="143"/>
      <c r="MSR55" s="427"/>
      <c r="MSS55" s="427"/>
      <c r="MST55" s="427"/>
      <c r="MSU55" s="143"/>
      <c r="MSV55" s="143"/>
      <c r="MSW55" s="143"/>
      <c r="MSX55" s="143"/>
      <c r="MSY55" s="143"/>
      <c r="MSZ55" s="427"/>
      <c r="MTA55" s="427"/>
      <c r="MTB55" s="427"/>
      <c r="MTC55" s="143"/>
      <c r="MTD55" s="143"/>
      <c r="MTE55" s="143"/>
      <c r="MTF55" s="143"/>
      <c r="MTG55" s="143"/>
      <c r="MTH55" s="427"/>
      <c r="MTI55" s="427"/>
      <c r="MTJ55" s="427"/>
      <c r="MTK55" s="143"/>
      <c r="MTL55" s="143"/>
      <c r="MTM55" s="143"/>
      <c r="MTN55" s="143"/>
      <c r="MTO55" s="143"/>
      <c r="MTP55" s="427"/>
      <c r="MTQ55" s="427"/>
      <c r="MTR55" s="427"/>
      <c r="MTS55" s="143"/>
      <c r="MTT55" s="143"/>
      <c r="MTU55" s="143"/>
      <c r="MTV55" s="143"/>
      <c r="MTW55" s="143"/>
      <c r="MTX55" s="427"/>
      <c r="MTY55" s="427"/>
      <c r="MTZ55" s="427"/>
      <c r="MUA55" s="143"/>
      <c r="MUB55" s="143"/>
      <c r="MUC55" s="143"/>
      <c r="MUD55" s="143"/>
      <c r="MUE55" s="143"/>
      <c r="MUF55" s="427"/>
      <c r="MUG55" s="427"/>
      <c r="MUH55" s="427"/>
      <c r="MUI55" s="143"/>
      <c r="MUJ55" s="143"/>
      <c r="MUK55" s="143"/>
      <c r="MUL55" s="143"/>
      <c r="MUM55" s="143"/>
      <c r="MUN55" s="427"/>
      <c r="MUO55" s="427"/>
      <c r="MUP55" s="427"/>
      <c r="MUQ55" s="143"/>
      <c r="MUR55" s="143"/>
      <c r="MUS55" s="143"/>
      <c r="MUT55" s="143"/>
      <c r="MUU55" s="143"/>
      <c r="MUV55" s="427"/>
      <c r="MUW55" s="427"/>
      <c r="MUX55" s="427"/>
      <c r="MUY55" s="143"/>
      <c r="MUZ55" s="143"/>
      <c r="MVA55" s="143"/>
      <c r="MVB55" s="143"/>
      <c r="MVC55" s="143"/>
      <c r="MVD55" s="427"/>
      <c r="MVE55" s="427"/>
      <c r="MVF55" s="427"/>
      <c r="MVG55" s="143"/>
      <c r="MVH55" s="143"/>
      <c r="MVI55" s="143"/>
      <c r="MVJ55" s="143"/>
      <c r="MVK55" s="143"/>
      <c r="MVL55" s="427"/>
      <c r="MVM55" s="427"/>
      <c r="MVN55" s="427"/>
      <c r="MVO55" s="143"/>
      <c r="MVP55" s="143"/>
      <c r="MVQ55" s="143"/>
      <c r="MVR55" s="143"/>
      <c r="MVS55" s="143"/>
      <c r="MVT55" s="427"/>
      <c r="MVU55" s="427"/>
      <c r="MVV55" s="427"/>
      <c r="MVW55" s="143"/>
      <c r="MVX55" s="143"/>
      <c r="MVY55" s="143"/>
      <c r="MVZ55" s="143"/>
      <c r="MWA55" s="143"/>
      <c r="MWB55" s="427"/>
      <c r="MWC55" s="427"/>
      <c r="MWD55" s="427"/>
      <c r="MWE55" s="143"/>
      <c r="MWF55" s="143"/>
      <c r="MWG55" s="143"/>
      <c r="MWH55" s="143"/>
      <c r="MWI55" s="143"/>
      <c r="MWJ55" s="427"/>
      <c r="MWK55" s="427"/>
      <c r="MWL55" s="427"/>
      <c r="MWM55" s="143"/>
      <c r="MWN55" s="143"/>
      <c r="MWO55" s="143"/>
      <c r="MWP55" s="143"/>
      <c r="MWQ55" s="143"/>
      <c r="MWR55" s="427"/>
      <c r="MWS55" s="427"/>
      <c r="MWT55" s="427"/>
      <c r="MWU55" s="143"/>
      <c r="MWV55" s="143"/>
      <c r="MWW55" s="143"/>
      <c r="MWX55" s="143"/>
      <c r="MWY55" s="143"/>
      <c r="MWZ55" s="427"/>
      <c r="MXA55" s="427"/>
      <c r="MXB55" s="427"/>
      <c r="MXC55" s="143"/>
      <c r="MXD55" s="143"/>
      <c r="MXE55" s="143"/>
      <c r="MXF55" s="143"/>
      <c r="MXG55" s="143"/>
      <c r="MXH55" s="427"/>
      <c r="MXI55" s="427"/>
      <c r="MXJ55" s="427"/>
      <c r="MXK55" s="143"/>
      <c r="MXL55" s="143"/>
      <c r="MXM55" s="143"/>
      <c r="MXN55" s="143"/>
      <c r="MXO55" s="143"/>
      <c r="MXP55" s="427"/>
      <c r="MXQ55" s="427"/>
      <c r="MXR55" s="427"/>
      <c r="MXS55" s="143"/>
      <c r="MXT55" s="143"/>
      <c r="MXU55" s="143"/>
      <c r="MXV55" s="143"/>
      <c r="MXW55" s="143"/>
      <c r="MXX55" s="427"/>
      <c r="MXY55" s="427"/>
      <c r="MXZ55" s="427"/>
      <c r="MYA55" s="143"/>
      <c r="MYB55" s="143"/>
      <c r="MYC55" s="143"/>
      <c r="MYD55" s="143"/>
      <c r="MYE55" s="143"/>
      <c r="MYF55" s="427"/>
      <c r="MYG55" s="427"/>
      <c r="MYH55" s="427"/>
      <c r="MYI55" s="143"/>
      <c r="MYJ55" s="143"/>
      <c r="MYK55" s="143"/>
      <c r="MYL55" s="143"/>
      <c r="MYM55" s="143"/>
      <c r="MYN55" s="427"/>
      <c r="MYO55" s="427"/>
      <c r="MYP55" s="427"/>
      <c r="MYQ55" s="143"/>
      <c r="MYR55" s="143"/>
      <c r="MYS55" s="143"/>
      <c r="MYT55" s="143"/>
      <c r="MYU55" s="143"/>
      <c r="MYV55" s="427"/>
      <c r="MYW55" s="427"/>
      <c r="MYX55" s="427"/>
      <c r="MYY55" s="143"/>
      <c r="MYZ55" s="143"/>
      <c r="MZA55" s="143"/>
      <c r="MZB55" s="143"/>
      <c r="MZC55" s="143"/>
      <c r="MZD55" s="427"/>
      <c r="MZE55" s="427"/>
      <c r="MZF55" s="427"/>
      <c r="MZG55" s="143"/>
      <c r="MZH55" s="143"/>
      <c r="MZI55" s="143"/>
      <c r="MZJ55" s="143"/>
      <c r="MZK55" s="143"/>
      <c r="MZL55" s="427"/>
      <c r="MZM55" s="427"/>
      <c r="MZN55" s="427"/>
      <c r="MZO55" s="143"/>
      <c r="MZP55" s="143"/>
      <c r="MZQ55" s="143"/>
      <c r="MZR55" s="143"/>
      <c r="MZS55" s="143"/>
      <c r="MZT55" s="427"/>
      <c r="MZU55" s="427"/>
      <c r="MZV55" s="427"/>
      <c r="MZW55" s="143"/>
      <c r="MZX55" s="143"/>
      <c r="MZY55" s="143"/>
      <c r="MZZ55" s="143"/>
      <c r="NAA55" s="143"/>
      <c r="NAB55" s="427"/>
      <c r="NAC55" s="427"/>
      <c r="NAD55" s="427"/>
      <c r="NAE55" s="143"/>
      <c r="NAF55" s="143"/>
      <c r="NAG55" s="143"/>
      <c r="NAH55" s="143"/>
      <c r="NAI55" s="143"/>
      <c r="NAJ55" s="427"/>
      <c r="NAK55" s="427"/>
      <c r="NAL55" s="427"/>
      <c r="NAM55" s="143"/>
      <c r="NAN55" s="143"/>
      <c r="NAO55" s="143"/>
      <c r="NAP55" s="143"/>
      <c r="NAQ55" s="143"/>
      <c r="NAR55" s="427"/>
      <c r="NAS55" s="427"/>
      <c r="NAT55" s="427"/>
      <c r="NAU55" s="143"/>
      <c r="NAV55" s="143"/>
      <c r="NAW55" s="143"/>
      <c r="NAX55" s="143"/>
      <c r="NAY55" s="143"/>
      <c r="NAZ55" s="427"/>
      <c r="NBA55" s="427"/>
      <c r="NBB55" s="427"/>
      <c r="NBC55" s="143"/>
      <c r="NBD55" s="143"/>
      <c r="NBE55" s="143"/>
      <c r="NBF55" s="143"/>
      <c r="NBG55" s="143"/>
      <c r="NBH55" s="427"/>
      <c r="NBI55" s="427"/>
      <c r="NBJ55" s="427"/>
      <c r="NBK55" s="143"/>
      <c r="NBL55" s="143"/>
      <c r="NBM55" s="143"/>
      <c r="NBN55" s="143"/>
      <c r="NBO55" s="143"/>
      <c r="NBP55" s="427"/>
      <c r="NBQ55" s="427"/>
      <c r="NBR55" s="427"/>
      <c r="NBS55" s="143"/>
      <c r="NBT55" s="143"/>
      <c r="NBU55" s="143"/>
      <c r="NBV55" s="143"/>
      <c r="NBW55" s="143"/>
      <c r="NBX55" s="427"/>
      <c r="NBY55" s="427"/>
      <c r="NBZ55" s="427"/>
      <c r="NCA55" s="143"/>
      <c r="NCB55" s="143"/>
      <c r="NCC55" s="143"/>
      <c r="NCD55" s="143"/>
      <c r="NCE55" s="143"/>
      <c r="NCF55" s="427"/>
      <c r="NCG55" s="427"/>
      <c r="NCH55" s="427"/>
      <c r="NCI55" s="143"/>
      <c r="NCJ55" s="143"/>
      <c r="NCK55" s="143"/>
      <c r="NCL55" s="143"/>
      <c r="NCM55" s="143"/>
      <c r="NCN55" s="427"/>
      <c r="NCO55" s="427"/>
      <c r="NCP55" s="427"/>
      <c r="NCQ55" s="143"/>
      <c r="NCR55" s="143"/>
      <c r="NCS55" s="143"/>
      <c r="NCT55" s="143"/>
      <c r="NCU55" s="143"/>
      <c r="NCV55" s="427"/>
      <c r="NCW55" s="427"/>
      <c r="NCX55" s="427"/>
      <c r="NCY55" s="143"/>
      <c r="NCZ55" s="143"/>
      <c r="NDA55" s="143"/>
      <c r="NDB55" s="143"/>
      <c r="NDC55" s="143"/>
      <c r="NDD55" s="427"/>
      <c r="NDE55" s="427"/>
      <c r="NDF55" s="427"/>
      <c r="NDG55" s="143"/>
      <c r="NDH55" s="143"/>
      <c r="NDI55" s="143"/>
      <c r="NDJ55" s="143"/>
      <c r="NDK55" s="143"/>
      <c r="NDL55" s="427"/>
      <c r="NDM55" s="427"/>
      <c r="NDN55" s="427"/>
      <c r="NDO55" s="143"/>
      <c r="NDP55" s="143"/>
      <c r="NDQ55" s="143"/>
      <c r="NDR55" s="143"/>
      <c r="NDS55" s="143"/>
      <c r="NDT55" s="427"/>
      <c r="NDU55" s="427"/>
      <c r="NDV55" s="427"/>
      <c r="NDW55" s="143"/>
      <c r="NDX55" s="143"/>
      <c r="NDY55" s="143"/>
      <c r="NDZ55" s="143"/>
      <c r="NEA55" s="143"/>
      <c r="NEB55" s="427"/>
      <c r="NEC55" s="427"/>
      <c r="NED55" s="427"/>
      <c r="NEE55" s="143"/>
      <c r="NEF55" s="143"/>
      <c r="NEG55" s="143"/>
      <c r="NEH55" s="143"/>
      <c r="NEI55" s="143"/>
      <c r="NEJ55" s="427"/>
      <c r="NEK55" s="427"/>
      <c r="NEL55" s="427"/>
      <c r="NEM55" s="143"/>
      <c r="NEN55" s="143"/>
      <c r="NEO55" s="143"/>
      <c r="NEP55" s="143"/>
      <c r="NEQ55" s="143"/>
      <c r="NER55" s="427"/>
      <c r="NES55" s="427"/>
      <c r="NET55" s="427"/>
      <c r="NEU55" s="143"/>
      <c r="NEV55" s="143"/>
      <c r="NEW55" s="143"/>
      <c r="NEX55" s="143"/>
      <c r="NEY55" s="143"/>
      <c r="NEZ55" s="427"/>
      <c r="NFA55" s="427"/>
      <c r="NFB55" s="427"/>
      <c r="NFC55" s="143"/>
      <c r="NFD55" s="143"/>
      <c r="NFE55" s="143"/>
      <c r="NFF55" s="143"/>
      <c r="NFG55" s="143"/>
      <c r="NFH55" s="427"/>
      <c r="NFI55" s="427"/>
      <c r="NFJ55" s="427"/>
      <c r="NFK55" s="143"/>
      <c r="NFL55" s="143"/>
      <c r="NFM55" s="143"/>
      <c r="NFN55" s="143"/>
      <c r="NFO55" s="143"/>
      <c r="NFP55" s="427"/>
      <c r="NFQ55" s="427"/>
      <c r="NFR55" s="427"/>
      <c r="NFS55" s="143"/>
      <c r="NFT55" s="143"/>
      <c r="NFU55" s="143"/>
      <c r="NFV55" s="143"/>
      <c r="NFW55" s="143"/>
      <c r="NFX55" s="427"/>
      <c r="NFY55" s="427"/>
      <c r="NFZ55" s="427"/>
      <c r="NGA55" s="143"/>
      <c r="NGB55" s="143"/>
      <c r="NGC55" s="143"/>
      <c r="NGD55" s="143"/>
      <c r="NGE55" s="143"/>
      <c r="NGF55" s="427"/>
      <c r="NGG55" s="427"/>
      <c r="NGH55" s="427"/>
      <c r="NGI55" s="143"/>
      <c r="NGJ55" s="143"/>
      <c r="NGK55" s="143"/>
      <c r="NGL55" s="143"/>
      <c r="NGM55" s="143"/>
      <c r="NGN55" s="427"/>
      <c r="NGO55" s="427"/>
      <c r="NGP55" s="427"/>
      <c r="NGQ55" s="143"/>
      <c r="NGR55" s="143"/>
      <c r="NGS55" s="143"/>
      <c r="NGT55" s="143"/>
      <c r="NGU55" s="143"/>
      <c r="NGV55" s="427"/>
      <c r="NGW55" s="427"/>
      <c r="NGX55" s="427"/>
      <c r="NGY55" s="143"/>
      <c r="NGZ55" s="143"/>
      <c r="NHA55" s="143"/>
      <c r="NHB55" s="143"/>
      <c r="NHC55" s="143"/>
      <c r="NHD55" s="427"/>
      <c r="NHE55" s="427"/>
      <c r="NHF55" s="427"/>
      <c r="NHG55" s="143"/>
      <c r="NHH55" s="143"/>
      <c r="NHI55" s="143"/>
      <c r="NHJ55" s="143"/>
      <c r="NHK55" s="143"/>
      <c r="NHL55" s="427"/>
      <c r="NHM55" s="427"/>
      <c r="NHN55" s="427"/>
      <c r="NHO55" s="143"/>
      <c r="NHP55" s="143"/>
      <c r="NHQ55" s="143"/>
      <c r="NHR55" s="143"/>
      <c r="NHS55" s="143"/>
      <c r="NHT55" s="427"/>
      <c r="NHU55" s="427"/>
      <c r="NHV55" s="427"/>
      <c r="NHW55" s="143"/>
      <c r="NHX55" s="143"/>
      <c r="NHY55" s="143"/>
      <c r="NHZ55" s="143"/>
      <c r="NIA55" s="143"/>
      <c r="NIB55" s="427"/>
      <c r="NIC55" s="427"/>
      <c r="NID55" s="427"/>
      <c r="NIE55" s="143"/>
      <c r="NIF55" s="143"/>
      <c r="NIG55" s="143"/>
      <c r="NIH55" s="143"/>
      <c r="NII55" s="143"/>
      <c r="NIJ55" s="427"/>
      <c r="NIK55" s="427"/>
      <c r="NIL55" s="427"/>
      <c r="NIM55" s="143"/>
      <c r="NIN55" s="143"/>
      <c r="NIO55" s="143"/>
      <c r="NIP55" s="143"/>
      <c r="NIQ55" s="143"/>
      <c r="NIR55" s="427"/>
      <c r="NIS55" s="427"/>
      <c r="NIT55" s="427"/>
      <c r="NIU55" s="143"/>
      <c r="NIV55" s="143"/>
      <c r="NIW55" s="143"/>
      <c r="NIX55" s="143"/>
      <c r="NIY55" s="143"/>
      <c r="NIZ55" s="427"/>
      <c r="NJA55" s="427"/>
      <c r="NJB55" s="427"/>
      <c r="NJC55" s="143"/>
      <c r="NJD55" s="143"/>
      <c r="NJE55" s="143"/>
      <c r="NJF55" s="143"/>
      <c r="NJG55" s="143"/>
      <c r="NJH55" s="427"/>
      <c r="NJI55" s="427"/>
      <c r="NJJ55" s="427"/>
      <c r="NJK55" s="143"/>
      <c r="NJL55" s="143"/>
      <c r="NJM55" s="143"/>
      <c r="NJN55" s="143"/>
      <c r="NJO55" s="143"/>
      <c r="NJP55" s="427"/>
      <c r="NJQ55" s="427"/>
      <c r="NJR55" s="427"/>
      <c r="NJS55" s="143"/>
      <c r="NJT55" s="143"/>
      <c r="NJU55" s="143"/>
      <c r="NJV55" s="143"/>
      <c r="NJW55" s="143"/>
      <c r="NJX55" s="427"/>
      <c r="NJY55" s="427"/>
      <c r="NJZ55" s="427"/>
      <c r="NKA55" s="143"/>
      <c r="NKB55" s="143"/>
      <c r="NKC55" s="143"/>
      <c r="NKD55" s="143"/>
      <c r="NKE55" s="143"/>
      <c r="NKF55" s="427"/>
      <c r="NKG55" s="427"/>
      <c r="NKH55" s="427"/>
      <c r="NKI55" s="143"/>
      <c r="NKJ55" s="143"/>
      <c r="NKK55" s="143"/>
      <c r="NKL55" s="143"/>
      <c r="NKM55" s="143"/>
      <c r="NKN55" s="427"/>
      <c r="NKO55" s="427"/>
      <c r="NKP55" s="427"/>
      <c r="NKQ55" s="143"/>
      <c r="NKR55" s="143"/>
      <c r="NKS55" s="143"/>
      <c r="NKT55" s="143"/>
      <c r="NKU55" s="143"/>
      <c r="NKV55" s="427"/>
      <c r="NKW55" s="427"/>
      <c r="NKX55" s="427"/>
      <c r="NKY55" s="143"/>
      <c r="NKZ55" s="143"/>
      <c r="NLA55" s="143"/>
      <c r="NLB55" s="143"/>
      <c r="NLC55" s="143"/>
      <c r="NLD55" s="427"/>
      <c r="NLE55" s="427"/>
      <c r="NLF55" s="427"/>
      <c r="NLG55" s="143"/>
      <c r="NLH55" s="143"/>
      <c r="NLI55" s="143"/>
      <c r="NLJ55" s="143"/>
      <c r="NLK55" s="143"/>
      <c r="NLL55" s="427"/>
      <c r="NLM55" s="427"/>
      <c r="NLN55" s="427"/>
      <c r="NLO55" s="143"/>
      <c r="NLP55" s="143"/>
      <c r="NLQ55" s="143"/>
      <c r="NLR55" s="143"/>
      <c r="NLS55" s="143"/>
      <c r="NLT55" s="427"/>
      <c r="NLU55" s="427"/>
      <c r="NLV55" s="427"/>
      <c r="NLW55" s="143"/>
      <c r="NLX55" s="143"/>
      <c r="NLY55" s="143"/>
      <c r="NLZ55" s="143"/>
      <c r="NMA55" s="143"/>
      <c r="NMB55" s="427"/>
      <c r="NMC55" s="427"/>
      <c r="NMD55" s="427"/>
      <c r="NME55" s="143"/>
      <c r="NMF55" s="143"/>
      <c r="NMG55" s="143"/>
      <c r="NMH55" s="143"/>
      <c r="NMI55" s="143"/>
      <c r="NMJ55" s="427"/>
      <c r="NMK55" s="427"/>
      <c r="NML55" s="427"/>
      <c r="NMM55" s="143"/>
      <c r="NMN55" s="143"/>
      <c r="NMO55" s="143"/>
      <c r="NMP55" s="143"/>
      <c r="NMQ55" s="143"/>
      <c r="NMR55" s="427"/>
      <c r="NMS55" s="427"/>
      <c r="NMT55" s="427"/>
      <c r="NMU55" s="143"/>
      <c r="NMV55" s="143"/>
      <c r="NMW55" s="143"/>
      <c r="NMX55" s="143"/>
      <c r="NMY55" s="143"/>
      <c r="NMZ55" s="427"/>
      <c r="NNA55" s="427"/>
      <c r="NNB55" s="427"/>
      <c r="NNC55" s="143"/>
      <c r="NND55" s="143"/>
      <c r="NNE55" s="143"/>
      <c r="NNF55" s="143"/>
      <c r="NNG55" s="143"/>
      <c r="NNH55" s="427"/>
      <c r="NNI55" s="427"/>
      <c r="NNJ55" s="427"/>
      <c r="NNK55" s="143"/>
      <c r="NNL55" s="143"/>
      <c r="NNM55" s="143"/>
      <c r="NNN55" s="143"/>
      <c r="NNO55" s="143"/>
      <c r="NNP55" s="427"/>
      <c r="NNQ55" s="427"/>
      <c r="NNR55" s="427"/>
      <c r="NNS55" s="143"/>
      <c r="NNT55" s="143"/>
      <c r="NNU55" s="143"/>
      <c r="NNV55" s="143"/>
      <c r="NNW55" s="143"/>
      <c r="NNX55" s="427"/>
      <c r="NNY55" s="427"/>
      <c r="NNZ55" s="427"/>
      <c r="NOA55" s="143"/>
      <c r="NOB55" s="143"/>
      <c r="NOC55" s="143"/>
      <c r="NOD55" s="143"/>
      <c r="NOE55" s="143"/>
      <c r="NOF55" s="427"/>
      <c r="NOG55" s="427"/>
      <c r="NOH55" s="427"/>
      <c r="NOI55" s="143"/>
      <c r="NOJ55" s="143"/>
      <c r="NOK55" s="143"/>
      <c r="NOL55" s="143"/>
      <c r="NOM55" s="143"/>
      <c r="NON55" s="427"/>
      <c r="NOO55" s="427"/>
      <c r="NOP55" s="427"/>
      <c r="NOQ55" s="143"/>
      <c r="NOR55" s="143"/>
      <c r="NOS55" s="143"/>
      <c r="NOT55" s="143"/>
      <c r="NOU55" s="143"/>
      <c r="NOV55" s="427"/>
      <c r="NOW55" s="427"/>
      <c r="NOX55" s="427"/>
      <c r="NOY55" s="143"/>
      <c r="NOZ55" s="143"/>
      <c r="NPA55" s="143"/>
      <c r="NPB55" s="143"/>
      <c r="NPC55" s="143"/>
      <c r="NPD55" s="427"/>
      <c r="NPE55" s="427"/>
      <c r="NPF55" s="427"/>
      <c r="NPG55" s="143"/>
      <c r="NPH55" s="143"/>
      <c r="NPI55" s="143"/>
      <c r="NPJ55" s="143"/>
      <c r="NPK55" s="143"/>
      <c r="NPL55" s="427"/>
      <c r="NPM55" s="427"/>
      <c r="NPN55" s="427"/>
      <c r="NPO55" s="143"/>
      <c r="NPP55" s="143"/>
      <c r="NPQ55" s="143"/>
      <c r="NPR55" s="143"/>
      <c r="NPS55" s="143"/>
      <c r="NPT55" s="427"/>
      <c r="NPU55" s="427"/>
      <c r="NPV55" s="427"/>
      <c r="NPW55" s="143"/>
      <c r="NPX55" s="143"/>
      <c r="NPY55" s="143"/>
      <c r="NPZ55" s="143"/>
      <c r="NQA55" s="143"/>
      <c r="NQB55" s="427"/>
      <c r="NQC55" s="427"/>
      <c r="NQD55" s="427"/>
      <c r="NQE55" s="143"/>
      <c r="NQF55" s="143"/>
      <c r="NQG55" s="143"/>
      <c r="NQH55" s="143"/>
      <c r="NQI55" s="143"/>
      <c r="NQJ55" s="427"/>
      <c r="NQK55" s="427"/>
      <c r="NQL55" s="427"/>
      <c r="NQM55" s="143"/>
      <c r="NQN55" s="143"/>
      <c r="NQO55" s="143"/>
      <c r="NQP55" s="143"/>
      <c r="NQQ55" s="143"/>
      <c r="NQR55" s="427"/>
      <c r="NQS55" s="427"/>
      <c r="NQT55" s="427"/>
      <c r="NQU55" s="143"/>
      <c r="NQV55" s="143"/>
      <c r="NQW55" s="143"/>
      <c r="NQX55" s="143"/>
      <c r="NQY55" s="143"/>
      <c r="NQZ55" s="427"/>
      <c r="NRA55" s="427"/>
      <c r="NRB55" s="427"/>
      <c r="NRC55" s="143"/>
      <c r="NRD55" s="143"/>
      <c r="NRE55" s="143"/>
      <c r="NRF55" s="143"/>
      <c r="NRG55" s="143"/>
      <c r="NRH55" s="427"/>
      <c r="NRI55" s="427"/>
      <c r="NRJ55" s="427"/>
      <c r="NRK55" s="143"/>
      <c r="NRL55" s="143"/>
      <c r="NRM55" s="143"/>
      <c r="NRN55" s="143"/>
      <c r="NRO55" s="143"/>
      <c r="NRP55" s="427"/>
      <c r="NRQ55" s="427"/>
      <c r="NRR55" s="427"/>
      <c r="NRS55" s="143"/>
      <c r="NRT55" s="143"/>
      <c r="NRU55" s="143"/>
      <c r="NRV55" s="143"/>
      <c r="NRW55" s="143"/>
      <c r="NRX55" s="427"/>
      <c r="NRY55" s="427"/>
      <c r="NRZ55" s="427"/>
      <c r="NSA55" s="143"/>
      <c r="NSB55" s="143"/>
      <c r="NSC55" s="143"/>
      <c r="NSD55" s="143"/>
      <c r="NSE55" s="143"/>
      <c r="NSF55" s="427"/>
      <c r="NSG55" s="427"/>
      <c r="NSH55" s="427"/>
      <c r="NSI55" s="143"/>
      <c r="NSJ55" s="143"/>
      <c r="NSK55" s="143"/>
      <c r="NSL55" s="143"/>
      <c r="NSM55" s="143"/>
      <c r="NSN55" s="427"/>
      <c r="NSO55" s="427"/>
      <c r="NSP55" s="427"/>
      <c r="NSQ55" s="143"/>
      <c r="NSR55" s="143"/>
      <c r="NSS55" s="143"/>
      <c r="NST55" s="143"/>
      <c r="NSU55" s="143"/>
      <c r="NSV55" s="427"/>
      <c r="NSW55" s="427"/>
      <c r="NSX55" s="427"/>
      <c r="NSY55" s="143"/>
      <c r="NSZ55" s="143"/>
      <c r="NTA55" s="143"/>
      <c r="NTB55" s="143"/>
      <c r="NTC55" s="143"/>
      <c r="NTD55" s="427"/>
      <c r="NTE55" s="427"/>
      <c r="NTF55" s="427"/>
      <c r="NTG55" s="143"/>
      <c r="NTH55" s="143"/>
      <c r="NTI55" s="143"/>
      <c r="NTJ55" s="143"/>
      <c r="NTK55" s="143"/>
      <c r="NTL55" s="427"/>
      <c r="NTM55" s="427"/>
      <c r="NTN55" s="427"/>
      <c r="NTO55" s="143"/>
      <c r="NTP55" s="143"/>
      <c r="NTQ55" s="143"/>
      <c r="NTR55" s="143"/>
      <c r="NTS55" s="143"/>
      <c r="NTT55" s="427"/>
      <c r="NTU55" s="427"/>
      <c r="NTV55" s="427"/>
      <c r="NTW55" s="143"/>
      <c r="NTX55" s="143"/>
      <c r="NTY55" s="143"/>
      <c r="NTZ55" s="143"/>
      <c r="NUA55" s="143"/>
      <c r="NUB55" s="427"/>
      <c r="NUC55" s="427"/>
      <c r="NUD55" s="427"/>
      <c r="NUE55" s="143"/>
      <c r="NUF55" s="143"/>
      <c r="NUG55" s="143"/>
      <c r="NUH55" s="143"/>
      <c r="NUI55" s="143"/>
      <c r="NUJ55" s="427"/>
      <c r="NUK55" s="427"/>
      <c r="NUL55" s="427"/>
      <c r="NUM55" s="143"/>
      <c r="NUN55" s="143"/>
      <c r="NUO55" s="143"/>
      <c r="NUP55" s="143"/>
      <c r="NUQ55" s="143"/>
      <c r="NUR55" s="427"/>
      <c r="NUS55" s="427"/>
      <c r="NUT55" s="427"/>
      <c r="NUU55" s="143"/>
      <c r="NUV55" s="143"/>
      <c r="NUW55" s="143"/>
      <c r="NUX55" s="143"/>
      <c r="NUY55" s="143"/>
      <c r="NUZ55" s="427"/>
      <c r="NVA55" s="427"/>
      <c r="NVB55" s="427"/>
      <c r="NVC55" s="143"/>
      <c r="NVD55" s="143"/>
      <c r="NVE55" s="143"/>
      <c r="NVF55" s="143"/>
      <c r="NVG55" s="143"/>
      <c r="NVH55" s="427"/>
      <c r="NVI55" s="427"/>
      <c r="NVJ55" s="427"/>
      <c r="NVK55" s="143"/>
      <c r="NVL55" s="143"/>
      <c r="NVM55" s="143"/>
      <c r="NVN55" s="143"/>
      <c r="NVO55" s="143"/>
      <c r="NVP55" s="427"/>
      <c r="NVQ55" s="427"/>
      <c r="NVR55" s="427"/>
      <c r="NVS55" s="143"/>
      <c r="NVT55" s="143"/>
      <c r="NVU55" s="143"/>
      <c r="NVV55" s="143"/>
      <c r="NVW55" s="143"/>
      <c r="NVX55" s="427"/>
      <c r="NVY55" s="427"/>
      <c r="NVZ55" s="427"/>
      <c r="NWA55" s="143"/>
      <c r="NWB55" s="143"/>
      <c r="NWC55" s="143"/>
      <c r="NWD55" s="143"/>
      <c r="NWE55" s="143"/>
      <c r="NWF55" s="427"/>
      <c r="NWG55" s="427"/>
      <c r="NWH55" s="427"/>
      <c r="NWI55" s="143"/>
      <c r="NWJ55" s="143"/>
      <c r="NWK55" s="143"/>
      <c r="NWL55" s="143"/>
      <c r="NWM55" s="143"/>
      <c r="NWN55" s="427"/>
      <c r="NWO55" s="427"/>
      <c r="NWP55" s="427"/>
      <c r="NWQ55" s="143"/>
      <c r="NWR55" s="143"/>
      <c r="NWS55" s="143"/>
      <c r="NWT55" s="143"/>
      <c r="NWU55" s="143"/>
      <c r="NWV55" s="427"/>
      <c r="NWW55" s="427"/>
      <c r="NWX55" s="427"/>
      <c r="NWY55" s="143"/>
      <c r="NWZ55" s="143"/>
      <c r="NXA55" s="143"/>
      <c r="NXB55" s="143"/>
      <c r="NXC55" s="143"/>
      <c r="NXD55" s="427"/>
      <c r="NXE55" s="427"/>
      <c r="NXF55" s="427"/>
      <c r="NXG55" s="143"/>
      <c r="NXH55" s="143"/>
      <c r="NXI55" s="143"/>
      <c r="NXJ55" s="143"/>
      <c r="NXK55" s="143"/>
      <c r="NXL55" s="427"/>
      <c r="NXM55" s="427"/>
      <c r="NXN55" s="427"/>
      <c r="NXO55" s="143"/>
      <c r="NXP55" s="143"/>
      <c r="NXQ55" s="143"/>
      <c r="NXR55" s="143"/>
      <c r="NXS55" s="143"/>
      <c r="NXT55" s="427"/>
      <c r="NXU55" s="427"/>
      <c r="NXV55" s="427"/>
      <c r="NXW55" s="143"/>
      <c r="NXX55" s="143"/>
      <c r="NXY55" s="143"/>
      <c r="NXZ55" s="143"/>
      <c r="NYA55" s="143"/>
      <c r="NYB55" s="427"/>
      <c r="NYC55" s="427"/>
      <c r="NYD55" s="427"/>
      <c r="NYE55" s="143"/>
      <c r="NYF55" s="143"/>
      <c r="NYG55" s="143"/>
      <c r="NYH55" s="143"/>
      <c r="NYI55" s="143"/>
      <c r="NYJ55" s="427"/>
      <c r="NYK55" s="427"/>
      <c r="NYL55" s="427"/>
      <c r="NYM55" s="143"/>
      <c r="NYN55" s="143"/>
      <c r="NYO55" s="143"/>
      <c r="NYP55" s="143"/>
      <c r="NYQ55" s="143"/>
      <c r="NYR55" s="427"/>
      <c r="NYS55" s="427"/>
      <c r="NYT55" s="427"/>
      <c r="NYU55" s="143"/>
      <c r="NYV55" s="143"/>
      <c r="NYW55" s="143"/>
      <c r="NYX55" s="143"/>
      <c r="NYY55" s="143"/>
      <c r="NYZ55" s="427"/>
      <c r="NZA55" s="427"/>
      <c r="NZB55" s="427"/>
      <c r="NZC55" s="143"/>
      <c r="NZD55" s="143"/>
      <c r="NZE55" s="143"/>
      <c r="NZF55" s="143"/>
      <c r="NZG55" s="143"/>
      <c r="NZH55" s="427"/>
      <c r="NZI55" s="427"/>
      <c r="NZJ55" s="427"/>
      <c r="NZK55" s="143"/>
      <c r="NZL55" s="143"/>
      <c r="NZM55" s="143"/>
      <c r="NZN55" s="143"/>
      <c r="NZO55" s="143"/>
      <c r="NZP55" s="427"/>
      <c r="NZQ55" s="427"/>
      <c r="NZR55" s="427"/>
      <c r="NZS55" s="143"/>
      <c r="NZT55" s="143"/>
      <c r="NZU55" s="143"/>
      <c r="NZV55" s="143"/>
      <c r="NZW55" s="143"/>
      <c r="NZX55" s="427"/>
      <c r="NZY55" s="427"/>
      <c r="NZZ55" s="427"/>
      <c r="OAA55" s="143"/>
      <c r="OAB55" s="143"/>
      <c r="OAC55" s="143"/>
      <c r="OAD55" s="143"/>
      <c r="OAE55" s="143"/>
      <c r="OAF55" s="427"/>
      <c r="OAG55" s="427"/>
      <c r="OAH55" s="427"/>
      <c r="OAI55" s="143"/>
      <c r="OAJ55" s="143"/>
      <c r="OAK55" s="143"/>
      <c r="OAL55" s="143"/>
      <c r="OAM55" s="143"/>
      <c r="OAN55" s="427"/>
      <c r="OAO55" s="427"/>
      <c r="OAP55" s="427"/>
      <c r="OAQ55" s="143"/>
      <c r="OAR55" s="143"/>
      <c r="OAS55" s="143"/>
      <c r="OAT55" s="143"/>
      <c r="OAU55" s="143"/>
      <c r="OAV55" s="427"/>
      <c r="OAW55" s="427"/>
      <c r="OAX55" s="427"/>
      <c r="OAY55" s="143"/>
      <c r="OAZ55" s="143"/>
      <c r="OBA55" s="143"/>
      <c r="OBB55" s="143"/>
      <c r="OBC55" s="143"/>
      <c r="OBD55" s="427"/>
      <c r="OBE55" s="427"/>
      <c r="OBF55" s="427"/>
      <c r="OBG55" s="143"/>
      <c r="OBH55" s="143"/>
      <c r="OBI55" s="143"/>
      <c r="OBJ55" s="143"/>
      <c r="OBK55" s="143"/>
      <c r="OBL55" s="427"/>
      <c r="OBM55" s="427"/>
      <c r="OBN55" s="427"/>
      <c r="OBO55" s="143"/>
      <c r="OBP55" s="143"/>
      <c r="OBQ55" s="143"/>
      <c r="OBR55" s="143"/>
      <c r="OBS55" s="143"/>
      <c r="OBT55" s="427"/>
      <c r="OBU55" s="427"/>
      <c r="OBV55" s="427"/>
      <c r="OBW55" s="143"/>
      <c r="OBX55" s="143"/>
      <c r="OBY55" s="143"/>
      <c r="OBZ55" s="143"/>
      <c r="OCA55" s="143"/>
      <c r="OCB55" s="427"/>
      <c r="OCC55" s="427"/>
      <c r="OCD55" s="427"/>
      <c r="OCE55" s="143"/>
      <c r="OCF55" s="143"/>
      <c r="OCG55" s="143"/>
      <c r="OCH55" s="143"/>
      <c r="OCI55" s="143"/>
      <c r="OCJ55" s="427"/>
      <c r="OCK55" s="427"/>
      <c r="OCL55" s="427"/>
      <c r="OCM55" s="143"/>
      <c r="OCN55" s="143"/>
      <c r="OCO55" s="143"/>
      <c r="OCP55" s="143"/>
      <c r="OCQ55" s="143"/>
      <c r="OCR55" s="427"/>
      <c r="OCS55" s="427"/>
      <c r="OCT55" s="427"/>
      <c r="OCU55" s="143"/>
      <c r="OCV55" s="143"/>
      <c r="OCW55" s="143"/>
      <c r="OCX55" s="143"/>
      <c r="OCY55" s="143"/>
      <c r="OCZ55" s="427"/>
      <c r="ODA55" s="427"/>
      <c r="ODB55" s="427"/>
      <c r="ODC55" s="143"/>
      <c r="ODD55" s="143"/>
      <c r="ODE55" s="143"/>
      <c r="ODF55" s="143"/>
      <c r="ODG55" s="143"/>
      <c r="ODH55" s="427"/>
      <c r="ODI55" s="427"/>
      <c r="ODJ55" s="427"/>
      <c r="ODK55" s="143"/>
      <c r="ODL55" s="143"/>
      <c r="ODM55" s="143"/>
      <c r="ODN55" s="143"/>
      <c r="ODO55" s="143"/>
      <c r="ODP55" s="427"/>
      <c r="ODQ55" s="427"/>
      <c r="ODR55" s="427"/>
      <c r="ODS55" s="143"/>
      <c r="ODT55" s="143"/>
      <c r="ODU55" s="143"/>
      <c r="ODV55" s="143"/>
      <c r="ODW55" s="143"/>
      <c r="ODX55" s="427"/>
      <c r="ODY55" s="427"/>
      <c r="ODZ55" s="427"/>
      <c r="OEA55" s="143"/>
      <c r="OEB55" s="143"/>
      <c r="OEC55" s="143"/>
      <c r="OED55" s="143"/>
      <c r="OEE55" s="143"/>
      <c r="OEF55" s="427"/>
      <c r="OEG55" s="427"/>
      <c r="OEH55" s="427"/>
      <c r="OEI55" s="143"/>
      <c r="OEJ55" s="143"/>
      <c r="OEK55" s="143"/>
      <c r="OEL55" s="143"/>
      <c r="OEM55" s="143"/>
      <c r="OEN55" s="427"/>
      <c r="OEO55" s="427"/>
      <c r="OEP55" s="427"/>
      <c r="OEQ55" s="143"/>
      <c r="OER55" s="143"/>
      <c r="OES55" s="143"/>
      <c r="OET55" s="143"/>
      <c r="OEU55" s="143"/>
      <c r="OEV55" s="427"/>
      <c r="OEW55" s="427"/>
      <c r="OEX55" s="427"/>
      <c r="OEY55" s="143"/>
      <c r="OEZ55" s="143"/>
      <c r="OFA55" s="143"/>
      <c r="OFB55" s="143"/>
      <c r="OFC55" s="143"/>
      <c r="OFD55" s="427"/>
      <c r="OFE55" s="427"/>
      <c r="OFF55" s="427"/>
      <c r="OFG55" s="143"/>
      <c r="OFH55" s="143"/>
      <c r="OFI55" s="143"/>
      <c r="OFJ55" s="143"/>
      <c r="OFK55" s="143"/>
      <c r="OFL55" s="427"/>
      <c r="OFM55" s="427"/>
      <c r="OFN55" s="427"/>
      <c r="OFO55" s="143"/>
      <c r="OFP55" s="143"/>
      <c r="OFQ55" s="143"/>
      <c r="OFR55" s="143"/>
      <c r="OFS55" s="143"/>
      <c r="OFT55" s="427"/>
      <c r="OFU55" s="427"/>
      <c r="OFV55" s="427"/>
      <c r="OFW55" s="143"/>
      <c r="OFX55" s="143"/>
      <c r="OFY55" s="143"/>
      <c r="OFZ55" s="143"/>
      <c r="OGA55" s="143"/>
      <c r="OGB55" s="427"/>
      <c r="OGC55" s="427"/>
      <c r="OGD55" s="427"/>
      <c r="OGE55" s="143"/>
      <c r="OGF55" s="143"/>
      <c r="OGG55" s="143"/>
      <c r="OGH55" s="143"/>
      <c r="OGI55" s="143"/>
      <c r="OGJ55" s="427"/>
      <c r="OGK55" s="427"/>
      <c r="OGL55" s="427"/>
      <c r="OGM55" s="143"/>
      <c r="OGN55" s="143"/>
      <c r="OGO55" s="143"/>
      <c r="OGP55" s="143"/>
      <c r="OGQ55" s="143"/>
      <c r="OGR55" s="427"/>
      <c r="OGS55" s="427"/>
      <c r="OGT55" s="427"/>
      <c r="OGU55" s="143"/>
      <c r="OGV55" s="143"/>
      <c r="OGW55" s="143"/>
      <c r="OGX55" s="143"/>
      <c r="OGY55" s="143"/>
      <c r="OGZ55" s="427"/>
      <c r="OHA55" s="427"/>
      <c r="OHB55" s="427"/>
      <c r="OHC55" s="143"/>
      <c r="OHD55" s="143"/>
      <c r="OHE55" s="143"/>
      <c r="OHF55" s="143"/>
      <c r="OHG55" s="143"/>
      <c r="OHH55" s="427"/>
      <c r="OHI55" s="427"/>
      <c r="OHJ55" s="427"/>
      <c r="OHK55" s="143"/>
      <c r="OHL55" s="143"/>
      <c r="OHM55" s="143"/>
      <c r="OHN55" s="143"/>
      <c r="OHO55" s="143"/>
      <c r="OHP55" s="427"/>
      <c r="OHQ55" s="427"/>
      <c r="OHR55" s="427"/>
      <c r="OHS55" s="143"/>
      <c r="OHT55" s="143"/>
      <c r="OHU55" s="143"/>
      <c r="OHV55" s="143"/>
      <c r="OHW55" s="143"/>
      <c r="OHX55" s="427"/>
      <c r="OHY55" s="427"/>
      <c r="OHZ55" s="427"/>
      <c r="OIA55" s="143"/>
      <c r="OIB55" s="143"/>
      <c r="OIC55" s="143"/>
      <c r="OID55" s="143"/>
      <c r="OIE55" s="143"/>
      <c r="OIF55" s="427"/>
      <c r="OIG55" s="427"/>
      <c r="OIH55" s="427"/>
      <c r="OII55" s="143"/>
      <c r="OIJ55" s="143"/>
      <c r="OIK55" s="143"/>
      <c r="OIL55" s="143"/>
      <c r="OIM55" s="143"/>
      <c r="OIN55" s="427"/>
      <c r="OIO55" s="427"/>
      <c r="OIP55" s="427"/>
      <c r="OIQ55" s="143"/>
      <c r="OIR55" s="143"/>
      <c r="OIS55" s="143"/>
      <c r="OIT55" s="143"/>
      <c r="OIU55" s="143"/>
      <c r="OIV55" s="427"/>
      <c r="OIW55" s="427"/>
      <c r="OIX55" s="427"/>
      <c r="OIY55" s="143"/>
      <c r="OIZ55" s="143"/>
      <c r="OJA55" s="143"/>
      <c r="OJB55" s="143"/>
      <c r="OJC55" s="143"/>
      <c r="OJD55" s="427"/>
      <c r="OJE55" s="427"/>
      <c r="OJF55" s="427"/>
      <c r="OJG55" s="143"/>
      <c r="OJH55" s="143"/>
      <c r="OJI55" s="143"/>
      <c r="OJJ55" s="143"/>
      <c r="OJK55" s="143"/>
      <c r="OJL55" s="427"/>
      <c r="OJM55" s="427"/>
      <c r="OJN55" s="427"/>
      <c r="OJO55" s="143"/>
      <c r="OJP55" s="143"/>
      <c r="OJQ55" s="143"/>
      <c r="OJR55" s="143"/>
      <c r="OJS55" s="143"/>
      <c r="OJT55" s="427"/>
      <c r="OJU55" s="427"/>
      <c r="OJV55" s="427"/>
      <c r="OJW55" s="143"/>
      <c r="OJX55" s="143"/>
      <c r="OJY55" s="143"/>
      <c r="OJZ55" s="143"/>
      <c r="OKA55" s="143"/>
      <c r="OKB55" s="427"/>
      <c r="OKC55" s="427"/>
      <c r="OKD55" s="427"/>
      <c r="OKE55" s="143"/>
      <c r="OKF55" s="143"/>
      <c r="OKG55" s="143"/>
      <c r="OKH55" s="143"/>
      <c r="OKI55" s="143"/>
      <c r="OKJ55" s="427"/>
      <c r="OKK55" s="427"/>
      <c r="OKL55" s="427"/>
      <c r="OKM55" s="143"/>
      <c r="OKN55" s="143"/>
      <c r="OKO55" s="143"/>
      <c r="OKP55" s="143"/>
      <c r="OKQ55" s="143"/>
      <c r="OKR55" s="427"/>
      <c r="OKS55" s="427"/>
      <c r="OKT55" s="427"/>
      <c r="OKU55" s="143"/>
      <c r="OKV55" s="143"/>
      <c r="OKW55" s="143"/>
      <c r="OKX55" s="143"/>
      <c r="OKY55" s="143"/>
      <c r="OKZ55" s="427"/>
      <c r="OLA55" s="427"/>
      <c r="OLB55" s="427"/>
      <c r="OLC55" s="143"/>
      <c r="OLD55" s="143"/>
      <c r="OLE55" s="143"/>
      <c r="OLF55" s="143"/>
      <c r="OLG55" s="143"/>
      <c r="OLH55" s="427"/>
      <c r="OLI55" s="427"/>
      <c r="OLJ55" s="427"/>
      <c r="OLK55" s="143"/>
      <c r="OLL55" s="143"/>
      <c r="OLM55" s="143"/>
      <c r="OLN55" s="143"/>
      <c r="OLO55" s="143"/>
      <c r="OLP55" s="427"/>
      <c r="OLQ55" s="427"/>
      <c r="OLR55" s="427"/>
      <c r="OLS55" s="143"/>
      <c r="OLT55" s="143"/>
      <c r="OLU55" s="143"/>
      <c r="OLV55" s="143"/>
      <c r="OLW55" s="143"/>
      <c r="OLX55" s="427"/>
      <c r="OLY55" s="427"/>
      <c r="OLZ55" s="427"/>
      <c r="OMA55" s="143"/>
      <c r="OMB55" s="143"/>
      <c r="OMC55" s="143"/>
      <c r="OMD55" s="143"/>
      <c r="OME55" s="143"/>
      <c r="OMF55" s="427"/>
      <c r="OMG55" s="427"/>
      <c r="OMH55" s="427"/>
      <c r="OMI55" s="143"/>
      <c r="OMJ55" s="143"/>
      <c r="OMK55" s="143"/>
      <c r="OML55" s="143"/>
      <c r="OMM55" s="143"/>
      <c r="OMN55" s="427"/>
      <c r="OMO55" s="427"/>
      <c r="OMP55" s="427"/>
      <c r="OMQ55" s="143"/>
      <c r="OMR55" s="143"/>
      <c r="OMS55" s="143"/>
      <c r="OMT55" s="143"/>
      <c r="OMU55" s="143"/>
      <c r="OMV55" s="427"/>
      <c r="OMW55" s="427"/>
      <c r="OMX55" s="427"/>
      <c r="OMY55" s="143"/>
      <c r="OMZ55" s="143"/>
      <c r="ONA55" s="143"/>
      <c r="ONB55" s="143"/>
      <c r="ONC55" s="143"/>
      <c r="OND55" s="427"/>
      <c r="ONE55" s="427"/>
      <c r="ONF55" s="427"/>
      <c r="ONG55" s="143"/>
      <c r="ONH55" s="143"/>
      <c r="ONI55" s="143"/>
      <c r="ONJ55" s="143"/>
      <c r="ONK55" s="143"/>
      <c r="ONL55" s="427"/>
      <c r="ONM55" s="427"/>
      <c r="ONN55" s="427"/>
      <c r="ONO55" s="143"/>
      <c r="ONP55" s="143"/>
      <c r="ONQ55" s="143"/>
      <c r="ONR55" s="143"/>
      <c r="ONS55" s="143"/>
      <c r="ONT55" s="427"/>
      <c r="ONU55" s="427"/>
      <c r="ONV55" s="427"/>
      <c r="ONW55" s="143"/>
      <c r="ONX55" s="143"/>
      <c r="ONY55" s="143"/>
      <c r="ONZ55" s="143"/>
      <c r="OOA55" s="143"/>
      <c r="OOB55" s="427"/>
      <c r="OOC55" s="427"/>
      <c r="OOD55" s="427"/>
      <c r="OOE55" s="143"/>
      <c r="OOF55" s="143"/>
      <c r="OOG55" s="143"/>
      <c r="OOH55" s="143"/>
      <c r="OOI55" s="143"/>
      <c r="OOJ55" s="427"/>
      <c r="OOK55" s="427"/>
      <c r="OOL55" s="427"/>
      <c r="OOM55" s="143"/>
      <c r="OON55" s="143"/>
      <c r="OOO55" s="143"/>
      <c r="OOP55" s="143"/>
      <c r="OOQ55" s="143"/>
      <c r="OOR55" s="427"/>
      <c r="OOS55" s="427"/>
      <c r="OOT55" s="427"/>
      <c r="OOU55" s="143"/>
      <c r="OOV55" s="143"/>
      <c r="OOW55" s="143"/>
      <c r="OOX55" s="143"/>
      <c r="OOY55" s="143"/>
      <c r="OOZ55" s="427"/>
      <c r="OPA55" s="427"/>
      <c r="OPB55" s="427"/>
      <c r="OPC55" s="143"/>
      <c r="OPD55" s="143"/>
      <c r="OPE55" s="143"/>
      <c r="OPF55" s="143"/>
      <c r="OPG55" s="143"/>
      <c r="OPH55" s="427"/>
      <c r="OPI55" s="427"/>
      <c r="OPJ55" s="427"/>
      <c r="OPK55" s="143"/>
      <c r="OPL55" s="143"/>
      <c r="OPM55" s="143"/>
      <c r="OPN55" s="143"/>
      <c r="OPO55" s="143"/>
      <c r="OPP55" s="427"/>
      <c r="OPQ55" s="427"/>
      <c r="OPR55" s="427"/>
      <c r="OPS55" s="143"/>
      <c r="OPT55" s="143"/>
      <c r="OPU55" s="143"/>
      <c r="OPV55" s="143"/>
      <c r="OPW55" s="143"/>
      <c r="OPX55" s="427"/>
      <c r="OPY55" s="427"/>
      <c r="OPZ55" s="427"/>
      <c r="OQA55" s="143"/>
      <c r="OQB55" s="143"/>
      <c r="OQC55" s="143"/>
      <c r="OQD55" s="143"/>
      <c r="OQE55" s="143"/>
      <c r="OQF55" s="427"/>
      <c r="OQG55" s="427"/>
      <c r="OQH55" s="427"/>
      <c r="OQI55" s="143"/>
      <c r="OQJ55" s="143"/>
      <c r="OQK55" s="143"/>
      <c r="OQL55" s="143"/>
      <c r="OQM55" s="143"/>
      <c r="OQN55" s="427"/>
      <c r="OQO55" s="427"/>
      <c r="OQP55" s="427"/>
      <c r="OQQ55" s="143"/>
      <c r="OQR55" s="143"/>
      <c r="OQS55" s="143"/>
      <c r="OQT55" s="143"/>
      <c r="OQU55" s="143"/>
      <c r="OQV55" s="427"/>
      <c r="OQW55" s="427"/>
      <c r="OQX55" s="427"/>
      <c r="OQY55" s="143"/>
      <c r="OQZ55" s="143"/>
      <c r="ORA55" s="143"/>
      <c r="ORB55" s="143"/>
      <c r="ORC55" s="143"/>
      <c r="ORD55" s="427"/>
      <c r="ORE55" s="427"/>
      <c r="ORF55" s="427"/>
      <c r="ORG55" s="143"/>
      <c r="ORH55" s="143"/>
      <c r="ORI55" s="143"/>
      <c r="ORJ55" s="143"/>
      <c r="ORK55" s="143"/>
      <c r="ORL55" s="427"/>
      <c r="ORM55" s="427"/>
      <c r="ORN55" s="427"/>
      <c r="ORO55" s="143"/>
      <c r="ORP55" s="143"/>
      <c r="ORQ55" s="143"/>
      <c r="ORR55" s="143"/>
      <c r="ORS55" s="143"/>
      <c r="ORT55" s="427"/>
      <c r="ORU55" s="427"/>
      <c r="ORV55" s="427"/>
      <c r="ORW55" s="143"/>
      <c r="ORX55" s="143"/>
      <c r="ORY55" s="143"/>
      <c r="ORZ55" s="143"/>
      <c r="OSA55" s="143"/>
      <c r="OSB55" s="427"/>
      <c r="OSC55" s="427"/>
      <c r="OSD55" s="427"/>
      <c r="OSE55" s="143"/>
      <c r="OSF55" s="143"/>
      <c r="OSG55" s="143"/>
      <c r="OSH55" s="143"/>
      <c r="OSI55" s="143"/>
      <c r="OSJ55" s="427"/>
      <c r="OSK55" s="427"/>
      <c r="OSL55" s="427"/>
      <c r="OSM55" s="143"/>
      <c r="OSN55" s="143"/>
      <c r="OSO55" s="143"/>
      <c r="OSP55" s="143"/>
      <c r="OSQ55" s="143"/>
      <c r="OSR55" s="427"/>
      <c r="OSS55" s="427"/>
      <c r="OST55" s="427"/>
      <c r="OSU55" s="143"/>
      <c r="OSV55" s="143"/>
      <c r="OSW55" s="143"/>
      <c r="OSX55" s="143"/>
      <c r="OSY55" s="143"/>
      <c r="OSZ55" s="427"/>
      <c r="OTA55" s="427"/>
      <c r="OTB55" s="427"/>
      <c r="OTC55" s="143"/>
      <c r="OTD55" s="143"/>
      <c r="OTE55" s="143"/>
      <c r="OTF55" s="143"/>
      <c r="OTG55" s="143"/>
      <c r="OTH55" s="427"/>
      <c r="OTI55" s="427"/>
      <c r="OTJ55" s="427"/>
      <c r="OTK55" s="143"/>
      <c r="OTL55" s="143"/>
      <c r="OTM55" s="143"/>
      <c r="OTN55" s="143"/>
      <c r="OTO55" s="143"/>
      <c r="OTP55" s="427"/>
      <c r="OTQ55" s="427"/>
      <c r="OTR55" s="427"/>
      <c r="OTS55" s="143"/>
      <c r="OTT55" s="143"/>
      <c r="OTU55" s="143"/>
      <c r="OTV55" s="143"/>
      <c r="OTW55" s="143"/>
      <c r="OTX55" s="427"/>
      <c r="OTY55" s="427"/>
      <c r="OTZ55" s="427"/>
      <c r="OUA55" s="143"/>
      <c r="OUB55" s="143"/>
      <c r="OUC55" s="143"/>
      <c r="OUD55" s="143"/>
      <c r="OUE55" s="143"/>
      <c r="OUF55" s="427"/>
      <c r="OUG55" s="427"/>
      <c r="OUH55" s="427"/>
      <c r="OUI55" s="143"/>
      <c r="OUJ55" s="143"/>
      <c r="OUK55" s="143"/>
      <c r="OUL55" s="143"/>
      <c r="OUM55" s="143"/>
      <c r="OUN55" s="427"/>
      <c r="OUO55" s="427"/>
      <c r="OUP55" s="427"/>
      <c r="OUQ55" s="143"/>
      <c r="OUR55" s="143"/>
      <c r="OUS55" s="143"/>
      <c r="OUT55" s="143"/>
      <c r="OUU55" s="143"/>
      <c r="OUV55" s="427"/>
      <c r="OUW55" s="427"/>
      <c r="OUX55" s="427"/>
      <c r="OUY55" s="143"/>
      <c r="OUZ55" s="143"/>
      <c r="OVA55" s="143"/>
      <c r="OVB55" s="143"/>
      <c r="OVC55" s="143"/>
      <c r="OVD55" s="427"/>
      <c r="OVE55" s="427"/>
      <c r="OVF55" s="427"/>
      <c r="OVG55" s="143"/>
      <c r="OVH55" s="143"/>
      <c r="OVI55" s="143"/>
      <c r="OVJ55" s="143"/>
      <c r="OVK55" s="143"/>
      <c r="OVL55" s="427"/>
      <c r="OVM55" s="427"/>
      <c r="OVN55" s="427"/>
      <c r="OVO55" s="143"/>
      <c r="OVP55" s="143"/>
      <c r="OVQ55" s="143"/>
      <c r="OVR55" s="143"/>
      <c r="OVS55" s="143"/>
      <c r="OVT55" s="427"/>
      <c r="OVU55" s="427"/>
      <c r="OVV55" s="427"/>
      <c r="OVW55" s="143"/>
      <c r="OVX55" s="143"/>
      <c r="OVY55" s="143"/>
      <c r="OVZ55" s="143"/>
      <c r="OWA55" s="143"/>
      <c r="OWB55" s="427"/>
      <c r="OWC55" s="427"/>
      <c r="OWD55" s="427"/>
      <c r="OWE55" s="143"/>
      <c r="OWF55" s="143"/>
      <c r="OWG55" s="143"/>
      <c r="OWH55" s="143"/>
      <c r="OWI55" s="143"/>
      <c r="OWJ55" s="427"/>
      <c r="OWK55" s="427"/>
      <c r="OWL55" s="427"/>
      <c r="OWM55" s="143"/>
      <c r="OWN55" s="143"/>
      <c r="OWO55" s="143"/>
      <c r="OWP55" s="143"/>
      <c r="OWQ55" s="143"/>
      <c r="OWR55" s="427"/>
      <c r="OWS55" s="427"/>
      <c r="OWT55" s="427"/>
      <c r="OWU55" s="143"/>
      <c r="OWV55" s="143"/>
      <c r="OWW55" s="143"/>
      <c r="OWX55" s="143"/>
      <c r="OWY55" s="143"/>
      <c r="OWZ55" s="427"/>
      <c r="OXA55" s="427"/>
      <c r="OXB55" s="427"/>
      <c r="OXC55" s="143"/>
      <c r="OXD55" s="143"/>
      <c r="OXE55" s="143"/>
      <c r="OXF55" s="143"/>
      <c r="OXG55" s="143"/>
      <c r="OXH55" s="427"/>
      <c r="OXI55" s="427"/>
      <c r="OXJ55" s="427"/>
      <c r="OXK55" s="143"/>
      <c r="OXL55" s="143"/>
      <c r="OXM55" s="143"/>
      <c r="OXN55" s="143"/>
      <c r="OXO55" s="143"/>
      <c r="OXP55" s="427"/>
      <c r="OXQ55" s="427"/>
      <c r="OXR55" s="427"/>
      <c r="OXS55" s="143"/>
      <c r="OXT55" s="143"/>
      <c r="OXU55" s="143"/>
      <c r="OXV55" s="143"/>
      <c r="OXW55" s="143"/>
      <c r="OXX55" s="427"/>
      <c r="OXY55" s="427"/>
      <c r="OXZ55" s="427"/>
      <c r="OYA55" s="143"/>
      <c r="OYB55" s="143"/>
      <c r="OYC55" s="143"/>
      <c r="OYD55" s="143"/>
      <c r="OYE55" s="143"/>
      <c r="OYF55" s="427"/>
      <c r="OYG55" s="427"/>
      <c r="OYH55" s="427"/>
      <c r="OYI55" s="143"/>
      <c r="OYJ55" s="143"/>
      <c r="OYK55" s="143"/>
      <c r="OYL55" s="143"/>
      <c r="OYM55" s="143"/>
      <c r="OYN55" s="427"/>
      <c r="OYO55" s="427"/>
      <c r="OYP55" s="427"/>
      <c r="OYQ55" s="143"/>
      <c r="OYR55" s="143"/>
      <c r="OYS55" s="143"/>
      <c r="OYT55" s="143"/>
      <c r="OYU55" s="143"/>
      <c r="OYV55" s="427"/>
      <c r="OYW55" s="427"/>
      <c r="OYX55" s="427"/>
      <c r="OYY55" s="143"/>
      <c r="OYZ55" s="143"/>
      <c r="OZA55" s="143"/>
      <c r="OZB55" s="143"/>
      <c r="OZC55" s="143"/>
      <c r="OZD55" s="427"/>
      <c r="OZE55" s="427"/>
      <c r="OZF55" s="427"/>
      <c r="OZG55" s="143"/>
      <c r="OZH55" s="143"/>
      <c r="OZI55" s="143"/>
      <c r="OZJ55" s="143"/>
      <c r="OZK55" s="143"/>
      <c r="OZL55" s="427"/>
      <c r="OZM55" s="427"/>
      <c r="OZN55" s="427"/>
      <c r="OZO55" s="143"/>
      <c r="OZP55" s="143"/>
      <c r="OZQ55" s="143"/>
      <c r="OZR55" s="143"/>
      <c r="OZS55" s="143"/>
      <c r="OZT55" s="427"/>
      <c r="OZU55" s="427"/>
      <c r="OZV55" s="427"/>
      <c r="OZW55" s="143"/>
      <c r="OZX55" s="143"/>
      <c r="OZY55" s="143"/>
      <c r="OZZ55" s="143"/>
      <c r="PAA55" s="143"/>
      <c r="PAB55" s="427"/>
      <c r="PAC55" s="427"/>
      <c r="PAD55" s="427"/>
      <c r="PAE55" s="143"/>
      <c r="PAF55" s="143"/>
      <c r="PAG55" s="143"/>
      <c r="PAH55" s="143"/>
      <c r="PAI55" s="143"/>
      <c r="PAJ55" s="427"/>
      <c r="PAK55" s="427"/>
      <c r="PAL55" s="427"/>
      <c r="PAM55" s="143"/>
      <c r="PAN55" s="143"/>
      <c r="PAO55" s="143"/>
      <c r="PAP55" s="143"/>
      <c r="PAQ55" s="143"/>
      <c r="PAR55" s="427"/>
      <c r="PAS55" s="427"/>
      <c r="PAT55" s="427"/>
      <c r="PAU55" s="143"/>
      <c r="PAV55" s="143"/>
      <c r="PAW55" s="143"/>
      <c r="PAX55" s="143"/>
      <c r="PAY55" s="143"/>
      <c r="PAZ55" s="427"/>
      <c r="PBA55" s="427"/>
      <c r="PBB55" s="427"/>
      <c r="PBC55" s="143"/>
      <c r="PBD55" s="143"/>
      <c r="PBE55" s="143"/>
      <c r="PBF55" s="143"/>
      <c r="PBG55" s="143"/>
      <c r="PBH55" s="427"/>
      <c r="PBI55" s="427"/>
      <c r="PBJ55" s="427"/>
      <c r="PBK55" s="143"/>
      <c r="PBL55" s="143"/>
      <c r="PBM55" s="143"/>
      <c r="PBN55" s="143"/>
      <c r="PBO55" s="143"/>
      <c r="PBP55" s="427"/>
      <c r="PBQ55" s="427"/>
      <c r="PBR55" s="427"/>
      <c r="PBS55" s="143"/>
      <c r="PBT55" s="143"/>
      <c r="PBU55" s="143"/>
      <c r="PBV55" s="143"/>
      <c r="PBW55" s="143"/>
      <c r="PBX55" s="427"/>
      <c r="PBY55" s="427"/>
      <c r="PBZ55" s="427"/>
      <c r="PCA55" s="143"/>
      <c r="PCB55" s="143"/>
      <c r="PCC55" s="143"/>
      <c r="PCD55" s="143"/>
      <c r="PCE55" s="143"/>
      <c r="PCF55" s="427"/>
      <c r="PCG55" s="427"/>
      <c r="PCH55" s="427"/>
      <c r="PCI55" s="143"/>
      <c r="PCJ55" s="143"/>
      <c r="PCK55" s="143"/>
      <c r="PCL55" s="143"/>
      <c r="PCM55" s="143"/>
      <c r="PCN55" s="427"/>
      <c r="PCO55" s="427"/>
      <c r="PCP55" s="427"/>
      <c r="PCQ55" s="143"/>
      <c r="PCR55" s="143"/>
      <c r="PCS55" s="143"/>
      <c r="PCT55" s="143"/>
      <c r="PCU55" s="143"/>
      <c r="PCV55" s="427"/>
      <c r="PCW55" s="427"/>
      <c r="PCX55" s="427"/>
      <c r="PCY55" s="143"/>
      <c r="PCZ55" s="143"/>
      <c r="PDA55" s="143"/>
      <c r="PDB55" s="143"/>
      <c r="PDC55" s="143"/>
      <c r="PDD55" s="427"/>
      <c r="PDE55" s="427"/>
      <c r="PDF55" s="427"/>
      <c r="PDG55" s="143"/>
      <c r="PDH55" s="143"/>
      <c r="PDI55" s="143"/>
      <c r="PDJ55" s="143"/>
      <c r="PDK55" s="143"/>
      <c r="PDL55" s="427"/>
      <c r="PDM55" s="427"/>
      <c r="PDN55" s="427"/>
      <c r="PDO55" s="143"/>
      <c r="PDP55" s="143"/>
      <c r="PDQ55" s="143"/>
      <c r="PDR55" s="143"/>
      <c r="PDS55" s="143"/>
      <c r="PDT55" s="427"/>
      <c r="PDU55" s="427"/>
      <c r="PDV55" s="427"/>
      <c r="PDW55" s="143"/>
      <c r="PDX55" s="143"/>
      <c r="PDY55" s="143"/>
      <c r="PDZ55" s="143"/>
      <c r="PEA55" s="143"/>
      <c r="PEB55" s="427"/>
      <c r="PEC55" s="427"/>
      <c r="PED55" s="427"/>
      <c r="PEE55" s="143"/>
      <c r="PEF55" s="143"/>
      <c r="PEG55" s="143"/>
      <c r="PEH55" s="143"/>
      <c r="PEI55" s="143"/>
      <c r="PEJ55" s="427"/>
      <c r="PEK55" s="427"/>
      <c r="PEL55" s="427"/>
      <c r="PEM55" s="143"/>
      <c r="PEN55" s="143"/>
      <c r="PEO55" s="143"/>
      <c r="PEP55" s="143"/>
      <c r="PEQ55" s="143"/>
      <c r="PER55" s="427"/>
      <c r="PES55" s="427"/>
      <c r="PET55" s="427"/>
      <c r="PEU55" s="143"/>
      <c r="PEV55" s="143"/>
      <c r="PEW55" s="143"/>
      <c r="PEX55" s="143"/>
      <c r="PEY55" s="143"/>
      <c r="PEZ55" s="427"/>
      <c r="PFA55" s="427"/>
      <c r="PFB55" s="427"/>
      <c r="PFC55" s="143"/>
      <c r="PFD55" s="143"/>
      <c r="PFE55" s="143"/>
      <c r="PFF55" s="143"/>
      <c r="PFG55" s="143"/>
      <c r="PFH55" s="427"/>
      <c r="PFI55" s="427"/>
      <c r="PFJ55" s="427"/>
      <c r="PFK55" s="143"/>
      <c r="PFL55" s="143"/>
      <c r="PFM55" s="143"/>
      <c r="PFN55" s="143"/>
      <c r="PFO55" s="143"/>
      <c r="PFP55" s="427"/>
      <c r="PFQ55" s="427"/>
      <c r="PFR55" s="427"/>
      <c r="PFS55" s="143"/>
      <c r="PFT55" s="143"/>
      <c r="PFU55" s="143"/>
      <c r="PFV55" s="143"/>
      <c r="PFW55" s="143"/>
      <c r="PFX55" s="427"/>
      <c r="PFY55" s="427"/>
      <c r="PFZ55" s="427"/>
      <c r="PGA55" s="143"/>
      <c r="PGB55" s="143"/>
      <c r="PGC55" s="143"/>
      <c r="PGD55" s="143"/>
      <c r="PGE55" s="143"/>
      <c r="PGF55" s="427"/>
      <c r="PGG55" s="427"/>
      <c r="PGH55" s="427"/>
      <c r="PGI55" s="143"/>
      <c r="PGJ55" s="143"/>
      <c r="PGK55" s="143"/>
      <c r="PGL55" s="143"/>
      <c r="PGM55" s="143"/>
      <c r="PGN55" s="427"/>
      <c r="PGO55" s="427"/>
      <c r="PGP55" s="427"/>
      <c r="PGQ55" s="143"/>
      <c r="PGR55" s="143"/>
      <c r="PGS55" s="143"/>
      <c r="PGT55" s="143"/>
      <c r="PGU55" s="143"/>
      <c r="PGV55" s="427"/>
      <c r="PGW55" s="427"/>
      <c r="PGX55" s="427"/>
      <c r="PGY55" s="143"/>
      <c r="PGZ55" s="143"/>
      <c r="PHA55" s="143"/>
      <c r="PHB55" s="143"/>
      <c r="PHC55" s="143"/>
      <c r="PHD55" s="427"/>
      <c r="PHE55" s="427"/>
      <c r="PHF55" s="427"/>
      <c r="PHG55" s="143"/>
      <c r="PHH55" s="143"/>
      <c r="PHI55" s="143"/>
      <c r="PHJ55" s="143"/>
      <c r="PHK55" s="143"/>
      <c r="PHL55" s="427"/>
      <c r="PHM55" s="427"/>
      <c r="PHN55" s="427"/>
      <c r="PHO55" s="143"/>
      <c r="PHP55" s="143"/>
      <c r="PHQ55" s="143"/>
      <c r="PHR55" s="143"/>
      <c r="PHS55" s="143"/>
      <c r="PHT55" s="427"/>
      <c r="PHU55" s="427"/>
      <c r="PHV55" s="427"/>
      <c r="PHW55" s="143"/>
      <c r="PHX55" s="143"/>
      <c r="PHY55" s="143"/>
      <c r="PHZ55" s="143"/>
      <c r="PIA55" s="143"/>
      <c r="PIB55" s="427"/>
      <c r="PIC55" s="427"/>
      <c r="PID55" s="427"/>
      <c r="PIE55" s="143"/>
      <c r="PIF55" s="143"/>
      <c r="PIG55" s="143"/>
      <c r="PIH55" s="143"/>
      <c r="PII55" s="143"/>
      <c r="PIJ55" s="427"/>
      <c r="PIK55" s="427"/>
      <c r="PIL55" s="427"/>
      <c r="PIM55" s="143"/>
      <c r="PIN55" s="143"/>
      <c r="PIO55" s="143"/>
      <c r="PIP55" s="143"/>
      <c r="PIQ55" s="143"/>
      <c r="PIR55" s="427"/>
      <c r="PIS55" s="427"/>
      <c r="PIT55" s="427"/>
      <c r="PIU55" s="143"/>
      <c r="PIV55" s="143"/>
      <c r="PIW55" s="143"/>
      <c r="PIX55" s="143"/>
      <c r="PIY55" s="143"/>
      <c r="PIZ55" s="427"/>
      <c r="PJA55" s="427"/>
      <c r="PJB55" s="427"/>
      <c r="PJC55" s="143"/>
      <c r="PJD55" s="143"/>
      <c r="PJE55" s="143"/>
      <c r="PJF55" s="143"/>
      <c r="PJG55" s="143"/>
      <c r="PJH55" s="427"/>
      <c r="PJI55" s="427"/>
      <c r="PJJ55" s="427"/>
      <c r="PJK55" s="143"/>
      <c r="PJL55" s="143"/>
      <c r="PJM55" s="143"/>
      <c r="PJN55" s="143"/>
      <c r="PJO55" s="143"/>
      <c r="PJP55" s="427"/>
      <c r="PJQ55" s="427"/>
      <c r="PJR55" s="427"/>
      <c r="PJS55" s="143"/>
      <c r="PJT55" s="143"/>
      <c r="PJU55" s="143"/>
      <c r="PJV55" s="143"/>
      <c r="PJW55" s="143"/>
      <c r="PJX55" s="427"/>
      <c r="PJY55" s="427"/>
      <c r="PJZ55" s="427"/>
      <c r="PKA55" s="143"/>
      <c r="PKB55" s="143"/>
      <c r="PKC55" s="143"/>
      <c r="PKD55" s="143"/>
      <c r="PKE55" s="143"/>
      <c r="PKF55" s="427"/>
      <c r="PKG55" s="427"/>
      <c r="PKH55" s="427"/>
      <c r="PKI55" s="143"/>
      <c r="PKJ55" s="143"/>
      <c r="PKK55" s="143"/>
      <c r="PKL55" s="143"/>
      <c r="PKM55" s="143"/>
      <c r="PKN55" s="427"/>
      <c r="PKO55" s="427"/>
      <c r="PKP55" s="427"/>
      <c r="PKQ55" s="143"/>
      <c r="PKR55" s="143"/>
      <c r="PKS55" s="143"/>
      <c r="PKT55" s="143"/>
      <c r="PKU55" s="143"/>
      <c r="PKV55" s="427"/>
      <c r="PKW55" s="427"/>
      <c r="PKX55" s="427"/>
      <c r="PKY55" s="143"/>
      <c r="PKZ55" s="143"/>
      <c r="PLA55" s="143"/>
      <c r="PLB55" s="143"/>
      <c r="PLC55" s="143"/>
      <c r="PLD55" s="427"/>
      <c r="PLE55" s="427"/>
      <c r="PLF55" s="427"/>
      <c r="PLG55" s="143"/>
      <c r="PLH55" s="143"/>
      <c r="PLI55" s="143"/>
      <c r="PLJ55" s="143"/>
      <c r="PLK55" s="143"/>
      <c r="PLL55" s="427"/>
      <c r="PLM55" s="427"/>
      <c r="PLN55" s="427"/>
      <c r="PLO55" s="143"/>
      <c r="PLP55" s="143"/>
      <c r="PLQ55" s="143"/>
      <c r="PLR55" s="143"/>
      <c r="PLS55" s="143"/>
      <c r="PLT55" s="427"/>
      <c r="PLU55" s="427"/>
      <c r="PLV55" s="427"/>
      <c r="PLW55" s="143"/>
      <c r="PLX55" s="143"/>
      <c r="PLY55" s="143"/>
      <c r="PLZ55" s="143"/>
      <c r="PMA55" s="143"/>
      <c r="PMB55" s="427"/>
      <c r="PMC55" s="427"/>
      <c r="PMD55" s="427"/>
      <c r="PME55" s="143"/>
      <c r="PMF55" s="143"/>
      <c r="PMG55" s="143"/>
      <c r="PMH55" s="143"/>
      <c r="PMI55" s="143"/>
      <c r="PMJ55" s="427"/>
      <c r="PMK55" s="427"/>
      <c r="PML55" s="427"/>
      <c r="PMM55" s="143"/>
      <c r="PMN55" s="143"/>
      <c r="PMO55" s="143"/>
      <c r="PMP55" s="143"/>
      <c r="PMQ55" s="143"/>
      <c r="PMR55" s="427"/>
      <c r="PMS55" s="427"/>
      <c r="PMT55" s="427"/>
      <c r="PMU55" s="143"/>
      <c r="PMV55" s="143"/>
      <c r="PMW55" s="143"/>
      <c r="PMX55" s="143"/>
      <c r="PMY55" s="143"/>
      <c r="PMZ55" s="427"/>
      <c r="PNA55" s="427"/>
      <c r="PNB55" s="427"/>
      <c r="PNC55" s="143"/>
      <c r="PND55" s="143"/>
      <c r="PNE55" s="143"/>
      <c r="PNF55" s="143"/>
      <c r="PNG55" s="143"/>
      <c r="PNH55" s="427"/>
      <c r="PNI55" s="427"/>
      <c r="PNJ55" s="427"/>
      <c r="PNK55" s="143"/>
      <c r="PNL55" s="143"/>
      <c r="PNM55" s="143"/>
      <c r="PNN55" s="143"/>
      <c r="PNO55" s="143"/>
      <c r="PNP55" s="427"/>
      <c r="PNQ55" s="427"/>
      <c r="PNR55" s="427"/>
      <c r="PNS55" s="143"/>
      <c r="PNT55" s="143"/>
      <c r="PNU55" s="143"/>
      <c r="PNV55" s="143"/>
      <c r="PNW55" s="143"/>
      <c r="PNX55" s="427"/>
      <c r="PNY55" s="427"/>
      <c r="PNZ55" s="427"/>
      <c r="POA55" s="143"/>
      <c r="POB55" s="143"/>
      <c r="POC55" s="143"/>
      <c r="POD55" s="143"/>
      <c r="POE55" s="143"/>
      <c r="POF55" s="427"/>
      <c r="POG55" s="427"/>
      <c r="POH55" s="427"/>
      <c r="POI55" s="143"/>
      <c r="POJ55" s="143"/>
      <c r="POK55" s="143"/>
      <c r="POL55" s="143"/>
      <c r="POM55" s="143"/>
      <c r="PON55" s="427"/>
      <c r="POO55" s="427"/>
      <c r="POP55" s="427"/>
      <c r="POQ55" s="143"/>
      <c r="POR55" s="143"/>
      <c r="POS55" s="143"/>
      <c r="POT55" s="143"/>
      <c r="POU55" s="143"/>
      <c r="POV55" s="427"/>
      <c r="POW55" s="427"/>
      <c r="POX55" s="427"/>
      <c r="POY55" s="143"/>
      <c r="POZ55" s="143"/>
      <c r="PPA55" s="143"/>
      <c r="PPB55" s="143"/>
      <c r="PPC55" s="143"/>
      <c r="PPD55" s="427"/>
      <c r="PPE55" s="427"/>
      <c r="PPF55" s="427"/>
      <c r="PPG55" s="143"/>
      <c r="PPH55" s="143"/>
      <c r="PPI55" s="143"/>
      <c r="PPJ55" s="143"/>
      <c r="PPK55" s="143"/>
      <c r="PPL55" s="427"/>
      <c r="PPM55" s="427"/>
      <c r="PPN55" s="427"/>
      <c r="PPO55" s="143"/>
      <c r="PPP55" s="143"/>
      <c r="PPQ55" s="143"/>
      <c r="PPR55" s="143"/>
      <c r="PPS55" s="143"/>
      <c r="PPT55" s="427"/>
      <c r="PPU55" s="427"/>
      <c r="PPV55" s="427"/>
      <c r="PPW55" s="143"/>
      <c r="PPX55" s="143"/>
      <c r="PPY55" s="143"/>
      <c r="PPZ55" s="143"/>
      <c r="PQA55" s="143"/>
      <c r="PQB55" s="427"/>
      <c r="PQC55" s="427"/>
      <c r="PQD55" s="427"/>
      <c r="PQE55" s="143"/>
      <c r="PQF55" s="143"/>
      <c r="PQG55" s="143"/>
      <c r="PQH55" s="143"/>
      <c r="PQI55" s="143"/>
      <c r="PQJ55" s="427"/>
      <c r="PQK55" s="427"/>
      <c r="PQL55" s="427"/>
      <c r="PQM55" s="143"/>
      <c r="PQN55" s="143"/>
      <c r="PQO55" s="143"/>
      <c r="PQP55" s="143"/>
      <c r="PQQ55" s="143"/>
      <c r="PQR55" s="427"/>
      <c r="PQS55" s="427"/>
      <c r="PQT55" s="427"/>
      <c r="PQU55" s="143"/>
      <c r="PQV55" s="143"/>
      <c r="PQW55" s="143"/>
      <c r="PQX55" s="143"/>
      <c r="PQY55" s="143"/>
      <c r="PQZ55" s="427"/>
      <c r="PRA55" s="427"/>
      <c r="PRB55" s="427"/>
      <c r="PRC55" s="143"/>
      <c r="PRD55" s="143"/>
      <c r="PRE55" s="143"/>
      <c r="PRF55" s="143"/>
      <c r="PRG55" s="143"/>
      <c r="PRH55" s="427"/>
      <c r="PRI55" s="427"/>
      <c r="PRJ55" s="427"/>
      <c r="PRK55" s="143"/>
      <c r="PRL55" s="143"/>
      <c r="PRM55" s="143"/>
      <c r="PRN55" s="143"/>
      <c r="PRO55" s="143"/>
      <c r="PRP55" s="427"/>
      <c r="PRQ55" s="427"/>
      <c r="PRR55" s="427"/>
      <c r="PRS55" s="143"/>
      <c r="PRT55" s="143"/>
      <c r="PRU55" s="143"/>
      <c r="PRV55" s="143"/>
      <c r="PRW55" s="143"/>
      <c r="PRX55" s="427"/>
      <c r="PRY55" s="427"/>
      <c r="PRZ55" s="427"/>
      <c r="PSA55" s="143"/>
      <c r="PSB55" s="143"/>
      <c r="PSC55" s="143"/>
      <c r="PSD55" s="143"/>
      <c r="PSE55" s="143"/>
      <c r="PSF55" s="427"/>
      <c r="PSG55" s="427"/>
      <c r="PSH55" s="427"/>
      <c r="PSI55" s="143"/>
      <c r="PSJ55" s="143"/>
      <c r="PSK55" s="143"/>
      <c r="PSL55" s="143"/>
      <c r="PSM55" s="143"/>
      <c r="PSN55" s="427"/>
      <c r="PSO55" s="427"/>
      <c r="PSP55" s="427"/>
      <c r="PSQ55" s="143"/>
      <c r="PSR55" s="143"/>
      <c r="PSS55" s="143"/>
      <c r="PST55" s="143"/>
      <c r="PSU55" s="143"/>
      <c r="PSV55" s="427"/>
      <c r="PSW55" s="427"/>
      <c r="PSX55" s="427"/>
      <c r="PSY55" s="143"/>
      <c r="PSZ55" s="143"/>
      <c r="PTA55" s="143"/>
      <c r="PTB55" s="143"/>
      <c r="PTC55" s="143"/>
      <c r="PTD55" s="427"/>
      <c r="PTE55" s="427"/>
      <c r="PTF55" s="427"/>
      <c r="PTG55" s="143"/>
      <c r="PTH55" s="143"/>
      <c r="PTI55" s="143"/>
      <c r="PTJ55" s="143"/>
      <c r="PTK55" s="143"/>
      <c r="PTL55" s="427"/>
      <c r="PTM55" s="427"/>
      <c r="PTN55" s="427"/>
      <c r="PTO55" s="143"/>
      <c r="PTP55" s="143"/>
      <c r="PTQ55" s="143"/>
      <c r="PTR55" s="143"/>
      <c r="PTS55" s="143"/>
      <c r="PTT55" s="427"/>
      <c r="PTU55" s="427"/>
      <c r="PTV55" s="427"/>
      <c r="PTW55" s="143"/>
      <c r="PTX55" s="143"/>
      <c r="PTY55" s="143"/>
      <c r="PTZ55" s="143"/>
      <c r="PUA55" s="143"/>
      <c r="PUB55" s="427"/>
      <c r="PUC55" s="427"/>
      <c r="PUD55" s="427"/>
      <c r="PUE55" s="143"/>
      <c r="PUF55" s="143"/>
      <c r="PUG55" s="143"/>
      <c r="PUH55" s="143"/>
      <c r="PUI55" s="143"/>
      <c r="PUJ55" s="427"/>
      <c r="PUK55" s="427"/>
      <c r="PUL55" s="427"/>
      <c r="PUM55" s="143"/>
      <c r="PUN55" s="143"/>
      <c r="PUO55" s="143"/>
      <c r="PUP55" s="143"/>
      <c r="PUQ55" s="143"/>
      <c r="PUR55" s="427"/>
      <c r="PUS55" s="427"/>
      <c r="PUT55" s="427"/>
      <c r="PUU55" s="143"/>
      <c r="PUV55" s="143"/>
      <c r="PUW55" s="143"/>
      <c r="PUX55" s="143"/>
      <c r="PUY55" s="143"/>
      <c r="PUZ55" s="427"/>
      <c r="PVA55" s="427"/>
      <c r="PVB55" s="427"/>
      <c r="PVC55" s="143"/>
      <c r="PVD55" s="143"/>
      <c r="PVE55" s="143"/>
      <c r="PVF55" s="143"/>
      <c r="PVG55" s="143"/>
      <c r="PVH55" s="427"/>
      <c r="PVI55" s="427"/>
      <c r="PVJ55" s="427"/>
      <c r="PVK55" s="143"/>
      <c r="PVL55" s="143"/>
      <c r="PVM55" s="143"/>
      <c r="PVN55" s="143"/>
      <c r="PVO55" s="143"/>
      <c r="PVP55" s="427"/>
      <c r="PVQ55" s="427"/>
      <c r="PVR55" s="427"/>
      <c r="PVS55" s="143"/>
      <c r="PVT55" s="143"/>
      <c r="PVU55" s="143"/>
      <c r="PVV55" s="143"/>
      <c r="PVW55" s="143"/>
      <c r="PVX55" s="427"/>
      <c r="PVY55" s="427"/>
      <c r="PVZ55" s="427"/>
      <c r="PWA55" s="143"/>
      <c r="PWB55" s="143"/>
      <c r="PWC55" s="143"/>
      <c r="PWD55" s="143"/>
      <c r="PWE55" s="143"/>
      <c r="PWF55" s="427"/>
      <c r="PWG55" s="427"/>
      <c r="PWH55" s="427"/>
      <c r="PWI55" s="143"/>
      <c r="PWJ55" s="143"/>
      <c r="PWK55" s="143"/>
      <c r="PWL55" s="143"/>
      <c r="PWM55" s="143"/>
      <c r="PWN55" s="427"/>
      <c r="PWO55" s="427"/>
      <c r="PWP55" s="427"/>
      <c r="PWQ55" s="143"/>
      <c r="PWR55" s="143"/>
      <c r="PWS55" s="143"/>
      <c r="PWT55" s="143"/>
      <c r="PWU55" s="143"/>
      <c r="PWV55" s="427"/>
      <c r="PWW55" s="427"/>
      <c r="PWX55" s="427"/>
      <c r="PWY55" s="143"/>
      <c r="PWZ55" s="143"/>
      <c r="PXA55" s="143"/>
      <c r="PXB55" s="143"/>
      <c r="PXC55" s="143"/>
      <c r="PXD55" s="427"/>
      <c r="PXE55" s="427"/>
      <c r="PXF55" s="427"/>
      <c r="PXG55" s="143"/>
      <c r="PXH55" s="143"/>
      <c r="PXI55" s="143"/>
      <c r="PXJ55" s="143"/>
      <c r="PXK55" s="143"/>
      <c r="PXL55" s="427"/>
      <c r="PXM55" s="427"/>
      <c r="PXN55" s="427"/>
      <c r="PXO55" s="143"/>
      <c r="PXP55" s="143"/>
      <c r="PXQ55" s="143"/>
      <c r="PXR55" s="143"/>
      <c r="PXS55" s="143"/>
      <c r="PXT55" s="427"/>
      <c r="PXU55" s="427"/>
      <c r="PXV55" s="427"/>
      <c r="PXW55" s="143"/>
      <c r="PXX55" s="143"/>
      <c r="PXY55" s="143"/>
      <c r="PXZ55" s="143"/>
      <c r="PYA55" s="143"/>
      <c r="PYB55" s="427"/>
      <c r="PYC55" s="427"/>
      <c r="PYD55" s="427"/>
      <c r="PYE55" s="143"/>
      <c r="PYF55" s="143"/>
      <c r="PYG55" s="143"/>
      <c r="PYH55" s="143"/>
      <c r="PYI55" s="143"/>
      <c r="PYJ55" s="427"/>
      <c r="PYK55" s="427"/>
      <c r="PYL55" s="427"/>
      <c r="PYM55" s="143"/>
      <c r="PYN55" s="143"/>
      <c r="PYO55" s="143"/>
      <c r="PYP55" s="143"/>
      <c r="PYQ55" s="143"/>
      <c r="PYR55" s="427"/>
      <c r="PYS55" s="427"/>
      <c r="PYT55" s="427"/>
      <c r="PYU55" s="143"/>
      <c r="PYV55" s="143"/>
      <c r="PYW55" s="143"/>
      <c r="PYX55" s="143"/>
      <c r="PYY55" s="143"/>
      <c r="PYZ55" s="427"/>
      <c r="PZA55" s="427"/>
      <c r="PZB55" s="427"/>
      <c r="PZC55" s="143"/>
      <c r="PZD55" s="143"/>
      <c r="PZE55" s="143"/>
      <c r="PZF55" s="143"/>
      <c r="PZG55" s="143"/>
      <c r="PZH55" s="427"/>
      <c r="PZI55" s="427"/>
      <c r="PZJ55" s="427"/>
      <c r="PZK55" s="143"/>
      <c r="PZL55" s="143"/>
      <c r="PZM55" s="143"/>
      <c r="PZN55" s="143"/>
      <c r="PZO55" s="143"/>
      <c r="PZP55" s="427"/>
      <c r="PZQ55" s="427"/>
      <c r="PZR55" s="427"/>
      <c r="PZS55" s="143"/>
      <c r="PZT55" s="143"/>
      <c r="PZU55" s="143"/>
      <c r="PZV55" s="143"/>
      <c r="PZW55" s="143"/>
      <c r="PZX55" s="427"/>
      <c r="PZY55" s="427"/>
      <c r="PZZ55" s="427"/>
      <c r="QAA55" s="143"/>
      <c r="QAB55" s="143"/>
      <c r="QAC55" s="143"/>
      <c r="QAD55" s="143"/>
      <c r="QAE55" s="143"/>
      <c r="QAF55" s="427"/>
      <c r="QAG55" s="427"/>
      <c r="QAH55" s="427"/>
      <c r="QAI55" s="143"/>
      <c r="QAJ55" s="143"/>
      <c r="QAK55" s="143"/>
      <c r="QAL55" s="143"/>
      <c r="QAM55" s="143"/>
      <c r="QAN55" s="427"/>
      <c r="QAO55" s="427"/>
      <c r="QAP55" s="427"/>
      <c r="QAQ55" s="143"/>
      <c r="QAR55" s="143"/>
      <c r="QAS55" s="143"/>
      <c r="QAT55" s="143"/>
      <c r="QAU55" s="143"/>
      <c r="QAV55" s="427"/>
      <c r="QAW55" s="427"/>
      <c r="QAX55" s="427"/>
      <c r="QAY55" s="143"/>
      <c r="QAZ55" s="143"/>
      <c r="QBA55" s="143"/>
      <c r="QBB55" s="143"/>
      <c r="QBC55" s="143"/>
      <c r="QBD55" s="427"/>
      <c r="QBE55" s="427"/>
      <c r="QBF55" s="427"/>
      <c r="QBG55" s="143"/>
      <c r="QBH55" s="143"/>
      <c r="QBI55" s="143"/>
      <c r="QBJ55" s="143"/>
      <c r="QBK55" s="143"/>
      <c r="QBL55" s="427"/>
      <c r="QBM55" s="427"/>
      <c r="QBN55" s="427"/>
      <c r="QBO55" s="143"/>
      <c r="QBP55" s="143"/>
      <c r="QBQ55" s="143"/>
      <c r="QBR55" s="143"/>
      <c r="QBS55" s="143"/>
      <c r="QBT55" s="427"/>
      <c r="QBU55" s="427"/>
      <c r="QBV55" s="427"/>
      <c r="QBW55" s="143"/>
      <c r="QBX55" s="143"/>
      <c r="QBY55" s="143"/>
      <c r="QBZ55" s="143"/>
      <c r="QCA55" s="143"/>
      <c r="QCB55" s="427"/>
      <c r="QCC55" s="427"/>
      <c r="QCD55" s="427"/>
      <c r="QCE55" s="143"/>
      <c r="QCF55" s="143"/>
      <c r="QCG55" s="143"/>
      <c r="QCH55" s="143"/>
      <c r="QCI55" s="143"/>
      <c r="QCJ55" s="427"/>
      <c r="QCK55" s="427"/>
      <c r="QCL55" s="427"/>
      <c r="QCM55" s="143"/>
      <c r="QCN55" s="143"/>
      <c r="QCO55" s="143"/>
      <c r="QCP55" s="143"/>
      <c r="QCQ55" s="143"/>
      <c r="QCR55" s="427"/>
      <c r="QCS55" s="427"/>
      <c r="QCT55" s="427"/>
      <c r="QCU55" s="143"/>
      <c r="QCV55" s="143"/>
      <c r="QCW55" s="143"/>
      <c r="QCX55" s="143"/>
      <c r="QCY55" s="143"/>
      <c r="QCZ55" s="427"/>
      <c r="QDA55" s="427"/>
      <c r="QDB55" s="427"/>
      <c r="QDC55" s="143"/>
      <c r="QDD55" s="143"/>
      <c r="QDE55" s="143"/>
      <c r="QDF55" s="143"/>
      <c r="QDG55" s="143"/>
      <c r="QDH55" s="427"/>
      <c r="QDI55" s="427"/>
      <c r="QDJ55" s="427"/>
      <c r="QDK55" s="143"/>
      <c r="QDL55" s="143"/>
      <c r="QDM55" s="143"/>
      <c r="QDN55" s="143"/>
      <c r="QDO55" s="143"/>
      <c r="QDP55" s="427"/>
      <c r="QDQ55" s="427"/>
      <c r="QDR55" s="427"/>
      <c r="QDS55" s="143"/>
      <c r="QDT55" s="143"/>
      <c r="QDU55" s="143"/>
      <c r="QDV55" s="143"/>
      <c r="QDW55" s="143"/>
      <c r="QDX55" s="427"/>
      <c r="QDY55" s="427"/>
      <c r="QDZ55" s="427"/>
      <c r="QEA55" s="143"/>
      <c r="QEB55" s="143"/>
      <c r="QEC55" s="143"/>
      <c r="QED55" s="143"/>
      <c r="QEE55" s="143"/>
      <c r="QEF55" s="427"/>
      <c r="QEG55" s="427"/>
      <c r="QEH55" s="427"/>
      <c r="QEI55" s="143"/>
      <c r="QEJ55" s="143"/>
      <c r="QEK55" s="143"/>
      <c r="QEL55" s="143"/>
      <c r="QEM55" s="143"/>
      <c r="QEN55" s="427"/>
      <c r="QEO55" s="427"/>
      <c r="QEP55" s="427"/>
      <c r="QEQ55" s="143"/>
      <c r="QER55" s="143"/>
      <c r="QES55" s="143"/>
      <c r="QET55" s="143"/>
      <c r="QEU55" s="143"/>
      <c r="QEV55" s="427"/>
      <c r="QEW55" s="427"/>
      <c r="QEX55" s="427"/>
      <c r="QEY55" s="143"/>
      <c r="QEZ55" s="143"/>
      <c r="QFA55" s="143"/>
      <c r="QFB55" s="143"/>
      <c r="QFC55" s="143"/>
      <c r="QFD55" s="427"/>
      <c r="QFE55" s="427"/>
      <c r="QFF55" s="427"/>
      <c r="QFG55" s="143"/>
      <c r="QFH55" s="143"/>
      <c r="QFI55" s="143"/>
      <c r="QFJ55" s="143"/>
      <c r="QFK55" s="143"/>
      <c r="QFL55" s="427"/>
      <c r="QFM55" s="427"/>
      <c r="QFN55" s="427"/>
      <c r="QFO55" s="143"/>
      <c r="QFP55" s="143"/>
      <c r="QFQ55" s="143"/>
      <c r="QFR55" s="143"/>
      <c r="QFS55" s="143"/>
      <c r="QFT55" s="427"/>
      <c r="QFU55" s="427"/>
      <c r="QFV55" s="427"/>
      <c r="QFW55" s="143"/>
      <c r="QFX55" s="143"/>
      <c r="QFY55" s="143"/>
      <c r="QFZ55" s="143"/>
      <c r="QGA55" s="143"/>
      <c r="QGB55" s="427"/>
      <c r="QGC55" s="427"/>
      <c r="QGD55" s="427"/>
      <c r="QGE55" s="143"/>
      <c r="QGF55" s="143"/>
      <c r="QGG55" s="143"/>
      <c r="QGH55" s="143"/>
      <c r="QGI55" s="143"/>
      <c r="QGJ55" s="427"/>
      <c r="QGK55" s="427"/>
      <c r="QGL55" s="427"/>
      <c r="QGM55" s="143"/>
      <c r="QGN55" s="143"/>
      <c r="QGO55" s="143"/>
      <c r="QGP55" s="143"/>
      <c r="QGQ55" s="143"/>
      <c r="QGR55" s="427"/>
      <c r="QGS55" s="427"/>
      <c r="QGT55" s="427"/>
      <c r="QGU55" s="143"/>
      <c r="QGV55" s="143"/>
      <c r="QGW55" s="143"/>
      <c r="QGX55" s="143"/>
      <c r="QGY55" s="143"/>
      <c r="QGZ55" s="427"/>
      <c r="QHA55" s="427"/>
      <c r="QHB55" s="427"/>
      <c r="QHC55" s="143"/>
      <c r="QHD55" s="143"/>
      <c r="QHE55" s="143"/>
      <c r="QHF55" s="143"/>
      <c r="QHG55" s="143"/>
      <c r="QHH55" s="427"/>
      <c r="QHI55" s="427"/>
      <c r="QHJ55" s="427"/>
      <c r="QHK55" s="143"/>
      <c r="QHL55" s="143"/>
      <c r="QHM55" s="143"/>
      <c r="QHN55" s="143"/>
      <c r="QHO55" s="143"/>
      <c r="QHP55" s="427"/>
      <c r="QHQ55" s="427"/>
      <c r="QHR55" s="427"/>
      <c r="QHS55" s="143"/>
      <c r="QHT55" s="143"/>
      <c r="QHU55" s="143"/>
      <c r="QHV55" s="143"/>
      <c r="QHW55" s="143"/>
      <c r="QHX55" s="427"/>
      <c r="QHY55" s="427"/>
      <c r="QHZ55" s="427"/>
      <c r="QIA55" s="143"/>
      <c r="QIB55" s="143"/>
      <c r="QIC55" s="143"/>
      <c r="QID55" s="143"/>
      <c r="QIE55" s="143"/>
      <c r="QIF55" s="427"/>
      <c r="QIG55" s="427"/>
      <c r="QIH55" s="427"/>
      <c r="QII55" s="143"/>
      <c r="QIJ55" s="143"/>
      <c r="QIK55" s="143"/>
      <c r="QIL55" s="143"/>
      <c r="QIM55" s="143"/>
      <c r="QIN55" s="427"/>
      <c r="QIO55" s="427"/>
      <c r="QIP55" s="427"/>
      <c r="QIQ55" s="143"/>
      <c r="QIR55" s="143"/>
      <c r="QIS55" s="143"/>
      <c r="QIT55" s="143"/>
      <c r="QIU55" s="143"/>
      <c r="QIV55" s="427"/>
      <c r="QIW55" s="427"/>
      <c r="QIX55" s="427"/>
      <c r="QIY55" s="143"/>
      <c r="QIZ55" s="143"/>
      <c r="QJA55" s="143"/>
      <c r="QJB55" s="143"/>
      <c r="QJC55" s="143"/>
      <c r="QJD55" s="427"/>
      <c r="QJE55" s="427"/>
      <c r="QJF55" s="427"/>
      <c r="QJG55" s="143"/>
      <c r="QJH55" s="143"/>
      <c r="QJI55" s="143"/>
      <c r="QJJ55" s="143"/>
      <c r="QJK55" s="143"/>
      <c r="QJL55" s="427"/>
      <c r="QJM55" s="427"/>
      <c r="QJN55" s="427"/>
      <c r="QJO55" s="143"/>
      <c r="QJP55" s="143"/>
      <c r="QJQ55" s="143"/>
      <c r="QJR55" s="143"/>
      <c r="QJS55" s="143"/>
      <c r="QJT55" s="427"/>
      <c r="QJU55" s="427"/>
      <c r="QJV55" s="427"/>
      <c r="QJW55" s="143"/>
      <c r="QJX55" s="143"/>
      <c r="QJY55" s="143"/>
      <c r="QJZ55" s="143"/>
      <c r="QKA55" s="143"/>
      <c r="QKB55" s="427"/>
      <c r="QKC55" s="427"/>
      <c r="QKD55" s="427"/>
      <c r="QKE55" s="143"/>
      <c r="QKF55" s="143"/>
      <c r="QKG55" s="143"/>
      <c r="QKH55" s="143"/>
      <c r="QKI55" s="143"/>
      <c r="QKJ55" s="427"/>
      <c r="QKK55" s="427"/>
      <c r="QKL55" s="427"/>
      <c r="QKM55" s="143"/>
      <c r="QKN55" s="143"/>
      <c r="QKO55" s="143"/>
      <c r="QKP55" s="143"/>
      <c r="QKQ55" s="143"/>
      <c r="QKR55" s="427"/>
      <c r="QKS55" s="427"/>
      <c r="QKT55" s="427"/>
      <c r="QKU55" s="143"/>
      <c r="QKV55" s="143"/>
      <c r="QKW55" s="143"/>
      <c r="QKX55" s="143"/>
      <c r="QKY55" s="143"/>
      <c r="QKZ55" s="427"/>
      <c r="QLA55" s="427"/>
      <c r="QLB55" s="427"/>
      <c r="QLC55" s="143"/>
      <c r="QLD55" s="143"/>
      <c r="QLE55" s="143"/>
      <c r="QLF55" s="143"/>
      <c r="QLG55" s="143"/>
      <c r="QLH55" s="427"/>
      <c r="QLI55" s="427"/>
      <c r="QLJ55" s="427"/>
      <c r="QLK55" s="143"/>
      <c r="QLL55" s="143"/>
      <c r="QLM55" s="143"/>
      <c r="QLN55" s="143"/>
      <c r="QLO55" s="143"/>
      <c r="QLP55" s="427"/>
      <c r="QLQ55" s="427"/>
      <c r="QLR55" s="427"/>
      <c r="QLS55" s="143"/>
      <c r="QLT55" s="143"/>
      <c r="QLU55" s="143"/>
      <c r="QLV55" s="143"/>
      <c r="QLW55" s="143"/>
      <c r="QLX55" s="427"/>
      <c r="QLY55" s="427"/>
      <c r="QLZ55" s="427"/>
      <c r="QMA55" s="143"/>
      <c r="QMB55" s="143"/>
      <c r="QMC55" s="143"/>
      <c r="QMD55" s="143"/>
      <c r="QME55" s="143"/>
      <c r="QMF55" s="427"/>
      <c r="QMG55" s="427"/>
      <c r="QMH55" s="427"/>
      <c r="QMI55" s="143"/>
      <c r="QMJ55" s="143"/>
      <c r="QMK55" s="143"/>
      <c r="QML55" s="143"/>
      <c r="QMM55" s="143"/>
      <c r="QMN55" s="427"/>
      <c r="QMO55" s="427"/>
      <c r="QMP55" s="427"/>
      <c r="QMQ55" s="143"/>
      <c r="QMR55" s="143"/>
      <c r="QMS55" s="143"/>
      <c r="QMT55" s="143"/>
      <c r="QMU55" s="143"/>
      <c r="QMV55" s="427"/>
      <c r="QMW55" s="427"/>
      <c r="QMX55" s="427"/>
      <c r="QMY55" s="143"/>
      <c r="QMZ55" s="143"/>
      <c r="QNA55" s="143"/>
      <c r="QNB55" s="143"/>
      <c r="QNC55" s="143"/>
      <c r="QND55" s="427"/>
      <c r="QNE55" s="427"/>
      <c r="QNF55" s="427"/>
      <c r="QNG55" s="143"/>
      <c r="QNH55" s="143"/>
      <c r="QNI55" s="143"/>
      <c r="QNJ55" s="143"/>
      <c r="QNK55" s="143"/>
      <c r="QNL55" s="427"/>
      <c r="QNM55" s="427"/>
      <c r="QNN55" s="427"/>
      <c r="QNO55" s="143"/>
      <c r="QNP55" s="143"/>
      <c r="QNQ55" s="143"/>
      <c r="QNR55" s="143"/>
      <c r="QNS55" s="143"/>
      <c r="QNT55" s="427"/>
      <c r="QNU55" s="427"/>
      <c r="QNV55" s="427"/>
      <c r="QNW55" s="143"/>
      <c r="QNX55" s="143"/>
      <c r="QNY55" s="143"/>
      <c r="QNZ55" s="143"/>
      <c r="QOA55" s="143"/>
      <c r="QOB55" s="427"/>
      <c r="QOC55" s="427"/>
      <c r="QOD55" s="427"/>
      <c r="QOE55" s="143"/>
      <c r="QOF55" s="143"/>
      <c r="QOG55" s="143"/>
      <c r="QOH55" s="143"/>
      <c r="QOI55" s="143"/>
      <c r="QOJ55" s="427"/>
      <c r="QOK55" s="427"/>
      <c r="QOL55" s="427"/>
      <c r="QOM55" s="143"/>
      <c r="QON55" s="143"/>
      <c r="QOO55" s="143"/>
      <c r="QOP55" s="143"/>
      <c r="QOQ55" s="143"/>
      <c r="QOR55" s="427"/>
      <c r="QOS55" s="427"/>
      <c r="QOT55" s="427"/>
      <c r="QOU55" s="143"/>
      <c r="QOV55" s="143"/>
      <c r="QOW55" s="143"/>
      <c r="QOX55" s="143"/>
      <c r="QOY55" s="143"/>
      <c r="QOZ55" s="427"/>
      <c r="QPA55" s="427"/>
      <c r="QPB55" s="427"/>
      <c r="QPC55" s="143"/>
      <c r="QPD55" s="143"/>
      <c r="QPE55" s="143"/>
      <c r="QPF55" s="143"/>
      <c r="QPG55" s="143"/>
      <c r="QPH55" s="427"/>
      <c r="QPI55" s="427"/>
      <c r="QPJ55" s="427"/>
      <c r="QPK55" s="143"/>
      <c r="QPL55" s="143"/>
      <c r="QPM55" s="143"/>
      <c r="QPN55" s="143"/>
      <c r="QPO55" s="143"/>
      <c r="QPP55" s="427"/>
      <c r="QPQ55" s="427"/>
      <c r="QPR55" s="427"/>
      <c r="QPS55" s="143"/>
      <c r="QPT55" s="143"/>
      <c r="QPU55" s="143"/>
      <c r="QPV55" s="143"/>
      <c r="QPW55" s="143"/>
      <c r="QPX55" s="427"/>
      <c r="QPY55" s="427"/>
      <c r="QPZ55" s="427"/>
      <c r="QQA55" s="143"/>
      <c r="QQB55" s="143"/>
      <c r="QQC55" s="143"/>
      <c r="QQD55" s="143"/>
      <c r="QQE55" s="143"/>
      <c r="QQF55" s="427"/>
      <c r="QQG55" s="427"/>
      <c r="QQH55" s="427"/>
      <c r="QQI55" s="143"/>
      <c r="QQJ55" s="143"/>
      <c r="QQK55" s="143"/>
      <c r="QQL55" s="143"/>
      <c r="QQM55" s="143"/>
      <c r="QQN55" s="427"/>
      <c r="QQO55" s="427"/>
      <c r="QQP55" s="427"/>
      <c r="QQQ55" s="143"/>
      <c r="QQR55" s="143"/>
      <c r="QQS55" s="143"/>
      <c r="QQT55" s="143"/>
      <c r="QQU55" s="143"/>
      <c r="QQV55" s="427"/>
      <c r="QQW55" s="427"/>
      <c r="QQX55" s="427"/>
      <c r="QQY55" s="143"/>
      <c r="QQZ55" s="143"/>
      <c r="QRA55" s="143"/>
      <c r="QRB55" s="143"/>
      <c r="QRC55" s="143"/>
      <c r="QRD55" s="427"/>
      <c r="QRE55" s="427"/>
      <c r="QRF55" s="427"/>
      <c r="QRG55" s="143"/>
      <c r="QRH55" s="143"/>
      <c r="QRI55" s="143"/>
      <c r="QRJ55" s="143"/>
      <c r="QRK55" s="143"/>
      <c r="QRL55" s="427"/>
      <c r="QRM55" s="427"/>
      <c r="QRN55" s="427"/>
      <c r="QRO55" s="143"/>
      <c r="QRP55" s="143"/>
      <c r="QRQ55" s="143"/>
      <c r="QRR55" s="143"/>
      <c r="QRS55" s="143"/>
      <c r="QRT55" s="427"/>
      <c r="QRU55" s="427"/>
      <c r="QRV55" s="427"/>
      <c r="QRW55" s="143"/>
      <c r="QRX55" s="143"/>
      <c r="QRY55" s="143"/>
      <c r="QRZ55" s="143"/>
      <c r="QSA55" s="143"/>
      <c r="QSB55" s="427"/>
      <c r="QSC55" s="427"/>
      <c r="QSD55" s="427"/>
      <c r="QSE55" s="143"/>
      <c r="QSF55" s="143"/>
      <c r="QSG55" s="143"/>
      <c r="QSH55" s="143"/>
      <c r="QSI55" s="143"/>
      <c r="QSJ55" s="427"/>
      <c r="QSK55" s="427"/>
      <c r="QSL55" s="427"/>
      <c r="QSM55" s="143"/>
      <c r="QSN55" s="143"/>
      <c r="QSO55" s="143"/>
      <c r="QSP55" s="143"/>
      <c r="QSQ55" s="143"/>
      <c r="QSR55" s="427"/>
      <c r="QSS55" s="427"/>
      <c r="QST55" s="427"/>
      <c r="QSU55" s="143"/>
      <c r="QSV55" s="143"/>
      <c r="QSW55" s="143"/>
      <c r="QSX55" s="143"/>
      <c r="QSY55" s="143"/>
      <c r="QSZ55" s="427"/>
      <c r="QTA55" s="427"/>
      <c r="QTB55" s="427"/>
      <c r="QTC55" s="143"/>
      <c r="QTD55" s="143"/>
      <c r="QTE55" s="143"/>
      <c r="QTF55" s="143"/>
      <c r="QTG55" s="143"/>
      <c r="QTH55" s="427"/>
      <c r="QTI55" s="427"/>
      <c r="QTJ55" s="427"/>
      <c r="QTK55" s="143"/>
      <c r="QTL55" s="143"/>
      <c r="QTM55" s="143"/>
      <c r="QTN55" s="143"/>
      <c r="QTO55" s="143"/>
      <c r="QTP55" s="427"/>
      <c r="QTQ55" s="427"/>
      <c r="QTR55" s="427"/>
      <c r="QTS55" s="143"/>
      <c r="QTT55" s="143"/>
      <c r="QTU55" s="143"/>
      <c r="QTV55" s="143"/>
      <c r="QTW55" s="143"/>
      <c r="QTX55" s="427"/>
      <c r="QTY55" s="427"/>
      <c r="QTZ55" s="427"/>
      <c r="QUA55" s="143"/>
      <c r="QUB55" s="143"/>
      <c r="QUC55" s="143"/>
      <c r="QUD55" s="143"/>
      <c r="QUE55" s="143"/>
      <c r="QUF55" s="427"/>
      <c r="QUG55" s="427"/>
      <c r="QUH55" s="427"/>
      <c r="QUI55" s="143"/>
      <c r="QUJ55" s="143"/>
      <c r="QUK55" s="143"/>
      <c r="QUL55" s="143"/>
      <c r="QUM55" s="143"/>
      <c r="QUN55" s="427"/>
      <c r="QUO55" s="427"/>
      <c r="QUP55" s="427"/>
      <c r="QUQ55" s="143"/>
      <c r="QUR55" s="143"/>
      <c r="QUS55" s="143"/>
      <c r="QUT55" s="143"/>
      <c r="QUU55" s="143"/>
      <c r="QUV55" s="427"/>
      <c r="QUW55" s="427"/>
      <c r="QUX55" s="427"/>
      <c r="QUY55" s="143"/>
      <c r="QUZ55" s="143"/>
      <c r="QVA55" s="143"/>
      <c r="QVB55" s="143"/>
      <c r="QVC55" s="143"/>
      <c r="QVD55" s="427"/>
      <c r="QVE55" s="427"/>
      <c r="QVF55" s="427"/>
      <c r="QVG55" s="143"/>
      <c r="QVH55" s="143"/>
      <c r="QVI55" s="143"/>
      <c r="QVJ55" s="143"/>
      <c r="QVK55" s="143"/>
      <c r="QVL55" s="427"/>
      <c r="QVM55" s="427"/>
      <c r="QVN55" s="427"/>
      <c r="QVO55" s="143"/>
      <c r="QVP55" s="143"/>
      <c r="QVQ55" s="143"/>
      <c r="QVR55" s="143"/>
      <c r="QVS55" s="143"/>
      <c r="QVT55" s="427"/>
      <c r="QVU55" s="427"/>
      <c r="QVV55" s="427"/>
      <c r="QVW55" s="143"/>
      <c r="QVX55" s="143"/>
      <c r="QVY55" s="143"/>
      <c r="QVZ55" s="143"/>
      <c r="QWA55" s="143"/>
      <c r="QWB55" s="427"/>
      <c r="QWC55" s="427"/>
      <c r="QWD55" s="427"/>
      <c r="QWE55" s="143"/>
      <c r="QWF55" s="143"/>
      <c r="QWG55" s="143"/>
      <c r="QWH55" s="143"/>
      <c r="QWI55" s="143"/>
      <c r="QWJ55" s="427"/>
      <c r="QWK55" s="427"/>
      <c r="QWL55" s="427"/>
      <c r="QWM55" s="143"/>
      <c r="QWN55" s="143"/>
      <c r="QWO55" s="143"/>
      <c r="QWP55" s="143"/>
      <c r="QWQ55" s="143"/>
      <c r="QWR55" s="427"/>
      <c r="QWS55" s="427"/>
      <c r="QWT55" s="427"/>
      <c r="QWU55" s="143"/>
      <c r="QWV55" s="143"/>
      <c r="QWW55" s="143"/>
      <c r="QWX55" s="143"/>
      <c r="QWY55" s="143"/>
      <c r="QWZ55" s="427"/>
      <c r="QXA55" s="427"/>
      <c r="QXB55" s="427"/>
      <c r="QXC55" s="143"/>
      <c r="QXD55" s="143"/>
      <c r="QXE55" s="143"/>
      <c r="QXF55" s="143"/>
      <c r="QXG55" s="143"/>
      <c r="QXH55" s="427"/>
      <c r="QXI55" s="427"/>
      <c r="QXJ55" s="427"/>
      <c r="QXK55" s="143"/>
      <c r="QXL55" s="143"/>
      <c r="QXM55" s="143"/>
      <c r="QXN55" s="143"/>
      <c r="QXO55" s="143"/>
      <c r="QXP55" s="427"/>
      <c r="QXQ55" s="427"/>
      <c r="QXR55" s="427"/>
      <c r="QXS55" s="143"/>
      <c r="QXT55" s="143"/>
      <c r="QXU55" s="143"/>
      <c r="QXV55" s="143"/>
      <c r="QXW55" s="143"/>
      <c r="QXX55" s="427"/>
      <c r="QXY55" s="427"/>
      <c r="QXZ55" s="427"/>
      <c r="QYA55" s="143"/>
      <c r="QYB55" s="143"/>
      <c r="QYC55" s="143"/>
      <c r="QYD55" s="143"/>
      <c r="QYE55" s="143"/>
      <c r="QYF55" s="427"/>
      <c r="QYG55" s="427"/>
      <c r="QYH55" s="427"/>
      <c r="QYI55" s="143"/>
      <c r="QYJ55" s="143"/>
      <c r="QYK55" s="143"/>
      <c r="QYL55" s="143"/>
      <c r="QYM55" s="143"/>
      <c r="QYN55" s="427"/>
      <c r="QYO55" s="427"/>
      <c r="QYP55" s="427"/>
      <c r="QYQ55" s="143"/>
      <c r="QYR55" s="143"/>
      <c r="QYS55" s="143"/>
      <c r="QYT55" s="143"/>
      <c r="QYU55" s="143"/>
      <c r="QYV55" s="427"/>
      <c r="QYW55" s="427"/>
      <c r="QYX55" s="427"/>
      <c r="QYY55" s="143"/>
      <c r="QYZ55" s="143"/>
      <c r="QZA55" s="143"/>
      <c r="QZB55" s="143"/>
      <c r="QZC55" s="143"/>
      <c r="QZD55" s="427"/>
      <c r="QZE55" s="427"/>
      <c r="QZF55" s="427"/>
      <c r="QZG55" s="143"/>
      <c r="QZH55" s="143"/>
      <c r="QZI55" s="143"/>
      <c r="QZJ55" s="143"/>
      <c r="QZK55" s="143"/>
      <c r="QZL55" s="427"/>
      <c r="QZM55" s="427"/>
      <c r="QZN55" s="427"/>
      <c r="QZO55" s="143"/>
      <c r="QZP55" s="143"/>
      <c r="QZQ55" s="143"/>
      <c r="QZR55" s="143"/>
      <c r="QZS55" s="143"/>
      <c r="QZT55" s="427"/>
      <c r="QZU55" s="427"/>
      <c r="QZV55" s="427"/>
      <c r="QZW55" s="143"/>
      <c r="QZX55" s="143"/>
      <c r="QZY55" s="143"/>
      <c r="QZZ55" s="143"/>
      <c r="RAA55" s="143"/>
      <c r="RAB55" s="427"/>
      <c r="RAC55" s="427"/>
      <c r="RAD55" s="427"/>
      <c r="RAE55" s="143"/>
      <c r="RAF55" s="143"/>
      <c r="RAG55" s="143"/>
      <c r="RAH55" s="143"/>
      <c r="RAI55" s="143"/>
      <c r="RAJ55" s="427"/>
      <c r="RAK55" s="427"/>
      <c r="RAL55" s="427"/>
      <c r="RAM55" s="143"/>
      <c r="RAN55" s="143"/>
      <c r="RAO55" s="143"/>
      <c r="RAP55" s="143"/>
      <c r="RAQ55" s="143"/>
      <c r="RAR55" s="427"/>
      <c r="RAS55" s="427"/>
      <c r="RAT55" s="427"/>
      <c r="RAU55" s="143"/>
      <c r="RAV55" s="143"/>
      <c r="RAW55" s="143"/>
      <c r="RAX55" s="143"/>
      <c r="RAY55" s="143"/>
      <c r="RAZ55" s="427"/>
      <c r="RBA55" s="427"/>
      <c r="RBB55" s="427"/>
      <c r="RBC55" s="143"/>
      <c r="RBD55" s="143"/>
      <c r="RBE55" s="143"/>
      <c r="RBF55" s="143"/>
      <c r="RBG55" s="143"/>
      <c r="RBH55" s="427"/>
      <c r="RBI55" s="427"/>
      <c r="RBJ55" s="427"/>
      <c r="RBK55" s="143"/>
      <c r="RBL55" s="143"/>
      <c r="RBM55" s="143"/>
      <c r="RBN55" s="143"/>
      <c r="RBO55" s="143"/>
      <c r="RBP55" s="427"/>
      <c r="RBQ55" s="427"/>
      <c r="RBR55" s="427"/>
      <c r="RBS55" s="143"/>
      <c r="RBT55" s="143"/>
      <c r="RBU55" s="143"/>
      <c r="RBV55" s="143"/>
      <c r="RBW55" s="143"/>
      <c r="RBX55" s="427"/>
      <c r="RBY55" s="427"/>
      <c r="RBZ55" s="427"/>
      <c r="RCA55" s="143"/>
      <c r="RCB55" s="143"/>
      <c r="RCC55" s="143"/>
      <c r="RCD55" s="143"/>
      <c r="RCE55" s="143"/>
      <c r="RCF55" s="427"/>
      <c r="RCG55" s="427"/>
      <c r="RCH55" s="427"/>
      <c r="RCI55" s="143"/>
      <c r="RCJ55" s="143"/>
      <c r="RCK55" s="143"/>
      <c r="RCL55" s="143"/>
      <c r="RCM55" s="143"/>
      <c r="RCN55" s="427"/>
      <c r="RCO55" s="427"/>
      <c r="RCP55" s="427"/>
      <c r="RCQ55" s="143"/>
      <c r="RCR55" s="143"/>
      <c r="RCS55" s="143"/>
      <c r="RCT55" s="143"/>
      <c r="RCU55" s="143"/>
      <c r="RCV55" s="427"/>
      <c r="RCW55" s="427"/>
      <c r="RCX55" s="427"/>
      <c r="RCY55" s="143"/>
      <c r="RCZ55" s="143"/>
      <c r="RDA55" s="143"/>
      <c r="RDB55" s="143"/>
      <c r="RDC55" s="143"/>
      <c r="RDD55" s="427"/>
      <c r="RDE55" s="427"/>
      <c r="RDF55" s="427"/>
      <c r="RDG55" s="143"/>
      <c r="RDH55" s="143"/>
      <c r="RDI55" s="143"/>
      <c r="RDJ55" s="143"/>
      <c r="RDK55" s="143"/>
      <c r="RDL55" s="427"/>
      <c r="RDM55" s="427"/>
      <c r="RDN55" s="427"/>
      <c r="RDO55" s="143"/>
      <c r="RDP55" s="143"/>
      <c r="RDQ55" s="143"/>
      <c r="RDR55" s="143"/>
      <c r="RDS55" s="143"/>
      <c r="RDT55" s="427"/>
      <c r="RDU55" s="427"/>
      <c r="RDV55" s="427"/>
      <c r="RDW55" s="143"/>
      <c r="RDX55" s="143"/>
      <c r="RDY55" s="143"/>
      <c r="RDZ55" s="143"/>
      <c r="REA55" s="143"/>
      <c r="REB55" s="427"/>
      <c r="REC55" s="427"/>
      <c r="RED55" s="427"/>
      <c r="REE55" s="143"/>
      <c r="REF55" s="143"/>
      <c r="REG55" s="143"/>
      <c r="REH55" s="143"/>
      <c r="REI55" s="143"/>
      <c r="REJ55" s="427"/>
      <c r="REK55" s="427"/>
      <c r="REL55" s="427"/>
      <c r="REM55" s="143"/>
      <c r="REN55" s="143"/>
      <c r="REO55" s="143"/>
      <c r="REP55" s="143"/>
      <c r="REQ55" s="143"/>
      <c r="RER55" s="427"/>
      <c r="RES55" s="427"/>
      <c r="RET55" s="427"/>
      <c r="REU55" s="143"/>
      <c r="REV55" s="143"/>
      <c r="REW55" s="143"/>
      <c r="REX55" s="143"/>
      <c r="REY55" s="143"/>
      <c r="REZ55" s="427"/>
      <c r="RFA55" s="427"/>
      <c r="RFB55" s="427"/>
      <c r="RFC55" s="143"/>
      <c r="RFD55" s="143"/>
      <c r="RFE55" s="143"/>
      <c r="RFF55" s="143"/>
      <c r="RFG55" s="143"/>
      <c r="RFH55" s="427"/>
      <c r="RFI55" s="427"/>
      <c r="RFJ55" s="427"/>
      <c r="RFK55" s="143"/>
      <c r="RFL55" s="143"/>
      <c r="RFM55" s="143"/>
      <c r="RFN55" s="143"/>
      <c r="RFO55" s="143"/>
      <c r="RFP55" s="427"/>
      <c r="RFQ55" s="427"/>
      <c r="RFR55" s="427"/>
      <c r="RFS55" s="143"/>
      <c r="RFT55" s="143"/>
      <c r="RFU55" s="143"/>
      <c r="RFV55" s="143"/>
      <c r="RFW55" s="143"/>
      <c r="RFX55" s="427"/>
      <c r="RFY55" s="427"/>
      <c r="RFZ55" s="427"/>
      <c r="RGA55" s="143"/>
      <c r="RGB55" s="143"/>
      <c r="RGC55" s="143"/>
      <c r="RGD55" s="143"/>
      <c r="RGE55" s="143"/>
      <c r="RGF55" s="427"/>
      <c r="RGG55" s="427"/>
      <c r="RGH55" s="427"/>
      <c r="RGI55" s="143"/>
      <c r="RGJ55" s="143"/>
      <c r="RGK55" s="143"/>
      <c r="RGL55" s="143"/>
      <c r="RGM55" s="143"/>
      <c r="RGN55" s="427"/>
      <c r="RGO55" s="427"/>
      <c r="RGP55" s="427"/>
      <c r="RGQ55" s="143"/>
      <c r="RGR55" s="143"/>
      <c r="RGS55" s="143"/>
      <c r="RGT55" s="143"/>
      <c r="RGU55" s="143"/>
      <c r="RGV55" s="427"/>
      <c r="RGW55" s="427"/>
      <c r="RGX55" s="427"/>
      <c r="RGY55" s="143"/>
      <c r="RGZ55" s="143"/>
      <c r="RHA55" s="143"/>
      <c r="RHB55" s="143"/>
      <c r="RHC55" s="143"/>
      <c r="RHD55" s="427"/>
      <c r="RHE55" s="427"/>
      <c r="RHF55" s="427"/>
      <c r="RHG55" s="143"/>
      <c r="RHH55" s="143"/>
      <c r="RHI55" s="143"/>
      <c r="RHJ55" s="143"/>
      <c r="RHK55" s="143"/>
      <c r="RHL55" s="427"/>
      <c r="RHM55" s="427"/>
      <c r="RHN55" s="427"/>
      <c r="RHO55" s="143"/>
      <c r="RHP55" s="143"/>
      <c r="RHQ55" s="143"/>
      <c r="RHR55" s="143"/>
      <c r="RHS55" s="143"/>
      <c r="RHT55" s="427"/>
      <c r="RHU55" s="427"/>
      <c r="RHV55" s="427"/>
      <c r="RHW55" s="143"/>
      <c r="RHX55" s="143"/>
      <c r="RHY55" s="143"/>
      <c r="RHZ55" s="143"/>
      <c r="RIA55" s="143"/>
      <c r="RIB55" s="427"/>
      <c r="RIC55" s="427"/>
      <c r="RID55" s="427"/>
      <c r="RIE55" s="143"/>
      <c r="RIF55" s="143"/>
      <c r="RIG55" s="143"/>
      <c r="RIH55" s="143"/>
      <c r="RII55" s="143"/>
      <c r="RIJ55" s="427"/>
      <c r="RIK55" s="427"/>
      <c r="RIL55" s="427"/>
      <c r="RIM55" s="143"/>
      <c r="RIN55" s="143"/>
      <c r="RIO55" s="143"/>
      <c r="RIP55" s="143"/>
      <c r="RIQ55" s="143"/>
      <c r="RIR55" s="427"/>
      <c r="RIS55" s="427"/>
      <c r="RIT55" s="427"/>
      <c r="RIU55" s="143"/>
      <c r="RIV55" s="143"/>
      <c r="RIW55" s="143"/>
      <c r="RIX55" s="143"/>
      <c r="RIY55" s="143"/>
      <c r="RIZ55" s="427"/>
      <c r="RJA55" s="427"/>
      <c r="RJB55" s="427"/>
      <c r="RJC55" s="143"/>
      <c r="RJD55" s="143"/>
      <c r="RJE55" s="143"/>
      <c r="RJF55" s="143"/>
      <c r="RJG55" s="143"/>
      <c r="RJH55" s="427"/>
      <c r="RJI55" s="427"/>
      <c r="RJJ55" s="427"/>
      <c r="RJK55" s="143"/>
      <c r="RJL55" s="143"/>
      <c r="RJM55" s="143"/>
      <c r="RJN55" s="143"/>
      <c r="RJO55" s="143"/>
      <c r="RJP55" s="427"/>
      <c r="RJQ55" s="427"/>
      <c r="RJR55" s="427"/>
      <c r="RJS55" s="143"/>
      <c r="RJT55" s="143"/>
      <c r="RJU55" s="143"/>
      <c r="RJV55" s="143"/>
      <c r="RJW55" s="143"/>
      <c r="RJX55" s="427"/>
      <c r="RJY55" s="427"/>
      <c r="RJZ55" s="427"/>
      <c r="RKA55" s="143"/>
      <c r="RKB55" s="143"/>
      <c r="RKC55" s="143"/>
      <c r="RKD55" s="143"/>
      <c r="RKE55" s="143"/>
      <c r="RKF55" s="427"/>
      <c r="RKG55" s="427"/>
      <c r="RKH55" s="427"/>
      <c r="RKI55" s="143"/>
      <c r="RKJ55" s="143"/>
      <c r="RKK55" s="143"/>
      <c r="RKL55" s="143"/>
      <c r="RKM55" s="143"/>
      <c r="RKN55" s="427"/>
      <c r="RKO55" s="427"/>
      <c r="RKP55" s="427"/>
      <c r="RKQ55" s="143"/>
      <c r="RKR55" s="143"/>
      <c r="RKS55" s="143"/>
      <c r="RKT55" s="143"/>
      <c r="RKU55" s="143"/>
      <c r="RKV55" s="427"/>
      <c r="RKW55" s="427"/>
      <c r="RKX55" s="427"/>
      <c r="RKY55" s="143"/>
      <c r="RKZ55" s="143"/>
      <c r="RLA55" s="143"/>
      <c r="RLB55" s="143"/>
      <c r="RLC55" s="143"/>
      <c r="RLD55" s="427"/>
      <c r="RLE55" s="427"/>
      <c r="RLF55" s="427"/>
      <c r="RLG55" s="143"/>
      <c r="RLH55" s="143"/>
      <c r="RLI55" s="143"/>
      <c r="RLJ55" s="143"/>
      <c r="RLK55" s="143"/>
      <c r="RLL55" s="427"/>
      <c r="RLM55" s="427"/>
      <c r="RLN55" s="427"/>
      <c r="RLO55" s="143"/>
      <c r="RLP55" s="143"/>
      <c r="RLQ55" s="143"/>
      <c r="RLR55" s="143"/>
      <c r="RLS55" s="143"/>
      <c r="RLT55" s="427"/>
      <c r="RLU55" s="427"/>
      <c r="RLV55" s="427"/>
      <c r="RLW55" s="143"/>
      <c r="RLX55" s="143"/>
      <c r="RLY55" s="143"/>
      <c r="RLZ55" s="143"/>
      <c r="RMA55" s="143"/>
      <c r="RMB55" s="427"/>
      <c r="RMC55" s="427"/>
      <c r="RMD55" s="427"/>
      <c r="RME55" s="143"/>
      <c r="RMF55" s="143"/>
      <c r="RMG55" s="143"/>
      <c r="RMH55" s="143"/>
      <c r="RMI55" s="143"/>
      <c r="RMJ55" s="427"/>
      <c r="RMK55" s="427"/>
      <c r="RML55" s="427"/>
      <c r="RMM55" s="143"/>
      <c r="RMN55" s="143"/>
      <c r="RMO55" s="143"/>
      <c r="RMP55" s="143"/>
      <c r="RMQ55" s="143"/>
      <c r="RMR55" s="427"/>
      <c r="RMS55" s="427"/>
      <c r="RMT55" s="427"/>
      <c r="RMU55" s="143"/>
      <c r="RMV55" s="143"/>
      <c r="RMW55" s="143"/>
      <c r="RMX55" s="143"/>
      <c r="RMY55" s="143"/>
      <c r="RMZ55" s="427"/>
      <c r="RNA55" s="427"/>
      <c r="RNB55" s="427"/>
      <c r="RNC55" s="143"/>
      <c r="RND55" s="143"/>
      <c r="RNE55" s="143"/>
      <c r="RNF55" s="143"/>
      <c r="RNG55" s="143"/>
      <c r="RNH55" s="427"/>
      <c r="RNI55" s="427"/>
      <c r="RNJ55" s="427"/>
      <c r="RNK55" s="143"/>
      <c r="RNL55" s="143"/>
      <c r="RNM55" s="143"/>
      <c r="RNN55" s="143"/>
      <c r="RNO55" s="143"/>
      <c r="RNP55" s="427"/>
      <c r="RNQ55" s="427"/>
      <c r="RNR55" s="427"/>
      <c r="RNS55" s="143"/>
      <c r="RNT55" s="143"/>
      <c r="RNU55" s="143"/>
      <c r="RNV55" s="143"/>
      <c r="RNW55" s="143"/>
      <c r="RNX55" s="427"/>
      <c r="RNY55" s="427"/>
      <c r="RNZ55" s="427"/>
      <c r="ROA55" s="143"/>
      <c r="ROB55" s="143"/>
      <c r="ROC55" s="143"/>
      <c r="ROD55" s="143"/>
      <c r="ROE55" s="143"/>
      <c r="ROF55" s="427"/>
      <c r="ROG55" s="427"/>
      <c r="ROH55" s="427"/>
      <c r="ROI55" s="143"/>
      <c r="ROJ55" s="143"/>
      <c r="ROK55" s="143"/>
      <c r="ROL55" s="143"/>
      <c r="ROM55" s="143"/>
      <c r="RON55" s="427"/>
      <c r="ROO55" s="427"/>
      <c r="ROP55" s="427"/>
      <c r="ROQ55" s="143"/>
      <c r="ROR55" s="143"/>
      <c r="ROS55" s="143"/>
      <c r="ROT55" s="143"/>
      <c r="ROU55" s="143"/>
      <c r="ROV55" s="427"/>
      <c r="ROW55" s="427"/>
      <c r="ROX55" s="427"/>
      <c r="ROY55" s="143"/>
      <c r="ROZ55" s="143"/>
      <c r="RPA55" s="143"/>
      <c r="RPB55" s="143"/>
      <c r="RPC55" s="143"/>
      <c r="RPD55" s="427"/>
      <c r="RPE55" s="427"/>
      <c r="RPF55" s="427"/>
      <c r="RPG55" s="143"/>
      <c r="RPH55" s="143"/>
      <c r="RPI55" s="143"/>
      <c r="RPJ55" s="143"/>
      <c r="RPK55" s="143"/>
      <c r="RPL55" s="427"/>
      <c r="RPM55" s="427"/>
      <c r="RPN55" s="427"/>
      <c r="RPO55" s="143"/>
      <c r="RPP55" s="143"/>
      <c r="RPQ55" s="143"/>
      <c r="RPR55" s="143"/>
      <c r="RPS55" s="143"/>
      <c r="RPT55" s="427"/>
      <c r="RPU55" s="427"/>
      <c r="RPV55" s="427"/>
      <c r="RPW55" s="143"/>
      <c r="RPX55" s="143"/>
      <c r="RPY55" s="143"/>
      <c r="RPZ55" s="143"/>
      <c r="RQA55" s="143"/>
      <c r="RQB55" s="427"/>
      <c r="RQC55" s="427"/>
      <c r="RQD55" s="427"/>
      <c r="RQE55" s="143"/>
      <c r="RQF55" s="143"/>
      <c r="RQG55" s="143"/>
      <c r="RQH55" s="143"/>
      <c r="RQI55" s="143"/>
      <c r="RQJ55" s="427"/>
      <c r="RQK55" s="427"/>
      <c r="RQL55" s="427"/>
      <c r="RQM55" s="143"/>
      <c r="RQN55" s="143"/>
      <c r="RQO55" s="143"/>
      <c r="RQP55" s="143"/>
      <c r="RQQ55" s="143"/>
      <c r="RQR55" s="427"/>
      <c r="RQS55" s="427"/>
      <c r="RQT55" s="427"/>
      <c r="RQU55" s="143"/>
      <c r="RQV55" s="143"/>
      <c r="RQW55" s="143"/>
      <c r="RQX55" s="143"/>
      <c r="RQY55" s="143"/>
      <c r="RQZ55" s="427"/>
      <c r="RRA55" s="427"/>
      <c r="RRB55" s="427"/>
      <c r="RRC55" s="143"/>
      <c r="RRD55" s="143"/>
      <c r="RRE55" s="143"/>
      <c r="RRF55" s="143"/>
      <c r="RRG55" s="143"/>
      <c r="RRH55" s="427"/>
      <c r="RRI55" s="427"/>
      <c r="RRJ55" s="427"/>
      <c r="RRK55" s="143"/>
      <c r="RRL55" s="143"/>
      <c r="RRM55" s="143"/>
      <c r="RRN55" s="143"/>
      <c r="RRO55" s="143"/>
      <c r="RRP55" s="427"/>
      <c r="RRQ55" s="427"/>
      <c r="RRR55" s="427"/>
      <c r="RRS55" s="143"/>
      <c r="RRT55" s="143"/>
      <c r="RRU55" s="143"/>
      <c r="RRV55" s="143"/>
      <c r="RRW55" s="143"/>
      <c r="RRX55" s="427"/>
      <c r="RRY55" s="427"/>
      <c r="RRZ55" s="427"/>
      <c r="RSA55" s="143"/>
      <c r="RSB55" s="143"/>
      <c r="RSC55" s="143"/>
      <c r="RSD55" s="143"/>
      <c r="RSE55" s="143"/>
      <c r="RSF55" s="427"/>
      <c r="RSG55" s="427"/>
      <c r="RSH55" s="427"/>
      <c r="RSI55" s="143"/>
      <c r="RSJ55" s="143"/>
      <c r="RSK55" s="143"/>
      <c r="RSL55" s="143"/>
      <c r="RSM55" s="143"/>
      <c r="RSN55" s="427"/>
      <c r="RSO55" s="427"/>
      <c r="RSP55" s="427"/>
      <c r="RSQ55" s="143"/>
      <c r="RSR55" s="143"/>
      <c r="RSS55" s="143"/>
      <c r="RST55" s="143"/>
      <c r="RSU55" s="143"/>
      <c r="RSV55" s="427"/>
      <c r="RSW55" s="427"/>
      <c r="RSX55" s="427"/>
      <c r="RSY55" s="143"/>
      <c r="RSZ55" s="143"/>
      <c r="RTA55" s="143"/>
      <c r="RTB55" s="143"/>
      <c r="RTC55" s="143"/>
      <c r="RTD55" s="427"/>
      <c r="RTE55" s="427"/>
      <c r="RTF55" s="427"/>
      <c r="RTG55" s="143"/>
      <c r="RTH55" s="143"/>
      <c r="RTI55" s="143"/>
      <c r="RTJ55" s="143"/>
      <c r="RTK55" s="143"/>
      <c r="RTL55" s="427"/>
      <c r="RTM55" s="427"/>
      <c r="RTN55" s="427"/>
      <c r="RTO55" s="143"/>
      <c r="RTP55" s="143"/>
      <c r="RTQ55" s="143"/>
      <c r="RTR55" s="143"/>
      <c r="RTS55" s="143"/>
      <c r="RTT55" s="427"/>
      <c r="RTU55" s="427"/>
      <c r="RTV55" s="427"/>
      <c r="RTW55" s="143"/>
      <c r="RTX55" s="143"/>
      <c r="RTY55" s="143"/>
      <c r="RTZ55" s="143"/>
      <c r="RUA55" s="143"/>
      <c r="RUB55" s="427"/>
      <c r="RUC55" s="427"/>
      <c r="RUD55" s="427"/>
      <c r="RUE55" s="143"/>
      <c r="RUF55" s="143"/>
      <c r="RUG55" s="143"/>
      <c r="RUH55" s="143"/>
      <c r="RUI55" s="143"/>
      <c r="RUJ55" s="427"/>
      <c r="RUK55" s="427"/>
      <c r="RUL55" s="427"/>
      <c r="RUM55" s="143"/>
      <c r="RUN55" s="143"/>
      <c r="RUO55" s="143"/>
      <c r="RUP55" s="143"/>
      <c r="RUQ55" s="143"/>
      <c r="RUR55" s="427"/>
      <c r="RUS55" s="427"/>
      <c r="RUT55" s="427"/>
      <c r="RUU55" s="143"/>
      <c r="RUV55" s="143"/>
      <c r="RUW55" s="143"/>
      <c r="RUX55" s="143"/>
      <c r="RUY55" s="143"/>
      <c r="RUZ55" s="427"/>
      <c r="RVA55" s="427"/>
      <c r="RVB55" s="427"/>
      <c r="RVC55" s="143"/>
      <c r="RVD55" s="143"/>
      <c r="RVE55" s="143"/>
      <c r="RVF55" s="143"/>
      <c r="RVG55" s="143"/>
      <c r="RVH55" s="427"/>
      <c r="RVI55" s="427"/>
      <c r="RVJ55" s="427"/>
      <c r="RVK55" s="143"/>
      <c r="RVL55" s="143"/>
      <c r="RVM55" s="143"/>
      <c r="RVN55" s="143"/>
      <c r="RVO55" s="143"/>
      <c r="RVP55" s="427"/>
      <c r="RVQ55" s="427"/>
      <c r="RVR55" s="427"/>
      <c r="RVS55" s="143"/>
      <c r="RVT55" s="143"/>
      <c r="RVU55" s="143"/>
      <c r="RVV55" s="143"/>
      <c r="RVW55" s="143"/>
      <c r="RVX55" s="427"/>
      <c r="RVY55" s="427"/>
      <c r="RVZ55" s="427"/>
      <c r="RWA55" s="143"/>
      <c r="RWB55" s="143"/>
      <c r="RWC55" s="143"/>
      <c r="RWD55" s="143"/>
      <c r="RWE55" s="143"/>
      <c r="RWF55" s="427"/>
      <c r="RWG55" s="427"/>
      <c r="RWH55" s="427"/>
      <c r="RWI55" s="143"/>
      <c r="RWJ55" s="143"/>
      <c r="RWK55" s="143"/>
      <c r="RWL55" s="143"/>
      <c r="RWM55" s="143"/>
      <c r="RWN55" s="427"/>
      <c r="RWO55" s="427"/>
      <c r="RWP55" s="427"/>
      <c r="RWQ55" s="143"/>
      <c r="RWR55" s="143"/>
      <c r="RWS55" s="143"/>
      <c r="RWT55" s="143"/>
      <c r="RWU55" s="143"/>
      <c r="RWV55" s="427"/>
      <c r="RWW55" s="427"/>
      <c r="RWX55" s="427"/>
      <c r="RWY55" s="143"/>
      <c r="RWZ55" s="143"/>
      <c r="RXA55" s="143"/>
      <c r="RXB55" s="143"/>
      <c r="RXC55" s="143"/>
      <c r="RXD55" s="427"/>
      <c r="RXE55" s="427"/>
      <c r="RXF55" s="427"/>
      <c r="RXG55" s="143"/>
      <c r="RXH55" s="143"/>
      <c r="RXI55" s="143"/>
      <c r="RXJ55" s="143"/>
      <c r="RXK55" s="143"/>
      <c r="RXL55" s="427"/>
      <c r="RXM55" s="427"/>
      <c r="RXN55" s="427"/>
      <c r="RXO55" s="143"/>
      <c r="RXP55" s="143"/>
      <c r="RXQ55" s="143"/>
      <c r="RXR55" s="143"/>
      <c r="RXS55" s="143"/>
      <c r="RXT55" s="427"/>
      <c r="RXU55" s="427"/>
      <c r="RXV55" s="427"/>
      <c r="RXW55" s="143"/>
      <c r="RXX55" s="143"/>
      <c r="RXY55" s="143"/>
      <c r="RXZ55" s="143"/>
      <c r="RYA55" s="143"/>
      <c r="RYB55" s="427"/>
      <c r="RYC55" s="427"/>
      <c r="RYD55" s="427"/>
      <c r="RYE55" s="143"/>
      <c r="RYF55" s="143"/>
      <c r="RYG55" s="143"/>
      <c r="RYH55" s="143"/>
      <c r="RYI55" s="143"/>
      <c r="RYJ55" s="427"/>
      <c r="RYK55" s="427"/>
      <c r="RYL55" s="427"/>
      <c r="RYM55" s="143"/>
      <c r="RYN55" s="143"/>
      <c r="RYO55" s="143"/>
      <c r="RYP55" s="143"/>
      <c r="RYQ55" s="143"/>
      <c r="RYR55" s="427"/>
      <c r="RYS55" s="427"/>
      <c r="RYT55" s="427"/>
      <c r="RYU55" s="143"/>
      <c r="RYV55" s="143"/>
      <c r="RYW55" s="143"/>
      <c r="RYX55" s="143"/>
      <c r="RYY55" s="143"/>
      <c r="RYZ55" s="427"/>
      <c r="RZA55" s="427"/>
      <c r="RZB55" s="427"/>
      <c r="RZC55" s="143"/>
      <c r="RZD55" s="143"/>
      <c r="RZE55" s="143"/>
      <c r="RZF55" s="143"/>
      <c r="RZG55" s="143"/>
      <c r="RZH55" s="427"/>
      <c r="RZI55" s="427"/>
      <c r="RZJ55" s="427"/>
      <c r="RZK55" s="143"/>
      <c r="RZL55" s="143"/>
      <c r="RZM55" s="143"/>
      <c r="RZN55" s="143"/>
      <c r="RZO55" s="143"/>
      <c r="RZP55" s="427"/>
      <c r="RZQ55" s="427"/>
      <c r="RZR55" s="427"/>
      <c r="RZS55" s="143"/>
      <c r="RZT55" s="143"/>
      <c r="RZU55" s="143"/>
      <c r="RZV55" s="143"/>
      <c r="RZW55" s="143"/>
      <c r="RZX55" s="427"/>
      <c r="RZY55" s="427"/>
      <c r="RZZ55" s="427"/>
      <c r="SAA55" s="143"/>
      <c r="SAB55" s="143"/>
      <c r="SAC55" s="143"/>
      <c r="SAD55" s="143"/>
      <c r="SAE55" s="143"/>
      <c r="SAF55" s="427"/>
      <c r="SAG55" s="427"/>
      <c r="SAH55" s="427"/>
      <c r="SAI55" s="143"/>
      <c r="SAJ55" s="143"/>
      <c r="SAK55" s="143"/>
      <c r="SAL55" s="143"/>
      <c r="SAM55" s="143"/>
      <c r="SAN55" s="427"/>
      <c r="SAO55" s="427"/>
      <c r="SAP55" s="427"/>
      <c r="SAQ55" s="143"/>
      <c r="SAR55" s="143"/>
      <c r="SAS55" s="143"/>
      <c r="SAT55" s="143"/>
      <c r="SAU55" s="143"/>
      <c r="SAV55" s="427"/>
      <c r="SAW55" s="427"/>
      <c r="SAX55" s="427"/>
      <c r="SAY55" s="143"/>
      <c r="SAZ55" s="143"/>
      <c r="SBA55" s="143"/>
      <c r="SBB55" s="143"/>
      <c r="SBC55" s="143"/>
      <c r="SBD55" s="427"/>
      <c r="SBE55" s="427"/>
      <c r="SBF55" s="427"/>
      <c r="SBG55" s="143"/>
      <c r="SBH55" s="143"/>
      <c r="SBI55" s="143"/>
      <c r="SBJ55" s="143"/>
      <c r="SBK55" s="143"/>
      <c r="SBL55" s="427"/>
      <c r="SBM55" s="427"/>
      <c r="SBN55" s="427"/>
      <c r="SBO55" s="143"/>
      <c r="SBP55" s="143"/>
      <c r="SBQ55" s="143"/>
      <c r="SBR55" s="143"/>
      <c r="SBS55" s="143"/>
      <c r="SBT55" s="427"/>
      <c r="SBU55" s="427"/>
      <c r="SBV55" s="427"/>
      <c r="SBW55" s="143"/>
      <c r="SBX55" s="143"/>
      <c r="SBY55" s="143"/>
      <c r="SBZ55" s="143"/>
      <c r="SCA55" s="143"/>
      <c r="SCB55" s="427"/>
      <c r="SCC55" s="427"/>
      <c r="SCD55" s="427"/>
      <c r="SCE55" s="143"/>
      <c r="SCF55" s="143"/>
      <c r="SCG55" s="143"/>
      <c r="SCH55" s="143"/>
      <c r="SCI55" s="143"/>
      <c r="SCJ55" s="427"/>
      <c r="SCK55" s="427"/>
      <c r="SCL55" s="427"/>
      <c r="SCM55" s="143"/>
      <c r="SCN55" s="143"/>
      <c r="SCO55" s="143"/>
      <c r="SCP55" s="143"/>
      <c r="SCQ55" s="143"/>
      <c r="SCR55" s="427"/>
      <c r="SCS55" s="427"/>
      <c r="SCT55" s="427"/>
      <c r="SCU55" s="143"/>
      <c r="SCV55" s="143"/>
      <c r="SCW55" s="143"/>
      <c r="SCX55" s="143"/>
      <c r="SCY55" s="143"/>
      <c r="SCZ55" s="427"/>
      <c r="SDA55" s="427"/>
      <c r="SDB55" s="427"/>
      <c r="SDC55" s="143"/>
      <c r="SDD55" s="143"/>
      <c r="SDE55" s="143"/>
      <c r="SDF55" s="143"/>
      <c r="SDG55" s="143"/>
      <c r="SDH55" s="427"/>
      <c r="SDI55" s="427"/>
      <c r="SDJ55" s="427"/>
      <c r="SDK55" s="143"/>
      <c r="SDL55" s="143"/>
      <c r="SDM55" s="143"/>
      <c r="SDN55" s="143"/>
      <c r="SDO55" s="143"/>
      <c r="SDP55" s="427"/>
      <c r="SDQ55" s="427"/>
      <c r="SDR55" s="427"/>
      <c r="SDS55" s="143"/>
      <c r="SDT55" s="143"/>
      <c r="SDU55" s="143"/>
      <c r="SDV55" s="143"/>
      <c r="SDW55" s="143"/>
      <c r="SDX55" s="427"/>
      <c r="SDY55" s="427"/>
      <c r="SDZ55" s="427"/>
      <c r="SEA55" s="143"/>
      <c r="SEB55" s="143"/>
      <c r="SEC55" s="143"/>
      <c r="SED55" s="143"/>
      <c r="SEE55" s="143"/>
      <c r="SEF55" s="427"/>
      <c r="SEG55" s="427"/>
      <c r="SEH55" s="427"/>
      <c r="SEI55" s="143"/>
      <c r="SEJ55" s="143"/>
      <c r="SEK55" s="143"/>
      <c r="SEL55" s="143"/>
      <c r="SEM55" s="143"/>
      <c r="SEN55" s="427"/>
      <c r="SEO55" s="427"/>
      <c r="SEP55" s="427"/>
      <c r="SEQ55" s="143"/>
      <c r="SER55" s="143"/>
      <c r="SES55" s="143"/>
      <c r="SET55" s="143"/>
      <c r="SEU55" s="143"/>
      <c r="SEV55" s="427"/>
      <c r="SEW55" s="427"/>
      <c r="SEX55" s="427"/>
      <c r="SEY55" s="143"/>
      <c r="SEZ55" s="143"/>
      <c r="SFA55" s="143"/>
      <c r="SFB55" s="143"/>
      <c r="SFC55" s="143"/>
      <c r="SFD55" s="427"/>
      <c r="SFE55" s="427"/>
      <c r="SFF55" s="427"/>
      <c r="SFG55" s="143"/>
      <c r="SFH55" s="143"/>
      <c r="SFI55" s="143"/>
      <c r="SFJ55" s="143"/>
      <c r="SFK55" s="143"/>
      <c r="SFL55" s="427"/>
      <c r="SFM55" s="427"/>
      <c r="SFN55" s="427"/>
      <c r="SFO55" s="143"/>
      <c r="SFP55" s="143"/>
      <c r="SFQ55" s="143"/>
      <c r="SFR55" s="143"/>
      <c r="SFS55" s="143"/>
      <c r="SFT55" s="427"/>
      <c r="SFU55" s="427"/>
      <c r="SFV55" s="427"/>
      <c r="SFW55" s="143"/>
      <c r="SFX55" s="143"/>
      <c r="SFY55" s="143"/>
      <c r="SFZ55" s="143"/>
      <c r="SGA55" s="143"/>
      <c r="SGB55" s="427"/>
      <c r="SGC55" s="427"/>
      <c r="SGD55" s="427"/>
      <c r="SGE55" s="143"/>
      <c r="SGF55" s="143"/>
      <c r="SGG55" s="143"/>
      <c r="SGH55" s="143"/>
      <c r="SGI55" s="143"/>
      <c r="SGJ55" s="427"/>
      <c r="SGK55" s="427"/>
      <c r="SGL55" s="427"/>
      <c r="SGM55" s="143"/>
      <c r="SGN55" s="143"/>
      <c r="SGO55" s="143"/>
      <c r="SGP55" s="143"/>
      <c r="SGQ55" s="143"/>
      <c r="SGR55" s="427"/>
      <c r="SGS55" s="427"/>
      <c r="SGT55" s="427"/>
      <c r="SGU55" s="143"/>
      <c r="SGV55" s="143"/>
      <c r="SGW55" s="143"/>
      <c r="SGX55" s="143"/>
      <c r="SGY55" s="143"/>
      <c r="SGZ55" s="427"/>
      <c r="SHA55" s="427"/>
      <c r="SHB55" s="427"/>
      <c r="SHC55" s="143"/>
      <c r="SHD55" s="143"/>
      <c r="SHE55" s="143"/>
      <c r="SHF55" s="143"/>
      <c r="SHG55" s="143"/>
      <c r="SHH55" s="427"/>
      <c r="SHI55" s="427"/>
      <c r="SHJ55" s="427"/>
      <c r="SHK55" s="143"/>
      <c r="SHL55" s="143"/>
      <c r="SHM55" s="143"/>
      <c r="SHN55" s="143"/>
      <c r="SHO55" s="143"/>
      <c r="SHP55" s="427"/>
      <c r="SHQ55" s="427"/>
      <c r="SHR55" s="427"/>
      <c r="SHS55" s="143"/>
      <c r="SHT55" s="143"/>
      <c r="SHU55" s="143"/>
      <c r="SHV55" s="143"/>
      <c r="SHW55" s="143"/>
      <c r="SHX55" s="427"/>
      <c r="SHY55" s="427"/>
      <c r="SHZ55" s="427"/>
      <c r="SIA55" s="143"/>
      <c r="SIB55" s="143"/>
      <c r="SIC55" s="143"/>
      <c r="SID55" s="143"/>
      <c r="SIE55" s="143"/>
      <c r="SIF55" s="427"/>
      <c r="SIG55" s="427"/>
      <c r="SIH55" s="427"/>
      <c r="SII55" s="143"/>
      <c r="SIJ55" s="143"/>
      <c r="SIK55" s="143"/>
      <c r="SIL55" s="143"/>
      <c r="SIM55" s="143"/>
      <c r="SIN55" s="427"/>
      <c r="SIO55" s="427"/>
      <c r="SIP55" s="427"/>
      <c r="SIQ55" s="143"/>
      <c r="SIR55" s="143"/>
      <c r="SIS55" s="143"/>
      <c r="SIT55" s="143"/>
      <c r="SIU55" s="143"/>
      <c r="SIV55" s="427"/>
      <c r="SIW55" s="427"/>
      <c r="SIX55" s="427"/>
      <c r="SIY55" s="143"/>
      <c r="SIZ55" s="143"/>
      <c r="SJA55" s="143"/>
      <c r="SJB55" s="143"/>
      <c r="SJC55" s="143"/>
      <c r="SJD55" s="427"/>
      <c r="SJE55" s="427"/>
      <c r="SJF55" s="427"/>
      <c r="SJG55" s="143"/>
      <c r="SJH55" s="143"/>
      <c r="SJI55" s="143"/>
      <c r="SJJ55" s="143"/>
      <c r="SJK55" s="143"/>
      <c r="SJL55" s="427"/>
      <c r="SJM55" s="427"/>
      <c r="SJN55" s="427"/>
      <c r="SJO55" s="143"/>
      <c r="SJP55" s="143"/>
      <c r="SJQ55" s="143"/>
      <c r="SJR55" s="143"/>
      <c r="SJS55" s="143"/>
      <c r="SJT55" s="427"/>
      <c r="SJU55" s="427"/>
      <c r="SJV55" s="427"/>
      <c r="SJW55" s="143"/>
      <c r="SJX55" s="143"/>
      <c r="SJY55" s="143"/>
      <c r="SJZ55" s="143"/>
      <c r="SKA55" s="143"/>
      <c r="SKB55" s="427"/>
      <c r="SKC55" s="427"/>
      <c r="SKD55" s="427"/>
      <c r="SKE55" s="143"/>
      <c r="SKF55" s="143"/>
      <c r="SKG55" s="143"/>
      <c r="SKH55" s="143"/>
      <c r="SKI55" s="143"/>
      <c r="SKJ55" s="427"/>
      <c r="SKK55" s="427"/>
      <c r="SKL55" s="427"/>
      <c r="SKM55" s="143"/>
      <c r="SKN55" s="143"/>
      <c r="SKO55" s="143"/>
      <c r="SKP55" s="143"/>
      <c r="SKQ55" s="143"/>
      <c r="SKR55" s="427"/>
      <c r="SKS55" s="427"/>
      <c r="SKT55" s="427"/>
      <c r="SKU55" s="143"/>
      <c r="SKV55" s="143"/>
      <c r="SKW55" s="143"/>
      <c r="SKX55" s="143"/>
      <c r="SKY55" s="143"/>
      <c r="SKZ55" s="427"/>
      <c r="SLA55" s="427"/>
      <c r="SLB55" s="427"/>
      <c r="SLC55" s="143"/>
      <c r="SLD55" s="143"/>
      <c r="SLE55" s="143"/>
      <c r="SLF55" s="143"/>
      <c r="SLG55" s="143"/>
      <c r="SLH55" s="427"/>
      <c r="SLI55" s="427"/>
      <c r="SLJ55" s="427"/>
      <c r="SLK55" s="143"/>
      <c r="SLL55" s="143"/>
      <c r="SLM55" s="143"/>
      <c r="SLN55" s="143"/>
      <c r="SLO55" s="143"/>
      <c r="SLP55" s="427"/>
      <c r="SLQ55" s="427"/>
      <c r="SLR55" s="427"/>
      <c r="SLS55" s="143"/>
      <c r="SLT55" s="143"/>
      <c r="SLU55" s="143"/>
      <c r="SLV55" s="143"/>
      <c r="SLW55" s="143"/>
      <c r="SLX55" s="427"/>
      <c r="SLY55" s="427"/>
      <c r="SLZ55" s="427"/>
      <c r="SMA55" s="143"/>
      <c r="SMB55" s="143"/>
      <c r="SMC55" s="143"/>
      <c r="SMD55" s="143"/>
      <c r="SME55" s="143"/>
      <c r="SMF55" s="427"/>
      <c r="SMG55" s="427"/>
      <c r="SMH55" s="427"/>
      <c r="SMI55" s="143"/>
      <c r="SMJ55" s="143"/>
      <c r="SMK55" s="143"/>
      <c r="SML55" s="143"/>
      <c r="SMM55" s="143"/>
      <c r="SMN55" s="427"/>
      <c r="SMO55" s="427"/>
      <c r="SMP55" s="427"/>
      <c r="SMQ55" s="143"/>
      <c r="SMR55" s="143"/>
      <c r="SMS55" s="143"/>
      <c r="SMT55" s="143"/>
      <c r="SMU55" s="143"/>
      <c r="SMV55" s="427"/>
      <c r="SMW55" s="427"/>
      <c r="SMX55" s="427"/>
      <c r="SMY55" s="143"/>
      <c r="SMZ55" s="143"/>
      <c r="SNA55" s="143"/>
      <c r="SNB55" s="143"/>
      <c r="SNC55" s="143"/>
      <c r="SND55" s="427"/>
      <c r="SNE55" s="427"/>
      <c r="SNF55" s="427"/>
      <c r="SNG55" s="143"/>
      <c r="SNH55" s="143"/>
      <c r="SNI55" s="143"/>
      <c r="SNJ55" s="143"/>
      <c r="SNK55" s="143"/>
      <c r="SNL55" s="427"/>
      <c r="SNM55" s="427"/>
      <c r="SNN55" s="427"/>
      <c r="SNO55" s="143"/>
      <c r="SNP55" s="143"/>
      <c r="SNQ55" s="143"/>
      <c r="SNR55" s="143"/>
      <c r="SNS55" s="143"/>
      <c r="SNT55" s="427"/>
      <c r="SNU55" s="427"/>
      <c r="SNV55" s="427"/>
      <c r="SNW55" s="143"/>
      <c r="SNX55" s="143"/>
      <c r="SNY55" s="143"/>
      <c r="SNZ55" s="143"/>
      <c r="SOA55" s="143"/>
      <c r="SOB55" s="427"/>
      <c r="SOC55" s="427"/>
      <c r="SOD55" s="427"/>
      <c r="SOE55" s="143"/>
      <c r="SOF55" s="143"/>
      <c r="SOG55" s="143"/>
      <c r="SOH55" s="143"/>
      <c r="SOI55" s="143"/>
      <c r="SOJ55" s="427"/>
      <c r="SOK55" s="427"/>
      <c r="SOL55" s="427"/>
      <c r="SOM55" s="143"/>
      <c r="SON55" s="143"/>
      <c r="SOO55" s="143"/>
      <c r="SOP55" s="143"/>
      <c r="SOQ55" s="143"/>
      <c r="SOR55" s="427"/>
      <c r="SOS55" s="427"/>
      <c r="SOT55" s="427"/>
      <c r="SOU55" s="143"/>
      <c r="SOV55" s="143"/>
      <c r="SOW55" s="143"/>
      <c r="SOX55" s="143"/>
      <c r="SOY55" s="143"/>
      <c r="SOZ55" s="427"/>
      <c r="SPA55" s="427"/>
      <c r="SPB55" s="427"/>
      <c r="SPC55" s="143"/>
      <c r="SPD55" s="143"/>
      <c r="SPE55" s="143"/>
      <c r="SPF55" s="143"/>
      <c r="SPG55" s="143"/>
      <c r="SPH55" s="427"/>
      <c r="SPI55" s="427"/>
      <c r="SPJ55" s="427"/>
      <c r="SPK55" s="143"/>
      <c r="SPL55" s="143"/>
      <c r="SPM55" s="143"/>
      <c r="SPN55" s="143"/>
      <c r="SPO55" s="143"/>
      <c r="SPP55" s="427"/>
      <c r="SPQ55" s="427"/>
      <c r="SPR55" s="427"/>
      <c r="SPS55" s="143"/>
      <c r="SPT55" s="143"/>
      <c r="SPU55" s="143"/>
      <c r="SPV55" s="143"/>
      <c r="SPW55" s="143"/>
      <c r="SPX55" s="427"/>
      <c r="SPY55" s="427"/>
      <c r="SPZ55" s="427"/>
      <c r="SQA55" s="143"/>
      <c r="SQB55" s="143"/>
      <c r="SQC55" s="143"/>
      <c r="SQD55" s="143"/>
      <c r="SQE55" s="143"/>
      <c r="SQF55" s="427"/>
      <c r="SQG55" s="427"/>
      <c r="SQH55" s="427"/>
      <c r="SQI55" s="143"/>
      <c r="SQJ55" s="143"/>
      <c r="SQK55" s="143"/>
      <c r="SQL55" s="143"/>
      <c r="SQM55" s="143"/>
      <c r="SQN55" s="427"/>
      <c r="SQO55" s="427"/>
      <c r="SQP55" s="427"/>
      <c r="SQQ55" s="143"/>
      <c r="SQR55" s="143"/>
      <c r="SQS55" s="143"/>
      <c r="SQT55" s="143"/>
      <c r="SQU55" s="143"/>
      <c r="SQV55" s="427"/>
      <c r="SQW55" s="427"/>
      <c r="SQX55" s="427"/>
      <c r="SQY55" s="143"/>
      <c r="SQZ55" s="143"/>
      <c r="SRA55" s="143"/>
      <c r="SRB55" s="143"/>
      <c r="SRC55" s="143"/>
      <c r="SRD55" s="427"/>
      <c r="SRE55" s="427"/>
      <c r="SRF55" s="427"/>
      <c r="SRG55" s="143"/>
      <c r="SRH55" s="143"/>
      <c r="SRI55" s="143"/>
      <c r="SRJ55" s="143"/>
      <c r="SRK55" s="143"/>
      <c r="SRL55" s="427"/>
      <c r="SRM55" s="427"/>
      <c r="SRN55" s="427"/>
      <c r="SRO55" s="143"/>
      <c r="SRP55" s="143"/>
      <c r="SRQ55" s="143"/>
      <c r="SRR55" s="143"/>
      <c r="SRS55" s="143"/>
      <c r="SRT55" s="427"/>
      <c r="SRU55" s="427"/>
      <c r="SRV55" s="427"/>
      <c r="SRW55" s="143"/>
      <c r="SRX55" s="143"/>
      <c r="SRY55" s="143"/>
      <c r="SRZ55" s="143"/>
      <c r="SSA55" s="143"/>
      <c r="SSB55" s="427"/>
      <c r="SSC55" s="427"/>
      <c r="SSD55" s="427"/>
      <c r="SSE55" s="143"/>
      <c r="SSF55" s="143"/>
      <c r="SSG55" s="143"/>
      <c r="SSH55" s="143"/>
      <c r="SSI55" s="143"/>
      <c r="SSJ55" s="427"/>
      <c r="SSK55" s="427"/>
      <c r="SSL55" s="427"/>
      <c r="SSM55" s="143"/>
      <c r="SSN55" s="143"/>
      <c r="SSO55" s="143"/>
      <c r="SSP55" s="143"/>
      <c r="SSQ55" s="143"/>
      <c r="SSR55" s="427"/>
      <c r="SSS55" s="427"/>
      <c r="SST55" s="427"/>
      <c r="SSU55" s="143"/>
      <c r="SSV55" s="143"/>
      <c r="SSW55" s="143"/>
      <c r="SSX55" s="143"/>
      <c r="SSY55" s="143"/>
      <c r="SSZ55" s="427"/>
      <c r="STA55" s="427"/>
      <c r="STB55" s="427"/>
      <c r="STC55" s="143"/>
      <c r="STD55" s="143"/>
      <c r="STE55" s="143"/>
      <c r="STF55" s="143"/>
      <c r="STG55" s="143"/>
      <c r="STH55" s="427"/>
      <c r="STI55" s="427"/>
      <c r="STJ55" s="427"/>
      <c r="STK55" s="143"/>
      <c r="STL55" s="143"/>
      <c r="STM55" s="143"/>
      <c r="STN55" s="143"/>
      <c r="STO55" s="143"/>
      <c r="STP55" s="427"/>
      <c r="STQ55" s="427"/>
      <c r="STR55" s="427"/>
      <c r="STS55" s="143"/>
      <c r="STT55" s="143"/>
      <c r="STU55" s="143"/>
      <c r="STV55" s="143"/>
      <c r="STW55" s="143"/>
      <c r="STX55" s="427"/>
      <c r="STY55" s="427"/>
      <c r="STZ55" s="427"/>
      <c r="SUA55" s="143"/>
      <c r="SUB55" s="143"/>
      <c r="SUC55" s="143"/>
      <c r="SUD55" s="143"/>
      <c r="SUE55" s="143"/>
      <c r="SUF55" s="427"/>
      <c r="SUG55" s="427"/>
      <c r="SUH55" s="427"/>
      <c r="SUI55" s="143"/>
      <c r="SUJ55" s="143"/>
      <c r="SUK55" s="143"/>
      <c r="SUL55" s="143"/>
      <c r="SUM55" s="143"/>
      <c r="SUN55" s="427"/>
      <c r="SUO55" s="427"/>
      <c r="SUP55" s="427"/>
      <c r="SUQ55" s="143"/>
      <c r="SUR55" s="143"/>
      <c r="SUS55" s="143"/>
      <c r="SUT55" s="143"/>
      <c r="SUU55" s="143"/>
      <c r="SUV55" s="427"/>
      <c r="SUW55" s="427"/>
      <c r="SUX55" s="427"/>
      <c r="SUY55" s="143"/>
      <c r="SUZ55" s="143"/>
      <c r="SVA55" s="143"/>
      <c r="SVB55" s="143"/>
      <c r="SVC55" s="143"/>
      <c r="SVD55" s="427"/>
      <c r="SVE55" s="427"/>
      <c r="SVF55" s="427"/>
      <c r="SVG55" s="143"/>
      <c r="SVH55" s="143"/>
      <c r="SVI55" s="143"/>
      <c r="SVJ55" s="143"/>
      <c r="SVK55" s="143"/>
      <c r="SVL55" s="427"/>
      <c r="SVM55" s="427"/>
      <c r="SVN55" s="427"/>
      <c r="SVO55" s="143"/>
      <c r="SVP55" s="143"/>
      <c r="SVQ55" s="143"/>
      <c r="SVR55" s="143"/>
      <c r="SVS55" s="143"/>
      <c r="SVT55" s="427"/>
      <c r="SVU55" s="427"/>
      <c r="SVV55" s="427"/>
      <c r="SVW55" s="143"/>
      <c r="SVX55" s="143"/>
      <c r="SVY55" s="143"/>
      <c r="SVZ55" s="143"/>
      <c r="SWA55" s="143"/>
      <c r="SWB55" s="427"/>
      <c r="SWC55" s="427"/>
      <c r="SWD55" s="427"/>
      <c r="SWE55" s="143"/>
      <c r="SWF55" s="143"/>
      <c r="SWG55" s="143"/>
      <c r="SWH55" s="143"/>
      <c r="SWI55" s="143"/>
      <c r="SWJ55" s="427"/>
      <c r="SWK55" s="427"/>
      <c r="SWL55" s="427"/>
      <c r="SWM55" s="143"/>
      <c r="SWN55" s="143"/>
      <c r="SWO55" s="143"/>
      <c r="SWP55" s="143"/>
      <c r="SWQ55" s="143"/>
      <c r="SWR55" s="427"/>
      <c r="SWS55" s="427"/>
      <c r="SWT55" s="427"/>
      <c r="SWU55" s="143"/>
      <c r="SWV55" s="143"/>
      <c r="SWW55" s="143"/>
      <c r="SWX55" s="143"/>
      <c r="SWY55" s="143"/>
      <c r="SWZ55" s="427"/>
      <c r="SXA55" s="427"/>
      <c r="SXB55" s="427"/>
      <c r="SXC55" s="143"/>
      <c r="SXD55" s="143"/>
      <c r="SXE55" s="143"/>
      <c r="SXF55" s="143"/>
      <c r="SXG55" s="143"/>
      <c r="SXH55" s="427"/>
      <c r="SXI55" s="427"/>
      <c r="SXJ55" s="427"/>
      <c r="SXK55" s="143"/>
      <c r="SXL55" s="143"/>
      <c r="SXM55" s="143"/>
      <c r="SXN55" s="143"/>
      <c r="SXO55" s="143"/>
      <c r="SXP55" s="427"/>
      <c r="SXQ55" s="427"/>
      <c r="SXR55" s="427"/>
      <c r="SXS55" s="143"/>
      <c r="SXT55" s="143"/>
      <c r="SXU55" s="143"/>
      <c r="SXV55" s="143"/>
      <c r="SXW55" s="143"/>
      <c r="SXX55" s="427"/>
      <c r="SXY55" s="427"/>
      <c r="SXZ55" s="427"/>
      <c r="SYA55" s="143"/>
      <c r="SYB55" s="143"/>
      <c r="SYC55" s="143"/>
      <c r="SYD55" s="143"/>
      <c r="SYE55" s="143"/>
      <c r="SYF55" s="427"/>
      <c r="SYG55" s="427"/>
      <c r="SYH55" s="427"/>
      <c r="SYI55" s="143"/>
      <c r="SYJ55" s="143"/>
      <c r="SYK55" s="143"/>
      <c r="SYL55" s="143"/>
      <c r="SYM55" s="143"/>
      <c r="SYN55" s="427"/>
      <c r="SYO55" s="427"/>
      <c r="SYP55" s="427"/>
      <c r="SYQ55" s="143"/>
      <c r="SYR55" s="143"/>
      <c r="SYS55" s="143"/>
      <c r="SYT55" s="143"/>
      <c r="SYU55" s="143"/>
      <c r="SYV55" s="427"/>
      <c r="SYW55" s="427"/>
      <c r="SYX55" s="427"/>
      <c r="SYY55" s="143"/>
      <c r="SYZ55" s="143"/>
      <c r="SZA55" s="143"/>
      <c r="SZB55" s="143"/>
      <c r="SZC55" s="143"/>
      <c r="SZD55" s="427"/>
      <c r="SZE55" s="427"/>
      <c r="SZF55" s="427"/>
      <c r="SZG55" s="143"/>
      <c r="SZH55" s="143"/>
      <c r="SZI55" s="143"/>
      <c r="SZJ55" s="143"/>
      <c r="SZK55" s="143"/>
      <c r="SZL55" s="427"/>
      <c r="SZM55" s="427"/>
      <c r="SZN55" s="427"/>
      <c r="SZO55" s="143"/>
      <c r="SZP55" s="143"/>
      <c r="SZQ55" s="143"/>
      <c r="SZR55" s="143"/>
      <c r="SZS55" s="143"/>
      <c r="SZT55" s="427"/>
      <c r="SZU55" s="427"/>
      <c r="SZV55" s="427"/>
      <c r="SZW55" s="143"/>
      <c r="SZX55" s="143"/>
      <c r="SZY55" s="143"/>
      <c r="SZZ55" s="143"/>
      <c r="TAA55" s="143"/>
      <c r="TAB55" s="427"/>
      <c r="TAC55" s="427"/>
      <c r="TAD55" s="427"/>
      <c r="TAE55" s="143"/>
      <c r="TAF55" s="143"/>
      <c r="TAG55" s="143"/>
      <c r="TAH55" s="143"/>
      <c r="TAI55" s="143"/>
      <c r="TAJ55" s="427"/>
      <c r="TAK55" s="427"/>
      <c r="TAL55" s="427"/>
      <c r="TAM55" s="143"/>
      <c r="TAN55" s="143"/>
      <c r="TAO55" s="143"/>
      <c r="TAP55" s="143"/>
      <c r="TAQ55" s="143"/>
      <c r="TAR55" s="427"/>
      <c r="TAS55" s="427"/>
      <c r="TAT55" s="427"/>
      <c r="TAU55" s="143"/>
      <c r="TAV55" s="143"/>
      <c r="TAW55" s="143"/>
      <c r="TAX55" s="143"/>
      <c r="TAY55" s="143"/>
      <c r="TAZ55" s="427"/>
      <c r="TBA55" s="427"/>
      <c r="TBB55" s="427"/>
      <c r="TBC55" s="143"/>
      <c r="TBD55" s="143"/>
      <c r="TBE55" s="143"/>
      <c r="TBF55" s="143"/>
      <c r="TBG55" s="143"/>
      <c r="TBH55" s="427"/>
      <c r="TBI55" s="427"/>
      <c r="TBJ55" s="427"/>
      <c r="TBK55" s="143"/>
      <c r="TBL55" s="143"/>
      <c r="TBM55" s="143"/>
      <c r="TBN55" s="143"/>
      <c r="TBO55" s="143"/>
      <c r="TBP55" s="427"/>
      <c r="TBQ55" s="427"/>
      <c r="TBR55" s="427"/>
      <c r="TBS55" s="143"/>
      <c r="TBT55" s="143"/>
      <c r="TBU55" s="143"/>
      <c r="TBV55" s="143"/>
      <c r="TBW55" s="143"/>
      <c r="TBX55" s="427"/>
      <c r="TBY55" s="427"/>
      <c r="TBZ55" s="427"/>
      <c r="TCA55" s="143"/>
      <c r="TCB55" s="143"/>
      <c r="TCC55" s="143"/>
      <c r="TCD55" s="143"/>
      <c r="TCE55" s="143"/>
      <c r="TCF55" s="427"/>
      <c r="TCG55" s="427"/>
      <c r="TCH55" s="427"/>
      <c r="TCI55" s="143"/>
      <c r="TCJ55" s="143"/>
      <c r="TCK55" s="143"/>
      <c r="TCL55" s="143"/>
      <c r="TCM55" s="143"/>
      <c r="TCN55" s="427"/>
      <c r="TCO55" s="427"/>
      <c r="TCP55" s="427"/>
      <c r="TCQ55" s="143"/>
      <c r="TCR55" s="143"/>
      <c r="TCS55" s="143"/>
      <c r="TCT55" s="143"/>
      <c r="TCU55" s="143"/>
      <c r="TCV55" s="427"/>
      <c r="TCW55" s="427"/>
      <c r="TCX55" s="427"/>
      <c r="TCY55" s="143"/>
      <c r="TCZ55" s="143"/>
      <c r="TDA55" s="143"/>
      <c r="TDB55" s="143"/>
      <c r="TDC55" s="143"/>
      <c r="TDD55" s="427"/>
      <c r="TDE55" s="427"/>
      <c r="TDF55" s="427"/>
      <c r="TDG55" s="143"/>
      <c r="TDH55" s="143"/>
      <c r="TDI55" s="143"/>
      <c r="TDJ55" s="143"/>
      <c r="TDK55" s="143"/>
      <c r="TDL55" s="427"/>
      <c r="TDM55" s="427"/>
      <c r="TDN55" s="427"/>
      <c r="TDO55" s="143"/>
      <c r="TDP55" s="143"/>
      <c r="TDQ55" s="143"/>
      <c r="TDR55" s="143"/>
      <c r="TDS55" s="143"/>
      <c r="TDT55" s="427"/>
      <c r="TDU55" s="427"/>
      <c r="TDV55" s="427"/>
      <c r="TDW55" s="143"/>
      <c r="TDX55" s="143"/>
      <c r="TDY55" s="143"/>
      <c r="TDZ55" s="143"/>
      <c r="TEA55" s="143"/>
      <c r="TEB55" s="427"/>
      <c r="TEC55" s="427"/>
      <c r="TED55" s="427"/>
      <c r="TEE55" s="143"/>
      <c r="TEF55" s="143"/>
      <c r="TEG55" s="143"/>
      <c r="TEH55" s="143"/>
      <c r="TEI55" s="143"/>
      <c r="TEJ55" s="427"/>
      <c r="TEK55" s="427"/>
      <c r="TEL55" s="427"/>
      <c r="TEM55" s="143"/>
      <c r="TEN55" s="143"/>
      <c r="TEO55" s="143"/>
      <c r="TEP55" s="143"/>
      <c r="TEQ55" s="143"/>
      <c r="TER55" s="427"/>
      <c r="TES55" s="427"/>
      <c r="TET55" s="427"/>
      <c r="TEU55" s="143"/>
      <c r="TEV55" s="143"/>
      <c r="TEW55" s="143"/>
      <c r="TEX55" s="143"/>
      <c r="TEY55" s="143"/>
      <c r="TEZ55" s="427"/>
      <c r="TFA55" s="427"/>
      <c r="TFB55" s="427"/>
      <c r="TFC55" s="143"/>
      <c r="TFD55" s="143"/>
      <c r="TFE55" s="143"/>
      <c r="TFF55" s="143"/>
      <c r="TFG55" s="143"/>
      <c r="TFH55" s="427"/>
      <c r="TFI55" s="427"/>
      <c r="TFJ55" s="427"/>
      <c r="TFK55" s="143"/>
      <c r="TFL55" s="143"/>
      <c r="TFM55" s="143"/>
      <c r="TFN55" s="143"/>
      <c r="TFO55" s="143"/>
      <c r="TFP55" s="427"/>
      <c r="TFQ55" s="427"/>
      <c r="TFR55" s="427"/>
      <c r="TFS55" s="143"/>
      <c r="TFT55" s="143"/>
      <c r="TFU55" s="143"/>
      <c r="TFV55" s="143"/>
      <c r="TFW55" s="143"/>
      <c r="TFX55" s="427"/>
      <c r="TFY55" s="427"/>
      <c r="TFZ55" s="427"/>
      <c r="TGA55" s="143"/>
      <c r="TGB55" s="143"/>
      <c r="TGC55" s="143"/>
      <c r="TGD55" s="143"/>
      <c r="TGE55" s="143"/>
      <c r="TGF55" s="427"/>
      <c r="TGG55" s="427"/>
      <c r="TGH55" s="427"/>
      <c r="TGI55" s="143"/>
      <c r="TGJ55" s="143"/>
      <c r="TGK55" s="143"/>
      <c r="TGL55" s="143"/>
      <c r="TGM55" s="143"/>
      <c r="TGN55" s="427"/>
      <c r="TGO55" s="427"/>
      <c r="TGP55" s="427"/>
      <c r="TGQ55" s="143"/>
      <c r="TGR55" s="143"/>
      <c r="TGS55" s="143"/>
      <c r="TGT55" s="143"/>
      <c r="TGU55" s="143"/>
      <c r="TGV55" s="427"/>
      <c r="TGW55" s="427"/>
      <c r="TGX55" s="427"/>
      <c r="TGY55" s="143"/>
      <c r="TGZ55" s="143"/>
      <c r="THA55" s="143"/>
      <c r="THB55" s="143"/>
      <c r="THC55" s="143"/>
      <c r="THD55" s="427"/>
      <c r="THE55" s="427"/>
      <c r="THF55" s="427"/>
      <c r="THG55" s="143"/>
      <c r="THH55" s="143"/>
      <c r="THI55" s="143"/>
      <c r="THJ55" s="143"/>
      <c r="THK55" s="143"/>
      <c r="THL55" s="427"/>
      <c r="THM55" s="427"/>
      <c r="THN55" s="427"/>
      <c r="THO55" s="143"/>
      <c r="THP55" s="143"/>
      <c r="THQ55" s="143"/>
      <c r="THR55" s="143"/>
      <c r="THS55" s="143"/>
      <c r="THT55" s="427"/>
      <c r="THU55" s="427"/>
      <c r="THV55" s="427"/>
      <c r="THW55" s="143"/>
      <c r="THX55" s="143"/>
      <c r="THY55" s="143"/>
      <c r="THZ55" s="143"/>
      <c r="TIA55" s="143"/>
      <c r="TIB55" s="427"/>
      <c r="TIC55" s="427"/>
      <c r="TID55" s="427"/>
      <c r="TIE55" s="143"/>
      <c r="TIF55" s="143"/>
      <c r="TIG55" s="143"/>
      <c r="TIH55" s="143"/>
      <c r="TII55" s="143"/>
      <c r="TIJ55" s="427"/>
      <c r="TIK55" s="427"/>
      <c r="TIL55" s="427"/>
      <c r="TIM55" s="143"/>
      <c r="TIN55" s="143"/>
      <c r="TIO55" s="143"/>
      <c r="TIP55" s="143"/>
      <c r="TIQ55" s="143"/>
      <c r="TIR55" s="427"/>
      <c r="TIS55" s="427"/>
      <c r="TIT55" s="427"/>
      <c r="TIU55" s="143"/>
      <c r="TIV55" s="143"/>
      <c r="TIW55" s="143"/>
      <c r="TIX55" s="143"/>
      <c r="TIY55" s="143"/>
      <c r="TIZ55" s="427"/>
      <c r="TJA55" s="427"/>
      <c r="TJB55" s="427"/>
      <c r="TJC55" s="143"/>
      <c r="TJD55" s="143"/>
      <c r="TJE55" s="143"/>
      <c r="TJF55" s="143"/>
      <c r="TJG55" s="143"/>
      <c r="TJH55" s="427"/>
      <c r="TJI55" s="427"/>
      <c r="TJJ55" s="427"/>
      <c r="TJK55" s="143"/>
      <c r="TJL55" s="143"/>
      <c r="TJM55" s="143"/>
      <c r="TJN55" s="143"/>
      <c r="TJO55" s="143"/>
      <c r="TJP55" s="427"/>
      <c r="TJQ55" s="427"/>
      <c r="TJR55" s="427"/>
      <c r="TJS55" s="143"/>
      <c r="TJT55" s="143"/>
      <c r="TJU55" s="143"/>
      <c r="TJV55" s="143"/>
      <c r="TJW55" s="143"/>
      <c r="TJX55" s="427"/>
      <c r="TJY55" s="427"/>
      <c r="TJZ55" s="427"/>
      <c r="TKA55" s="143"/>
      <c r="TKB55" s="143"/>
      <c r="TKC55" s="143"/>
      <c r="TKD55" s="143"/>
      <c r="TKE55" s="143"/>
      <c r="TKF55" s="427"/>
      <c r="TKG55" s="427"/>
      <c r="TKH55" s="427"/>
      <c r="TKI55" s="143"/>
      <c r="TKJ55" s="143"/>
      <c r="TKK55" s="143"/>
      <c r="TKL55" s="143"/>
      <c r="TKM55" s="143"/>
      <c r="TKN55" s="427"/>
      <c r="TKO55" s="427"/>
      <c r="TKP55" s="427"/>
      <c r="TKQ55" s="143"/>
      <c r="TKR55" s="143"/>
      <c r="TKS55" s="143"/>
      <c r="TKT55" s="143"/>
      <c r="TKU55" s="143"/>
      <c r="TKV55" s="427"/>
      <c r="TKW55" s="427"/>
      <c r="TKX55" s="427"/>
      <c r="TKY55" s="143"/>
      <c r="TKZ55" s="143"/>
      <c r="TLA55" s="143"/>
      <c r="TLB55" s="143"/>
      <c r="TLC55" s="143"/>
      <c r="TLD55" s="427"/>
      <c r="TLE55" s="427"/>
      <c r="TLF55" s="427"/>
      <c r="TLG55" s="143"/>
      <c r="TLH55" s="143"/>
      <c r="TLI55" s="143"/>
      <c r="TLJ55" s="143"/>
      <c r="TLK55" s="143"/>
      <c r="TLL55" s="427"/>
      <c r="TLM55" s="427"/>
      <c r="TLN55" s="427"/>
      <c r="TLO55" s="143"/>
      <c r="TLP55" s="143"/>
      <c r="TLQ55" s="143"/>
      <c r="TLR55" s="143"/>
      <c r="TLS55" s="143"/>
      <c r="TLT55" s="427"/>
      <c r="TLU55" s="427"/>
      <c r="TLV55" s="427"/>
      <c r="TLW55" s="143"/>
      <c r="TLX55" s="143"/>
      <c r="TLY55" s="143"/>
      <c r="TLZ55" s="143"/>
      <c r="TMA55" s="143"/>
      <c r="TMB55" s="427"/>
      <c r="TMC55" s="427"/>
      <c r="TMD55" s="427"/>
      <c r="TME55" s="143"/>
      <c r="TMF55" s="143"/>
      <c r="TMG55" s="143"/>
      <c r="TMH55" s="143"/>
      <c r="TMI55" s="143"/>
      <c r="TMJ55" s="427"/>
      <c r="TMK55" s="427"/>
      <c r="TML55" s="427"/>
      <c r="TMM55" s="143"/>
      <c r="TMN55" s="143"/>
      <c r="TMO55" s="143"/>
      <c r="TMP55" s="143"/>
      <c r="TMQ55" s="143"/>
      <c r="TMR55" s="427"/>
      <c r="TMS55" s="427"/>
      <c r="TMT55" s="427"/>
      <c r="TMU55" s="143"/>
      <c r="TMV55" s="143"/>
      <c r="TMW55" s="143"/>
      <c r="TMX55" s="143"/>
      <c r="TMY55" s="143"/>
      <c r="TMZ55" s="427"/>
      <c r="TNA55" s="427"/>
      <c r="TNB55" s="427"/>
      <c r="TNC55" s="143"/>
      <c r="TND55" s="143"/>
      <c r="TNE55" s="143"/>
      <c r="TNF55" s="143"/>
      <c r="TNG55" s="143"/>
      <c r="TNH55" s="427"/>
      <c r="TNI55" s="427"/>
      <c r="TNJ55" s="427"/>
      <c r="TNK55" s="143"/>
      <c r="TNL55" s="143"/>
      <c r="TNM55" s="143"/>
      <c r="TNN55" s="143"/>
      <c r="TNO55" s="143"/>
      <c r="TNP55" s="427"/>
      <c r="TNQ55" s="427"/>
      <c r="TNR55" s="427"/>
      <c r="TNS55" s="143"/>
      <c r="TNT55" s="143"/>
      <c r="TNU55" s="143"/>
      <c r="TNV55" s="143"/>
      <c r="TNW55" s="143"/>
      <c r="TNX55" s="427"/>
      <c r="TNY55" s="427"/>
      <c r="TNZ55" s="427"/>
      <c r="TOA55" s="143"/>
      <c r="TOB55" s="143"/>
      <c r="TOC55" s="143"/>
      <c r="TOD55" s="143"/>
      <c r="TOE55" s="143"/>
      <c r="TOF55" s="427"/>
      <c r="TOG55" s="427"/>
      <c r="TOH55" s="427"/>
      <c r="TOI55" s="143"/>
      <c r="TOJ55" s="143"/>
      <c r="TOK55" s="143"/>
      <c r="TOL55" s="143"/>
      <c r="TOM55" s="143"/>
      <c r="TON55" s="427"/>
      <c r="TOO55" s="427"/>
      <c r="TOP55" s="427"/>
      <c r="TOQ55" s="143"/>
      <c r="TOR55" s="143"/>
      <c r="TOS55" s="143"/>
      <c r="TOT55" s="143"/>
      <c r="TOU55" s="143"/>
      <c r="TOV55" s="427"/>
      <c r="TOW55" s="427"/>
      <c r="TOX55" s="427"/>
      <c r="TOY55" s="143"/>
      <c r="TOZ55" s="143"/>
      <c r="TPA55" s="143"/>
      <c r="TPB55" s="143"/>
      <c r="TPC55" s="143"/>
      <c r="TPD55" s="427"/>
      <c r="TPE55" s="427"/>
      <c r="TPF55" s="427"/>
      <c r="TPG55" s="143"/>
      <c r="TPH55" s="143"/>
      <c r="TPI55" s="143"/>
      <c r="TPJ55" s="143"/>
      <c r="TPK55" s="143"/>
      <c r="TPL55" s="427"/>
      <c r="TPM55" s="427"/>
      <c r="TPN55" s="427"/>
      <c r="TPO55" s="143"/>
      <c r="TPP55" s="143"/>
      <c r="TPQ55" s="143"/>
      <c r="TPR55" s="143"/>
      <c r="TPS55" s="143"/>
      <c r="TPT55" s="427"/>
      <c r="TPU55" s="427"/>
      <c r="TPV55" s="427"/>
      <c r="TPW55" s="143"/>
      <c r="TPX55" s="143"/>
      <c r="TPY55" s="143"/>
      <c r="TPZ55" s="143"/>
      <c r="TQA55" s="143"/>
      <c r="TQB55" s="427"/>
      <c r="TQC55" s="427"/>
      <c r="TQD55" s="427"/>
      <c r="TQE55" s="143"/>
      <c r="TQF55" s="143"/>
      <c r="TQG55" s="143"/>
      <c r="TQH55" s="143"/>
      <c r="TQI55" s="143"/>
      <c r="TQJ55" s="427"/>
      <c r="TQK55" s="427"/>
      <c r="TQL55" s="427"/>
      <c r="TQM55" s="143"/>
      <c r="TQN55" s="143"/>
      <c r="TQO55" s="143"/>
      <c r="TQP55" s="143"/>
      <c r="TQQ55" s="143"/>
      <c r="TQR55" s="427"/>
      <c r="TQS55" s="427"/>
      <c r="TQT55" s="427"/>
      <c r="TQU55" s="143"/>
      <c r="TQV55" s="143"/>
      <c r="TQW55" s="143"/>
      <c r="TQX55" s="143"/>
      <c r="TQY55" s="143"/>
      <c r="TQZ55" s="427"/>
      <c r="TRA55" s="427"/>
      <c r="TRB55" s="427"/>
      <c r="TRC55" s="143"/>
      <c r="TRD55" s="143"/>
      <c r="TRE55" s="143"/>
      <c r="TRF55" s="143"/>
      <c r="TRG55" s="143"/>
      <c r="TRH55" s="427"/>
      <c r="TRI55" s="427"/>
      <c r="TRJ55" s="427"/>
      <c r="TRK55" s="143"/>
      <c r="TRL55" s="143"/>
      <c r="TRM55" s="143"/>
      <c r="TRN55" s="143"/>
      <c r="TRO55" s="143"/>
      <c r="TRP55" s="427"/>
      <c r="TRQ55" s="427"/>
      <c r="TRR55" s="427"/>
      <c r="TRS55" s="143"/>
      <c r="TRT55" s="143"/>
      <c r="TRU55" s="143"/>
      <c r="TRV55" s="143"/>
      <c r="TRW55" s="143"/>
      <c r="TRX55" s="427"/>
      <c r="TRY55" s="427"/>
      <c r="TRZ55" s="427"/>
      <c r="TSA55" s="143"/>
      <c r="TSB55" s="143"/>
      <c r="TSC55" s="143"/>
      <c r="TSD55" s="143"/>
      <c r="TSE55" s="143"/>
      <c r="TSF55" s="427"/>
      <c r="TSG55" s="427"/>
      <c r="TSH55" s="427"/>
      <c r="TSI55" s="143"/>
      <c r="TSJ55" s="143"/>
      <c r="TSK55" s="143"/>
      <c r="TSL55" s="143"/>
      <c r="TSM55" s="143"/>
      <c r="TSN55" s="427"/>
      <c r="TSO55" s="427"/>
      <c r="TSP55" s="427"/>
      <c r="TSQ55" s="143"/>
      <c r="TSR55" s="143"/>
      <c r="TSS55" s="143"/>
      <c r="TST55" s="143"/>
      <c r="TSU55" s="143"/>
      <c r="TSV55" s="427"/>
      <c r="TSW55" s="427"/>
      <c r="TSX55" s="427"/>
      <c r="TSY55" s="143"/>
      <c r="TSZ55" s="143"/>
      <c r="TTA55" s="143"/>
      <c r="TTB55" s="143"/>
      <c r="TTC55" s="143"/>
      <c r="TTD55" s="427"/>
      <c r="TTE55" s="427"/>
      <c r="TTF55" s="427"/>
      <c r="TTG55" s="143"/>
      <c r="TTH55" s="143"/>
      <c r="TTI55" s="143"/>
      <c r="TTJ55" s="143"/>
      <c r="TTK55" s="143"/>
      <c r="TTL55" s="427"/>
      <c r="TTM55" s="427"/>
      <c r="TTN55" s="427"/>
      <c r="TTO55" s="143"/>
      <c r="TTP55" s="143"/>
      <c r="TTQ55" s="143"/>
      <c r="TTR55" s="143"/>
      <c r="TTS55" s="143"/>
      <c r="TTT55" s="427"/>
      <c r="TTU55" s="427"/>
      <c r="TTV55" s="427"/>
      <c r="TTW55" s="143"/>
      <c r="TTX55" s="143"/>
      <c r="TTY55" s="143"/>
      <c r="TTZ55" s="143"/>
      <c r="TUA55" s="143"/>
      <c r="TUB55" s="427"/>
      <c r="TUC55" s="427"/>
      <c r="TUD55" s="427"/>
      <c r="TUE55" s="143"/>
      <c r="TUF55" s="143"/>
      <c r="TUG55" s="143"/>
      <c r="TUH55" s="143"/>
      <c r="TUI55" s="143"/>
      <c r="TUJ55" s="427"/>
      <c r="TUK55" s="427"/>
      <c r="TUL55" s="427"/>
      <c r="TUM55" s="143"/>
      <c r="TUN55" s="143"/>
      <c r="TUO55" s="143"/>
      <c r="TUP55" s="143"/>
      <c r="TUQ55" s="143"/>
      <c r="TUR55" s="427"/>
      <c r="TUS55" s="427"/>
      <c r="TUT55" s="427"/>
      <c r="TUU55" s="143"/>
      <c r="TUV55" s="143"/>
      <c r="TUW55" s="143"/>
      <c r="TUX55" s="143"/>
      <c r="TUY55" s="143"/>
      <c r="TUZ55" s="427"/>
      <c r="TVA55" s="427"/>
      <c r="TVB55" s="427"/>
      <c r="TVC55" s="143"/>
      <c r="TVD55" s="143"/>
      <c r="TVE55" s="143"/>
      <c r="TVF55" s="143"/>
      <c r="TVG55" s="143"/>
      <c r="TVH55" s="427"/>
      <c r="TVI55" s="427"/>
      <c r="TVJ55" s="427"/>
      <c r="TVK55" s="143"/>
      <c r="TVL55" s="143"/>
      <c r="TVM55" s="143"/>
      <c r="TVN55" s="143"/>
      <c r="TVO55" s="143"/>
      <c r="TVP55" s="427"/>
      <c r="TVQ55" s="427"/>
      <c r="TVR55" s="427"/>
      <c r="TVS55" s="143"/>
      <c r="TVT55" s="143"/>
      <c r="TVU55" s="143"/>
      <c r="TVV55" s="143"/>
      <c r="TVW55" s="143"/>
      <c r="TVX55" s="427"/>
      <c r="TVY55" s="427"/>
      <c r="TVZ55" s="427"/>
      <c r="TWA55" s="143"/>
      <c r="TWB55" s="143"/>
      <c r="TWC55" s="143"/>
      <c r="TWD55" s="143"/>
      <c r="TWE55" s="143"/>
      <c r="TWF55" s="427"/>
      <c r="TWG55" s="427"/>
      <c r="TWH55" s="427"/>
      <c r="TWI55" s="143"/>
      <c r="TWJ55" s="143"/>
      <c r="TWK55" s="143"/>
      <c r="TWL55" s="143"/>
      <c r="TWM55" s="143"/>
      <c r="TWN55" s="427"/>
      <c r="TWO55" s="427"/>
      <c r="TWP55" s="427"/>
      <c r="TWQ55" s="143"/>
      <c r="TWR55" s="143"/>
      <c r="TWS55" s="143"/>
      <c r="TWT55" s="143"/>
      <c r="TWU55" s="143"/>
      <c r="TWV55" s="427"/>
      <c r="TWW55" s="427"/>
      <c r="TWX55" s="427"/>
      <c r="TWY55" s="143"/>
      <c r="TWZ55" s="143"/>
      <c r="TXA55" s="143"/>
      <c r="TXB55" s="143"/>
      <c r="TXC55" s="143"/>
      <c r="TXD55" s="427"/>
      <c r="TXE55" s="427"/>
      <c r="TXF55" s="427"/>
      <c r="TXG55" s="143"/>
      <c r="TXH55" s="143"/>
      <c r="TXI55" s="143"/>
      <c r="TXJ55" s="143"/>
      <c r="TXK55" s="143"/>
      <c r="TXL55" s="427"/>
      <c r="TXM55" s="427"/>
      <c r="TXN55" s="427"/>
      <c r="TXO55" s="143"/>
      <c r="TXP55" s="143"/>
      <c r="TXQ55" s="143"/>
      <c r="TXR55" s="143"/>
      <c r="TXS55" s="143"/>
      <c r="TXT55" s="427"/>
      <c r="TXU55" s="427"/>
      <c r="TXV55" s="427"/>
      <c r="TXW55" s="143"/>
      <c r="TXX55" s="143"/>
      <c r="TXY55" s="143"/>
      <c r="TXZ55" s="143"/>
      <c r="TYA55" s="143"/>
      <c r="TYB55" s="427"/>
      <c r="TYC55" s="427"/>
      <c r="TYD55" s="427"/>
      <c r="TYE55" s="143"/>
      <c r="TYF55" s="143"/>
      <c r="TYG55" s="143"/>
      <c r="TYH55" s="143"/>
      <c r="TYI55" s="143"/>
      <c r="TYJ55" s="427"/>
      <c r="TYK55" s="427"/>
      <c r="TYL55" s="427"/>
      <c r="TYM55" s="143"/>
      <c r="TYN55" s="143"/>
      <c r="TYO55" s="143"/>
      <c r="TYP55" s="143"/>
      <c r="TYQ55" s="143"/>
      <c r="TYR55" s="427"/>
      <c r="TYS55" s="427"/>
      <c r="TYT55" s="427"/>
      <c r="TYU55" s="143"/>
      <c r="TYV55" s="143"/>
      <c r="TYW55" s="143"/>
      <c r="TYX55" s="143"/>
      <c r="TYY55" s="143"/>
      <c r="TYZ55" s="427"/>
      <c r="TZA55" s="427"/>
      <c r="TZB55" s="427"/>
      <c r="TZC55" s="143"/>
      <c r="TZD55" s="143"/>
      <c r="TZE55" s="143"/>
      <c r="TZF55" s="143"/>
      <c r="TZG55" s="143"/>
      <c r="TZH55" s="427"/>
      <c r="TZI55" s="427"/>
      <c r="TZJ55" s="427"/>
      <c r="TZK55" s="143"/>
      <c r="TZL55" s="143"/>
      <c r="TZM55" s="143"/>
      <c r="TZN55" s="143"/>
      <c r="TZO55" s="143"/>
      <c r="TZP55" s="427"/>
      <c r="TZQ55" s="427"/>
      <c r="TZR55" s="427"/>
      <c r="TZS55" s="143"/>
      <c r="TZT55" s="143"/>
      <c r="TZU55" s="143"/>
      <c r="TZV55" s="143"/>
      <c r="TZW55" s="143"/>
      <c r="TZX55" s="427"/>
      <c r="TZY55" s="427"/>
      <c r="TZZ55" s="427"/>
      <c r="UAA55" s="143"/>
      <c r="UAB55" s="143"/>
      <c r="UAC55" s="143"/>
      <c r="UAD55" s="143"/>
      <c r="UAE55" s="143"/>
      <c r="UAF55" s="427"/>
      <c r="UAG55" s="427"/>
      <c r="UAH55" s="427"/>
      <c r="UAI55" s="143"/>
      <c r="UAJ55" s="143"/>
      <c r="UAK55" s="143"/>
      <c r="UAL55" s="143"/>
      <c r="UAM55" s="143"/>
      <c r="UAN55" s="427"/>
      <c r="UAO55" s="427"/>
      <c r="UAP55" s="427"/>
      <c r="UAQ55" s="143"/>
      <c r="UAR55" s="143"/>
      <c r="UAS55" s="143"/>
      <c r="UAT55" s="143"/>
      <c r="UAU55" s="143"/>
      <c r="UAV55" s="427"/>
      <c r="UAW55" s="427"/>
      <c r="UAX55" s="427"/>
      <c r="UAY55" s="143"/>
      <c r="UAZ55" s="143"/>
      <c r="UBA55" s="143"/>
      <c r="UBB55" s="143"/>
      <c r="UBC55" s="143"/>
      <c r="UBD55" s="427"/>
      <c r="UBE55" s="427"/>
      <c r="UBF55" s="427"/>
      <c r="UBG55" s="143"/>
      <c r="UBH55" s="143"/>
      <c r="UBI55" s="143"/>
      <c r="UBJ55" s="143"/>
      <c r="UBK55" s="143"/>
      <c r="UBL55" s="427"/>
      <c r="UBM55" s="427"/>
      <c r="UBN55" s="427"/>
      <c r="UBO55" s="143"/>
      <c r="UBP55" s="143"/>
      <c r="UBQ55" s="143"/>
      <c r="UBR55" s="143"/>
      <c r="UBS55" s="143"/>
      <c r="UBT55" s="427"/>
      <c r="UBU55" s="427"/>
      <c r="UBV55" s="427"/>
      <c r="UBW55" s="143"/>
      <c r="UBX55" s="143"/>
      <c r="UBY55" s="143"/>
      <c r="UBZ55" s="143"/>
      <c r="UCA55" s="143"/>
      <c r="UCB55" s="427"/>
      <c r="UCC55" s="427"/>
      <c r="UCD55" s="427"/>
      <c r="UCE55" s="143"/>
      <c r="UCF55" s="143"/>
      <c r="UCG55" s="143"/>
      <c r="UCH55" s="143"/>
      <c r="UCI55" s="143"/>
      <c r="UCJ55" s="427"/>
      <c r="UCK55" s="427"/>
      <c r="UCL55" s="427"/>
      <c r="UCM55" s="143"/>
      <c r="UCN55" s="143"/>
      <c r="UCO55" s="143"/>
      <c r="UCP55" s="143"/>
      <c r="UCQ55" s="143"/>
      <c r="UCR55" s="427"/>
      <c r="UCS55" s="427"/>
      <c r="UCT55" s="427"/>
      <c r="UCU55" s="143"/>
      <c r="UCV55" s="143"/>
      <c r="UCW55" s="143"/>
      <c r="UCX55" s="143"/>
      <c r="UCY55" s="143"/>
      <c r="UCZ55" s="427"/>
      <c r="UDA55" s="427"/>
      <c r="UDB55" s="427"/>
      <c r="UDC55" s="143"/>
      <c r="UDD55" s="143"/>
      <c r="UDE55" s="143"/>
      <c r="UDF55" s="143"/>
      <c r="UDG55" s="143"/>
      <c r="UDH55" s="427"/>
      <c r="UDI55" s="427"/>
      <c r="UDJ55" s="427"/>
      <c r="UDK55" s="143"/>
      <c r="UDL55" s="143"/>
      <c r="UDM55" s="143"/>
      <c r="UDN55" s="143"/>
      <c r="UDO55" s="143"/>
      <c r="UDP55" s="427"/>
      <c r="UDQ55" s="427"/>
      <c r="UDR55" s="427"/>
      <c r="UDS55" s="143"/>
      <c r="UDT55" s="143"/>
      <c r="UDU55" s="143"/>
      <c r="UDV55" s="143"/>
      <c r="UDW55" s="143"/>
      <c r="UDX55" s="427"/>
      <c r="UDY55" s="427"/>
      <c r="UDZ55" s="427"/>
      <c r="UEA55" s="143"/>
      <c r="UEB55" s="143"/>
      <c r="UEC55" s="143"/>
      <c r="UED55" s="143"/>
      <c r="UEE55" s="143"/>
      <c r="UEF55" s="427"/>
      <c r="UEG55" s="427"/>
      <c r="UEH55" s="427"/>
      <c r="UEI55" s="143"/>
      <c r="UEJ55" s="143"/>
      <c r="UEK55" s="143"/>
      <c r="UEL55" s="143"/>
      <c r="UEM55" s="143"/>
      <c r="UEN55" s="427"/>
      <c r="UEO55" s="427"/>
      <c r="UEP55" s="427"/>
      <c r="UEQ55" s="143"/>
      <c r="UER55" s="143"/>
      <c r="UES55" s="143"/>
      <c r="UET55" s="143"/>
      <c r="UEU55" s="143"/>
      <c r="UEV55" s="427"/>
      <c r="UEW55" s="427"/>
      <c r="UEX55" s="427"/>
      <c r="UEY55" s="143"/>
      <c r="UEZ55" s="143"/>
      <c r="UFA55" s="143"/>
      <c r="UFB55" s="143"/>
      <c r="UFC55" s="143"/>
      <c r="UFD55" s="427"/>
      <c r="UFE55" s="427"/>
      <c r="UFF55" s="427"/>
      <c r="UFG55" s="143"/>
      <c r="UFH55" s="143"/>
      <c r="UFI55" s="143"/>
      <c r="UFJ55" s="143"/>
      <c r="UFK55" s="143"/>
      <c r="UFL55" s="427"/>
      <c r="UFM55" s="427"/>
      <c r="UFN55" s="427"/>
      <c r="UFO55" s="143"/>
      <c r="UFP55" s="143"/>
      <c r="UFQ55" s="143"/>
      <c r="UFR55" s="143"/>
      <c r="UFS55" s="143"/>
      <c r="UFT55" s="427"/>
      <c r="UFU55" s="427"/>
      <c r="UFV55" s="427"/>
      <c r="UFW55" s="143"/>
      <c r="UFX55" s="143"/>
      <c r="UFY55" s="143"/>
      <c r="UFZ55" s="143"/>
      <c r="UGA55" s="143"/>
      <c r="UGB55" s="427"/>
      <c r="UGC55" s="427"/>
      <c r="UGD55" s="427"/>
      <c r="UGE55" s="143"/>
      <c r="UGF55" s="143"/>
      <c r="UGG55" s="143"/>
      <c r="UGH55" s="143"/>
      <c r="UGI55" s="143"/>
      <c r="UGJ55" s="427"/>
      <c r="UGK55" s="427"/>
      <c r="UGL55" s="427"/>
      <c r="UGM55" s="143"/>
      <c r="UGN55" s="143"/>
      <c r="UGO55" s="143"/>
      <c r="UGP55" s="143"/>
      <c r="UGQ55" s="143"/>
      <c r="UGR55" s="427"/>
      <c r="UGS55" s="427"/>
      <c r="UGT55" s="427"/>
      <c r="UGU55" s="143"/>
      <c r="UGV55" s="143"/>
      <c r="UGW55" s="143"/>
      <c r="UGX55" s="143"/>
      <c r="UGY55" s="143"/>
      <c r="UGZ55" s="427"/>
      <c r="UHA55" s="427"/>
      <c r="UHB55" s="427"/>
      <c r="UHC55" s="143"/>
      <c r="UHD55" s="143"/>
      <c r="UHE55" s="143"/>
      <c r="UHF55" s="143"/>
      <c r="UHG55" s="143"/>
      <c r="UHH55" s="427"/>
      <c r="UHI55" s="427"/>
      <c r="UHJ55" s="427"/>
      <c r="UHK55" s="143"/>
      <c r="UHL55" s="143"/>
      <c r="UHM55" s="143"/>
      <c r="UHN55" s="143"/>
      <c r="UHO55" s="143"/>
      <c r="UHP55" s="427"/>
      <c r="UHQ55" s="427"/>
      <c r="UHR55" s="427"/>
      <c r="UHS55" s="143"/>
      <c r="UHT55" s="143"/>
      <c r="UHU55" s="143"/>
      <c r="UHV55" s="143"/>
      <c r="UHW55" s="143"/>
      <c r="UHX55" s="427"/>
      <c r="UHY55" s="427"/>
      <c r="UHZ55" s="427"/>
      <c r="UIA55" s="143"/>
      <c r="UIB55" s="143"/>
      <c r="UIC55" s="143"/>
      <c r="UID55" s="143"/>
      <c r="UIE55" s="143"/>
      <c r="UIF55" s="427"/>
      <c r="UIG55" s="427"/>
      <c r="UIH55" s="427"/>
      <c r="UII55" s="143"/>
      <c r="UIJ55" s="143"/>
      <c r="UIK55" s="143"/>
      <c r="UIL55" s="143"/>
      <c r="UIM55" s="143"/>
      <c r="UIN55" s="427"/>
      <c r="UIO55" s="427"/>
      <c r="UIP55" s="427"/>
      <c r="UIQ55" s="143"/>
      <c r="UIR55" s="143"/>
      <c r="UIS55" s="143"/>
      <c r="UIT55" s="143"/>
      <c r="UIU55" s="143"/>
      <c r="UIV55" s="427"/>
      <c r="UIW55" s="427"/>
      <c r="UIX55" s="427"/>
      <c r="UIY55" s="143"/>
      <c r="UIZ55" s="143"/>
      <c r="UJA55" s="143"/>
      <c r="UJB55" s="143"/>
      <c r="UJC55" s="143"/>
      <c r="UJD55" s="427"/>
      <c r="UJE55" s="427"/>
      <c r="UJF55" s="427"/>
      <c r="UJG55" s="143"/>
      <c r="UJH55" s="143"/>
      <c r="UJI55" s="143"/>
      <c r="UJJ55" s="143"/>
      <c r="UJK55" s="143"/>
      <c r="UJL55" s="427"/>
      <c r="UJM55" s="427"/>
      <c r="UJN55" s="427"/>
      <c r="UJO55" s="143"/>
      <c r="UJP55" s="143"/>
      <c r="UJQ55" s="143"/>
      <c r="UJR55" s="143"/>
      <c r="UJS55" s="143"/>
      <c r="UJT55" s="427"/>
      <c r="UJU55" s="427"/>
      <c r="UJV55" s="427"/>
      <c r="UJW55" s="143"/>
      <c r="UJX55" s="143"/>
      <c r="UJY55" s="143"/>
      <c r="UJZ55" s="143"/>
      <c r="UKA55" s="143"/>
      <c r="UKB55" s="427"/>
      <c r="UKC55" s="427"/>
      <c r="UKD55" s="427"/>
      <c r="UKE55" s="143"/>
      <c r="UKF55" s="143"/>
      <c r="UKG55" s="143"/>
      <c r="UKH55" s="143"/>
      <c r="UKI55" s="143"/>
      <c r="UKJ55" s="427"/>
      <c r="UKK55" s="427"/>
      <c r="UKL55" s="427"/>
      <c r="UKM55" s="143"/>
      <c r="UKN55" s="143"/>
      <c r="UKO55" s="143"/>
      <c r="UKP55" s="143"/>
      <c r="UKQ55" s="143"/>
      <c r="UKR55" s="427"/>
      <c r="UKS55" s="427"/>
      <c r="UKT55" s="427"/>
      <c r="UKU55" s="143"/>
      <c r="UKV55" s="143"/>
      <c r="UKW55" s="143"/>
      <c r="UKX55" s="143"/>
      <c r="UKY55" s="143"/>
      <c r="UKZ55" s="427"/>
      <c r="ULA55" s="427"/>
      <c r="ULB55" s="427"/>
      <c r="ULC55" s="143"/>
      <c r="ULD55" s="143"/>
      <c r="ULE55" s="143"/>
      <c r="ULF55" s="143"/>
      <c r="ULG55" s="143"/>
      <c r="ULH55" s="427"/>
      <c r="ULI55" s="427"/>
      <c r="ULJ55" s="427"/>
      <c r="ULK55" s="143"/>
      <c r="ULL55" s="143"/>
      <c r="ULM55" s="143"/>
      <c r="ULN55" s="143"/>
      <c r="ULO55" s="143"/>
      <c r="ULP55" s="427"/>
      <c r="ULQ55" s="427"/>
      <c r="ULR55" s="427"/>
      <c r="ULS55" s="143"/>
      <c r="ULT55" s="143"/>
      <c r="ULU55" s="143"/>
      <c r="ULV55" s="143"/>
      <c r="ULW55" s="143"/>
      <c r="ULX55" s="427"/>
      <c r="ULY55" s="427"/>
      <c r="ULZ55" s="427"/>
      <c r="UMA55" s="143"/>
      <c r="UMB55" s="143"/>
      <c r="UMC55" s="143"/>
      <c r="UMD55" s="143"/>
      <c r="UME55" s="143"/>
      <c r="UMF55" s="427"/>
      <c r="UMG55" s="427"/>
      <c r="UMH55" s="427"/>
      <c r="UMI55" s="143"/>
      <c r="UMJ55" s="143"/>
      <c r="UMK55" s="143"/>
      <c r="UML55" s="143"/>
      <c r="UMM55" s="143"/>
      <c r="UMN55" s="427"/>
      <c r="UMO55" s="427"/>
      <c r="UMP55" s="427"/>
      <c r="UMQ55" s="143"/>
      <c r="UMR55" s="143"/>
      <c r="UMS55" s="143"/>
      <c r="UMT55" s="143"/>
      <c r="UMU55" s="143"/>
      <c r="UMV55" s="427"/>
      <c r="UMW55" s="427"/>
      <c r="UMX55" s="427"/>
      <c r="UMY55" s="143"/>
      <c r="UMZ55" s="143"/>
      <c r="UNA55" s="143"/>
      <c r="UNB55" s="143"/>
      <c r="UNC55" s="143"/>
      <c r="UND55" s="427"/>
      <c r="UNE55" s="427"/>
      <c r="UNF55" s="427"/>
      <c r="UNG55" s="143"/>
      <c r="UNH55" s="143"/>
      <c r="UNI55" s="143"/>
      <c r="UNJ55" s="143"/>
      <c r="UNK55" s="143"/>
      <c r="UNL55" s="427"/>
      <c r="UNM55" s="427"/>
      <c r="UNN55" s="427"/>
      <c r="UNO55" s="143"/>
      <c r="UNP55" s="143"/>
      <c r="UNQ55" s="143"/>
      <c r="UNR55" s="143"/>
      <c r="UNS55" s="143"/>
      <c r="UNT55" s="427"/>
      <c r="UNU55" s="427"/>
      <c r="UNV55" s="427"/>
      <c r="UNW55" s="143"/>
      <c r="UNX55" s="143"/>
      <c r="UNY55" s="143"/>
      <c r="UNZ55" s="143"/>
      <c r="UOA55" s="143"/>
      <c r="UOB55" s="427"/>
      <c r="UOC55" s="427"/>
      <c r="UOD55" s="427"/>
      <c r="UOE55" s="143"/>
      <c r="UOF55" s="143"/>
      <c r="UOG55" s="143"/>
      <c r="UOH55" s="143"/>
      <c r="UOI55" s="143"/>
      <c r="UOJ55" s="427"/>
      <c r="UOK55" s="427"/>
      <c r="UOL55" s="427"/>
      <c r="UOM55" s="143"/>
      <c r="UON55" s="143"/>
      <c r="UOO55" s="143"/>
      <c r="UOP55" s="143"/>
      <c r="UOQ55" s="143"/>
      <c r="UOR55" s="427"/>
      <c r="UOS55" s="427"/>
      <c r="UOT55" s="427"/>
      <c r="UOU55" s="143"/>
      <c r="UOV55" s="143"/>
      <c r="UOW55" s="143"/>
      <c r="UOX55" s="143"/>
      <c r="UOY55" s="143"/>
      <c r="UOZ55" s="427"/>
      <c r="UPA55" s="427"/>
      <c r="UPB55" s="427"/>
      <c r="UPC55" s="143"/>
      <c r="UPD55" s="143"/>
      <c r="UPE55" s="143"/>
      <c r="UPF55" s="143"/>
      <c r="UPG55" s="143"/>
      <c r="UPH55" s="427"/>
      <c r="UPI55" s="427"/>
      <c r="UPJ55" s="427"/>
      <c r="UPK55" s="143"/>
      <c r="UPL55" s="143"/>
      <c r="UPM55" s="143"/>
      <c r="UPN55" s="143"/>
      <c r="UPO55" s="143"/>
      <c r="UPP55" s="427"/>
      <c r="UPQ55" s="427"/>
      <c r="UPR55" s="427"/>
      <c r="UPS55" s="143"/>
      <c r="UPT55" s="143"/>
      <c r="UPU55" s="143"/>
      <c r="UPV55" s="143"/>
      <c r="UPW55" s="143"/>
      <c r="UPX55" s="427"/>
      <c r="UPY55" s="427"/>
      <c r="UPZ55" s="427"/>
      <c r="UQA55" s="143"/>
      <c r="UQB55" s="143"/>
      <c r="UQC55" s="143"/>
      <c r="UQD55" s="143"/>
      <c r="UQE55" s="143"/>
      <c r="UQF55" s="427"/>
      <c r="UQG55" s="427"/>
      <c r="UQH55" s="427"/>
      <c r="UQI55" s="143"/>
      <c r="UQJ55" s="143"/>
      <c r="UQK55" s="143"/>
      <c r="UQL55" s="143"/>
      <c r="UQM55" s="143"/>
      <c r="UQN55" s="427"/>
      <c r="UQO55" s="427"/>
      <c r="UQP55" s="427"/>
      <c r="UQQ55" s="143"/>
      <c r="UQR55" s="143"/>
      <c r="UQS55" s="143"/>
      <c r="UQT55" s="143"/>
      <c r="UQU55" s="143"/>
      <c r="UQV55" s="427"/>
      <c r="UQW55" s="427"/>
      <c r="UQX55" s="427"/>
      <c r="UQY55" s="143"/>
      <c r="UQZ55" s="143"/>
      <c r="URA55" s="143"/>
      <c r="URB55" s="143"/>
      <c r="URC55" s="143"/>
      <c r="URD55" s="427"/>
      <c r="URE55" s="427"/>
      <c r="URF55" s="427"/>
      <c r="URG55" s="143"/>
      <c r="URH55" s="143"/>
      <c r="URI55" s="143"/>
      <c r="URJ55" s="143"/>
      <c r="URK55" s="143"/>
      <c r="URL55" s="427"/>
      <c r="URM55" s="427"/>
      <c r="URN55" s="427"/>
      <c r="URO55" s="143"/>
      <c r="URP55" s="143"/>
      <c r="URQ55" s="143"/>
      <c r="URR55" s="143"/>
      <c r="URS55" s="143"/>
      <c r="URT55" s="427"/>
      <c r="URU55" s="427"/>
      <c r="URV55" s="427"/>
      <c r="URW55" s="143"/>
      <c r="URX55" s="143"/>
      <c r="URY55" s="143"/>
      <c r="URZ55" s="143"/>
      <c r="USA55" s="143"/>
      <c r="USB55" s="427"/>
      <c r="USC55" s="427"/>
      <c r="USD55" s="427"/>
      <c r="USE55" s="143"/>
      <c r="USF55" s="143"/>
      <c r="USG55" s="143"/>
      <c r="USH55" s="143"/>
      <c r="USI55" s="143"/>
      <c r="USJ55" s="427"/>
      <c r="USK55" s="427"/>
      <c r="USL55" s="427"/>
      <c r="USM55" s="143"/>
      <c r="USN55" s="143"/>
      <c r="USO55" s="143"/>
      <c r="USP55" s="143"/>
      <c r="USQ55" s="143"/>
      <c r="USR55" s="427"/>
      <c r="USS55" s="427"/>
      <c r="UST55" s="427"/>
      <c r="USU55" s="143"/>
      <c r="USV55" s="143"/>
      <c r="USW55" s="143"/>
      <c r="USX55" s="143"/>
      <c r="USY55" s="143"/>
      <c r="USZ55" s="427"/>
      <c r="UTA55" s="427"/>
      <c r="UTB55" s="427"/>
      <c r="UTC55" s="143"/>
      <c r="UTD55" s="143"/>
      <c r="UTE55" s="143"/>
      <c r="UTF55" s="143"/>
      <c r="UTG55" s="143"/>
      <c r="UTH55" s="427"/>
      <c r="UTI55" s="427"/>
      <c r="UTJ55" s="427"/>
      <c r="UTK55" s="143"/>
      <c r="UTL55" s="143"/>
      <c r="UTM55" s="143"/>
      <c r="UTN55" s="143"/>
      <c r="UTO55" s="143"/>
      <c r="UTP55" s="427"/>
      <c r="UTQ55" s="427"/>
      <c r="UTR55" s="427"/>
      <c r="UTS55" s="143"/>
      <c r="UTT55" s="143"/>
      <c r="UTU55" s="143"/>
      <c r="UTV55" s="143"/>
      <c r="UTW55" s="143"/>
      <c r="UTX55" s="427"/>
      <c r="UTY55" s="427"/>
      <c r="UTZ55" s="427"/>
      <c r="UUA55" s="143"/>
      <c r="UUB55" s="143"/>
      <c r="UUC55" s="143"/>
      <c r="UUD55" s="143"/>
      <c r="UUE55" s="143"/>
      <c r="UUF55" s="427"/>
      <c r="UUG55" s="427"/>
      <c r="UUH55" s="427"/>
      <c r="UUI55" s="143"/>
      <c r="UUJ55" s="143"/>
      <c r="UUK55" s="143"/>
      <c r="UUL55" s="143"/>
      <c r="UUM55" s="143"/>
      <c r="UUN55" s="427"/>
      <c r="UUO55" s="427"/>
      <c r="UUP55" s="427"/>
      <c r="UUQ55" s="143"/>
      <c r="UUR55" s="143"/>
      <c r="UUS55" s="143"/>
      <c r="UUT55" s="143"/>
      <c r="UUU55" s="143"/>
      <c r="UUV55" s="427"/>
      <c r="UUW55" s="427"/>
      <c r="UUX55" s="427"/>
      <c r="UUY55" s="143"/>
      <c r="UUZ55" s="143"/>
      <c r="UVA55" s="143"/>
      <c r="UVB55" s="143"/>
      <c r="UVC55" s="143"/>
      <c r="UVD55" s="427"/>
      <c r="UVE55" s="427"/>
      <c r="UVF55" s="427"/>
      <c r="UVG55" s="143"/>
      <c r="UVH55" s="143"/>
      <c r="UVI55" s="143"/>
      <c r="UVJ55" s="143"/>
      <c r="UVK55" s="143"/>
      <c r="UVL55" s="427"/>
      <c r="UVM55" s="427"/>
      <c r="UVN55" s="427"/>
      <c r="UVO55" s="143"/>
      <c r="UVP55" s="143"/>
      <c r="UVQ55" s="143"/>
      <c r="UVR55" s="143"/>
      <c r="UVS55" s="143"/>
      <c r="UVT55" s="427"/>
      <c r="UVU55" s="427"/>
      <c r="UVV55" s="427"/>
      <c r="UVW55" s="143"/>
      <c r="UVX55" s="143"/>
      <c r="UVY55" s="143"/>
      <c r="UVZ55" s="143"/>
      <c r="UWA55" s="143"/>
      <c r="UWB55" s="427"/>
      <c r="UWC55" s="427"/>
      <c r="UWD55" s="427"/>
      <c r="UWE55" s="143"/>
      <c r="UWF55" s="143"/>
      <c r="UWG55" s="143"/>
      <c r="UWH55" s="143"/>
      <c r="UWI55" s="143"/>
      <c r="UWJ55" s="427"/>
      <c r="UWK55" s="427"/>
      <c r="UWL55" s="427"/>
      <c r="UWM55" s="143"/>
      <c r="UWN55" s="143"/>
      <c r="UWO55" s="143"/>
      <c r="UWP55" s="143"/>
      <c r="UWQ55" s="143"/>
      <c r="UWR55" s="427"/>
      <c r="UWS55" s="427"/>
      <c r="UWT55" s="427"/>
      <c r="UWU55" s="143"/>
      <c r="UWV55" s="143"/>
      <c r="UWW55" s="143"/>
      <c r="UWX55" s="143"/>
      <c r="UWY55" s="143"/>
      <c r="UWZ55" s="427"/>
      <c r="UXA55" s="427"/>
      <c r="UXB55" s="427"/>
      <c r="UXC55" s="143"/>
      <c r="UXD55" s="143"/>
      <c r="UXE55" s="143"/>
      <c r="UXF55" s="143"/>
      <c r="UXG55" s="143"/>
      <c r="UXH55" s="427"/>
      <c r="UXI55" s="427"/>
      <c r="UXJ55" s="427"/>
      <c r="UXK55" s="143"/>
      <c r="UXL55" s="143"/>
      <c r="UXM55" s="143"/>
      <c r="UXN55" s="143"/>
      <c r="UXO55" s="143"/>
      <c r="UXP55" s="427"/>
      <c r="UXQ55" s="427"/>
      <c r="UXR55" s="427"/>
      <c r="UXS55" s="143"/>
      <c r="UXT55" s="143"/>
      <c r="UXU55" s="143"/>
      <c r="UXV55" s="143"/>
      <c r="UXW55" s="143"/>
      <c r="UXX55" s="427"/>
      <c r="UXY55" s="427"/>
      <c r="UXZ55" s="427"/>
      <c r="UYA55" s="143"/>
      <c r="UYB55" s="143"/>
      <c r="UYC55" s="143"/>
      <c r="UYD55" s="143"/>
      <c r="UYE55" s="143"/>
      <c r="UYF55" s="427"/>
      <c r="UYG55" s="427"/>
      <c r="UYH55" s="427"/>
      <c r="UYI55" s="143"/>
      <c r="UYJ55" s="143"/>
      <c r="UYK55" s="143"/>
      <c r="UYL55" s="143"/>
      <c r="UYM55" s="143"/>
      <c r="UYN55" s="427"/>
      <c r="UYO55" s="427"/>
      <c r="UYP55" s="427"/>
      <c r="UYQ55" s="143"/>
      <c r="UYR55" s="143"/>
      <c r="UYS55" s="143"/>
      <c r="UYT55" s="143"/>
      <c r="UYU55" s="143"/>
      <c r="UYV55" s="427"/>
      <c r="UYW55" s="427"/>
      <c r="UYX55" s="427"/>
      <c r="UYY55" s="143"/>
      <c r="UYZ55" s="143"/>
      <c r="UZA55" s="143"/>
      <c r="UZB55" s="143"/>
      <c r="UZC55" s="143"/>
      <c r="UZD55" s="427"/>
      <c r="UZE55" s="427"/>
      <c r="UZF55" s="427"/>
      <c r="UZG55" s="143"/>
      <c r="UZH55" s="143"/>
      <c r="UZI55" s="143"/>
      <c r="UZJ55" s="143"/>
      <c r="UZK55" s="143"/>
      <c r="UZL55" s="427"/>
      <c r="UZM55" s="427"/>
      <c r="UZN55" s="427"/>
      <c r="UZO55" s="143"/>
      <c r="UZP55" s="143"/>
      <c r="UZQ55" s="143"/>
      <c r="UZR55" s="143"/>
      <c r="UZS55" s="143"/>
      <c r="UZT55" s="427"/>
      <c r="UZU55" s="427"/>
      <c r="UZV55" s="427"/>
      <c r="UZW55" s="143"/>
      <c r="UZX55" s="143"/>
      <c r="UZY55" s="143"/>
      <c r="UZZ55" s="143"/>
      <c r="VAA55" s="143"/>
      <c r="VAB55" s="427"/>
      <c r="VAC55" s="427"/>
      <c r="VAD55" s="427"/>
      <c r="VAE55" s="143"/>
      <c r="VAF55" s="143"/>
      <c r="VAG55" s="143"/>
      <c r="VAH55" s="143"/>
      <c r="VAI55" s="143"/>
      <c r="VAJ55" s="427"/>
      <c r="VAK55" s="427"/>
      <c r="VAL55" s="427"/>
      <c r="VAM55" s="143"/>
      <c r="VAN55" s="143"/>
      <c r="VAO55" s="143"/>
      <c r="VAP55" s="143"/>
      <c r="VAQ55" s="143"/>
      <c r="VAR55" s="427"/>
      <c r="VAS55" s="427"/>
      <c r="VAT55" s="427"/>
      <c r="VAU55" s="143"/>
      <c r="VAV55" s="143"/>
      <c r="VAW55" s="143"/>
      <c r="VAX55" s="143"/>
      <c r="VAY55" s="143"/>
      <c r="VAZ55" s="427"/>
      <c r="VBA55" s="427"/>
      <c r="VBB55" s="427"/>
      <c r="VBC55" s="143"/>
      <c r="VBD55" s="143"/>
      <c r="VBE55" s="143"/>
      <c r="VBF55" s="143"/>
      <c r="VBG55" s="143"/>
      <c r="VBH55" s="427"/>
      <c r="VBI55" s="427"/>
      <c r="VBJ55" s="427"/>
      <c r="VBK55" s="143"/>
      <c r="VBL55" s="143"/>
      <c r="VBM55" s="143"/>
      <c r="VBN55" s="143"/>
      <c r="VBO55" s="143"/>
      <c r="VBP55" s="427"/>
      <c r="VBQ55" s="427"/>
      <c r="VBR55" s="427"/>
      <c r="VBS55" s="143"/>
      <c r="VBT55" s="143"/>
      <c r="VBU55" s="143"/>
      <c r="VBV55" s="143"/>
      <c r="VBW55" s="143"/>
      <c r="VBX55" s="427"/>
      <c r="VBY55" s="427"/>
      <c r="VBZ55" s="427"/>
      <c r="VCA55" s="143"/>
      <c r="VCB55" s="143"/>
      <c r="VCC55" s="143"/>
      <c r="VCD55" s="143"/>
      <c r="VCE55" s="143"/>
      <c r="VCF55" s="427"/>
      <c r="VCG55" s="427"/>
      <c r="VCH55" s="427"/>
      <c r="VCI55" s="143"/>
      <c r="VCJ55" s="143"/>
      <c r="VCK55" s="143"/>
      <c r="VCL55" s="143"/>
      <c r="VCM55" s="143"/>
      <c r="VCN55" s="427"/>
      <c r="VCO55" s="427"/>
      <c r="VCP55" s="427"/>
      <c r="VCQ55" s="143"/>
      <c r="VCR55" s="143"/>
      <c r="VCS55" s="143"/>
      <c r="VCT55" s="143"/>
      <c r="VCU55" s="143"/>
      <c r="VCV55" s="427"/>
      <c r="VCW55" s="427"/>
      <c r="VCX55" s="427"/>
      <c r="VCY55" s="143"/>
      <c r="VCZ55" s="143"/>
      <c r="VDA55" s="143"/>
      <c r="VDB55" s="143"/>
      <c r="VDC55" s="143"/>
      <c r="VDD55" s="427"/>
      <c r="VDE55" s="427"/>
      <c r="VDF55" s="427"/>
      <c r="VDG55" s="143"/>
      <c r="VDH55" s="143"/>
      <c r="VDI55" s="143"/>
      <c r="VDJ55" s="143"/>
      <c r="VDK55" s="143"/>
      <c r="VDL55" s="427"/>
      <c r="VDM55" s="427"/>
      <c r="VDN55" s="427"/>
      <c r="VDO55" s="143"/>
      <c r="VDP55" s="143"/>
      <c r="VDQ55" s="143"/>
      <c r="VDR55" s="143"/>
      <c r="VDS55" s="143"/>
      <c r="VDT55" s="427"/>
      <c r="VDU55" s="427"/>
      <c r="VDV55" s="427"/>
      <c r="VDW55" s="143"/>
      <c r="VDX55" s="143"/>
      <c r="VDY55" s="143"/>
      <c r="VDZ55" s="143"/>
      <c r="VEA55" s="143"/>
      <c r="VEB55" s="427"/>
      <c r="VEC55" s="427"/>
      <c r="VED55" s="427"/>
      <c r="VEE55" s="143"/>
      <c r="VEF55" s="143"/>
      <c r="VEG55" s="143"/>
      <c r="VEH55" s="143"/>
      <c r="VEI55" s="143"/>
      <c r="VEJ55" s="427"/>
      <c r="VEK55" s="427"/>
      <c r="VEL55" s="427"/>
      <c r="VEM55" s="143"/>
      <c r="VEN55" s="143"/>
      <c r="VEO55" s="143"/>
      <c r="VEP55" s="143"/>
      <c r="VEQ55" s="143"/>
      <c r="VER55" s="427"/>
      <c r="VES55" s="427"/>
      <c r="VET55" s="427"/>
      <c r="VEU55" s="143"/>
      <c r="VEV55" s="143"/>
      <c r="VEW55" s="143"/>
      <c r="VEX55" s="143"/>
      <c r="VEY55" s="143"/>
      <c r="VEZ55" s="427"/>
      <c r="VFA55" s="427"/>
      <c r="VFB55" s="427"/>
      <c r="VFC55" s="143"/>
      <c r="VFD55" s="143"/>
      <c r="VFE55" s="143"/>
      <c r="VFF55" s="143"/>
      <c r="VFG55" s="143"/>
      <c r="VFH55" s="427"/>
      <c r="VFI55" s="427"/>
      <c r="VFJ55" s="427"/>
      <c r="VFK55" s="143"/>
      <c r="VFL55" s="143"/>
      <c r="VFM55" s="143"/>
      <c r="VFN55" s="143"/>
      <c r="VFO55" s="143"/>
      <c r="VFP55" s="427"/>
      <c r="VFQ55" s="427"/>
      <c r="VFR55" s="427"/>
      <c r="VFS55" s="143"/>
      <c r="VFT55" s="143"/>
      <c r="VFU55" s="143"/>
      <c r="VFV55" s="143"/>
      <c r="VFW55" s="143"/>
      <c r="VFX55" s="427"/>
      <c r="VFY55" s="427"/>
      <c r="VFZ55" s="427"/>
      <c r="VGA55" s="143"/>
      <c r="VGB55" s="143"/>
      <c r="VGC55" s="143"/>
      <c r="VGD55" s="143"/>
      <c r="VGE55" s="143"/>
      <c r="VGF55" s="427"/>
      <c r="VGG55" s="427"/>
      <c r="VGH55" s="427"/>
      <c r="VGI55" s="143"/>
      <c r="VGJ55" s="143"/>
      <c r="VGK55" s="143"/>
      <c r="VGL55" s="143"/>
      <c r="VGM55" s="143"/>
      <c r="VGN55" s="427"/>
      <c r="VGO55" s="427"/>
      <c r="VGP55" s="427"/>
      <c r="VGQ55" s="143"/>
      <c r="VGR55" s="143"/>
      <c r="VGS55" s="143"/>
      <c r="VGT55" s="143"/>
      <c r="VGU55" s="143"/>
      <c r="VGV55" s="427"/>
      <c r="VGW55" s="427"/>
      <c r="VGX55" s="427"/>
      <c r="VGY55" s="143"/>
      <c r="VGZ55" s="143"/>
      <c r="VHA55" s="143"/>
      <c r="VHB55" s="143"/>
      <c r="VHC55" s="143"/>
      <c r="VHD55" s="427"/>
      <c r="VHE55" s="427"/>
      <c r="VHF55" s="427"/>
      <c r="VHG55" s="143"/>
      <c r="VHH55" s="143"/>
      <c r="VHI55" s="143"/>
      <c r="VHJ55" s="143"/>
      <c r="VHK55" s="143"/>
      <c r="VHL55" s="427"/>
      <c r="VHM55" s="427"/>
      <c r="VHN55" s="427"/>
      <c r="VHO55" s="143"/>
      <c r="VHP55" s="143"/>
      <c r="VHQ55" s="143"/>
      <c r="VHR55" s="143"/>
      <c r="VHS55" s="143"/>
      <c r="VHT55" s="427"/>
      <c r="VHU55" s="427"/>
      <c r="VHV55" s="427"/>
      <c r="VHW55" s="143"/>
      <c r="VHX55" s="143"/>
      <c r="VHY55" s="143"/>
      <c r="VHZ55" s="143"/>
      <c r="VIA55" s="143"/>
      <c r="VIB55" s="427"/>
      <c r="VIC55" s="427"/>
      <c r="VID55" s="427"/>
      <c r="VIE55" s="143"/>
      <c r="VIF55" s="143"/>
      <c r="VIG55" s="143"/>
      <c r="VIH55" s="143"/>
      <c r="VII55" s="143"/>
      <c r="VIJ55" s="427"/>
      <c r="VIK55" s="427"/>
      <c r="VIL55" s="427"/>
      <c r="VIM55" s="143"/>
      <c r="VIN55" s="143"/>
      <c r="VIO55" s="143"/>
      <c r="VIP55" s="143"/>
      <c r="VIQ55" s="143"/>
      <c r="VIR55" s="427"/>
      <c r="VIS55" s="427"/>
      <c r="VIT55" s="427"/>
      <c r="VIU55" s="143"/>
      <c r="VIV55" s="143"/>
      <c r="VIW55" s="143"/>
      <c r="VIX55" s="143"/>
      <c r="VIY55" s="143"/>
      <c r="VIZ55" s="427"/>
      <c r="VJA55" s="427"/>
      <c r="VJB55" s="427"/>
      <c r="VJC55" s="143"/>
      <c r="VJD55" s="143"/>
      <c r="VJE55" s="143"/>
      <c r="VJF55" s="143"/>
      <c r="VJG55" s="143"/>
      <c r="VJH55" s="427"/>
      <c r="VJI55" s="427"/>
      <c r="VJJ55" s="427"/>
      <c r="VJK55" s="143"/>
      <c r="VJL55" s="143"/>
      <c r="VJM55" s="143"/>
      <c r="VJN55" s="143"/>
      <c r="VJO55" s="143"/>
      <c r="VJP55" s="427"/>
      <c r="VJQ55" s="427"/>
      <c r="VJR55" s="427"/>
      <c r="VJS55" s="143"/>
      <c r="VJT55" s="143"/>
      <c r="VJU55" s="143"/>
      <c r="VJV55" s="143"/>
      <c r="VJW55" s="143"/>
      <c r="VJX55" s="427"/>
      <c r="VJY55" s="427"/>
      <c r="VJZ55" s="427"/>
      <c r="VKA55" s="143"/>
      <c r="VKB55" s="143"/>
      <c r="VKC55" s="143"/>
      <c r="VKD55" s="143"/>
      <c r="VKE55" s="143"/>
      <c r="VKF55" s="427"/>
      <c r="VKG55" s="427"/>
      <c r="VKH55" s="427"/>
      <c r="VKI55" s="143"/>
      <c r="VKJ55" s="143"/>
      <c r="VKK55" s="143"/>
      <c r="VKL55" s="143"/>
      <c r="VKM55" s="143"/>
      <c r="VKN55" s="427"/>
      <c r="VKO55" s="427"/>
      <c r="VKP55" s="427"/>
      <c r="VKQ55" s="143"/>
      <c r="VKR55" s="143"/>
      <c r="VKS55" s="143"/>
      <c r="VKT55" s="143"/>
      <c r="VKU55" s="143"/>
      <c r="VKV55" s="427"/>
      <c r="VKW55" s="427"/>
      <c r="VKX55" s="427"/>
      <c r="VKY55" s="143"/>
      <c r="VKZ55" s="143"/>
      <c r="VLA55" s="143"/>
      <c r="VLB55" s="143"/>
      <c r="VLC55" s="143"/>
      <c r="VLD55" s="427"/>
      <c r="VLE55" s="427"/>
      <c r="VLF55" s="427"/>
      <c r="VLG55" s="143"/>
      <c r="VLH55" s="143"/>
      <c r="VLI55" s="143"/>
      <c r="VLJ55" s="143"/>
      <c r="VLK55" s="143"/>
      <c r="VLL55" s="427"/>
      <c r="VLM55" s="427"/>
      <c r="VLN55" s="427"/>
      <c r="VLO55" s="143"/>
      <c r="VLP55" s="143"/>
      <c r="VLQ55" s="143"/>
      <c r="VLR55" s="143"/>
      <c r="VLS55" s="143"/>
      <c r="VLT55" s="427"/>
      <c r="VLU55" s="427"/>
      <c r="VLV55" s="427"/>
      <c r="VLW55" s="143"/>
      <c r="VLX55" s="143"/>
      <c r="VLY55" s="143"/>
      <c r="VLZ55" s="143"/>
      <c r="VMA55" s="143"/>
      <c r="VMB55" s="427"/>
      <c r="VMC55" s="427"/>
      <c r="VMD55" s="427"/>
      <c r="VME55" s="143"/>
      <c r="VMF55" s="143"/>
      <c r="VMG55" s="143"/>
      <c r="VMH55" s="143"/>
      <c r="VMI55" s="143"/>
      <c r="VMJ55" s="427"/>
      <c r="VMK55" s="427"/>
      <c r="VML55" s="427"/>
      <c r="VMM55" s="143"/>
      <c r="VMN55" s="143"/>
      <c r="VMO55" s="143"/>
      <c r="VMP55" s="143"/>
      <c r="VMQ55" s="143"/>
      <c r="VMR55" s="427"/>
      <c r="VMS55" s="427"/>
      <c r="VMT55" s="427"/>
      <c r="VMU55" s="143"/>
      <c r="VMV55" s="143"/>
      <c r="VMW55" s="143"/>
      <c r="VMX55" s="143"/>
      <c r="VMY55" s="143"/>
      <c r="VMZ55" s="427"/>
      <c r="VNA55" s="427"/>
      <c r="VNB55" s="427"/>
      <c r="VNC55" s="143"/>
      <c r="VND55" s="143"/>
      <c r="VNE55" s="143"/>
      <c r="VNF55" s="143"/>
      <c r="VNG55" s="143"/>
      <c r="VNH55" s="427"/>
      <c r="VNI55" s="427"/>
      <c r="VNJ55" s="427"/>
      <c r="VNK55" s="143"/>
      <c r="VNL55" s="143"/>
      <c r="VNM55" s="143"/>
      <c r="VNN55" s="143"/>
      <c r="VNO55" s="143"/>
      <c r="VNP55" s="427"/>
      <c r="VNQ55" s="427"/>
      <c r="VNR55" s="427"/>
      <c r="VNS55" s="143"/>
      <c r="VNT55" s="143"/>
      <c r="VNU55" s="143"/>
      <c r="VNV55" s="143"/>
      <c r="VNW55" s="143"/>
      <c r="VNX55" s="427"/>
      <c r="VNY55" s="427"/>
      <c r="VNZ55" s="427"/>
      <c r="VOA55" s="143"/>
      <c r="VOB55" s="143"/>
      <c r="VOC55" s="143"/>
      <c r="VOD55" s="143"/>
      <c r="VOE55" s="143"/>
      <c r="VOF55" s="427"/>
      <c r="VOG55" s="427"/>
      <c r="VOH55" s="427"/>
      <c r="VOI55" s="143"/>
      <c r="VOJ55" s="143"/>
      <c r="VOK55" s="143"/>
      <c r="VOL55" s="143"/>
      <c r="VOM55" s="143"/>
      <c r="VON55" s="427"/>
      <c r="VOO55" s="427"/>
      <c r="VOP55" s="427"/>
      <c r="VOQ55" s="143"/>
      <c r="VOR55" s="143"/>
      <c r="VOS55" s="143"/>
      <c r="VOT55" s="143"/>
      <c r="VOU55" s="143"/>
      <c r="VOV55" s="427"/>
      <c r="VOW55" s="427"/>
      <c r="VOX55" s="427"/>
      <c r="VOY55" s="143"/>
      <c r="VOZ55" s="143"/>
      <c r="VPA55" s="143"/>
      <c r="VPB55" s="143"/>
      <c r="VPC55" s="143"/>
      <c r="VPD55" s="427"/>
      <c r="VPE55" s="427"/>
      <c r="VPF55" s="427"/>
      <c r="VPG55" s="143"/>
      <c r="VPH55" s="143"/>
      <c r="VPI55" s="143"/>
      <c r="VPJ55" s="143"/>
      <c r="VPK55" s="143"/>
      <c r="VPL55" s="427"/>
      <c r="VPM55" s="427"/>
      <c r="VPN55" s="427"/>
      <c r="VPO55" s="143"/>
      <c r="VPP55" s="143"/>
      <c r="VPQ55" s="143"/>
      <c r="VPR55" s="143"/>
      <c r="VPS55" s="143"/>
      <c r="VPT55" s="427"/>
      <c r="VPU55" s="427"/>
      <c r="VPV55" s="427"/>
      <c r="VPW55" s="143"/>
      <c r="VPX55" s="143"/>
      <c r="VPY55" s="143"/>
      <c r="VPZ55" s="143"/>
      <c r="VQA55" s="143"/>
      <c r="VQB55" s="427"/>
      <c r="VQC55" s="427"/>
      <c r="VQD55" s="427"/>
      <c r="VQE55" s="143"/>
      <c r="VQF55" s="143"/>
      <c r="VQG55" s="143"/>
      <c r="VQH55" s="143"/>
      <c r="VQI55" s="143"/>
      <c r="VQJ55" s="427"/>
      <c r="VQK55" s="427"/>
      <c r="VQL55" s="427"/>
      <c r="VQM55" s="143"/>
      <c r="VQN55" s="143"/>
      <c r="VQO55" s="143"/>
      <c r="VQP55" s="143"/>
      <c r="VQQ55" s="143"/>
      <c r="VQR55" s="427"/>
      <c r="VQS55" s="427"/>
      <c r="VQT55" s="427"/>
      <c r="VQU55" s="143"/>
      <c r="VQV55" s="143"/>
      <c r="VQW55" s="143"/>
      <c r="VQX55" s="143"/>
      <c r="VQY55" s="143"/>
      <c r="VQZ55" s="427"/>
      <c r="VRA55" s="427"/>
      <c r="VRB55" s="427"/>
      <c r="VRC55" s="143"/>
      <c r="VRD55" s="143"/>
      <c r="VRE55" s="143"/>
      <c r="VRF55" s="143"/>
      <c r="VRG55" s="143"/>
      <c r="VRH55" s="427"/>
      <c r="VRI55" s="427"/>
      <c r="VRJ55" s="427"/>
      <c r="VRK55" s="143"/>
      <c r="VRL55" s="143"/>
      <c r="VRM55" s="143"/>
      <c r="VRN55" s="143"/>
      <c r="VRO55" s="143"/>
      <c r="VRP55" s="427"/>
      <c r="VRQ55" s="427"/>
      <c r="VRR55" s="427"/>
      <c r="VRS55" s="143"/>
      <c r="VRT55" s="143"/>
      <c r="VRU55" s="143"/>
      <c r="VRV55" s="143"/>
      <c r="VRW55" s="143"/>
      <c r="VRX55" s="427"/>
      <c r="VRY55" s="427"/>
      <c r="VRZ55" s="427"/>
      <c r="VSA55" s="143"/>
      <c r="VSB55" s="143"/>
      <c r="VSC55" s="143"/>
      <c r="VSD55" s="143"/>
      <c r="VSE55" s="143"/>
      <c r="VSF55" s="427"/>
      <c r="VSG55" s="427"/>
      <c r="VSH55" s="427"/>
      <c r="VSI55" s="143"/>
      <c r="VSJ55" s="143"/>
      <c r="VSK55" s="143"/>
      <c r="VSL55" s="143"/>
      <c r="VSM55" s="143"/>
      <c r="VSN55" s="427"/>
      <c r="VSO55" s="427"/>
      <c r="VSP55" s="427"/>
      <c r="VSQ55" s="143"/>
      <c r="VSR55" s="143"/>
      <c r="VSS55" s="143"/>
      <c r="VST55" s="143"/>
      <c r="VSU55" s="143"/>
      <c r="VSV55" s="427"/>
      <c r="VSW55" s="427"/>
      <c r="VSX55" s="427"/>
      <c r="VSY55" s="143"/>
      <c r="VSZ55" s="143"/>
      <c r="VTA55" s="143"/>
      <c r="VTB55" s="143"/>
      <c r="VTC55" s="143"/>
      <c r="VTD55" s="427"/>
      <c r="VTE55" s="427"/>
      <c r="VTF55" s="427"/>
      <c r="VTG55" s="143"/>
      <c r="VTH55" s="143"/>
      <c r="VTI55" s="143"/>
      <c r="VTJ55" s="143"/>
      <c r="VTK55" s="143"/>
      <c r="VTL55" s="427"/>
      <c r="VTM55" s="427"/>
      <c r="VTN55" s="427"/>
      <c r="VTO55" s="143"/>
      <c r="VTP55" s="143"/>
      <c r="VTQ55" s="143"/>
      <c r="VTR55" s="143"/>
      <c r="VTS55" s="143"/>
      <c r="VTT55" s="427"/>
      <c r="VTU55" s="427"/>
      <c r="VTV55" s="427"/>
      <c r="VTW55" s="143"/>
      <c r="VTX55" s="143"/>
      <c r="VTY55" s="143"/>
      <c r="VTZ55" s="143"/>
      <c r="VUA55" s="143"/>
      <c r="VUB55" s="427"/>
      <c r="VUC55" s="427"/>
      <c r="VUD55" s="427"/>
      <c r="VUE55" s="143"/>
      <c r="VUF55" s="143"/>
      <c r="VUG55" s="143"/>
      <c r="VUH55" s="143"/>
      <c r="VUI55" s="143"/>
      <c r="VUJ55" s="427"/>
      <c r="VUK55" s="427"/>
      <c r="VUL55" s="427"/>
      <c r="VUM55" s="143"/>
      <c r="VUN55" s="143"/>
      <c r="VUO55" s="143"/>
      <c r="VUP55" s="143"/>
      <c r="VUQ55" s="143"/>
      <c r="VUR55" s="427"/>
      <c r="VUS55" s="427"/>
      <c r="VUT55" s="427"/>
      <c r="VUU55" s="143"/>
      <c r="VUV55" s="143"/>
      <c r="VUW55" s="143"/>
      <c r="VUX55" s="143"/>
      <c r="VUY55" s="143"/>
      <c r="VUZ55" s="427"/>
      <c r="VVA55" s="427"/>
      <c r="VVB55" s="427"/>
      <c r="VVC55" s="143"/>
      <c r="VVD55" s="143"/>
      <c r="VVE55" s="143"/>
      <c r="VVF55" s="143"/>
      <c r="VVG55" s="143"/>
      <c r="VVH55" s="427"/>
      <c r="VVI55" s="427"/>
      <c r="VVJ55" s="427"/>
      <c r="VVK55" s="143"/>
      <c r="VVL55" s="143"/>
      <c r="VVM55" s="143"/>
      <c r="VVN55" s="143"/>
      <c r="VVO55" s="143"/>
      <c r="VVP55" s="427"/>
      <c r="VVQ55" s="427"/>
      <c r="VVR55" s="427"/>
      <c r="VVS55" s="143"/>
      <c r="VVT55" s="143"/>
      <c r="VVU55" s="143"/>
      <c r="VVV55" s="143"/>
      <c r="VVW55" s="143"/>
      <c r="VVX55" s="427"/>
      <c r="VVY55" s="427"/>
      <c r="VVZ55" s="427"/>
      <c r="VWA55" s="143"/>
      <c r="VWB55" s="143"/>
      <c r="VWC55" s="143"/>
      <c r="VWD55" s="143"/>
      <c r="VWE55" s="143"/>
      <c r="VWF55" s="427"/>
      <c r="VWG55" s="427"/>
      <c r="VWH55" s="427"/>
      <c r="VWI55" s="143"/>
      <c r="VWJ55" s="143"/>
      <c r="VWK55" s="143"/>
      <c r="VWL55" s="143"/>
      <c r="VWM55" s="143"/>
      <c r="VWN55" s="427"/>
      <c r="VWO55" s="427"/>
      <c r="VWP55" s="427"/>
      <c r="VWQ55" s="143"/>
      <c r="VWR55" s="143"/>
      <c r="VWS55" s="143"/>
      <c r="VWT55" s="143"/>
      <c r="VWU55" s="143"/>
      <c r="VWV55" s="427"/>
      <c r="VWW55" s="427"/>
      <c r="VWX55" s="427"/>
      <c r="VWY55" s="143"/>
      <c r="VWZ55" s="143"/>
      <c r="VXA55" s="143"/>
      <c r="VXB55" s="143"/>
      <c r="VXC55" s="143"/>
      <c r="VXD55" s="427"/>
      <c r="VXE55" s="427"/>
      <c r="VXF55" s="427"/>
      <c r="VXG55" s="143"/>
      <c r="VXH55" s="143"/>
      <c r="VXI55" s="143"/>
      <c r="VXJ55" s="143"/>
      <c r="VXK55" s="143"/>
      <c r="VXL55" s="427"/>
      <c r="VXM55" s="427"/>
      <c r="VXN55" s="427"/>
      <c r="VXO55" s="143"/>
      <c r="VXP55" s="143"/>
      <c r="VXQ55" s="143"/>
      <c r="VXR55" s="143"/>
      <c r="VXS55" s="143"/>
      <c r="VXT55" s="427"/>
      <c r="VXU55" s="427"/>
      <c r="VXV55" s="427"/>
      <c r="VXW55" s="143"/>
      <c r="VXX55" s="143"/>
      <c r="VXY55" s="143"/>
      <c r="VXZ55" s="143"/>
      <c r="VYA55" s="143"/>
      <c r="VYB55" s="427"/>
      <c r="VYC55" s="427"/>
      <c r="VYD55" s="427"/>
      <c r="VYE55" s="143"/>
      <c r="VYF55" s="143"/>
      <c r="VYG55" s="143"/>
      <c r="VYH55" s="143"/>
      <c r="VYI55" s="143"/>
      <c r="VYJ55" s="427"/>
      <c r="VYK55" s="427"/>
      <c r="VYL55" s="427"/>
      <c r="VYM55" s="143"/>
      <c r="VYN55" s="143"/>
      <c r="VYO55" s="143"/>
      <c r="VYP55" s="143"/>
      <c r="VYQ55" s="143"/>
      <c r="VYR55" s="427"/>
      <c r="VYS55" s="427"/>
      <c r="VYT55" s="427"/>
      <c r="VYU55" s="143"/>
      <c r="VYV55" s="143"/>
      <c r="VYW55" s="143"/>
      <c r="VYX55" s="143"/>
      <c r="VYY55" s="143"/>
      <c r="VYZ55" s="427"/>
      <c r="VZA55" s="427"/>
      <c r="VZB55" s="427"/>
      <c r="VZC55" s="143"/>
      <c r="VZD55" s="143"/>
      <c r="VZE55" s="143"/>
      <c r="VZF55" s="143"/>
      <c r="VZG55" s="143"/>
      <c r="VZH55" s="427"/>
      <c r="VZI55" s="427"/>
      <c r="VZJ55" s="427"/>
      <c r="VZK55" s="143"/>
      <c r="VZL55" s="143"/>
      <c r="VZM55" s="143"/>
      <c r="VZN55" s="143"/>
      <c r="VZO55" s="143"/>
      <c r="VZP55" s="427"/>
      <c r="VZQ55" s="427"/>
      <c r="VZR55" s="427"/>
      <c r="VZS55" s="143"/>
      <c r="VZT55" s="143"/>
      <c r="VZU55" s="143"/>
      <c r="VZV55" s="143"/>
      <c r="VZW55" s="143"/>
      <c r="VZX55" s="427"/>
      <c r="VZY55" s="427"/>
      <c r="VZZ55" s="427"/>
      <c r="WAA55" s="143"/>
      <c r="WAB55" s="143"/>
      <c r="WAC55" s="143"/>
      <c r="WAD55" s="143"/>
      <c r="WAE55" s="143"/>
      <c r="WAF55" s="427"/>
      <c r="WAG55" s="427"/>
      <c r="WAH55" s="427"/>
      <c r="WAI55" s="143"/>
      <c r="WAJ55" s="143"/>
      <c r="WAK55" s="143"/>
      <c r="WAL55" s="143"/>
      <c r="WAM55" s="143"/>
      <c r="WAN55" s="427"/>
      <c r="WAO55" s="427"/>
      <c r="WAP55" s="427"/>
      <c r="WAQ55" s="143"/>
      <c r="WAR55" s="143"/>
      <c r="WAS55" s="143"/>
      <c r="WAT55" s="143"/>
      <c r="WAU55" s="143"/>
      <c r="WAV55" s="427"/>
      <c r="WAW55" s="427"/>
      <c r="WAX55" s="427"/>
      <c r="WAY55" s="143"/>
      <c r="WAZ55" s="143"/>
      <c r="WBA55" s="143"/>
      <c r="WBB55" s="143"/>
      <c r="WBC55" s="143"/>
      <c r="WBD55" s="427"/>
      <c r="WBE55" s="427"/>
      <c r="WBF55" s="427"/>
      <c r="WBG55" s="143"/>
      <c r="WBH55" s="143"/>
      <c r="WBI55" s="143"/>
      <c r="WBJ55" s="143"/>
      <c r="WBK55" s="143"/>
      <c r="WBL55" s="427"/>
      <c r="WBM55" s="427"/>
      <c r="WBN55" s="427"/>
      <c r="WBO55" s="143"/>
      <c r="WBP55" s="143"/>
      <c r="WBQ55" s="143"/>
      <c r="WBR55" s="143"/>
      <c r="WBS55" s="143"/>
      <c r="WBT55" s="427"/>
      <c r="WBU55" s="427"/>
      <c r="WBV55" s="427"/>
      <c r="WBW55" s="143"/>
      <c r="WBX55" s="143"/>
      <c r="WBY55" s="143"/>
      <c r="WBZ55" s="143"/>
      <c r="WCA55" s="143"/>
      <c r="WCB55" s="427"/>
      <c r="WCC55" s="427"/>
      <c r="WCD55" s="427"/>
      <c r="WCE55" s="143"/>
      <c r="WCF55" s="143"/>
      <c r="WCG55" s="143"/>
      <c r="WCH55" s="143"/>
      <c r="WCI55" s="143"/>
      <c r="WCJ55" s="427"/>
      <c r="WCK55" s="427"/>
      <c r="WCL55" s="427"/>
      <c r="WCM55" s="143"/>
      <c r="WCN55" s="143"/>
      <c r="WCO55" s="143"/>
      <c r="WCP55" s="143"/>
      <c r="WCQ55" s="143"/>
      <c r="WCR55" s="427"/>
      <c r="WCS55" s="427"/>
      <c r="WCT55" s="427"/>
      <c r="WCU55" s="143"/>
      <c r="WCV55" s="143"/>
      <c r="WCW55" s="143"/>
      <c r="WCX55" s="143"/>
      <c r="WCY55" s="143"/>
      <c r="WCZ55" s="427"/>
      <c r="WDA55" s="427"/>
      <c r="WDB55" s="427"/>
      <c r="WDC55" s="143"/>
      <c r="WDD55" s="143"/>
      <c r="WDE55" s="143"/>
      <c r="WDF55" s="143"/>
      <c r="WDG55" s="143"/>
      <c r="WDH55" s="427"/>
      <c r="WDI55" s="427"/>
      <c r="WDJ55" s="427"/>
      <c r="WDK55" s="143"/>
      <c r="WDL55" s="143"/>
      <c r="WDM55" s="143"/>
      <c r="WDN55" s="143"/>
      <c r="WDO55" s="143"/>
      <c r="WDP55" s="427"/>
      <c r="WDQ55" s="427"/>
      <c r="WDR55" s="427"/>
      <c r="WDS55" s="143"/>
      <c r="WDT55" s="143"/>
      <c r="WDU55" s="143"/>
      <c r="WDV55" s="143"/>
      <c r="WDW55" s="143"/>
      <c r="WDX55" s="427"/>
      <c r="WDY55" s="427"/>
      <c r="WDZ55" s="427"/>
      <c r="WEA55" s="143"/>
      <c r="WEB55" s="143"/>
      <c r="WEC55" s="143"/>
      <c r="WED55" s="143"/>
      <c r="WEE55" s="143"/>
      <c r="WEF55" s="427"/>
      <c r="WEG55" s="427"/>
      <c r="WEH55" s="427"/>
      <c r="WEI55" s="143"/>
      <c r="WEJ55" s="143"/>
      <c r="WEK55" s="143"/>
      <c r="WEL55" s="143"/>
      <c r="WEM55" s="143"/>
      <c r="WEN55" s="427"/>
      <c r="WEO55" s="427"/>
      <c r="WEP55" s="427"/>
      <c r="WEQ55" s="143"/>
      <c r="WER55" s="143"/>
      <c r="WES55" s="143"/>
      <c r="WET55" s="143"/>
      <c r="WEU55" s="143"/>
      <c r="WEV55" s="427"/>
      <c r="WEW55" s="427"/>
      <c r="WEX55" s="427"/>
      <c r="WEY55" s="143"/>
      <c r="WEZ55" s="143"/>
      <c r="WFA55" s="143"/>
      <c r="WFB55" s="143"/>
      <c r="WFC55" s="143"/>
      <c r="WFD55" s="427"/>
      <c r="WFE55" s="427"/>
      <c r="WFF55" s="427"/>
      <c r="WFG55" s="143"/>
      <c r="WFH55" s="143"/>
      <c r="WFI55" s="143"/>
      <c r="WFJ55" s="143"/>
      <c r="WFK55" s="143"/>
      <c r="WFL55" s="427"/>
      <c r="WFM55" s="427"/>
      <c r="WFN55" s="427"/>
      <c r="WFO55" s="143"/>
      <c r="WFP55" s="143"/>
      <c r="WFQ55" s="143"/>
      <c r="WFR55" s="143"/>
      <c r="WFS55" s="143"/>
      <c r="WFT55" s="427"/>
      <c r="WFU55" s="427"/>
      <c r="WFV55" s="427"/>
      <c r="WFW55" s="143"/>
      <c r="WFX55" s="143"/>
      <c r="WFY55" s="143"/>
      <c r="WFZ55" s="143"/>
      <c r="WGA55" s="143"/>
      <c r="WGB55" s="427"/>
      <c r="WGC55" s="427"/>
      <c r="WGD55" s="427"/>
      <c r="WGE55" s="143"/>
      <c r="WGF55" s="143"/>
      <c r="WGG55" s="143"/>
      <c r="WGH55" s="143"/>
      <c r="WGI55" s="143"/>
      <c r="WGJ55" s="427"/>
      <c r="WGK55" s="427"/>
      <c r="WGL55" s="427"/>
      <c r="WGM55" s="143"/>
      <c r="WGN55" s="143"/>
      <c r="WGO55" s="143"/>
      <c r="WGP55" s="143"/>
      <c r="WGQ55" s="143"/>
      <c r="WGR55" s="427"/>
      <c r="WGS55" s="427"/>
      <c r="WGT55" s="427"/>
      <c r="WGU55" s="143"/>
      <c r="WGV55" s="143"/>
      <c r="WGW55" s="143"/>
      <c r="WGX55" s="143"/>
      <c r="WGY55" s="143"/>
      <c r="WGZ55" s="427"/>
      <c r="WHA55" s="427"/>
      <c r="WHB55" s="427"/>
      <c r="WHC55" s="143"/>
      <c r="WHD55" s="143"/>
      <c r="WHE55" s="143"/>
      <c r="WHF55" s="143"/>
      <c r="WHG55" s="143"/>
      <c r="WHH55" s="427"/>
      <c r="WHI55" s="427"/>
      <c r="WHJ55" s="427"/>
      <c r="WHK55" s="143"/>
      <c r="WHL55" s="143"/>
      <c r="WHM55" s="143"/>
      <c r="WHN55" s="143"/>
      <c r="WHO55" s="143"/>
      <c r="WHP55" s="427"/>
      <c r="WHQ55" s="427"/>
      <c r="WHR55" s="427"/>
      <c r="WHS55" s="143"/>
      <c r="WHT55" s="143"/>
      <c r="WHU55" s="143"/>
      <c r="WHV55" s="143"/>
      <c r="WHW55" s="143"/>
      <c r="WHX55" s="427"/>
      <c r="WHY55" s="427"/>
      <c r="WHZ55" s="427"/>
      <c r="WIA55" s="143"/>
      <c r="WIB55" s="143"/>
      <c r="WIC55" s="143"/>
      <c r="WID55" s="143"/>
      <c r="WIE55" s="143"/>
      <c r="WIF55" s="427"/>
      <c r="WIG55" s="427"/>
      <c r="WIH55" s="427"/>
      <c r="WII55" s="143"/>
      <c r="WIJ55" s="143"/>
      <c r="WIK55" s="143"/>
      <c r="WIL55" s="143"/>
      <c r="WIM55" s="143"/>
      <c r="WIN55" s="427"/>
      <c r="WIO55" s="427"/>
      <c r="WIP55" s="427"/>
      <c r="WIQ55" s="143"/>
      <c r="WIR55" s="143"/>
      <c r="WIS55" s="143"/>
      <c r="WIT55" s="143"/>
      <c r="WIU55" s="143"/>
      <c r="WIV55" s="427"/>
      <c r="WIW55" s="427"/>
      <c r="WIX55" s="427"/>
      <c r="WIY55" s="143"/>
      <c r="WIZ55" s="143"/>
      <c r="WJA55" s="143"/>
      <c r="WJB55" s="143"/>
      <c r="WJC55" s="143"/>
      <c r="WJD55" s="427"/>
      <c r="WJE55" s="427"/>
      <c r="WJF55" s="427"/>
      <c r="WJG55" s="143"/>
      <c r="WJH55" s="143"/>
      <c r="WJI55" s="143"/>
      <c r="WJJ55" s="143"/>
      <c r="WJK55" s="143"/>
      <c r="WJL55" s="427"/>
      <c r="WJM55" s="427"/>
      <c r="WJN55" s="427"/>
      <c r="WJO55" s="143"/>
      <c r="WJP55" s="143"/>
      <c r="WJQ55" s="143"/>
      <c r="WJR55" s="143"/>
      <c r="WJS55" s="143"/>
      <c r="WJT55" s="427"/>
      <c r="WJU55" s="427"/>
      <c r="WJV55" s="427"/>
      <c r="WJW55" s="143"/>
      <c r="WJX55" s="143"/>
      <c r="WJY55" s="143"/>
      <c r="WJZ55" s="143"/>
      <c r="WKA55" s="143"/>
      <c r="WKB55" s="427"/>
      <c r="WKC55" s="427"/>
      <c r="WKD55" s="427"/>
      <c r="WKE55" s="143"/>
      <c r="WKF55" s="143"/>
      <c r="WKG55" s="143"/>
      <c r="WKH55" s="143"/>
      <c r="WKI55" s="143"/>
      <c r="WKJ55" s="427"/>
      <c r="WKK55" s="427"/>
      <c r="WKL55" s="427"/>
      <c r="WKM55" s="143"/>
      <c r="WKN55" s="143"/>
      <c r="WKO55" s="143"/>
      <c r="WKP55" s="143"/>
      <c r="WKQ55" s="143"/>
      <c r="WKR55" s="427"/>
      <c r="WKS55" s="427"/>
      <c r="WKT55" s="427"/>
      <c r="WKU55" s="143"/>
      <c r="WKV55" s="143"/>
      <c r="WKW55" s="143"/>
      <c r="WKX55" s="143"/>
      <c r="WKY55" s="143"/>
      <c r="WKZ55" s="427"/>
      <c r="WLA55" s="427"/>
      <c r="WLB55" s="427"/>
      <c r="WLC55" s="143"/>
      <c r="WLD55" s="143"/>
      <c r="WLE55" s="143"/>
      <c r="WLF55" s="143"/>
      <c r="WLG55" s="143"/>
      <c r="WLH55" s="427"/>
      <c r="WLI55" s="427"/>
      <c r="WLJ55" s="427"/>
      <c r="WLK55" s="143"/>
      <c r="WLL55" s="143"/>
      <c r="WLM55" s="143"/>
      <c r="WLN55" s="143"/>
      <c r="WLO55" s="143"/>
      <c r="WLP55" s="427"/>
      <c r="WLQ55" s="427"/>
      <c r="WLR55" s="427"/>
      <c r="WLS55" s="143"/>
      <c r="WLT55" s="143"/>
      <c r="WLU55" s="143"/>
      <c r="WLV55" s="143"/>
      <c r="WLW55" s="143"/>
      <c r="WLX55" s="427"/>
      <c r="WLY55" s="427"/>
      <c r="WLZ55" s="427"/>
      <c r="WMA55" s="143"/>
      <c r="WMB55" s="143"/>
      <c r="WMC55" s="143"/>
      <c r="WMD55" s="143"/>
      <c r="WME55" s="143"/>
      <c r="WMF55" s="427"/>
      <c r="WMG55" s="427"/>
      <c r="WMH55" s="427"/>
      <c r="WMI55" s="143"/>
      <c r="WMJ55" s="143"/>
      <c r="WMK55" s="143"/>
      <c r="WML55" s="143"/>
      <c r="WMM55" s="143"/>
      <c r="WMN55" s="427"/>
      <c r="WMO55" s="427"/>
      <c r="WMP55" s="427"/>
      <c r="WMQ55" s="143"/>
      <c r="WMR55" s="143"/>
      <c r="WMS55" s="143"/>
      <c r="WMT55" s="143"/>
      <c r="WMU55" s="143"/>
      <c r="WMV55" s="427"/>
      <c r="WMW55" s="427"/>
      <c r="WMX55" s="427"/>
      <c r="WMY55" s="143"/>
      <c r="WMZ55" s="143"/>
      <c r="WNA55" s="143"/>
      <c r="WNB55" s="143"/>
      <c r="WNC55" s="143"/>
      <c r="WND55" s="427"/>
      <c r="WNE55" s="427"/>
      <c r="WNF55" s="427"/>
      <c r="WNG55" s="143"/>
      <c r="WNH55" s="143"/>
      <c r="WNI55" s="143"/>
      <c r="WNJ55" s="143"/>
      <c r="WNK55" s="143"/>
      <c r="WNL55" s="427"/>
      <c r="WNM55" s="427"/>
      <c r="WNN55" s="427"/>
      <c r="WNO55" s="143"/>
      <c r="WNP55" s="143"/>
      <c r="WNQ55" s="143"/>
      <c r="WNR55" s="143"/>
      <c r="WNS55" s="143"/>
      <c r="WNT55" s="427"/>
      <c r="WNU55" s="427"/>
      <c r="WNV55" s="427"/>
      <c r="WNW55" s="143"/>
      <c r="WNX55" s="143"/>
      <c r="WNY55" s="143"/>
      <c r="WNZ55" s="143"/>
      <c r="WOA55" s="143"/>
      <c r="WOB55" s="427"/>
      <c r="WOC55" s="427"/>
      <c r="WOD55" s="427"/>
      <c r="WOE55" s="143"/>
      <c r="WOF55" s="143"/>
      <c r="WOG55" s="143"/>
      <c r="WOH55" s="143"/>
      <c r="WOI55" s="143"/>
      <c r="WOJ55" s="427"/>
      <c r="WOK55" s="427"/>
      <c r="WOL55" s="427"/>
      <c r="WOM55" s="143"/>
      <c r="WON55" s="143"/>
      <c r="WOO55" s="143"/>
      <c r="WOP55" s="143"/>
      <c r="WOQ55" s="143"/>
      <c r="WOR55" s="427"/>
      <c r="WOS55" s="427"/>
      <c r="WOT55" s="427"/>
      <c r="WOU55" s="143"/>
      <c r="WOV55" s="143"/>
      <c r="WOW55" s="143"/>
      <c r="WOX55" s="143"/>
      <c r="WOY55" s="143"/>
      <c r="WOZ55" s="427"/>
      <c r="WPA55" s="427"/>
      <c r="WPB55" s="427"/>
      <c r="WPC55" s="143"/>
      <c r="WPD55" s="143"/>
      <c r="WPE55" s="143"/>
      <c r="WPF55" s="143"/>
      <c r="WPG55" s="143"/>
      <c r="WPH55" s="427"/>
      <c r="WPI55" s="427"/>
      <c r="WPJ55" s="427"/>
      <c r="WPK55" s="143"/>
      <c r="WPL55" s="143"/>
      <c r="WPM55" s="143"/>
      <c r="WPN55" s="143"/>
      <c r="WPO55" s="143"/>
      <c r="WPP55" s="427"/>
      <c r="WPQ55" s="427"/>
      <c r="WPR55" s="427"/>
      <c r="WPS55" s="143"/>
      <c r="WPT55" s="143"/>
      <c r="WPU55" s="143"/>
      <c r="WPV55" s="143"/>
      <c r="WPW55" s="143"/>
      <c r="WPX55" s="427"/>
      <c r="WPY55" s="427"/>
      <c r="WPZ55" s="427"/>
      <c r="WQA55" s="143"/>
      <c r="WQB55" s="143"/>
      <c r="WQC55" s="143"/>
      <c r="WQD55" s="143"/>
      <c r="WQE55" s="143"/>
      <c r="WQF55" s="427"/>
      <c r="WQG55" s="427"/>
      <c r="WQH55" s="427"/>
      <c r="WQI55" s="143"/>
      <c r="WQJ55" s="143"/>
      <c r="WQK55" s="143"/>
      <c r="WQL55" s="143"/>
      <c r="WQM55" s="143"/>
      <c r="WQN55" s="427"/>
      <c r="WQO55" s="427"/>
      <c r="WQP55" s="427"/>
      <c r="WQQ55" s="143"/>
      <c r="WQR55" s="143"/>
      <c r="WQS55" s="143"/>
      <c r="WQT55" s="143"/>
      <c r="WQU55" s="143"/>
      <c r="WQV55" s="427"/>
      <c r="WQW55" s="427"/>
      <c r="WQX55" s="427"/>
      <c r="WQY55" s="143"/>
      <c r="WQZ55" s="143"/>
      <c r="WRA55" s="143"/>
      <c r="WRB55" s="143"/>
      <c r="WRC55" s="143"/>
      <c r="WRD55" s="427"/>
      <c r="WRE55" s="427"/>
      <c r="WRF55" s="427"/>
      <c r="WRG55" s="143"/>
      <c r="WRH55" s="143"/>
      <c r="WRI55" s="143"/>
      <c r="WRJ55" s="143"/>
      <c r="WRK55" s="143"/>
      <c r="WRL55" s="427"/>
      <c r="WRM55" s="427"/>
      <c r="WRN55" s="427"/>
      <c r="WRO55" s="143"/>
      <c r="WRP55" s="143"/>
      <c r="WRQ55" s="143"/>
      <c r="WRR55" s="143"/>
      <c r="WRS55" s="143"/>
      <c r="WRT55" s="427"/>
      <c r="WRU55" s="427"/>
      <c r="WRV55" s="427"/>
      <c r="WRW55" s="143"/>
      <c r="WRX55" s="143"/>
      <c r="WRY55" s="143"/>
      <c r="WRZ55" s="143"/>
      <c r="WSA55" s="143"/>
      <c r="WSB55" s="427"/>
      <c r="WSC55" s="427"/>
      <c r="WSD55" s="427"/>
      <c r="WSE55" s="143"/>
      <c r="WSF55" s="143"/>
      <c r="WSG55" s="143"/>
      <c r="WSH55" s="143"/>
      <c r="WSI55" s="143"/>
      <c r="WSJ55" s="427"/>
      <c r="WSK55" s="427"/>
      <c r="WSL55" s="427"/>
      <c r="WSM55" s="143"/>
      <c r="WSN55" s="143"/>
      <c r="WSO55" s="143"/>
      <c r="WSP55" s="143"/>
      <c r="WSQ55" s="143"/>
      <c r="WSR55" s="427"/>
      <c r="WSS55" s="427"/>
      <c r="WST55" s="427"/>
      <c r="WSU55" s="143"/>
      <c r="WSV55" s="143"/>
      <c r="WSW55" s="143"/>
      <c r="WSX55" s="143"/>
      <c r="WSY55" s="143"/>
      <c r="WSZ55" s="427"/>
      <c r="WTA55" s="427"/>
      <c r="WTB55" s="427"/>
      <c r="WTC55" s="143"/>
      <c r="WTD55" s="143"/>
      <c r="WTE55" s="143"/>
      <c r="WTF55" s="143"/>
      <c r="WTG55" s="143"/>
      <c r="WTH55" s="427"/>
      <c r="WTI55" s="427"/>
      <c r="WTJ55" s="427"/>
      <c r="WTK55" s="143"/>
      <c r="WTL55" s="143"/>
      <c r="WTM55" s="143"/>
      <c r="WTN55" s="143"/>
      <c r="WTO55" s="143"/>
      <c r="WTP55" s="427"/>
      <c r="WTQ55" s="427"/>
      <c r="WTR55" s="427"/>
      <c r="WTS55" s="143"/>
      <c r="WTT55" s="143"/>
      <c r="WTU55" s="143"/>
      <c r="WTV55" s="143"/>
      <c r="WTW55" s="143"/>
      <c r="WTX55" s="427"/>
      <c r="WTY55" s="427"/>
      <c r="WTZ55" s="427"/>
      <c r="WUA55" s="143"/>
      <c r="WUB55" s="143"/>
      <c r="WUC55" s="143"/>
      <c r="WUD55" s="143"/>
      <c r="WUE55" s="143"/>
      <c r="WUF55" s="427"/>
      <c r="WUG55" s="427"/>
      <c r="WUH55" s="427"/>
      <c r="WUI55" s="143"/>
      <c r="WUJ55" s="143"/>
      <c r="WUK55" s="143"/>
      <c r="WUL55" s="143"/>
      <c r="WUM55" s="143"/>
      <c r="WUN55" s="427"/>
      <c r="WUO55" s="427"/>
      <c r="WUP55" s="427"/>
      <c r="WUQ55" s="143"/>
      <c r="WUR55" s="143"/>
      <c r="WUS55" s="143"/>
      <c r="WUT55" s="143"/>
      <c r="WUU55" s="143"/>
      <c r="WUV55" s="427"/>
      <c r="WUW55" s="427"/>
      <c r="WUX55" s="427"/>
      <c r="WUY55" s="143"/>
      <c r="WUZ55" s="143"/>
      <c r="WVA55" s="143"/>
      <c r="WVB55" s="143"/>
      <c r="WVC55" s="143"/>
      <c r="WVD55" s="427"/>
      <c r="WVE55" s="427"/>
      <c r="WVF55" s="427"/>
      <c r="WVG55" s="143"/>
      <c r="WVH55" s="143"/>
      <c r="WVI55" s="143"/>
      <c r="WVJ55" s="143"/>
      <c r="WVK55" s="143"/>
      <c r="WVL55" s="427"/>
      <c r="WVM55" s="427"/>
      <c r="WVN55" s="427"/>
      <c r="WVO55" s="143"/>
      <c r="WVP55" s="143"/>
      <c r="WVQ55" s="143"/>
      <c r="WVR55" s="143"/>
      <c r="WVS55" s="143"/>
      <c r="WVT55" s="427"/>
      <c r="WVU55" s="427"/>
      <c r="WVV55" s="427"/>
      <c r="WVW55" s="143"/>
      <c r="WVX55" s="143"/>
      <c r="WVY55" s="143"/>
      <c r="WVZ55" s="143"/>
      <c r="WWA55" s="143"/>
      <c r="WWB55" s="427"/>
      <c r="WWC55" s="427"/>
      <c r="WWD55" s="427"/>
      <c r="WWE55" s="143"/>
      <c r="WWF55" s="143"/>
      <c r="WWG55" s="143"/>
      <c r="WWH55" s="143"/>
      <c r="WWI55" s="143"/>
      <c r="WWJ55" s="427"/>
      <c r="WWK55" s="427"/>
      <c r="WWL55" s="427"/>
      <c r="WWM55" s="143"/>
      <c r="WWN55" s="143"/>
      <c r="WWO55" s="143"/>
      <c r="WWP55" s="143"/>
      <c r="WWQ55" s="143"/>
      <c r="WWR55" s="427"/>
      <c r="WWS55" s="427"/>
      <c r="WWT55" s="427"/>
      <c r="WWU55" s="143"/>
      <c r="WWV55" s="143"/>
      <c r="WWW55" s="143"/>
      <c r="WWX55" s="143"/>
      <c r="WWY55" s="143"/>
      <c r="WWZ55" s="427"/>
      <c r="WXA55" s="427"/>
      <c r="WXB55" s="427"/>
      <c r="WXC55" s="143"/>
      <c r="WXD55" s="143"/>
      <c r="WXE55" s="143"/>
      <c r="WXF55" s="143"/>
      <c r="WXG55" s="143"/>
      <c r="WXH55" s="427"/>
      <c r="WXI55" s="427"/>
      <c r="WXJ55" s="427"/>
      <c r="WXK55" s="143"/>
      <c r="WXL55" s="143"/>
      <c r="WXM55" s="143"/>
      <c r="WXN55" s="143"/>
      <c r="WXO55" s="143"/>
      <c r="WXP55" s="427"/>
      <c r="WXQ55" s="427"/>
      <c r="WXR55" s="427"/>
      <c r="WXS55" s="143"/>
      <c r="WXT55" s="143"/>
      <c r="WXU55" s="143"/>
      <c r="WXV55" s="143"/>
      <c r="WXW55" s="143"/>
      <c r="WXX55" s="427"/>
      <c r="WXY55" s="427"/>
      <c r="WXZ55" s="427"/>
      <c r="WYA55" s="143"/>
      <c r="WYB55" s="143"/>
      <c r="WYC55" s="143"/>
      <c r="WYD55" s="143"/>
      <c r="WYE55" s="143"/>
      <c r="WYF55" s="427"/>
      <c r="WYG55" s="427"/>
      <c r="WYH55" s="427"/>
      <c r="WYI55" s="143"/>
      <c r="WYJ55" s="143"/>
      <c r="WYK55" s="143"/>
      <c r="WYL55" s="143"/>
    </row>
    <row r="56" spans="1:16210" s="142" customFormat="1" ht="16.5" customHeight="1" x14ac:dyDescent="0.2">
      <c r="A56" s="179" t="s">
        <v>394</v>
      </c>
      <c r="B56" s="426"/>
      <c r="C56" s="426"/>
      <c r="D56" s="426"/>
      <c r="E56" s="426"/>
      <c r="F56" s="426"/>
      <c r="G56" s="426"/>
      <c r="H56" s="426"/>
      <c r="I56" s="144"/>
      <c r="J56" s="141"/>
      <c r="K56" s="140"/>
      <c r="L56" s="425"/>
      <c r="M56" s="425"/>
      <c r="N56" s="425"/>
      <c r="O56" s="140"/>
      <c r="P56" s="140"/>
      <c r="Q56" s="144"/>
      <c r="R56" s="141"/>
      <c r="S56" s="140"/>
      <c r="T56" s="425"/>
      <c r="U56" s="425"/>
      <c r="V56" s="425"/>
      <c r="W56" s="140"/>
      <c r="X56" s="140"/>
      <c r="Y56" s="144"/>
      <c r="Z56" s="141"/>
      <c r="AA56" s="140"/>
      <c r="AB56" s="425"/>
      <c r="AC56" s="425"/>
      <c r="AD56" s="425"/>
      <c r="AE56" s="140"/>
      <c r="AF56" s="140"/>
      <c r="AG56" s="144"/>
      <c r="AH56" s="141"/>
      <c r="AI56" s="140"/>
      <c r="AJ56" s="425"/>
      <c r="AK56" s="425"/>
      <c r="AL56" s="425"/>
      <c r="AM56" s="140"/>
      <c r="AN56" s="140"/>
      <c r="AO56" s="144"/>
      <c r="AP56" s="141"/>
      <c r="AQ56" s="140"/>
      <c r="AR56" s="425"/>
      <c r="AS56" s="425"/>
      <c r="AT56" s="425"/>
      <c r="AU56" s="140"/>
      <c r="AV56" s="140"/>
      <c r="AW56" s="144"/>
      <c r="AX56" s="141"/>
      <c r="AY56" s="140"/>
      <c r="AZ56" s="425"/>
      <c r="BA56" s="425"/>
      <c r="BB56" s="425"/>
      <c r="BC56" s="140"/>
      <c r="BD56" s="140"/>
      <c r="BE56" s="144"/>
      <c r="BF56" s="141"/>
      <c r="BG56" s="140"/>
      <c r="BH56" s="425"/>
      <c r="BI56" s="425"/>
      <c r="BJ56" s="425"/>
      <c r="BK56" s="140"/>
      <c r="BL56" s="140"/>
      <c r="BM56" s="144"/>
      <c r="BN56" s="141"/>
      <c r="BO56" s="140"/>
      <c r="BP56" s="425"/>
      <c r="BQ56" s="425"/>
      <c r="BR56" s="425"/>
      <c r="BS56" s="140"/>
      <c r="BT56" s="140"/>
      <c r="BU56" s="144"/>
      <c r="BV56" s="141"/>
      <c r="BW56" s="140"/>
      <c r="BX56" s="425"/>
      <c r="BY56" s="425"/>
      <c r="BZ56" s="425"/>
      <c r="CA56" s="140"/>
      <c r="CB56" s="140"/>
      <c r="CC56" s="144"/>
      <c r="CD56" s="141"/>
      <c r="CE56" s="140"/>
      <c r="CF56" s="425"/>
      <c r="CG56" s="425"/>
      <c r="CH56" s="425"/>
      <c r="CI56" s="140"/>
      <c r="CJ56" s="140"/>
      <c r="CK56" s="144"/>
      <c r="CL56" s="141"/>
      <c r="CM56" s="140"/>
      <c r="CN56" s="425"/>
      <c r="CO56" s="425"/>
      <c r="CP56" s="425"/>
      <c r="CQ56" s="140"/>
      <c r="CR56" s="140"/>
      <c r="CS56" s="144"/>
      <c r="CT56" s="141"/>
      <c r="CU56" s="140"/>
      <c r="CV56" s="425"/>
      <c r="CW56" s="425"/>
      <c r="CX56" s="425"/>
      <c r="CY56" s="140"/>
      <c r="CZ56" s="140"/>
      <c r="DA56" s="144"/>
      <c r="DB56" s="141"/>
      <c r="DC56" s="140"/>
      <c r="DD56" s="425"/>
      <c r="DE56" s="425"/>
      <c r="DF56" s="425"/>
      <c r="DG56" s="140"/>
      <c r="DH56" s="140"/>
      <c r="DI56" s="144"/>
      <c r="DJ56" s="141"/>
      <c r="DK56" s="140"/>
      <c r="DL56" s="425"/>
      <c r="DM56" s="425"/>
      <c r="DN56" s="425"/>
      <c r="DO56" s="140"/>
      <c r="DP56" s="140"/>
      <c r="DQ56" s="144"/>
      <c r="DR56" s="141"/>
      <c r="DS56" s="140"/>
      <c r="DT56" s="425"/>
      <c r="DU56" s="425"/>
      <c r="DV56" s="425"/>
      <c r="DW56" s="140"/>
      <c r="DX56" s="140"/>
      <c r="DY56" s="144"/>
      <c r="DZ56" s="141"/>
      <c r="EA56" s="140"/>
      <c r="EB56" s="425"/>
      <c r="EC56" s="425"/>
      <c r="ED56" s="425"/>
      <c r="EE56" s="140"/>
      <c r="EF56" s="140"/>
      <c r="EG56" s="144"/>
      <c r="EH56" s="141"/>
      <c r="EI56" s="140"/>
      <c r="EJ56" s="425"/>
      <c r="EK56" s="425"/>
      <c r="EL56" s="425"/>
      <c r="EM56" s="140"/>
      <c r="EN56" s="140"/>
      <c r="EO56" s="144"/>
      <c r="EP56" s="141"/>
      <c r="EQ56" s="140"/>
      <c r="ER56" s="425"/>
      <c r="ES56" s="425"/>
      <c r="ET56" s="425"/>
      <c r="EU56" s="140"/>
      <c r="EV56" s="140"/>
      <c r="EW56" s="144"/>
      <c r="EX56" s="141"/>
      <c r="EY56" s="140"/>
      <c r="EZ56" s="425"/>
      <c r="FA56" s="425"/>
      <c r="FB56" s="425"/>
      <c r="FC56" s="140"/>
      <c r="FD56" s="140"/>
      <c r="FE56" s="144"/>
      <c r="FF56" s="141"/>
      <c r="FG56" s="140"/>
      <c r="FH56" s="425"/>
      <c r="FI56" s="425"/>
      <c r="FJ56" s="425"/>
      <c r="FK56" s="140"/>
      <c r="FL56" s="140"/>
      <c r="FM56" s="144"/>
      <c r="FN56" s="141"/>
      <c r="FO56" s="140"/>
      <c r="FP56" s="425"/>
      <c r="FQ56" s="425"/>
      <c r="FR56" s="425"/>
      <c r="FS56" s="140"/>
      <c r="FT56" s="140"/>
      <c r="FU56" s="144"/>
      <c r="FV56" s="141"/>
      <c r="FW56" s="140"/>
      <c r="FX56" s="425"/>
      <c r="FY56" s="425"/>
      <c r="FZ56" s="425"/>
      <c r="GA56" s="140"/>
      <c r="GB56" s="140"/>
      <c r="GC56" s="144"/>
      <c r="GD56" s="141"/>
      <c r="GE56" s="140"/>
      <c r="GF56" s="425"/>
      <c r="GG56" s="425"/>
      <c r="GH56" s="425"/>
      <c r="GI56" s="140"/>
      <c r="GJ56" s="140"/>
      <c r="GK56" s="144"/>
      <c r="GL56" s="141"/>
      <c r="GM56" s="140"/>
      <c r="GN56" s="425"/>
      <c r="GO56" s="425"/>
      <c r="GP56" s="425"/>
      <c r="GQ56" s="140"/>
      <c r="GR56" s="140"/>
      <c r="GS56" s="144"/>
      <c r="GT56" s="141"/>
      <c r="GU56" s="140"/>
      <c r="GV56" s="425"/>
      <c r="GW56" s="425"/>
      <c r="GX56" s="425"/>
      <c r="GY56" s="140"/>
      <c r="GZ56" s="140"/>
      <c r="HA56" s="144"/>
      <c r="HB56" s="141"/>
      <c r="HC56" s="140"/>
      <c r="HD56" s="425"/>
      <c r="HE56" s="425"/>
      <c r="HF56" s="425"/>
      <c r="HG56" s="140"/>
      <c r="HH56" s="140"/>
      <c r="HI56" s="144"/>
      <c r="HJ56" s="141"/>
      <c r="HK56" s="140"/>
      <c r="HL56" s="425"/>
      <c r="HM56" s="425"/>
      <c r="HN56" s="425"/>
      <c r="HO56" s="140"/>
      <c r="HP56" s="140"/>
      <c r="HQ56" s="144"/>
      <c r="HR56" s="141"/>
      <c r="HS56" s="140"/>
      <c r="HT56" s="425"/>
      <c r="HU56" s="425"/>
      <c r="HV56" s="425"/>
      <c r="HW56" s="140"/>
      <c r="HX56" s="140"/>
      <c r="HY56" s="144"/>
      <c r="HZ56" s="141"/>
      <c r="IA56" s="140"/>
      <c r="IB56" s="425"/>
      <c r="IC56" s="425"/>
      <c r="ID56" s="425"/>
      <c r="IE56" s="140"/>
      <c r="IF56" s="140"/>
      <c r="IG56" s="144"/>
      <c r="IH56" s="141"/>
      <c r="II56" s="140"/>
      <c r="IJ56" s="425"/>
      <c r="IK56" s="425"/>
      <c r="IL56" s="425"/>
      <c r="IM56" s="140"/>
      <c r="IN56" s="140"/>
      <c r="IO56" s="144"/>
      <c r="IP56" s="141"/>
      <c r="IQ56" s="140"/>
      <c r="IR56" s="425"/>
      <c r="IS56" s="425"/>
      <c r="IT56" s="425"/>
      <c r="IU56" s="140"/>
      <c r="IV56" s="140"/>
      <c r="IW56" s="144"/>
      <c r="IX56" s="141"/>
      <c r="IY56" s="140"/>
      <c r="IZ56" s="425"/>
      <c r="JA56" s="425"/>
      <c r="JB56" s="425"/>
      <c r="JC56" s="140"/>
      <c r="JD56" s="140"/>
      <c r="JE56" s="144"/>
      <c r="JF56" s="141"/>
      <c r="JG56" s="140"/>
      <c r="JH56" s="425"/>
      <c r="JI56" s="425"/>
      <c r="JJ56" s="425"/>
      <c r="JK56" s="140"/>
      <c r="JL56" s="140"/>
      <c r="JM56" s="144"/>
      <c r="JN56" s="141"/>
      <c r="JO56" s="140"/>
      <c r="JP56" s="425"/>
      <c r="JQ56" s="425"/>
      <c r="JR56" s="425"/>
      <c r="JS56" s="140"/>
      <c r="JT56" s="140"/>
      <c r="JU56" s="144"/>
      <c r="JV56" s="141"/>
      <c r="JW56" s="140"/>
      <c r="JX56" s="425"/>
      <c r="JY56" s="425"/>
      <c r="JZ56" s="425"/>
      <c r="KA56" s="140"/>
      <c r="KB56" s="140"/>
      <c r="KC56" s="144"/>
      <c r="KD56" s="141"/>
      <c r="KE56" s="140"/>
      <c r="KF56" s="425"/>
      <c r="KG56" s="425"/>
      <c r="KH56" s="425"/>
      <c r="KI56" s="140"/>
      <c r="KJ56" s="140"/>
      <c r="KK56" s="144"/>
      <c r="KL56" s="141"/>
      <c r="KM56" s="140"/>
      <c r="KN56" s="425"/>
      <c r="KO56" s="425"/>
      <c r="KP56" s="425"/>
      <c r="KQ56" s="140"/>
      <c r="KR56" s="140"/>
      <c r="KS56" s="144"/>
      <c r="KT56" s="141"/>
      <c r="KU56" s="140"/>
      <c r="KV56" s="425"/>
      <c r="KW56" s="425"/>
      <c r="KX56" s="425"/>
      <c r="KY56" s="140"/>
      <c r="KZ56" s="140"/>
      <c r="LA56" s="144"/>
      <c r="LB56" s="141"/>
      <c r="LC56" s="140"/>
      <c r="LD56" s="425"/>
      <c r="LE56" s="425"/>
      <c r="LF56" s="425"/>
      <c r="LG56" s="140"/>
      <c r="LH56" s="140"/>
      <c r="LI56" s="144"/>
      <c r="LJ56" s="141"/>
      <c r="LK56" s="140"/>
      <c r="LL56" s="425"/>
      <c r="LM56" s="425"/>
      <c r="LN56" s="425"/>
      <c r="LO56" s="140"/>
      <c r="LP56" s="140"/>
      <c r="LQ56" s="144"/>
      <c r="LR56" s="141"/>
      <c r="LS56" s="140"/>
      <c r="LT56" s="425"/>
      <c r="LU56" s="425"/>
      <c r="LV56" s="425"/>
      <c r="LW56" s="140"/>
      <c r="LX56" s="140"/>
      <c r="LY56" s="144"/>
      <c r="LZ56" s="141"/>
      <c r="MA56" s="140"/>
      <c r="MB56" s="425"/>
      <c r="MC56" s="425"/>
      <c r="MD56" s="425"/>
      <c r="ME56" s="140"/>
      <c r="MF56" s="140"/>
      <c r="MG56" s="144"/>
      <c r="MH56" s="141"/>
      <c r="MI56" s="140"/>
      <c r="MJ56" s="425"/>
      <c r="MK56" s="425"/>
      <c r="ML56" s="425"/>
      <c r="MM56" s="140"/>
      <c r="MN56" s="140"/>
      <c r="MO56" s="144"/>
      <c r="MP56" s="141"/>
      <c r="MQ56" s="140"/>
      <c r="MR56" s="425"/>
      <c r="MS56" s="425"/>
      <c r="MT56" s="425"/>
      <c r="MU56" s="140"/>
      <c r="MV56" s="140"/>
      <c r="MW56" s="144"/>
      <c r="MX56" s="141"/>
      <c r="MY56" s="140"/>
      <c r="MZ56" s="425"/>
      <c r="NA56" s="425"/>
      <c r="NB56" s="425"/>
      <c r="NC56" s="140"/>
      <c r="ND56" s="140"/>
      <c r="NE56" s="144"/>
      <c r="NF56" s="141"/>
      <c r="NG56" s="140"/>
      <c r="NH56" s="425"/>
      <c r="NI56" s="425"/>
      <c r="NJ56" s="425"/>
      <c r="NK56" s="140"/>
      <c r="NL56" s="140"/>
      <c r="NM56" s="144"/>
      <c r="NN56" s="141"/>
      <c r="NO56" s="140"/>
      <c r="NP56" s="425"/>
      <c r="NQ56" s="425"/>
      <c r="NR56" s="425"/>
      <c r="NS56" s="140"/>
      <c r="NT56" s="140"/>
      <c r="NU56" s="144"/>
      <c r="NV56" s="141"/>
      <c r="NW56" s="140"/>
      <c r="NX56" s="425"/>
      <c r="NY56" s="425"/>
      <c r="NZ56" s="425"/>
      <c r="OA56" s="140"/>
      <c r="OB56" s="140"/>
      <c r="OC56" s="144"/>
      <c r="OD56" s="141"/>
      <c r="OE56" s="140"/>
      <c r="OF56" s="425"/>
      <c r="OG56" s="425"/>
      <c r="OH56" s="425"/>
      <c r="OI56" s="140"/>
      <c r="OJ56" s="140"/>
      <c r="OK56" s="144"/>
      <c r="OL56" s="141"/>
      <c r="OM56" s="140"/>
      <c r="ON56" s="425"/>
      <c r="OO56" s="425"/>
      <c r="OP56" s="425"/>
      <c r="OQ56" s="140"/>
      <c r="OR56" s="140"/>
      <c r="OS56" s="144"/>
      <c r="OT56" s="141"/>
      <c r="OU56" s="140"/>
      <c r="OV56" s="425"/>
      <c r="OW56" s="425"/>
      <c r="OX56" s="425"/>
      <c r="OY56" s="140"/>
      <c r="OZ56" s="140"/>
      <c r="PA56" s="144"/>
      <c r="PB56" s="141"/>
      <c r="PC56" s="140"/>
      <c r="PD56" s="425"/>
      <c r="PE56" s="425"/>
      <c r="PF56" s="425"/>
      <c r="PG56" s="140"/>
      <c r="PH56" s="140"/>
      <c r="PI56" s="144"/>
      <c r="PJ56" s="141"/>
      <c r="PK56" s="140"/>
      <c r="PL56" s="425"/>
      <c r="PM56" s="425"/>
      <c r="PN56" s="425"/>
      <c r="PO56" s="140"/>
      <c r="PP56" s="140"/>
      <c r="PQ56" s="144"/>
      <c r="PR56" s="141"/>
      <c r="PS56" s="140"/>
      <c r="PT56" s="425"/>
      <c r="PU56" s="425"/>
      <c r="PV56" s="425"/>
      <c r="PW56" s="140"/>
      <c r="PX56" s="140"/>
      <c r="PY56" s="144"/>
      <c r="PZ56" s="141"/>
      <c r="QA56" s="140"/>
      <c r="QB56" s="425"/>
      <c r="QC56" s="425"/>
      <c r="QD56" s="425"/>
      <c r="QE56" s="140"/>
      <c r="QF56" s="140"/>
      <c r="QG56" s="144"/>
      <c r="QH56" s="141"/>
      <c r="QI56" s="140"/>
      <c r="QJ56" s="425"/>
      <c r="QK56" s="425"/>
      <c r="QL56" s="425"/>
      <c r="QM56" s="140"/>
      <c r="QN56" s="140"/>
      <c r="QO56" s="144"/>
      <c r="QP56" s="141"/>
      <c r="QQ56" s="140"/>
      <c r="QR56" s="425"/>
      <c r="QS56" s="425"/>
      <c r="QT56" s="425"/>
      <c r="QU56" s="140"/>
      <c r="QV56" s="140"/>
      <c r="QW56" s="144"/>
      <c r="QX56" s="141"/>
      <c r="QY56" s="140"/>
      <c r="QZ56" s="425"/>
      <c r="RA56" s="425"/>
      <c r="RB56" s="425"/>
      <c r="RC56" s="140"/>
      <c r="RD56" s="140"/>
      <c r="RE56" s="144"/>
      <c r="RF56" s="141"/>
      <c r="RG56" s="140"/>
      <c r="RH56" s="425"/>
      <c r="RI56" s="425"/>
      <c r="RJ56" s="425"/>
      <c r="RK56" s="140"/>
      <c r="RL56" s="140"/>
      <c r="RM56" s="144"/>
      <c r="RN56" s="141"/>
      <c r="RO56" s="140"/>
      <c r="RP56" s="425"/>
      <c r="RQ56" s="425"/>
      <c r="RR56" s="425"/>
      <c r="RS56" s="140"/>
      <c r="RT56" s="140"/>
      <c r="RU56" s="144"/>
      <c r="RV56" s="141"/>
      <c r="RW56" s="140"/>
      <c r="RX56" s="425"/>
      <c r="RY56" s="425"/>
      <c r="RZ56" s="425"/>
      <c r="SA56" s="140"/>
      <c r="SB56" s="140"/>
      <c r="SC56" s="144"/>
      <c r="SD56" s="141"/>
      <c r="SE56" s="140"/>
      <c r="SF56" s="425"/>
      <c r="SG56" s="425"/>
      <c r="SH56" s="425"/>
      <c r="SI56" s="140"/>
      <c r="SJ56" s="140"/>
      <c r="SK56" s="144"/>
      <c r="SL56" s="141"/>
      <c r="SM56" s="140"/>
      <c r="SN56" s="425"/>
      <c r="SO56" s="425"/>
      <c r="SP56" s="425"/>
      <c r="SQ56" s="140"/>
      <c r="SR56" s="140"/>
      <c r="SS56" s="144"/>
      <c r="ST56" s="141"/>
      <c r="SU56" s="140"/>
      <c r="SV56" s="425"/>
      <c r="SW56" s="425"/>
      <c r="SX56" s="425"/>
      <c r="SY56" s="140"/>
      <c r="SZ56" s="140"/>
      <c r="TA56" s="144"/>
      <c r="TB56" s="141"/>
      <c r="TC56" s="140"/>
      <c r="TD56" s="425"/>
      <c r="TE56" s="425"/>
      <c r="TF56" s="425"/>
      <c r="TG56" s="140"/>
      <c r="TH56" s="140"/>
      <c r="TI56" s="144"/>
      <c r="TJ56" s="141"/>
      <c r="TK56" s="140"/>
      <c r="TL56" s="425"/>
      <c r="TM56" s="425"/>
      <c r="TN56" s="425"/>
      <c r="TO56" s="140"/>
      <c r="TP56" s="140"/>
      <c r="TQ56" s="144"/>
      <c r="TR56" s="141"/>
      <c r="TS56" s="140"/>
      <c r="TT56" s="425"/>
      <c r="TU56" s="425"/>
      <c r="TV56" s="425"/>
      <c r="TW56" s="140"/>
      <c r="TX56" s="140"/>
      <c r="TY56" s="144"/>
      <c r="TZ56" s="141"/>
      <c r="UA56" s="140"/>
      <c r="UB56" s="425"/>
      <c r="UC56" s="425"/>
      <c r="UD56" s="425"/>
      <c r="UE56" s="140"/>
      <c r="UF56" s="140"/>
      <c r="UG56" s="144"/>
      <c r="UH56" s="141"/>
      <c r="UI56" s="140"/>
      <c r="UJ56" s="425"/>
      <c r="UK56" s="425"/>
      <c r="UL56" s="425"/>
      <c r="UM56" s="140"/>
      <c r="UN56" s="140"/>
      <c r="UO56" s="144"/>
      <c r="UP56" s="141"/>
      <c r="UQ56" s="140"/>
      <c r="UR56" s="425"/>
      <c r="US56" s="425"/>
      <c r="UT56" s="425"/>
      <c r="UU56" s="140"/>
      <c r="UV56" s="140"/>
      <c r="UW56" s="144"/>
      <c r="UX56" s="141"/>
      <c r="UY56" s="140"/>
      <c r="UZ56" s="425"/>
      <c r="VA56" s="425"/>
      <c r="VB56" s="425"/>
      <c r="VC56" s="140"/>
      <c r="VD56" s="140"/>
      <c r="VE56" s="144"/>
      <c r="VF56" s="141"/>
      <c r="VG56" s="140"/>
      <c r="VH56" s="425"/>
      <c r="VI56" s="425"/>
      <c r="VJ56" s="425"/>
      <c r="VK56" s="140"/>
      <c r="VL56" s="140"/>
      <c r="VM56" s="144"/>
      <c r="VN56" s="141"/>
      <c r="VO56" s="140"/>
      <c r="VP56" s="425"/>
      <c r="VQ56" s="425"/>
      <c r="VR56" s="425"/>
      <c r="VS56" s="140"/>
      <c r="VT56" s="140"/>
      <c r="VU56" s="144"/>
      <c r="VV56" s="141"/>
      <c r="VW56" s="140"/>
      <c r="VX56" s="425"/>
      <c r="VY56" s="425"/>
      <c r="VZ56" s="425"/>
      <c r="WA56" s="140"/>
      <c r="WB56" s="140"/>
      <c r="WC56" s="144"/>
      <c r="WD56" s="141"/>
      <c r="WE56" s="140"/>
      <c r="WF56" s="425"/>
      <c r="WG56" s="425"/>
      <c r="WH56" s="425"/>
      <c r="WI56" s="140"/>
      <c r="WJ56" s="140"/>
      <c r="WK56" s="144"/>
      <c r="WL56" s="141"/>
      <c r="WM56" s="140"/>
      <c r="WN56" s="425"/>
      <c r="WO56" s="425"/>
      <c r="WP56" s="425"/>
      <c r="WQ56" s="140"/>
      <c r="WR56" s="140"/>
      <c r="WS56" s="144"/>
      <c r="WT56" s="141"/>
      <c r="WU56" s="140"/>
      <c r="WV56" s="425"/>
      <c r="WW56" s="425"/>
      <c r="WX56" s="425"/>
      <c r="WY56" s="140"/>
      <c r="WZ56" s="140"/>
      <c r="XA56" s="144"/>
      <c r="XB56" s="141"/>
      <c r="XC56" s="140"/>
      <c r="XD56" s="425"/>
      <c r="XE56" s="425"/>
      <c r="XF56" s="425"/>
      <c r="XG56" s="140"/>
      <c r="XH56" s="140"/>
      <c r="XI56" s="144"/>
      <c r="XJ56" s="141"/>
      <c r="XK56" s="140"/>
      <c r="XL56" s="425"/>
      <c r="XM56" s="425"/>
      <c r="XN56" s="425"/>
      <c r="XO56" s="140"/>
      <c r="XP56" s="140"/>
      <c r="XQ56" s="144"/>
      <c r="XR56" s="141"/>
      <c r="XS56" s="140"/>
      <c r="XT56" s="425"/>
      <c r="XU56" s="425"/>
      <c r="XV56" s="425"/>
      <c r="XW56" s="140"/>
      <c r="XX56" s="140"/>
      <c r="XY56" s="144"/>
      <c r="XZ56" s="141"/>
      <c r="YA56" s="140"/>
      <c r="YB56" s="425"/>
      <c r="YC56" s="425"/>
      <c r="YD56" s="425"/>
      <c r="YE56" s="140"/>
      <c r="YF56" s="140"/>
      <c r="YG56" s="144"/>
      <c r="YH56" s="141"/>
      <c r="YI56" s="140"/>
      <c r="YJ56" s="425"/>
      <c r="YK56" s="425"/>
      <c r="YL56" s="425"/>
      <c r="YM56" s="140"/>
      <c r="YN56" s="140"/>
      <c r="YO56" s="144"/>
      <c r="YP56" s="141"/>
      <c r="YQ56" s="140"/>
      <c r="YR56" s="425"/>
      <c r="YS56" s="425"/>
      <c r="YT56" s="425"/>
      <c r="YU56" s="140"/>
      <c r="YV56" s="140"/>
      <c r="YW56" s="144"/>
      <c r="YX56" s="141"/>
      <c r="YY56" s="140"/>
      <c r="YZ56" s="425"/>
      <c r="ZA56" s="425"/>
      <c r="ZB56" s="425"/>
      <c r="ZC56" s="140"/>
      <c r="ZD56" s="140"/>
      <c r="ZE56" s="144"/>
      <c r="ZF56" s="141"/>
      <c r="ZG56" s="140"/>
      <c r="ZH56" s="425"/>
      <c r="ZI56" s="425"/>
      <c r="ZJ56" s="425"/>
      <c r="ZK56" s="140"/>
      <c r="ZL56" s="140"/>
      <c r="ZM56" s="144"/>
      <c r="ZN56" s="141"/>
      <c r="ZO56" s="140"/>
      <c r="ZP56" s="425"/>
      <c r="ZQ56" s="425"/>
      <c r="ZR56" s="425"/>
      <c r="ZS56" s="140"/>
      <c r="ZT56" s="140"/>
      <c r="ZU56" s="144"/>
      <c r="ZV56" s="141"/>
      <c r="ZW56" s="140"/>
      <c r="ZX56" s="425"/>
      <c r="ZY56" s="425"/>
      <c r="ZZ56" s="425"/>
      <c r="AAA56" s="140"/>
      <c r="AAB56" s="140"/>
      <c r="AAC56" s="144"/>
      <c r="AAD56" s="141"/>
      <c r="AAE56" s="140"/>
      <c r="AAF56" s="425"/>
      <c r="AAG56" s="425"/>
      <c r="AAH56" s="425"/>
      <c r="AAI56" s="140"/>
      <c r="AAJ56" s="140"/>
      <c r="AAK56" s="144"/>
      <c r="AAL56" s="141"/>
      <c r="AAM56" s="140"/>
      <c r="AAN56" s="425"/>
      <c r="AAO56" s="425"/>
      <c r="AAP56" s="425"/>
      <c r="AAQ56" s="140"/>
      <c r="AAR56" s="140"/>
      <c r="AAS56" s="144"/>
      <c r="AAT56" s="141"/>
      <c r="AAU56" s="140"/>
      <c r="AAV56" s="425"/>
      <c r="AAW56" s="425"/>
      <c r="AAX56" s="425"/>
      <c r="AAY56" s="140"/>
      <c r="AAZ56" s="140"/>
      <c r="ABA56" s="144"/>
      <c r="ABB56" s="141"/>
      <c r="ABC56" s="140"/>
      <c r="ABD56" s="425"/>
      <c r="ABE56" s="425"/>
      <c r="ABF56" s="425"/>
      <c r="ABG56" s="140"/>
      <c r="ABH56" s="140"/>
      <c r="ABI56" s="144"/>
      <c r="ABJ56" s="141"/>
      <c r="ABK56" s="140"/>
      <c r="ABL56" s="425"/>
      <c r="ABM56" s="425"/>
      <c r="ABN56" s="425"/>
      <c r="ABO56" s="140"/>
      <c r="ABP56" s="140"/>
      <c r="ABQ56" s="144"/>
      <c r="ABR56" s="141"/>
      <c r="ABS56" s="140"/>
      <c r="ABT56" s="425"/>
      <c r="ABU56" s="425"/>
      <c r="ABV56" s="425"/>
      <c r="ABW56" s="140"/>
      <c r="ABX56" s="140"/>
      <c r="ABY56" s="144"/>
      <c r="ABZ56" s="141"/>
      <c r="ACA56" s="140"/>
      <c r="ACB56" s="425"/>
      <c r="ACC56" s="425"/>
      <c r="ACD56" s="425"/>
      <c r="ACE56" s="140"/>
      <c r="ACF56" s="140"/>
      <c r="ACG56" s="144"/>
      <c r="ACH56" s="141"/>
      <c r="ACI56" s="140"/>
      <c r="ACJ56" s="425"/>
      <c r="ACK56" s="425"/>
      <c r="ACL56" s="425"/>
      <c r="ACM56" s="140"/>
      <c r="ACN56" s="140"/>
      <c r="ACO56" s="144"/>
      <c r="ACP56" s="141"/>
      <c r="ACQ56" s="140"/>
      <c r="ACR56" s="425"/>
      <c r="ACS56" s="425"/>
      <c r="ACT56" s="425"/>
      <c r="ACU56" s="140"/>
      <c r="ACV56" s="140"/>
      <c r="ACW56" s="144"/>
      <c r="ACX56" s="141"/>
      <c r="ACY56" s="140"/>
      <c r="ACZ56" s="425"/>
      <c r="ADA56" s="425"/>
      <c r="ADB56" s="425"/>
      <c r="ADC56" s="140"/>
      <c r="ADD56" s="140"/>
      <c r="ADE56" s="144"/>
      <c r="ADF56" s="141"/>
      <c r="ADG56" s="140"/>
      <c r="ADH56" s="425"/>
      <c r="ADI56" s="425"/>
      <c r="ADJ56" s="425"/>
      <c r="ADK56" s="140"/>
      <c r="ADL56" s="140"/>
      <c r="ADM56" s="144"/>
      <c r="ADN56" s="141"/>
      <c r="ADO56" s="140"/>
      <c r="ADP56" s="425"/>
      <c r="ADQ56" s="425"/>
      <c r="ADR56" s="425"/>
      <c r="ADS56" s="140"/>
      <c r="ADT56" s="140"/>
      <c r="ADU56" s="144"/>
      <c r="ADV56" s="141"/>
      <c r="ADW56" s="140"/>
      <c r="ADX56" s="425"/>
      <c r="ADY56" s="425"/>
      <c r="ADZ56" s="425"/>
      <c r="AEA56" s="140"/>
      <c r="AEB56" s="140"/>
      <c r="AEC56" s="144"/>
      <c r="AED56" s="141"/>
      <c r="AEE56" s="140"/>
      <c r="AEF56" s="425"/>
      <c r="AEG56" s="425"/>
      <c r="AEH56" s="425"/>
      <c r="AEI56" s="140"/>
      <c r="AEJ56" s="140"/>
      <c r="AEK56" s="144"/>
      <c r="AEL56" s="141"/>
      <c r="AEM56" s="140"/>
      <c r="AEN56" s="425"/>
      <c r="AEO56" s="425"/>
      <c r="AEP56" s="425"/>
      <c r="AEQ56" s="140"/>
      <c r="AER56" s="140"/>
      <c r="AES56" s="144"/>
      <c r="AET56" s="141"/>
      <c r="AEU56" s="140"/>
      <c r="AEV56" s="425"/>
      <c r="AEW56" s="425"/>
      <c r="AEX56" s="425"/>
      <c r="AEY56" s="140"/>
      <c r="AEZ56" s="140"/>
      <c r="AFA56" s="144"/>
      <c r="AFB56" s="141"/>
      <c r="AFC56" s="140"/>
      <c r="AFD56" s="425"/>
      <c r="AFE56" s="425"/>
      <c r="AFF56" s="425"/>
      <c r="AFG56" s="140"/>
      <c r="AFH56" s="140"/>
      <c r="AFI56" s="144"/>
      <c r="AFJ56" s="141"/>
      <c r="AFK56" s="140"/>
      <c r="AFL56" s="425"/>
      <c r="AFM56" s="425"/>
      <c r="AFN56" s="425"/>
      <c r="AFO56" s="140"/>
      <c r="AFP56" s="140"/>
      <c r="AFQ56" s="144"/>
      <c r="AFR56" s="141"/>
      <c r="AFS56" s="140"/>
      <c r="AFT56" s="425"/>
      <c r="AFU56" s="425"/>
      <c r="AFV56" s="425"/>
      <c r="AFW56" s="140"/>
      <c r="AFX56" s="140"/>
      <c r="AFY56" s="144"/>
      <c r="AFZ56" s="141"/>
      <c r="AGA56" s="140"/>
      <c r="AGB56" s="425"/>
      <c r="AGC56" s="425"/>
      <c r="AGD56" s="425"/>
      <c r="AGE56" s="140"/>
      <c r="AGF56" s="140"/>
      <c r="AGG56" s="144"/>
      <c r="AGH56" s="141"/>
      <c r="AGI56" s="140"/>
      <c r="AGJ56" s="425"/>
      <c r="AGK56" s="425"/>
      <c r="AGL56" s="425"/>
      <c r="AGM56" s="140"/>
      <c r="AGN56" s="140"/>
      <c r="AGO56" s="144"/>
      <c r="AGP56" s="141"/>
      <c r="AGQ56" s="140"/>
      <c r="AGR56" s="425"/>
      <c r="AGS56" s="425"/>
      <c r="AGT56" s="425"/>
      <c r="AGU56" s="140"/>
      <c r="AGV56" s="140"/>
      <c r="AGW56" s="144"/>
      <c r="AGX56" s="141"/>
      <c r="AGY56" s="140"/>
      <c r="AGZ56" s="425"/>
      <c r="AHA56" s="425"/>
      <c r="AHB56" s="425"/>
      <c r="AHC56" s="140"/>
      <c r="AHD56" s="140"/>
      <c r="AHE56" s="144"/>
      <c r="AHF56" s="141"/>
      <c r="AHG56" s="140"/>
      <c r="AHH56" s="425"/>
      <c r="AHI56" s="425"/>
      <c r="AHJ56" s="425"/>
      <c r="AHK56" s="140"/>
      <c r="AHL56" s="140"/>
      <c r="AHM56" s="144"/>
      <c r="AHN56" s="141"/>
      <c r="AHO56" s="140"/>
      <c r="AHP56" s="425"/>
      <c r="AHQ56" s="425"/>
      <c r="AHR56" s="425"/>
      <c r="AHS56" s="140"/>
      <c r="AHT56" s="140"/>
      <c r="AHU56" s="144"/>
      <c r="AHV56" s="141"/>
      <c r="AHW56" s="140"/>
      <c r="AHX56" s="425"/>
      <c r="AHY56" s="425"/>
      <c r="AHZ56" s="425"/>
      <c r="AIA56" s="140"/>
      <c r="AIB56" s="140"/>
      <c r="AIC56" s="144"/>
      <c r="AID56" s="141"/>
      <c r="AIE56" s="140"/>
      <c r="AIF56" s="425"/>
      <c r="AIG56" s="425"/>
      <c r="AIH56" s="425"/>
      <c r="AII56" s="140"/>
      <c r="AIJ56" s="140"/>
      <c r="AIK56" s="144"/>
      <c r="AIL56" s="141"/>
      <c r="AIM56" s="140"/>
      <c r="AIN56" s="425"/>
      <c r="AIO56" s="425"/>
      <c r="AIP56" s="425"/>
      <c r="AIQ56" s="140"/>
      <c r="AIR56" s="140"/>
      <c r="AIS56" s="144"/>
      <c r="AIT56" s="141"/>
      <c r="AIU56" s="140"/>
      <c r="AIV56" s="425"/>
      <c r="AIW56" s="425"/>
      <c r="AIX56" s="425"/>
      <c r="AIY56" s="140"/>
      <c r="AIZ56" s="140"/>
      <c r="AJA56" s="144"/>
      <c r="AJB56" s="141"/>
      <c r="AJC56" s="140"/>
      <c r="AJD56" s="425"/>
      <c r="AJE56" s="425"/>
      <c r="AJF56" s="425"/>
      <c r="AJG56" s="140"/>
      <c r="AJH56" s="140"/>
      <c r="AJI56" s="144"/>
      <c r="AJJ56" s="141"/>
      <c r="AJK56" s="140"/>
      <c r="AJL56" s="425"/>
      <c r="AJM56" s="425"/>
      <c r="AJN56" s="425"/>
      <c r="AJO56" s="140"/>
      <c r="AJP56" s="140"/>
      <c r="AJQ56" s="144"/>
      <c r="AJR56" s="141"/>
      <c r="AJS56" s="140"/>
      <c r="AJT56" s="425"/>
      <c r="AJU56" s="425"/>
      <c r="AJV56" s="425"/>
      <c r="AJW56" s="140"/>
      <c r="AJX56" s="140"/>
      <c r="AJY56" s="144"/>
      <c r="AJZ56" s="141"/>
      <c r="AKA56" s="140"/>
      <c r="AKB56" s="425"/>
      <c r="AKC56" s="425"/>
      <c r="AKD56" s="425"/>
      <c r="AKE56" s="140"/>
      <c r="AKF56" s="140"/>
      <c r="AKG56" s="144"/>
      <c r="AKH56" s="141"/>
      <c r="AKI56" s="140"/>
      <c r="AKJ56" s="425"/>
      <c r="AKK56" s="425"/>
      <c r="AKL56" s="425"/>
      <c r="AKM56" s="140"/>
      <c r="AKN56" s="140"/>
      <c r="AKO56" s="144"/>
      <c r="AKP56" s="141"/>
      <c r="AKQ56" s="140"/>
      <c r="AKR56" s="425"/>
      <c r="AKS56" s="425"/>
      <c r="AKT56" s="425"/>
      <c r="AKU56" s="140"/>
      <c r="AKV56" s="140"/>
      <c r="AKW56" s="144"/>
      <c r="AKX56" s="141"/>
      <c r="AKY56" s="140"/>
      <c r="AKZ56" s="425"/>
      <c r="ALA56" s="425"/>
      <c r="ALB56" s="425"/>
      <c r="ALC56" s="140"/>
      <c r="ALD56" s="140"/>
      <c r="ALE56" s="144"/>
      <c r="ALF56" s="141"/>
      <c r="ALG56" s="140"/>
      <c r="ALH56" s="425"/>
      <c r="ALI56" s="425"/>
      <c r="ALJ56" s="425"/>
      <c r="ALK56" s="140"/>
      <c r="ALL56" s="140"/>
      <c r="ALM56" s="144"/>
      <c r="ALN56" s="141"/>
      <c r="ALO56" s="140"/>
      <c r="ALP56" s="425"/>
      <c r="ALQ56" s="425"/>
      <c r="ALR56" s="425"/>
      <c r="ALS56" s="140"/>
      <c r="ALT56" s="140"/>
      <c r="ALU56" s="144"/>
      <c r="ALV56" s="141"/>
      <c r="ALW56" s="140"/>
      <c r="ALX56" s="425"/>
      <c r="ALY56" s="425"/>
      <c r="ALZ56" s="425"/>
      <c r="AMA56" s="140"/>
      <c r="AMB56" s="140"/>
      <c r="AMC56" s="144"/>
      <c r="AMD56" s="141"/>
      <c r="AME56" s="140"/>
      <c r="AMF56" s="425"/>
      <c r="AMG56" s="425"/>
      <c r="AMH56" s="425"/>
      <c r="AMI56" s="140"/>
      <c r="AMJ56" s="140"/>
      <c r="AMK56" s="144"/>
      <c r="AML56" s="141"/>
      <c r="AMM56" s="140"/>
      <c r="AMN56" s="425"/>
      <c r="AMO56" s="425"/>
      <c r="AMP56" s="425"/>
      <c r="AMQ56" s="140"/>
      <c r="AMR56" s="140"/>
      <c r="AMS56" s="144"/>
      <c r="AMT56" s="141"/>
      <c r="AMU56" s="140"/>
      <c r="AMV56" s="425"/>
      <c r="AMW56" s="425"/>
      <c r="AMX56" s="425"/>
      <c r="AMY56" s="140"/>
      <c r="AMZ56" s="140"/>
      <c r="ANA56" s="144"/>
      <c r="ANB56" s="141"/>
      <c r="ANC56" s="140"/>
      <c r="AND56" s="425"/>
      <c r="ANE56" s="425"/>
      <c r="ANF56" s="425"/>
      <c r="ANG56" s="140"/>
      <c r="ANH56" s="140"/>
      <c r="ANI56" s="144"/>
      <c r="ANJ56" s="141"/>
      <c r="ANK56" s="140"/>
      <c r="ANL56" s="425"/>
      <c r="ANM56" s="425"/>
      <c r="ANN56" s="425"/>
      <c r="ANO56" s="140"/>
      <c r="ANP56" s="140"/>
      <c r="ANQ56" s="144"/>
      <c r="ANR56" s="141"/>
      <c r="ANS56" s="140"/>
      <c r="ANT56" s="425"/>
      <c r="ANU56" s="425"/>
      <c r="ANV56" s="425"/>
      <c r="ANW56" s="140"/>
      <c r="ANX56" s="140"/>
      <c r="ANY56" s="144"/>
      <c r="ANZ56" s="141"/>
      <c r="AOA56" s="140"/>
      <c r="AOB56" s="425"/>
      <c r="AOC56" s="425"/>
      <c r="AOD56" s="425"/>
      <c r="AOE56" s="140"/>
      <c r="AOF56" s="140"/>
      <c r="AOG56" s="144"/>
      <c r="AOH56" s="141"/>
      <c r="AOI56" s="140"/>
      <c r="AOJ56" s="425"/>
      <c r="AOK56" s="425"/>
      <c r="AOL56" s="425"/>
      <c r="AOM56" s="140"/>
      <c r="AON56" s="140"/>
      <c r="AOO56" s="144"/>
      <c r="AOP56" s="141"/>
      <c r="AOQ56" s="140"/>
      <c r="AOR56" s="425"/>
      <c r="AOS56" s="425"/>
      <c r="AOT56" s="425"/>
      <c r="AOU56" s="140"/>
      <c r="AOV56" s="140"/>
      <c r="AOW56" s="144"/>
      <c r="AOX56" s="141"/>
      <c r="AOY56" s="140"/>
      <c r="AOZ56" s="425"/>
      <c r="APA56" s="425"/>
      <c r="APB56" s="425"/>
      <c r="APC56" s="140"/>
      <c r="APD56" s="140"/>
      <c r="APE56" s="144"/>
      <c r="APF56" s="141"/>
      <c r="APG56" s="140"/>
      <c r="APH56" s="425"/>
      <c r="API56" s="425"/>
      <c r="APJ56" s="425"/>
      <c r="APK56" s="140"/>
      <c r="APL56" s="140"/>
      <c r="APM56" s="144"/>
      <c r="APN56" s="141"/>
      <c r="APO56" s="140"/>
      <c r="APP56" s="425"/>
      <c r="APQ56" s="425"/>
      <c r="APR56" s="425"/>
      <c r="APS56" s="140"/>
      <c r="APT56" s="140"/>
      <c r="APU56" s="144"/>
      <c r="APV56" s="141"/>
      <c r="APW56" s="140"/>
      <c r="APX56" s="425"/>
      <c r="APY56" s="425"/>
      <c r="APZ56" s="425"/>
      <c r="AQA56" s="140"/>
      <c r="AQB56" s="140"/>
      <c r="AQC56" s="144"/>
      <c r="AQD56" s="141"/>
      <c r="AQE56" s="140"/>
      <c r="AQF56" s="425"/>
      <c r="AQG56" s="425"/>
      <c r="AQH56" s="425"/>
      <c r="AQI56" s="140"/>
      <c r="AQJ56" s="140"/>
      <c r="AQK56" s="144"/>
      <c r="AQL56" s="141"/>
      <c r="AQM56" s="140"/>
      <c r="AQN56" s="425"/>
      <c r="AQO56" s="425"/>
      <c r="AQP56" s="425"/>
      <c r="AQQ56" s="140"/>
      <c r="AQR56" s="140"/>
      <c r="AQS56" s="144"/>
      <c r="AQT56" s="141"/>
      <c r="AQU56" s="140"/>
      <c r="AQV56" s="425"/>
      <c r="AQW56" s="425"/>
      <c r="AQX56" s="425"/>
      <c r="AQY56" s="140"/>
      <c r="AQZ56" s="140"/>
      <c r="ARA56" s="144"/>
      <c r="ARB56" s="141"/>
      <c r="ARC56" s="140"/>
      <c r="ARD56" s="425"/>
      <c r="ARE56" s="425"/>
      <c r="ARF56" s="425"/>
      <c r="ARG56" s="140"/>
      <c r="ARH56" s="140"/>
      <c r="ARI56" s="144"/>
      <c r="ARJ56" s="141"/>
      <c r="ARK56" s="140"/>
      <c r="ARL56" s="425"/>
      <c r="ARM56" s="425"/>
      <c r="ARN56" s="425"/>
      <c r="ARO56" s="140"/>
      <c r="ARP56" s="140"/>
      <c r="ARQ56" s="144"/>
      <c r="ARR56" s="141"/>
      <c r="ARS56" s="140"/>
      <c r="ART56" s="425"/>
      <c r="ARU56" s="425"/>
      <c r="ARV56" s="425"/>
      <c r="ARW56" s="140"/>
      <c r="ARX56" s="140"/>
      <c r="ARY56" s="144"/>
      <c r="ARZ56" s="141"/>
      <c r="ASA56" s="140"/>
      <c r="ASB56" s="425"/>
      <c r="ASC56" s="425"/>
      <c r="ASD56" s="425"/>
      <c r="ASE56" s="140"/>
      <c r="ASF56" s="140"/>
      <c r="ASG56" s="144"/>
      <c r="ASH56" s="141"/>
      <c r="ASI56" s="140"/>
      <c r="ASJ56" s="425"/>
      <c r="ASK56" s="425"/>
      <c r="ASL56" s="425"/>
      <c r="ASM56" s="140"/>
      <c r="ASN56" s="140"/>
      <c r="ASO56" s="144"/>
      <c r="ASP56" s="141"/>
      <c r="ASQ56" s="140"/>
      <c r="ASR56" s="425"/>
      <c r="ASS56" s="425"/>
      <c r="AST56" s="425"/>
      <c r="ASU56" s="140"/>
      <c r="ASV56" s="140"/>
      <c r="ASW56" s="144"/>
      <c r="ASX56" s="141"/>
      <c r="ASY56" s="140"/>
      <c r="ASZ56" s="425"/>
      <c r="ATA56" s="425"/>
      <c r="ATB56" s="425"/>
      <c r="ATC56" s="140"/>
      <c r="ATD56" s="140"/>
      <c r="ATE56" s="144"/>
      <c r="ATF56" s="141"/>
      <c r="ATG56" s="140"/>
      <c r="ATH56" s="425"/>
      <c r="ATI56" s="425"/>
      <c r="ATJ56" s="425"/>
      <c r="ATK56" s="140"/>
      <c r="ATL56" s="140"/>
      <c r="ATM56" s="144"/>
      <c r="ATN56" s="141"/>
      <c r="ATO56" s="140"/>
      <c r="ATP56" s="425"/>
      <c r="ATQ56" s="425"/>
      <c r="ATR56" s="425"/>
      <c r="ATS56" s="140"/>
      <c r="ATT56" s="140"/>
      <c r="ATU56" s="144"/>
      <c r="ATV56" s="141"/>
      <c r="ATW56" s="140"/>
      <c r="ATX56" s="425"/>
      <c r="ATY56" s="425"/>
      <c r="ATZ56" s="425"/>
      <c r="AUA56" s="140"/>
      <c r="AUB56" s="140"/>
      <c r="AUC56" s="144"/>
      <c r="AUD56" s="141"/>
      <c r="AUE56" s="140"/>
      <c r="AUF56" s="425"/>
      <c r="AUG56" s="425"/>
      <c r="AUH56" s="425"/>
      <c r="AUI56" s="140"/>
      <c r="AUJ56" s="140"/>
      <c r="AUK56" s="144"/>
      <c r="AUL56" s="141"/>
      <c r="AUM56" s="140"/>
      <c r="AUN56" s="425"/>
      <c r="AUO56" s="425"/>
      <c r="AUP56" s="425"/>
      <c r="AUQ56" s="140"/>
      <c r="AUR56" s="140"/>
      <c r="AUS56" s="144"/>
      <c r="AUT56" s="141"/>
      <c r="AUU56" s="140"/>
      <c r="AUV56" s="425"/>
      <c r="AUW56" s="425"/>
      <c r="AUX56" s="425"/>
      <c r="AUY56" s="140"/>
      <c r="AUZ56" s="140"/>
      <c r="AVA56" s="144"/>
      <c r="AVB56" s="141"/>
      <c r="AVC56" s="140"/>
      <c r="AVD56" s="425"/>
      <c r="AVE56" s="425"/>
      <c r="AVF56" s="425"/>
      <c r="AVG56" s="140"/>
      <c r="AVH56" s="140"/>
      <c r="AVI56" s="144"/>
      <c r="AVJ56" s="141"/>
      <c r="AVK56" s="140"/>
      <c r="AVL56" s="425"/>
      <c r="AVM56" s="425"/>
      <c r="AVN56" s="425"/>
      <c r="AVO56" s="140"/>
      <c r="AVP56" s="140"/>
      <c r="AVQ56" s="144"/>
      <c r="AVR56" s="141"/>
      <c r="AVS56" s="140"/>
      <c r="AVT56" s="425"/>
      <c r="AVU56" s="425"/>
      <c r="AVV56" s="425"/>
      <c r="AVW56" s="140"/>
      <c r="AVX56" s="140"/>
      <c r="AVY56" s="144"/>
      <c r="AVZ56" s="141"/>
      <c r="AWA56" s="140"/>
      <c r="AWB56" s="425"/>
      <c r="AWC56" s="425"/>
      <c r="AWD56" s="425"/>
      <c r="AWE56" s="140"/>
      <c r="AWF56" s="140"/>
      <c r="AWG56" s="144"/>
      <c r="AWH56" s="141"/>
      <c r="AWI56" s="140"/>
      <c r="AWJ56" s="425"/>
      <c r="AWK56" s="425"/>
      <c r="AWL56" s="425"/>
      <c r="AWM56" s="140"/>
      <c r="AWN56" s="140"/>
      <c r="AWO56" s="144"/>
      <c r="AWP56" s="141"/>
      <c r="AWQ56" s="140"/>
      <c r="AWR56" s="425"/>
      <c r="AWS56" s="425"/>
      <c r="AWT56" s="425"/>
      <c r="AWU56" s="140"/>
      <c r="AWV56" s="140"/>
      <c r="AWW56" s="144"/>
      <c r="AWX56" s="141"/>
      <c r="AWY56" s="140"/>
      <c r="AWZ56" s="425"/>
      <c r="AXA56" s="425"/>
      <c r="AXB56" s="425"/>
      <c r="AXC56" s="140"/>
      <c r="AXD56" s="140"/>
      <c r="AXE56" s="144"/>
      <c r="AXF56" s="141"/>
      <c r="AXG56" s="140"/>
      <c r="AXH56" s="425"/>
      <c r="AXI56" s="425"/>
      <c r="AXJ56" s="425"/>
      <c r="AXK56" s="140"/>
      <c r="AXL56" s="140"/>
      <c r="AXM56" s="144"/>
      <c r="AXN56" s="141"/>
      <c r="AXO56" s="140"/>
      <c r="AXP56" s="425"/>
      <c r="AXQ56" s="425"/>
      <c r="AXR56" s="425"/>
      <c r="AXS56" s="140"/>
      <c r="AXT56" s="140"/>
      <c r="AXU56" s="144"/>
      <c r="AXV56" s="141"/>
      <c r="AXW56" s="140"/>
      <c r="AXX56" s="425"/>
      <c r="AXY56" s="425"/>
      <c r="AXZ56" s="425"/>
      <c r="AYA56" s="140"/>
      <c r="AYB56" s="140"/>
      <c r="AYC56" s="144"/>
      <c r="AYD56" s="141"/>
      <c r="AYE56" s="140"/>
      <c r="AYF56" s="425"/>
      <c r="AYG56" s="425"/>
      <c r="AYH56" s="425"/>
      <c r="AYI56" s="140"/>
      <c r="AYJ56" s="140"/>
      <c r="AYK56" s="144"/>
      <c r="AYL56" s="141"/>
      <c r="AYM56" s="140"/>
      <c r="AYN56" s="425"/>
      <c r="AYO56" s="425"/>
      <c r="AYP56" s="425"/>
      <c r="AYQ56" s="140"/>
      <c r="AYR56" s="140"/>
      <c r="AYS56" s="144"/>
      <c r="AYT56" s="141"/>
      <c r="AYU56" s="140"/>
      <c r="AYV56" s="425"/>
      <c r="AYW56" s="425"/>
      <c r="AYX56" s="425"/>
      <c r="AYY56" s="140"/>
      <c r="AYZ56" s="140"/>
      <c r="AZA56" s="144"/>
      <c r="AZB56" s="141"/>
      <c r="AZC56" s="140"/>
      <c r="AZD56" s="425"/>
      <c r="AZE56" s="425"/>
      <c r="AZF56" s="425"/>
      <c r="AZG56" s="140"/>
      <c r="AZH56" s="140"/>
      <c r="AZI56" s="144"/>
      <c r="AZJ56" s="141"/>
      <c r="AZK56" s="140"/>
      <c r="AZL56" s="425"/>
      <c r="AZM56" s="425"/>
      <c r="AZN56" s="425"/>
      <c r="AZO56" s="140"/>
      <c r="AZP56" s="140"/>
      <c r="AZQ56" s="144"/>
      <c r="AZR56" s="141"/>
      <c r="AZS56" s="140"/>
      <c r="AZT56" s="425"/>
      <c r="AZU56" s="425"/>
      <c r="AZV56" s="425"/>
      <c r="AZW56" s="140"/>
      <c r="AZX56" s="140"/>
      <c r="AZY56" s="144"/>
      <c r="AZZ56" s="141"/>
      <c r="BAA56" s="140"/>
      <c r="BAB56" s="425"/>
      <c r="BAC56" s="425"/>
      <c r="BAD56" s="425"/>
      <c r="BAE56" s="140"/>
      <c r="BAF56" s="140"/>
      <c r="BAG56" s="144"/>
      <c r="BAH56" s="141"/>
      <c r="BAI56" s="140"/>
      <c r="BAJ56" s="425"/>
      <c r="BAK56" s="425"/>
      <c r="BAL56" s="425"/>
      <c r="BAM56" s="140"/>
      <c r="BAN56" s="140"/>
      <c r="BAO56" s="144"/>
      <c r="BAP56" s="141"/>
      <c r="BAQ56" s="140"/>
      <c r="BAR56" s="425"/>
      <c r="BAS56" s="425"/>
      <c r="BAT56" s="425"/>
      <c r="BAU56" s="140"/>
      <c r="BAV56" s="140"/>
      <c r="BAW56" s="144"/>
      <c r="BAX56" s="141"/>
      <c r="BAY56" s="140"/>
      <c r="BAZ56" s="425"/>
      <c r="BBA56" s="425"/>
      <c r="BBB56" s="425"/>
      <c r="BBC56" s="140"/>
      <c r="BBD56" s="140"/>
      <c r="BBE56" s="144"/>
      <c r="BBF56" s="141"/>
      <c r="BBG56" s="140"/>
      <c r="BBH56" s="425"/>
      <c r="BBI56" s="425"/>
      <c r="BBJ56" s="425"/>
      <c r="BBK56" s="140"/>
      <c r="BBL56" s="140"/>
      <c r="BBM56" s="144"/>
      <c r="BBN56" s="141"/>
      <c r="BBO56" s="140"/>
      <c r="BBP56" s="425"/>
      <c r="BBQ56" s="425"/>
      <c r="BBR56" s="425"/>
      <c r="BBS56" s="140"/>
      <c r="BBT56" s="140"/>
      <c r="BBU56" s="144"/>
      <c r="BBV56" s="141"/>
      <c r="BBW56" s="140"/>
      <c r="BBX56" s="425"/>
      <c r="BBY56" s="425"/>
      <c r="BBZ56" s="425"/>
      <c r="BCA56" s="140"/>
      <c r="BCB56" s="140"/>
      <c r="BCC56" s="144"/>
      <c r="BCD56" s="141"/>
      <c r="BCE56" s="140"/>
      <c r="BCF56" s="425"/>
      <c r="BCG56" s="425"/>
      <c r="BCH56" s="425"/>
      <c r="BCI56" s="140"/>
      <c r="BCJ56" s="140"/>
      <c r="BCK56" s="144"/>
      <c r="BCL56" s="141"/>
      <c r="BCM56" s="140"/>
      <c r="BCN56" s="425"/>
      <c r="BCO56" s="425"/>
      <c r="BCP56" s="425"/>
      <c r="BCQ56" s="140"/>
      <c r="BCR56" s="140"/>
      <c r="BCS56" s="144"/>
      <c r="BCT56" s="141"/>
      <c r="BCU56" s="140"/>
      <c r="BCV56" s="425"/>
      <c r="BCW56" s="425"/>
      <c r="BCX56" s="425"/>
      <c r="BCY56" s="140"/>
      <c r="BCZ56" s="140"/>
      <c r="BDA56" s="144"/>
      <c r="BDB56" s="141"/>
      <c r="BDC56" s="140"/>
      <c r="BDD56" s="425"/>
      <c r="BDE56" s="425"/>
      <c r="BDF56" s="425"/>
      <c r="BDG56" s="140"/>
      <c r="BDH56" s="140"/>
      <c r="BDI56" s="144"/>
      <c r="BDJ56" s="141"/>
      <c r="BDK56" s="140"/>
      <c r="BDL56" s="425"/>
      <c r="BDM56" s="425"/>
      <c r="BDN56" s="425"/>
      <c r="BDO56" s="140"/>
      <c r="BDP56" s="140"/>
      <c r="BDQ56" s="144"/>
      <c r="BDR56" s="141"/>
      <c r="BDS56" s="140"/>
      <c r="BDT56" s="425"/>
      <c r="BDU56" s="425"/>
      <c r="BDV56" s="425"/>
      <c r="BDW56" s="140"/>
      <c r="BDX56" s="140"/>
      <c r="BDY56" s="144"/>
      <c r="BDZ56" s="141"/>
      <c r="BEA56" s="140"/>
      <c r="BEB56" s="425"/>
      <c r="BEC56" s="425"/>
      <c r="BED56" s="425"/>
      <c r="BEE56" s="140"/>
      <c r="BEF56" s="140"/>
      <c r="BEG56" s="144"/>
      <c r="BEH56" s="141"/>
      <c r="BEI56" s="140"/>
      <c r="BEJ56" s="425"/>
      <c r="BEK56" s="425"/>
      <c r="BEL56" s="425"/>
      <c r="BEM56" s="140"/>
      <c r="BEN56" s="140"/>
      <c r="BEO56" s="144"/>
      <c r="BEP56" s="141"/>
      <c r="BEQ56" s="140"/>
      <c r="BER56" s="425"/>
      <c r="BES56" s="425"/>
      <c r="BET56" s="425"/>
      <c r="BEU56" s="140"/>
      <c r="BEV56" s="140"/>
      <c r="BEW56" s="144"/>
      <c r="BEX56" s="141"/>
      <c r="BEY56" s="140"/>
      <c r="BEZ56" s="425"/>
      <c r="BFA56" s="425"/>
      <c r="BFB56" s="425"/>
      <c r="BFC56" s="140"/>
      <c r="BFD56" s="140"/>
      <c r="BFE56" s="144"/>
      <c r="BFF56" s="141"/>
      <c r="BFG56" s="140"/>
      <c r="BFH56" s="425"/>
      <c r="BFI56" s="425"/>
      <c r="BFJ56" s="425"/>
      <c r="BFK56" s="140"/>
      <c r="BFL56" s="140"/>
      <c r="BFM56" s="144"/>
      <c r="BFN56" s="141"/>
      <c r="BFO56" s="140"/>
      <c r="BFP56" s="425"/>
      <c r="BFQ56" s="425"/>
      <c r="BFR56" s="425"/>
      <c r="BFS56" s="140"/>
      <c r="BFT56" s="140"/>
      <c r="BFU56" s="144"/>
      <c r="BFV56" s="141"/>
      <c r="BFW56" s="140"/>
      <c r="BFX56" s="425"/>
      <c r="BFY56" s="425"/>
      <c r="BFZ56" s="425"/>
      <c r="BGA56" s="140"/>
      <c r="BGB56" s="140"/>
      <c r="BGC56" s="144"/>
      <c r="BGD56" s="141"/>
      <c r="BGE56" s="140"/>
      <c r="BGF56" s="425"/>
      <c r="BGG56" s="425"/>
      <c r="BGH56" s="425"/>
      <c r="BGI56" s="140"/>
      <c r="BGJ56" s="140"/>
      <c r="BGK56" s="144"/>
      <c r="BGL56" s="141"/>
      <c r="BGM56" s="140"/>
      <c r="BGN56" s="425"/>
      <c r="BGO56" s="425"/>
      <c r="BGP56" s="425"/>
      <c r="BGQ56" s="140"/>
      <c r="BGR56" s="140"/>
      <c r="BGS56" s="144"/>
      <c r="BGT56" s="141"/>
      <c r="BGU56" s="140"/>
      <c r="BGV56" s="425"/>
      <c r="BGW56" s="425"/>
      <c r="BGX56" s="425"/>
      <c r="BGY56" s="140"/>
      <c r="BGZ56" s="140"/>
      <c r="BHA56" s="144"/>
      <c r="BHB56" s="141"/>
      <c r="BHC56" s="140"/>
      <c r="BHD56" s="425"/>
      <c r="BHE56" s="425"/>
      <c r="BHF56" s="425"/>
      <c r="BHG56" s="140"/>
      <c r="BHH56" s="140"/>
      <c r="BHI56" s="144"/>
      <c r="BHJ56" s="141"/>
      <c r="BHK56" s="140"/>
      <c r="BHL56" s="425"/>
      <c r="BHM56" s="425"/>
      <c r="BHN56" s="425"/>
      <c r="BHO56" s="140"/>
      <c r="BHP56" s="140"/>
      <c r="BHQ56" s="144"/>
      <c r="BHR56" s="141"/>
      <c r="BHS56" s="140"/>
      <c r="BHT56" s="425"/>
      <c r="BHU56" s="425"/>
      <c r="BHV56" s="425"/>
      <c r="BHW56" s="140"/>
      <c r="BHX56" s="140"/>
      <c r="BHY56" s="144"/>
      <c r="BHZ56" s="141"/>
      <c r="BIA56" s="140"/>
      <c r="BIB56" s="425"/>
      <c r="BIC56" s="425"/>
      <c r="BID56" s="425"/>
      <c r="BIE56" s="140"/>
      <c r="BIF56" s="140"/>
      <c r="BIG56" s="144"/>
      <c r="BIH56" s="141"/>
      <c r="BII56" s="140"/>
      <c r="BIJ56" s="425"/>
      <c r="BIK56" s="425"/>
      <c r="BIL56" s="425"/>
      <c r="BIM56" s="140"/>
      <c r="BIN56" s="140"/>
      <c r="BIO56" s="144"/>
      <c r="BIP56" s="141"/>
      <c r="BIQ56" s="140"/>
      <c r="BIR56" s="425"/>
      <c r="BIS56" s="425"/>
      <c r="BIT56" s="425"/>
      <c r="BIU56" s="140"/>
      <c r="BIV56" s="140"/>
      <c r="BIW56" s="144"/>
      <c r="BIX56" s="141"/>
      <c r="BIY56" s="140"/>
      <c r="BIZ56" s="425"/>
      <c r="BJA56" s="425"/>
      <c r="BJB56" s="425"/>
      <c r="BJC56" s="140"/>
      <c r="BJD56" s="140"/>
      <c r="BJE56" s="144"/>
      <c r="BJF56" s="141"/>
      <c r="BJG56" s="140"/>
      <c r="BJH56" s="425"/>
      <c r="BJI56" s="425"/>
      <c r="BJJ56" s="425"/>
      <c r="BJK56" s="140"/>
      <c r="BJL56" s="140"/>
      <c r="BJM56" s="144"/>
      <c r="BJN56" s="141"/>
      <c r="BJO56" s="140"/>
      <c r="BJP56" s="425"/>
      <c r="BJQ56" s="425"/>
      <c r="BJR56" s="425"/>
      <c r="BJS56" s="140"/>
      <c r="BJT56" s="140"/>
      <c r="BJU56" s="144"/>
      <c r="BJV56" s="141"/>
      <c r="BJW56" s="140"/>
      <c r="BJX56" s="425"/>
      <c r="BJY56" s="425"/>
      <c r="BJZ56" s="425"/>
      <c r="BKA56" s="140"/>
      <c r="BKB56" s="140"/>
      <c r="BKC56" s="144"/>
      <c r="BKD56" s="141"/>
      <c r="BKE56" s="140"/>
      <c r="BKF56" s="425"/>
      <c r="BKG56" s="425"/>
      <c r="BKH56" s="425"/>
      <c r="BKI56" s="140"/>
      <c r="BKJ56" s="140"/>
      <c r="BKK56" s="144"/>
      <c r="BKL56" s="141"/>
      <c r="BKM56" s="140"/>
      <c r="BKN56" s="425"/>
      <c r="BKO56" s="425"/>
      <c r="BKP56" s="425"/>
      <c r="BKQ56" s="140"/>
      <c r="BKR56" s="140"/>
      <c r="BKS56" s="144"/>
      <c r="BKT56" s="141"/>
      <c r="BKU56" s="140"/>
      <c r="BKV56" s="425"/>
      <c r="BKW56" s="425"/>
      <c r="BKX56" s="425"/>
      <c r="BKY56" s="140"/>
      <c r="BKZ56" s="140"/>
      <c r="BLA56" s="144"/>
      <c r="BLB56" s="141"/>
      <c r="BLC56" s="140"/>
      <c r="BLD56" s="425"/>
      <c r="BLE56" s="425"/>
      <c r="BLF56" s="425"/>
      <c r="BLG56" s="140"/>
      <c r="BLH56" s="140"/>
      <c r="BLI56" s="144"/>
      <c r="BLJ56" s="141"/>
      <c r="BLK56" s="140"/>
      <c r="BLL56" s="425"/>
      <c r="BLM56" s="425"/>
      <c r="BLN56" s="425"/>
      <c r="BLO56" s="140"/>
      <c r="BLP56" s="140"/>
      <c r="BLQ56" s="144"/>
      <c r="BLR56" s="141"/>
      <c r="BLS56" s="140"/>
      <c r="BLT56" s="425"/>
      <c r="BLU56" s="425"/>
      <c r="BLV56" s="425"/>
      <c r="BLW56" s="140"/>
      <c r="BLX56" s="140"/>
      <c r="BLY56" s="144"/>
      <c r="BLZ56" s="141"/>
      <c r="BMA56" s="140"/>
      <c r="BMB56" s="425"/>
      <c r="BMC56" s="425"/>
      <c r="BMD56" s="425"/>
      <c r="BME56" s="140"/>
      <c r="BMF56" s="140"/>
      <c r="BMG56" s="144"/>
      <c r="BMH56" s="141"/>
      <c r="BMI56" s="140"/>
      <c r="BMJ56" s="425"/>
      <c r="BMK56" s="425"/>
      <c r="BML56" s="425"/>
      <c r="BMM56" s="140"/>
      <c r="BMN56" s="140"/>
      <c r="BMO56" s="144"/>
      <c r="BMP56" s="141"/>
      <c r="BMQ56" s="140"/>
      <c r="BMR56" s="425"/>
      <c r="BMS56" s="425"/>
      <c r="BMT56" s="425"/>
      <c r="BMU56" s="140"/>
      <c r="BMV56" s="140"/>
      <c r="BMW56" s="144"/>
      <c r="BMX56" s="141"/>
      <c r="BMY56" s="140"/>
      <c r="BMZ56" s="425"/>
      <c r="BNA56" s="425"/>
      <c r="BNB56" s="425"/>
      <c r="BNC56" s="140"/>
      <c r="BND56" s="140"/>
      <c r="BNE56" s="144"/>
      <c r="BNF56" s="141"/>
      <c r="BNG56" s="140"/>
      <c r="BNH56" s="425"/>
      <c r="BNI56" s="425"/>
      <c r="BNJ56" s="425"/>
      <c r="BNK56" s="140"/>
      <c r="BNL56" s="140"/>
      <c r="BNM56" s="144"/>
      <c r="BNN56" s="141"/>
      <c r="BNO56" s="140"/>
      <c r="BNP56" s="425"/>
      <c r="BNQ56" s="425"/>
      <c r="BNR56" s="425"/>
      <c r="BNS56" s="140"/>
      <c r="BNT56" s="140"/>
      <c r="BNU56" s="144"/>
      <c r="BNV56" s="141"/>
      <c r="BNW56" s="140"/>
      <c r="BNX56" s="425"/>
      <c r="BNY56" s="425"/>
      <c r="BNZ56" s="425"/>
      <c r="BOA56" s="140"/>
      <c r="BOB56" s="140"/>
      <c r="BOC56" s="144"/>
      <c r="BOD56" s="141"/>
      <c r="BOE56" s="140"/>
      <c r="BOF56" s="425"/>
      <c r="BOG56" s="425"/>
      <c r="BOH56" s="425"/>
      <c r="BOI56" s="140"/>
      <c r="BOJ56" s="140"/>
      <c r="BOK56" s="144"/>
      <c r="BOL56" s="141"/>
      <c r="BOM56" s="140"/>
      <c r="BON56" s="425"/>
      <c r="BOO56" s="425"/>
      <c r="BOP56" s="425"/>
      <c r="BOQ56" s="140"/>
      <c r="BOR56" s="140"/>
      <c r="BOS56" s="144"/>
      <c r="BOT56" s="141"/>
      <c r="BOU56" s="140"/>
      <c r="BOV56" s="425"/>
      <c r="BOW56" s="425"/>
      <c r="BOX56" s="425"/>
      <c r="BOY56" s="140"/>
      <c r="BOZ56" s="140"/>
      <c r="BPA56" s="144"/>
      <c r="BPB56" s="141"/>
      <c r="BPC56" s="140"/>
      <c r="BPD56" s="425"/>
      <c r="BPE56" s="425"/>
      <c r="BPF56" s="425"/>
      <c r="BPG56" s="140"/>
      <c r="BPH56" s="140"/>
      <c r="BPI56" s="144"/>
      <c r="BPJ56" s="141"/>
      <c r="BPK56" s="140"/>
      <c r="BPL56" s="425"/>
      <c r="BPM56" s="425"/>
      <c r="BPN56" s="425"/>
      <c r="BPO56" s="140"/>
      <c r="BPP56" s="140"/>
      <c r="BPQ56" s="144"/>
      <c r="BPR56" s="141"/>
      <c r="BPS56" s="140"/>
      <c r="BPT56" s="425"/>
      <c r="BPU56" s="425"/>
      <c r="BPV56" s="425"/>
      <c r="BPW56" s="140"/>
      <c r="BPX56" s="140"/>
      <c r="BPY56" s="144"/>
      <c r="BPZ56" s="141"/>
      <c r="BQA56" s="140"/>
      <c r="BQB56" s="425"/>
      <c r="BQC56" s="425"/>
      <c r="BQD56" s="425"/>
      <c r="BQE56" s="140"/>
      <c r="BQF56" s="140"/>
      <c r="BQG56" s="144"/>
      <c r="BQH56" s="141"/>
      <c r="BQI56" s="140"/>
      <c r="BQJ56" s="425"/>
      <c r="BQK56" s="425"/>
      <c r="BQL56" s="425"/>
      <c r="BQM56" s="140"/>
      <c r="BQN56" s="140"/>
      <c r="BQO56" s="144"/>
      <c r="BQP56" s="141"/>
      <c r="BQQ56" s="140"/>
      <c r="BQR56" s="425"/>
      <c r="BQS56" s="425"/>
      <c r="BQT56" s="425"/>
      <c r="BQU56" s="140"/>
      <c r="BQV56" s="140"/>
      <c r="BQW56" s="144"/>
      <c r="BQX56" s="141"/>
      <c r="BQY56" s="140"/>
      <c r="BQZ56" s="425"/>
      <c r="BRA56" s="425"/>
      <c r="BRB56" s="425"/>
      <c r="BRC56" s="140"/>
      <c r="BRD56" s="140"/>
      <c r="BRE56" s="144"/>
      <c r="BRF56" s="141"/>
      <c r="BRG56" s="140"/>
      <c r="BRH56" s="425"/>
      <c r="BRI56" s="425"/>
      <c r="BRJ56" s="425"/>
      <c r="BRK56" s="140"/>
      <c r="BRL56" s="140"/>
      <c r="BRM56" s="144"/>
      <c r="BRN56" s="141"/>
      <c r="BRO56" s="140"/>
      <c r="BRP56" s="425"/>
      <c r="BRQ56" s="425"/>
      <c r="BRR56" s="425"/>
      <c r="BRS56" s="140"/>
      <c r="BRT56" s="140"/>
      <c r="BRU56" s="144"/>
      <c r="BRV56" s="141"/>
      <c r="BRW56" s="140"/>
      <c r="BRX56" s="425"/>
      <c r="BRY56" s="425"/>
      <c r="BRZ56" s="425"/>
      <c r="BSA56" s="140"/>
      <c r="BSB56" s="140"/>
      <c r="BSC56" s="144"/>
      <c r="BSD56" s="141"/>
      <c r="BSE56" s="140"/>
      <c r="BSF56" s="425"/>
      <c r="BSG56" s="425"/>
      <c r="BSH56" s="425"/>
      <c r="BSI56" s="140"/>
      <c r="BSJ56" s="140"/>
      <c r="BSK56" s="144"/>
      <c r="BSL56" s="141"/>
      <c r="BSM56" s="140"/>
      <c r="BSN56" s="425"/>
      <c r="BSO56" s="425"/>
      <c r="BSP56" s="425"/>
      <c r="BSQ56" s="140"/>
      <c r="BSR56" s="140"/>
      <c r="BSS56" s="144"/>
      <c r="BST56" s="141"/>
      <c r="BSU56" s="140"/>
      <c r="BSV56" s="425"/>
      <c r="BSW56" s="425"/>
      <c r="BSX56" s="425"/>
      <c r="BSY56" s="140"/>
      <c r="BSZ56" s="140"/>
      <c r="BTA56" s="144"/>
      <c r="BTB56" s="141"/>
      <c r="BTC56" s="140"/>
      <c r="BTD56" s="425"/>
      <c r="BTE56" s="425"/>
      <c r="BTF56" s="425"/>
      <c r="BTG56" s="140"/>
      <c r="BTH56" s="140"/>
      <c r="BTI56" s="144"/>
      <c r="BTJ56" s="141"/>
      <c r="BTK56" s="140"/>
      <c r="BTL56" s="425"/>
      <c r="BTM56" s="425"/>
      <c r="BTN56" s="425"/>
      <c r="BTO56" s="140"/>
      <c r="BTP56" s="140"/>
      <c r="BTQ56" s="144"/>
      <c r="BTR56" s="141"/>
      <c r="BTS56" s="140"/>
      <c r="BTT56" s="425"/>
      <c r="BTU56" s="425"/>
      <c r="BTV56" s="425"/>
      <c r="BTW56" s="140"/>
      <c r="BTX56" s="140"/>
      <c r="BTY56" s="144"/>
      <c r="BTZ56" s="141"/>
      <c r="BUA56" s="140"/>
      <c r="BUB56" s="425"/>
      <c r="BUC56" s="425"/>
      <c r="BUD56" s="425"/>
      <c r="BUE56" s="140"/>
      <c r="BUF56" s="140"/>
      <c r="BUG56" s="144"/>
      <c r="BUH56" s="141"/>
      <c r="BUI56" s="140"/>
      <c r="BUJ56" s="425"/>
      <c r="BUK56" s="425"/>
      <c r="BUL56" s="425"/>
      <c r="BUM56" s="140"/>
      <c r="BUN56" s="140"/>
      <c r="BUO56" s="144"/>
      <c r="BUP56" s="141"/>
      <c r="BUQ56" s="140"/>
      <c r="BUR56" s="425"/>
      <c r="BUS56" s="425"/>
      <c r="BUT56" s="425"/>
      <c r="BUU56" s="140"/>
      <c r="BUV56" s="140"/>
      <c r="BUW56" s="144"/>
      <c r="BUX56" s="141"/>
      <c r="BUY56" s="140"/>
      <c r="BUZ56" s="425"/>
      <c r="BVA56" s="425"/>
      <c r="BVB56" s="425"/>
      <c r="BVC56" s="140"/>
      <c r="BVD56" s="140"/>
      <c r="BVE56" s="144"/>
      <c r="BVF56" s="141"/>
      <c r="BVG56" s="140"/>
      <c r="BVH56" s="425"/>
      <c r="BVI56" s="425"/>
      <c r="BVJ56" s="425"/>
      <c r="BVK56" s="140"/>
      <c r="BVL56" s="140"/>
      <c r="BVM56" s="144"/>
      <c r="BVN56" s="141"/>
      <c r="BVO56" s="140"/>
      <c r="BVP56" s="425"/>
      <c r="BVQ56" s="425"/>
      <c r="BVR56" s="425"/>
      <c r="BVS56" s="140"/>
      <c r="BVT56" s="140"/>
      <c r="BVU56" s="144"/>
      <c r="BVV56" s="141"/>
      <c r="BVW56" s="140"/>
      <c r="BVX56" s="425"/>
      <c r="BVY56" s="425"/>
      <c r="BVZ56" s="425"/>
      <c r="BWA56" s="140"/>
      <c r="BWB56" s="140"/>
      <c r="BWC56" s="144"/>
      <c r="BWD56" s="141"/>
      <c r="BWE56" s="140"/>
      <c r="BWF56" s="425"/>
      <c r="BWG56" s="425"/>
      <c r="BWH56" s="425"/>
      <c r="BWI56" s="140"/>
      <c r="BWJ56" s="140"/>
      <c r="BWK56" s="144"/>
      <c r="BWL56" s="141"/>
      <c r="BWM56" s="140"/>
      <c r="BWN56" s="425"/>
      <c r="BWO56" s="425"/>
      <c r="BWP56" s="425"/>
      <c r="BWQ56" s="140"/>
      <c r="BWR56" s="140"/>
      <c r="BWS56" s="144"/>
      <c r="BWT56" s="141"/>
      <c r="BWU56" s="140"/>
      <c r="BWV56" s="425"/>
      <c r="BWW56" s="425"/>
      <c r="BWX56" s="425"/>
      <c r="BWY56" s="140"/>
      <c r="BWZ56" s="140"/>
      <c r="BXA56" s="144"/>
      <c r="BXB56" s="141"/>
      <c r="BXC56" s="140"/>
      <c r="BXD56" s="425"/>
      <c r="BXE56" s="425"/>
      <c r="BXF56" s="425"/>
      <c r="BXG56" s="140"/>
      <c r="BXH56" s="140"/>
      <c r="BXI56" s="144"/>
      <c r="BXJ56" s="141"/>
      <c r="BXK56" s="140"/>
      <c r="BXL56" s="425"/>
      <c r="BXM56" s="425"/>
      <c r="BXN56" s="425"/>
      <c r="BXO56" s="140"/>
      <c r="BXP56" s="140"/>
      <c r="BXQ56" s="144"/>
      <c r="BXR56" s="141"/>
      <c r="BXS56" s="140"/>
      <c r="BXT56" s="425"/>
      <c r="BXU56" s="425"/>
      <c r="BXV56" s="425"/>
      <c r="BXW56" s="140"/>
      <c r="BXX56" s="140"/>
      <c r="BXY56" s="144"/>
      <c r="BXZ56" s="141"/>
      <c r="BYA56" s="140"/>
      <c r="BYB56" s="425"/>
      <c r="BYC56" s="425"/>
      <c r="BYD56" s="425"/>
      <c r="BYE56" s="140"/>
      <c r="BYF56" s="140"/>
      <c r="BYG56" s="144"/>
      <c r="BYH56" s="141"/>
      <c r="BYI56" s="140"/>
      <c r="BYJ56" s="425"/>
      <c r="BYK56" s="425"/>
      <c r="BYL56" s="425"/>
      <c r="BYM56" s="140"/>
      <c r="BYN56" s="140"/>
      <c r="BYO56" s="144"/>
      <c r="BYP56" s="141"/>
      <c r="BYQ56" s="140"/>
      <c r="BYR56" s="425"/>
      <c r="BYS56" s="425"/>
      <c r="BYT56" s="425"/>
      <c r="BYU56" s="140"/>
      <c r="BYV56" s="140"/>
      <c r="BYW56" s="144"/>
      <c r="BYX56" s="141"/>
      <c r="BYY56" s="140"/>
      <c r="BYZ56" s="425"/>
      <c r="BZA56" s="425"/>
      <c r="BZB56" s="425"/>
      <c r="BZC56" s="140"/>
      <c r="BZD56" s="140"/>
      <c r="BZE56" s="144"/>
      <c r="BZF56" s="141"/>
      <c r="BZG56" s="140"/>
      <c r="BZH56" s="425"/>
      <c r="BZI56" s="425"/>
      <c r="BZJ56" s="425"/>
      <c r="BZK56" s="140"/>
      <c r="BZL56" s="140"/>
      <c r="BZM56" s="144"/>
      <c r="BZN56" s="141"/>
      <c r="BZO56" s="140"/>
      <c r="BZP56" s="425"/>
      <c r="BZQ56" s="425"/>
      <c r="BZR56" s="425"/>
      <c r="BZS56" s="140"/>
      <c r="BZT56" s="140"/>
      <c r="BZU56" s="144"/>
      <c r="BZV56" s="141"/>
      <c r="BZW56" s="140"/>
      <c r="BZX56" s="425"/>
      <c r="BZY56" s="425"/>
      <c r="BZZ56" s="425"/>
      <c r="CAA56" s="140"/>
      <c r="CAB56" s="140"/>
      <c r="CAC56" s="144"/>
      <c r="CAD56" s="141"/>
      <c r="CAE56" s="140"/>
      <c r="CAF56" s="425"/>
      <c r="CAG56" s="425"/>
      <c r="CAH56" s="425"/>
      <c r="CAI56" s="140"/>
      <c r="CAJ56" s="140"/>
      <c r="CAK56" s="144"/>
      <c r="CAL56" s="141"/>
      <c r="CAM56" s="140"/>
      <c r="CAN56" s="425"/>
      <c r="CAO56" s="425"/>
      <c r="CAP56" s="425"/>
      <c r="CAQ56" s="140"/>
      <c r="CAR56" s="140"/>
      <c r="CAS56" s="144"/>
      <c r="CAT56" s="141"/>
      <c r="CAU56" s="140"/>
      <c r="CAV56" s="425"/>
      <c r="CAW56" s="425"/>
      <c r="CAX56" s="425"/>
      <c r="CAY56" s="140"/>
      <c r="CAZ56" s="140"/>
      <c r="CBA56" s="144"/>
      <c r="CBB56" s="141"/>
      <c r="CBC56" s="140"/>
      <c r="CBD56" s="425"/>
      <c r="CBE56" s="425"/>
      <c r="CBF56" s="425"/>
      <c r="CBG56" s="140"/>
      <c r="CBH56" s="140"/>
      <c r="CBI56" s="144"/>
      <c r="CBJ56" s="141"/>
      <c r="CBK56" s="140"/>
      <c r="CBL56" s="425"/>
      <c r="CBM56" s="425"/>
      <c r="CBN56" s="425"/>
      <c r="CBO56" s="140"/>
      <c r="CBP56" s="140"/>
      <c r="CBQ56" s="144"/>
      <c r="CBR56" s="141"/>
      <c r="CBS56" s="140"/>
      <c r="CBT56" s="425"/>
      <c r="CBU56" s="425"/>
      <c r="CBV56" s="425"/>
      <c r="CBW56" s="140"/>
      <c r="CBX56" s="140"/>
      <c r="CBY56" s="144"/>
      <c r="CBZ56" s="141"/>
      <c r="CCA56" s="140"/>
      <c r="CCB56" s="425"/>
      <c r="CCC56" s="425"/>
      <c r="CCD56" s="425"/>
      <c r="CCE56" s="140"/>
      <c r="CCF56" s="140"/>
      <c r="CCG56" s="144"/>
      <c r="CCH56" s="141"/>
      <c r="CCI56" s="140"/>
      <c r="CCJ56" s="425"/>
      <c r="CCK56" s="425"/>
      <c r="CCL56" s="425"/>
      <c r="CCM56" s="140"/>
      <c r="CCN56" s="140"/>
      <c r="CCO56" s="144"/>
      <c r="CCP56" s="141"/>
      <c r="CCQ56" s="140"/>
      <c r="CCR56" s="425"/>
      <c r="CCS56" s="425"/>
      <c r="CCT56" s="425"/>
      <c r="CCU56" s="140"/>
      <c r="CCV56" s="140"/>
      <c r="CCW56" s="144"/>
      <c r="CCX56" s="141"/>
      <c r="CCY56" s="140"/>
      <c r="CCZ56" s="425"/>
      <c r="CDA56" s="425"/>
      <c r="CDB56" s="425"/>
      <c r="CDC56" s="140"/>
      <c r="CDD56" s="140"/>
      <c r="CDE56" s="144"/>
      <c r="CDF56" s="141"/>
      <c r="CDG56" s="140"/>
      <c r="CDH56" s="425"/>
      <c r="CDI56" s="425"/>
      <c r="CDJ56" s="425"/>
      <c r="CDK56" s="140"/>
      <c r="CDL56" s="140"/>
      <c r="CDM56" s="144"/>
      <c r="CDN56" s="141"/>
      <c r="CDO56" s="140"/>
      <c r="CDP56" s="425"/>
      <c r="CDQ56" s="425"/>
      <c r="CDR56" s="425"/>
      <c r="CDS56" s="140"/>
      <c r="CDT56" s="140"/>
      <c r="CDU56" s="144"/>
      <c r="CDV56" s="141"/>
      <c r="CDW56" s="140"/>
      <c r="CDX56" s="425"/>
      <c r="CDY56" s="425"/>
      <c r="CDZ56" s="425"/>
      <c r="CEA56" s="140"/>
      <c r="CEB56" s="140"/>
      <c r="CEC56" s="144"/>
      <c r="CED56" s="141"/>
      <c r="CEE56" s="140"/>
      <c r="CEF56" s="425"/>
      <c r="CEG56" s="425"/>
      <c r="CEH56" s="425"/>
      <c r="CEI56" s="140"/>
      <c r="CEJ56" s="140"/>
      <c r="CEK56" s="144"/>
      <c r="CEL56" s="141"/>
      <c r="CEM56" s="140"/>
      <c r="CEN56" s="425"/>
      <c r="CEO56" s="425"/>
      <c r="CEP56" s="425"/>
      <c r="CEQ56" s="140"/>
      <c r="CER56" s="140"/>
      <c r="CES56" s="144"/>
      <c r="CET56" s="141"/>
      <c r="CEU56" s="140"/>
      <c r="CEV56" s="425"/>
      <c r="CEW56" s="425"/>
      <c r="CEX56" s="425"/>
      <c r="CEY56" s="140"/>
      <c r="CEZ56" s="140"/>
      <c r="CFA56" s="144"/>
      <c r="CFB56" s="141"/>
      <c r="CFC56" s="140"/>
      <c r="CFD56" s="425"/>
      <c r="CFE56" s="425"/>
      <c r="CFF56" s="425"/>
      <c r="CFG56" s="140"/>
      <c r="CFH56" s="140"/>
      <c r="CFI56" s="144"/>
      <c r="CFJ56" s="141"/>
      <c r="CFK56" s="140"/>
      <c r="CFL56" s="425"/>
      <c r="CFM56" s="425"/>
      <c r="CFN56" s="425"/>
      <c r="CFO56" s="140"/>
      <c r="CFP56" s="140"/>
      <c r="CFQ56" s="144"/>
      <c r="CFR56" s="141"/>
      <c r="CFS56" s="140"/>
      <c r="CFT56" s="425"/>
      <c r="CFU56" s="425"/>
      <c r="CFV56" s="425"/>
      <c r="CFW56" s="140"/>
      <c r="CFX56" s="140"/>
      <c r="CFY56" s="144"/>
      <c r="CFZ56" s="141"/>
      <c r="CGA56" s="140"/>
      <c r="CGB56" s="425"/>
      <c r="CGC56" s="425"/>
      <c r="CGD56" s="425"/>
      <c r="CGE56" s="140"/>
      <c r="CGF56" s="140"/>
      <c r="CGG56" s="144"/>
      <c r="CGH56" s="141"/>
      <c r="CGI56" s="140"/>
      <c r="CGJ56" s="425"/>
      <c r="CGK56" s="425"/>
      <c r="CGL56" s="425"/>
      <c r="CGM56" s="140"/>
      <c r="CGN56" s="140"/>
      <c r="CGO56" s="144"/>
      <c r="CGP56" s="141"/>
      <c r="CGQ56" s="140"/>
      <c r="CGR56" s="425"/>
      <c r="CGS56" s="425"/>
      <c r="CGT56" s="425"/>
      <c r="CGU56" s="140"/>
      <c r="CGV56" s="140"/>
      <c r="CGW56" s="144"/>
      <c r="CGX56" s="141"/>
      <c r="CGY56" s="140"/>
      <c r="CGZ56" s="425"/>
      <c r="CHA56" s="425"/>
      <c r="CHB56" s="425"/>
      <c r="CHC56" s="140"/>
      <c r="CHD56" s="140"/>
      <c r="CHE56" s="144"/>
      <c r="CHF56" s="141"/>
      <c r="CHG56" s="140"/>
      <c r="CHH56" s="425"/>
      <c r="CHI56" s="425"/>
      <c r="CHJ56" s="425"/>
      <c r="CHK56" s="140"/>
      <c r="CHL56" s="140"/>
      <c r="CHM56" s="144"/>
      <c r="CHN56" s="141"/>
      <c r="CHO56" s="140"/>
      <c r="CHP56" s="425"/>
      <c r="CHQ56" s="425"/>
      <c r="CHR56" s="425"/>
      <c r="CHS56" s="140"/>
      <c r="CHT56" s="140"/>
      <c r="CHU56" s="144"/>
      <c r="CHV56" s="141"/>
      <c r="CHW56" s="140"/>
      <c r="CHX56" s="425"/>
      <c r="CHY56" s="425"/>
      <c r="CHZ56" s="425"/>
      <c r="CIA56" s="140"/>
      <c r="CIB56" s="140"/>
      <c r="CIC56" s="144"/>
      <c r="CID56" s="141"/>
      <c r="CIE56" s="140"/>
      <c r="CIF56" s="425"/>
      <c r="CIG56" s="425"/>
      <c r="CIH56" s="425"/>
      <c r="CII56" s="140"/>
      <c r="CIJ56" s="140"/>
      <c r="CIK56" s="144"/>
      <c r="CIL56" s="141"/>
      <c r="CIM56" s="140"/>
      <c r="CIN56" s="425"/>
      <c r="CIO56" s="425"/>
      <c r="CIP56" s="425"/>
      <c r="CIQ56" s="140"/>
      <c r="CIR56" s="140"/>
      <c r="CIS56" s="144"/>
      <c r="CIT56" s="141"/>
      <c r="CIU56" s="140"/>
      <c r="CIV56" s="425"/>
      <c r="CIW56" s="425"/>
      <c r="CIX56" s="425"/>
      <c r="CIY56" s="140"/>
      <c r="CIZ56" s="140"/>
      <c r="CJA56" s="144"/>
      <c r="CJB56" s="141"/>
      <c r="CJC56" s="140"/>
      <c r="CJD56" s="425"/>
      <c r="CJE56" s="425"/>
      <c r="CJF56" s="425"/>
      <c r="CJG56" s="140"/>
      <c r="CJH56" s="140"/>
      <c r="CJI56" s="144"/>
      <c r="CJJ56" s="141"/>
      <c r="CJK56" s="140"/>
      <c r="CJL56" s="425"/>
      <c r="CJM56" s="425"/>
      <c r="CJN56" s="425"/>
      <c r="CJO56" s="140"/>
      <c r="CJP56" s="140"/>
      <c r="CJQ56" s="144"/>
      <c r="CJR56" s="141"/>
      <c r="CJS56" s="140"/>
      <c r="CJT56" s="425"/>
      <c r="CJU56" s="425"/>
      <c r="CJV56" s="425"/>
      <c r="CJW56" s="140"/>
      <c r="CJX56" s="140"/>
      <c r="CJY56" s="144"/>
      <c r="CJZ56" s="141"/>
      <c r="CKA56" s="140"/>
      <c r="CKB56" s="425"/>
      <c r="CKC56" s="425"/>
      <c r="CKD56" s="425"/>
      <c r="CKE56" s="140"/>
      <c r="CKF56" s="140"/>
      <c r="CKG56" s="144"/>
      <c r="CKH56" s="141"/>
      <c r="CKI56" s="140"/>
      <c r="CKJ56" s="425"/>
      <c r="CKK56" s="425"/>
      <c r="CKL56" s="425"/>
      <c r="CKM56" s="140"/>
      <c r="CKN56" s="140"/>
      <c r="CKO56" s="144"/>
      <c r="CKP56" s="141"/>
      <c r="CKQ56" s="140"/>
      <c r="CKR56" s="425"/>
      <c r="CKS56" s="425"/>
      <c r="CKT56" s="425"/>
      <c r="CKU56" s="140"/>
      <c r="CKV56" s="140"/>
      <c r="CKW56" s="144"/>
      <c r="CKX56" s="141"/>
      <c r="CKY56" s="140"/>
      <c r="CKZ56" s="425"/>
      <c r="CLA56" s="425"/>
      <c r="CLB56" s="425"/>
      <c r="CLC56" s="140"/>
      <c r="CLD56" s="140"/>
      <c r="CLE56" s="144"/>
      <c r="CLF56" s="141"/>
      <c r="CLG56" s="140"/>
      <c r="CLH56" s="425"/>
      <c r="CLI56" s="425"/>
      <c r="CLJ56" s="425"/>
      <c r="CLK56" s="140"/>
      <c r="CLL56" s="140"/>
      <c r="CLM56" s="144"/>
      <c r="CLN56" s="141"/>
      <c r="CLO56" s="140"/>
      <c r="CLP56" s="425"/>
      <c r="CLQ56" s="425"/>
      <c r="CLR56" s="425"/>
      <c r="CLS56" s="140"/>
      <c r="CLT56" s="140"/>
      <c r="CLU56" s="144"/>
      <c r="CLV56" s="141"/>
      <c r="CLW56" s="140"/>
      <c r="CLX56" s="425"/>
      <c r="CLY56" s="425"/>
      <c r="CLZ56" s="425"/>
      <c r="CMA56" s="140"/>
      <c r="CMB56" s="140"/>
      <c r="CMC56" s="144"/>
      <c r="CMD56" s="141"/>
      <c r="CME56" s="140"/>
      <c r="CMF56" s="425"/>
      <c r="CMG56" s="425"/>
      <c r="CMH56" s="425"/>
      <c r="CMI56" s="140"/>
      <c r="CMJ56" s="140"/>
      <c r="CMK56" s="144"/>
      <c r="CML56" s="141"/>
      <c r="CMM56" s="140"/>
      <c r="CMN56" s="425"/>
      <c r="CMO56" s="425"/>
      <c r="CMP56" s="425"/>
      <c r="CMQ56" s="140"/>
      <c r="CMR56" s="140"/>
      <c r="CMS56" s="144"/>
      <c r="CMT56" s="141"/>
      <c r="CMU56" s="140"/>
      <c r="CMV56" s="425"/>
      <c r="CMW56" s="425"/>
      <c r="CMX56" s="425"/>
      <c r="CMY56" s="140"/>
      <c r="CMZ56" s="140"/>
      <c r="CNA56" s="144"/>
      <c r="CNB56" s="141"/>
      <c r="CNC56" s="140"/>
      <c r="CND56" s="425"/>
      <c r="CNE56" s="425"/>
      <c r="CNF56" s="425"/>
      <c r="CNG56" s="140"/>
      <c r="CNH56" s="140"/>
      <c r="CNI56" s="144"/>
      <c r="CNJ56" s="141"/>
      <c r="CNK56" s="140"/>
      <c r="CNL56" s="425"/>
      <c r="CNM56" s="425"/>
      <c r="CNN56" s="425"/>
      <c r="CNO56" s="140"/>
      <c r="CNP56" s="140"/>
      <c r="CNQ56" s="144"/>
      <c r="CNR56" s="141"/>
      <c r="CNS56" s="140"/>
      <c r="CNT56" s="425"/>
      <c r="CNU56" s="425"/>
      <c r="CNV56" s="425"/>
      <c r="CNW56" s="140"/>
      <c r="CNX56" s="140"/>
      <c r="CNY56" s="144"/>
      <c r="CNZ56" s="141"/>
      <c r="COA56" s="140"/>
      <c r="COB56" s="425"/>
      <c r="COC56" s="425"/>
      <c r="COD56" s="425"/>
      <c r="COE56" s="140"/>
      <c r="COF56" s="140"/>
      <c r="COG56" s="144"/>
      <c r="COH56" s="141"/>
      <c r="COI56" s="140"/>
      <c r="COJ56" s="425"/>
      <c r="COK56" s="425"/>
      <c r="COL56" s="425"/>
      <c r="COM56" s="140"/>
      <c r="CON56" s="140"/>
      <c r="COO56" s="144"/>
      <c r="COP56" s="141"/>
      <c r="COQ56" s="140"/>
      <c r="COR56" s="425"/>
      <c r="COS56" s="425"/>
      <c r="COT56" s="425"/>
      <c r="COU56" s="140"/>
      <c r="COV56" s="140"/>
      <c r="COW56" s="144"/>
      <c r="COX56" s="141"/>
      <c r="COY56" s="140"/>
      <c r="COZ56" s="425"/>
      <c r="CPA56" s="425"/>
      <c r="CPB56" s="425"/>
      <c r="CPC56" s="140"/>
      <c r="CPD56" s="140"/>
      <c r="CPE56" s="144"/>
      <c r="CPF56" s="141"/>
      <c r="CPG56" s="140"/>
      <c r="CPH56" s="425"/>
      <c r="CPI56" s="425"/>
      <c r="CPJ56" s="425"/>
      <c r="CPK56" s="140"/>
      <c r="CPL56" s="140"/>
      <c r="CPM56" s="144"/>
      <c r="CPN56" s="141"/>
      <c r="CPO56" s="140"/>
      <c r="CPP56" s="425"/>
      <c r="CPQ56" s="425"/>
      <c r="CPR56" s="425"/>
      <c r="CPS56" s="140"/>
      <c r="CPT56" s="140"/>
      <c r="CPU56" s="144"/>
      <c r="CPV56" s="141"/>
      <c r="CPW56" s="140"/>
      <c r="CPX56" s="425"/>
      <c r="CPY56" s="425"/>
      <c r="CPZ56" s="425"/>
      <c r="CQA56" s="140"/>
      <c r="CQB56" s="140"/>
      <c r="CQC56" s="144"/>
      <c r="CQD56" s="141"/>
      <c r="CQE56" s="140"/>
      <c r="CQF56" s="425"/>
      <c r="CQG56" s="425"/>
      <c r="CQH56" s="425"/>
      <c r="CQI56" s="140"/>
      <c r="CQJ56" s="140"/>
      <c r="CQK56" s="144"/>
      <c r="CQL56" s="141"/>
      <c r="CQM56" s="140"/>
      <c r="CQN56" s="425"/>
      <c r="CQO56" s="425"/>
      <c r="CQP56" s="425"/>
      <c r="CQQ56" s="140"/>
      <c r="CQR56" s="140"/>
      <c r="CQS56" s="144"/>
      <c r="CQT56" s="141"/>
      <c r="CQU56" s="140"/>
      <c r="CQV56" s="425"/>
      <c r="CQW56" s="425"/>
      <c r="CQX56" s="425"/>
      <c r="CQY56" s="140"/>
      <c r="CQZ56" s="140"/>
      <c r="CRA56" s="144"/>
      <c r="CRB56" s="141"/>
      <c r="CRC56" s="140"/>
      <c r="CRD56" s="425"/>
      <c r="CRE56" s="425"/>
      <c r="CRF56" s="425"/>
      <c r="CRG56" s="140"/>
      <c r="CRH56" s="140"/>
      <c r="CRI56" s="144"/>
      <c r="CRJ56" s="141"/>
      <c r="CRK56" s="140"/>
      <c r="CRL56" s="425"/>
      <c r="CRM56" s="425"/>
      <c r="CRN56" s="425"/>
      <c r="CRO56" s="140"/>
      <c r="CRP56" s="140"/>
      <c r="CRQ56" s="144"/>
      <c r="CRR56" s="141"/>
      <c r="CRS56" s="140"/>
      <c r="CRT56" s="425"/>
      <c r="CRU56" s="425"/>
      <c r="CRV56" s="425"/>
      <c r="CRW56" s="140"/>
      <c r="CRX56" s="140"/>
      <c r="CRY56" s="144"/>
      <c r="CRZ56" s="141"/>
      <c r="CSA56" s="140"/>
      <c r="CSB56" s="425"/>
      <c r="CSC56" s="425"/>
      <c r="CSD56" s="425"/>
      <c r="CSE56" s="140"/>
      <c r="CSF56" s="140"/>
      <c r="CSG56" s="144"/>
      <c r="CSH56" s="141"/>
      <c r="CSI56" s="140"/>
      <c r="CSJ56" s="425"/>
      <c r="CSK56" s="425"/>
      <c r="CSL56" s="425"/>
      <c r="CSM56" s="140"/>
      <c r="CSN56" s="140"/>
      <c r="CSO56" s="144"/>
      <c r="CSP56" s="141"/>
      <c r="CSQ56" s="140"/>
      <c r="CSR56" s="425"/>
      <c r="CSS56" s="425"/>
      <c r="CST56" s="425"/>
      <c r="CSU56" s="140"/>
      <c r="CSV56" s="140"/>
      <c r="CSW56" s="144"/>
      <c r="CSX56" s="141"/>
      <c r="CSY56" s="140"/>
      <c r="CSZ56" s="425"/>
      <c r="CTA56" s="425"/>
      <c r="CTB56" s="425"/>
      <c r="CTC56" s="140"/>
      <c r="CTD56" s="140"/>
      <c r="CTE56" s="144"/>
      <c r="CTF56" s="141"/>
      <c r="CTG56" s="140"/>
      <c r="CTH56" s="425"/>
      <c r="CTI56" s="425"/>
      <c r="CTJ56" s="425"/>
      <c r="CTK56" s="140"/>
      <c r="CTL56" s="140"/>
      <c r="CTM56" s="144"/>
      <c r="CTN56" s="141"/>
      <c r="CTO56" s="140"/>
      <c r="CTP56" s="425"/>
      <c r="CTQ56" s="425"/>
      <c r="CTR56" s="425"/>
      <c r="CTS56" s="140"/>
      <c r="CTT56" s="140"/>
      <c r="CTU56" s="144"/>
      <c r="CTV56" s="141"/>
      <c r="CTW56" s="140"/>
      <c r="CTX56" s="425"/>
      <c r="CTY56" s="425"/>
      <c r="CTZ56" s="425"/>
      <c r="CUA56" s="140"/>
      <c r="CUB56" s="140"/>
      <c r="CUC56" s="144"/>
      <c r="CUD56" s="141"/>
      <c r="CUE56" s="140"/>
      <c r="CUF56" s="425"/>
      <c r="CUG56" s="425"/>
      <c r="CUH56" s="425"/>
      <c r="CUI56" s="140"/>
      <c r="CUJ56" s="140"/>
      <c r="CUK56" s="144"/>
      <c r="CUL56" s="141"/>
      <c r="CUM56" s="140"/>
      <c r="CUN56" s="425"/>
      <c r="CUO56" s="425"/>
      <c r="CUP56" s="425"/>
      <c r="CUQ56" s="140"/>
      <c r="CUR56" s="140"/>
      <c r="CUS56" s="144"/>
      <c r="CUT56" s="141"/>
      <c r="CUU56" s="140"/>
      <c r="CUV56" s="425"/>
      <c r="CUW56" s="425"/>
      <c r="CUX56" s="425"/>
      <c r="CUY56" s="140"/>
      <c r="CUZ56" s="140"/>
      <c r="CVA56" s="144"/>
      <c r="CVB56" s="141"/>
      <c r="CVC56" s="140"/>
      <c r="CVD56" s="425"/>
      <c r="CVE56" s="425"/>
      <c r="CVF56" s="425"/>
      <c r="CVG56" s="140"/>
      <c r="CVH56" s="140"/>
      <c r="CVI56" s="144"/>
      <c r="CVJ56" s="141"/>
      <c r="CVK56" s="140"/>
      <c r="CVL56" s="425"/>
      <c r="CVM56" s="425"/>
      <c r="CVN56" s="425"/>
      <c r="CVO56" s="140"/>
      <c r="CVP56" s="140"/>
      <c r="CVQ56" s="144"/>
      <c r="CVR56" s="141"/>
      <c r="CVS56" s="140"/>
      <c r="CVT56" s="425"/>
      <c r="CVU56" s="425"/>
      <c r="CVV56" s="425"/>
      <c r="CVW56" s="140"/>
      <c r="CVX56" s="140"/>
      <c r="CVY56" s="144"/>
      <c r="CVZ56" s="141"/>
      <c r="CWA56" s="140"/>
      <c r="CWB56" s="425"/>
      <c r="CWC56" s="425"/>
      <c r="CWD56" s="425"/>
      <c r="CWE56" s="140"/>
      <c r="CWF56" s="140"/>
      <c r="CWG56" s="144"/>
      <c r="CWH56" s="141"/>
      <c r="CWI56" s="140"/>
      <c r="CWJ56" s="425"/>
      <c r="CWK56" s="425"/>
      <c r="CWL56" s="425"/>
      <c r="CWM56" s="140"/>
      <c r="CWN56" s="140"/>
      <c r="CWO56" s="144"/>
      <c r="CWP56" s="141"/>
      <c r="CWQ56" s="140"/>
      <c r="CWR56" s="425"/>
      <c r="CWS56" s="425"/>
      <c r="CWT56" s="425"/>
      <c r="CWU56" s="140"/>
      <c r="CWV56" s="140"/>
      <c r="CWW56" s="144"/>
      <c r="CWX56" s="141"/>
      <c r="CWY56" s="140"/>
      <c r="CWZ56" s="425"/>
      <c r="CXA56" s="425"/>
      <c r="CXB56" s="425"/>
      <c r="CXC56" s="140"/>
      <c r="CXD56" s="140"/>
      <c r="CXE56" s="144"/>
      <c r="CXF56" s="141"/>
      <c r="CXG56" s="140"/>
      <c r="CXH56" s="425"/>
      <c r="CXI56" s="425"/>
      <c r="CXJ56" s="425"/>
      <c r="CXK56" s="140"/>
      <c r="CXL56" s="140"/>
      <c r="CXM56" s="144"/>
      <c r="CXN56" s="141"/>
      <c r="CXO56" s="140"/>
      <c r="CXP56" s="425"/>
      <c r="CXQ56" s="425"/>
      <c r="CXR56" s="425"/>
      <c r="CXS56" s="140"/>
      <c r="CXT56" s="140"/>
      <c r="CXU56" s="144"/>
      <c r="CXV56" s="141"/>
      <c r="CXW56" s="140"/>
      <c r="CXX56" s="425"/>
      <c r="CXY56" s="425"/>
      <c r="CXZ56" s="425"/>
      <c r="CYA56" s="140"/>
      <c r="CYB56" s="140"/>
      <c r="CYC56" s="144"/>
      <c r="CYD56" s="141"/>
      <c r="CYE56" s="140"/>
      <c r="CYF56" s="425"/>
      <c r="CYG56" s="425"/>
      <c r="CYH56" s="425"/>
      <c r="CYI56" s="140"/>
      <c r="CYJ56" s="140"/>
      <c r="CYK56" s="144"/>
      <c r="CYL56" s="141"/>
      <c r="CYM56" s="140"/>
      <c r="CYN56" s="425"/>
      <c r="CYO56" s="425"/>
      <c r="CYP56" s="425"/>
      <c r="CYQ56" s="140"/>
      <c r="CYR56" s="140"/>
      <c r="CYS56" s="144"/>
      <c r="CYT56" s="141"/>
      <c r="CYU56" s="140"/>
      <c r="CYV56" s="425"/>
      <c r="CYW56" s="425"/>
      <c r="CYX56" s="425"/>
      <c r="CYY56" s="140"/>
      <c r="CYZ56" s="140"/>
      <c r="CZA56" s="144"/>
      <c r="CZB56" s="141"/>
      <c r="CZC56" s="140"/>
      <c r="CZD56" s="425"/>
      <c r="CZE56" s="425"/>
      <c r="CZF56" s="425"/>
      <c r="CZG56" s="140"/>
      <c r="CZH56" s="140"/>
      <c r="CZI56" s="144"/>
      <c r="CZJ56" s="141"/>
      <c r="CZK56" s="140"/>
      <c r="CZL56" s="425"/>
      <c r="CZM56" s="425"/>
      <c r="CZN56" s="425"/>
      <c r="CZO56" s="140"/>
      <c r="CZP56" s="140"/>
      <c r="CZQ56" s="144"/>
      <c r="CZR56" s="141"/>
      <c r="CZS56" s="140"/>
      <c r="CZT56" s="425"/>
      <c r="CZU56" s="425"/>
      <c r="CZV56" s="425"/>
      <c r="CZW56" s="140"/>
      <c r="CZX56" s="140"/>
      <c r="CZY56" s="144"/>
      <c r="CZZ56" s="141"/>
      <c r="DAA56" s="140"/>
      <c r="DAB56" s="425"/>
      <c r="DAC56" s="425"/>
      <c r="DAD56" s="425"/>
      <c r="DAE56" s="140"/>
      <c r="DAF56" s="140"/>
      <c r="DAG56" s="144"/>
      <c r="DAH56" s="141"/>
      <c r="DAI56" s="140"/>
      <c r="DAJ56" s="425"/>
      <c r="DAK56" s="425"/>
      <c r="DAL56" s="425"/>
      <c r="DAM56" s="140"/>
      <c r="DAN56" s="140"/>
      <c r="DAO56" s="144"/>
      <c r="DAP56" s="141"/>
      <c r="DAQ56" s="140"/>
      <c r="DAR56" s="425"/>
      <c r="DAS56" s="425"/>
      <c r="DAT56" s="425"/>
      <c r="DAU56" s="140"/>
      <c r="DAV56" s="140"/>
      <c r="DAW56" s="144"/>
      <c r="DAX56" s="141"/>
      <c r="DAY56" s="140"/>
      <c r="DAZ56" s="425"/>
      <c r="DBA56" s="425"/>
      <c r="DBB56" s="425"/>
      <c r="DBC56" s="140"/>
      <c r="DBD56" s="140"/>
      <c r="DBE56" s="144"/>
      <c r="DBF56" s="141"/>
      <c r="DBG56" s="140"/>
      <c r="DBH56" s="425"/>
      <c r="DBI56" s="425"/>
      <c r="DBJ56" s="425"/>
      <c r="DBK56" s="140"/>
      <c r="DBL56" s="140"/>
      <c r="DBM56" s="144"/>
      <c r="DBN56" s="141"/>
      <c r="DBO56" s="140"/>
      <c r="DBP56" s="425"/>
      <c r="DBQ56" s="425"/>
      <c r="DBR56" s="425"/>
      <c r="DBS56" s="140"/>
      <c r="DBT56" s="140"/>
      <c r="DBU56" s="144"/>
      <c r="DBV56" s="141"/>
      <c r="DBW56" s="140"/>
      <c r="DBX56" s="425"/>
      <c r="DBY56" s="425"/>
      <c r="DBZ56" s="425"/>
      <c r="DCA56" s="140"/>
      <c r="DCB56" s="140"/>
      <c r="DCC56" s="144"/>
      <c r="DCD56" s="141"/>
      <c r="DCE56" s="140"/>
      <c r="DCF56" s="425"/>
      <c r="DCG56" s="425"/>
      <c r="DCH56" s="425"/>
      <c r="DCI56" s="140"/>
      <c r="DCJ56" s="140"/>
      <c r="DCK56" s="144"/>
      <c r="DCL56" s="141"/>
      <c r="DCM56" s="140"/>
      <c r="DCN56" s="425"/>
      <c r="DCO56" s="425"/>
      <c r="DCP56" s="425"/>
      <c r="DCQ56" s="140"/>
      <c r="DCR56" s="140"/>
      <c r="DCS56" s="144"/>
      <c r="DCT56" s="141"/>
      <c r="DCU56" s="140"/>
      <c r="DCV56" s="425"/>
      <c r="DCW56" s="425"/>
      <c r="DCX56" s="425"/>
      <c r="DCY56" s="140"/>
      <c r="DCZ56" s="140"/>
      <c r="DDA56" s="144"/>
      <c r="DDB56" s="141"/>
      <c r="DDC56" s="140"/>
      <c r="DDD56" s="425"/>
      <c r="DDE56" s="425"/>
      <c r="DDF56" s="425"/>
      <c r="DDG56" s="140"/>
      <c r="DDH56" s="140"/>
      <c r="DDI56" s="144"/>
      <c r="DDJ56" s="141"/>
      <c r="DDK56" s="140"/>
      <c r="DDL56" s="425"/>
      <c r="DDM56" s="425"/>
      <c r="DDN56" s="425"/>
      <c r="DDO56" s="140"/>
      <c r="DDP56" s="140"/>
      <c r="DDQ56" s="144"/>
      <c r="DDR56" s="141"/>
      <c r="DDS56" s="140"/>
      <c r="DDT56" s="425"/>
      <c r="DDU56" s="425"/>
      <c r="DDV56" s="425"/>
      <c r="DDW56" s="140"/>
      <c r="DDX56" s="140"/>
      <c r="DDY56" s="144"/>
      <c r="DDZ56" s="141"/>
      <c r="DEA56" s="140"/>
      <c r="DEB56" s="425"/>
      <c r="DEC56" s="425"/>
      <c r="DED56" s="425"/>
      <c r="DEE56" s="140"/>
      <c r="DEF56" s="140"/>
      <c r="DEG56" s="144"/>
      <c r="DEH56" s="141"/>
      <c r="DEI56" s="140"/>
      <c r="DEJ56" s="425"/>
      <c r="DEK56" s="425"/>
      <c r="DEL56" s="425"/>
      <c r="DEM56" s="140"/>
      <c r="DEN56" s="140"/>
      <c r="DEO56" s="144"/>
      <c r="DEP56" s="141"/>
      <c r="DEQ56" s="140"/>
      <c r="DER56" s="425"/>
      <c r="DES56" s="425"/>
      <c r="DET56" s="425"/>
      <c r="DEU56" s="140"/>
      <c r="DEV56" s="140"/>
      <c r="DEW56" s="144"/>
      <c r="DEX56" s="141"/>
      <c r="DEY56" s="140"/>
      <c r="DEZ56" s="425"/>
      <c r="DFA56" s="425"/>
      <c r="DFB56" s="425"/>
      <c r="DFC56" s="140"/>
      <c r="DFD56" s="140"/>
      <c r="DFE56" s="144"/>
      <c r="DFF56" s="141"/>
      <c r="DFG56" s="140"/>
      <c r="DFH56" s="425"/>
      <c r="DFI56" s="425"/>
      <c r="DFJ56" s="425"/>
      <c r="DFK56" s="140"/>
      <c r="DFL56" s="140"/>
      <c r="DFM56" s="144"/>
      <c r="DFN56" s="141"/>
      <c r="DFO56" s="140"/>
      <c r="DFP56" s="425"/>
      <c r="DFQ56" s="425"/>
      <c r="DFR56" s="425"/>
      <c r="DFS56" s="140"/>
      <c r="DFT56" s="140"/>
      <c r="DFU56" s="144"/>
      <c r="DFV56" s="141"/>
      <c r="DFW56" s="140"/>
      <c r="DFX56" s="425"/>
      <c r="DFY56" s="425"/>
      <c r="DFZ56" s="425"/>
      <c r="DGA56" s="140"/>
      <c r="DGB56" s="140"/>
      <c r="DGC56" s="144"/>
      <c r="DGD56" s="141"/>
      <c r="DGE56" s="140"/>
      <c r="DGF56" s="425"/>
      <c r="DGG56" s="425"/>
      <c r="DGH56" s="425"/>
      <c r="DGI56" s="140"/>
      <c r="DGJ56" s="140"/>
      <c r="DGK56" s="144"/>
      <c r="DGL56" s="141"/>
      <c r="DGM56" s="140"/>
      <c r="DGN56" s="425"/>
      <c r="DGO56" s="425"/>
      <c r="DGP56" s="425"/>
      <c r="DGQ56" s="140"/>
      <c r="DGR56" s="140"/>
      <c r="DGS56" s="144"/>
      <c r="DGT56" s="141"/>
      <c r="DGU56" s="140"/>
      <c r="DGV56" s="425"/>
      <c r="DGW56" s="425"/>
      <c r="DGX56" s="425"/>
      <c r="DGY56" s="140"/>
      <c r="DGZ56" s="140"/>
      <c r="DHA56" s="144"/>
      <c r="DHB56" s="141"/>
      <c r="DHC56" s="140"/>
      <c r="DHD56" s="425"/>
      <c r="DHE56" s="425"/>
      <c r="DHF56" s="425"/>
      <c r="DHG56" s="140"/>
      <c r="DHH56" s="140"/>
      <c r="DHI56" s="144"/>
      <c r="DHJ56" s="141"/>
      <c r="DHK56" s="140"/>
      <c r="DHL56" s="425"/>
      <c r="DHM56" s="425"/>
      <c r="DHN56" s="425"/>
      <c r="DHO56" s="140"/>
      <c r="DHP56" s="140"/>
      <c r="DHQ56" s="144"/>
      <c r="DHR56" s="141"/>
      <c r="DHS56" s="140"/>
      <c r="DHT56" s="425"/>
      <c r="DHU56" s="425"/>
      <c r="DHV56" s="425"/>
      <c r="DHW56" s="140"/>
      <c r="DHX56" s="140"/>
      <c r="DHY56" s="144"/>
      <c r="DHZ56" s="141"/>
      <c r="DIA56" s="140"/>
      <c r="DIB56" s="425"/>
      <c r="DIC56" s="425"/>
      <c r="DID56" s="425"/>
      <c r="DIE56" s="140"/>
      <c r="DIF56" s="140"/>
      <c r="DIG56" s="144"/>
      <c r="DIH56" s="141"/>
      <c r="DII56" s="140"/>
      <c r="DIJ56" s="425"/>
      <c r="DIK56" s="425"/>
      <c r="DIL56" s="425"/>
      <c r="DIM56" s="140"/>
      <c r="DIN56" s="140"/>
      <c r="DIO56" s="144"/>
      <c r="DIP56" s="141"/>
      <c r="DIQ56" s="140"/>
      <c r="DIR56" s="425"/>
      <c r="DIS56" s="425"/>
      <c r="DIT56" s="425"/>
      <c r="DIU56" s="140"/>
      <c r="DIV56" s="140"/>
      <c r="DIW56" s="144"/>
      <c r="DIX56" s="141"/>
      <c r="DIY56" s="140"/>
      <c r="DIZ56" s="425"/>
      <c r="DJA56" s="425"/>
      <c r="DJB56" s="425"/>
      <c r="DJC56" s="140"/>
      <c r="DJD56" s="140"/>
      <c r="DJE56" s="144"/>
      <c r="DJF56" s="141"/>
      <c r="DJG56" s="140"/>
      <c r="DJH56" s="425"/>
      <c r="DJI56" s="425"/>
      <c r="DJJ56" s="425"/>
      <c r="DJK56" s="140"/>
      <c r="DJL56" s="140"/>
      <c r="DJM56" s="144"/>
      <c r="DJN56" s="141"/>
      <c r="DJO56" s="140"/>
      <c r="DJP56" s="425"/>
      <c r="DJQ56" s="425"/>
      <c r="DJR56" s="425"/>
      <c r="DJS56" s="140"/>
      <c r="DJT56" s="140"/>
      <c r="DJU56" s="144"/>
      <c r="DJV56" s="141"/>
      <c r="DJW56" s="140"/>
      <c r="DJX56" s="425"/>
      <c r="DJY56" s="425"/>
      <c r="DJZ56" s="425"/>
      <c r="DKA56" s="140"/>
      <c r="DKB56" s="140"/>
      <c r="DKC56" s="144"/>
      <c r="DKD56" s="141"/>
      <c r="DKE56" s="140"/>
      <c r="DKF56" s="425"/>
      <c r="DKG56" s="425"/>
      <c r="DKH56" s="425"/>
      <c r="DKI56" s="140"/>
      <c r="DKJ56" s="140"/>
      <c r="DKK56" s="144"/>
      <c r="DKL56" s="141"/>
      <c r="DKM56" s="140"/>
      <c r="DKN56" s="425"/>
      <c r="DKO56" s="425"/>
      <c r="DKP56" s="425"/>
      <c r="DKQ56" s="140"/>
      <c r="DKR56" s="140"/>
      <c r="DKS56" s="144"/>
      <c r="DKT56" s="141"/>
      <c r="DKU56" s="140"/>
      <c r="DKV56" s="425"/>
      <c r="DKW56" s="425"/>
      <c r="DKX56" s="425"/>
      <c r="DKY56" s="140"/>
      <c r="DKZ56" s="140"/>
      <c r="DLA56" s="144"/>
      <c r="DLB56" s="141"/>
      <c r="DLC56" s="140"/>
      <c r="DLD56" s="425"/>
      <c r="DLE56" s="425"/>
      <c r="DLF56" s="425"/>
      <c r="DLG56" s="140"/>
      <c r="DLH56" s="140"/>
      <c r="DLI56" s="144"/>
      <c r="DLJ56" s="141"/>
      <c r="DLK56" s="140"/>
      <c r="DLL56" s="425"/>
      <c r="DLM56" s="425"/>
      <c r="DLN56" s="425"/>
      <c r="DLO56" s="140"/>
      <c r="DLP56" s="140"/>
      <c r="DLQ56" s="144"/>
      <c r="DLR56" s="141"/>
      <c r="DLS56" s="140"/>
      <c r="DLT56" s="425"/>
      <c r="DLU56" s="425"/>
      <c r="DLV56" s="425"/>
      <c r="DLW56" s="140"/>
      <c r="DLX56" s="140"/>
      <c r="DLY56" s="144"/>
      <c r="DLZ56" s="141"/>
      <c r="DMA56" s="140"/>
      <c r="DMB56" s="425"/>
      <c r="DMC56" s="425"/>
      <c r="DMD56" s="425"/>
      <c r="DME56" s="140"/>
      <c r="DMF56" s="140"/>
      <c r="DMG56" s="144"/>
      <c r="DMH56" s="141"/>
      <c r="DMI56" s="140"/>
      <c r="DMJ56" s="425"/>
      <c r="DMK56" s="425"/>
      <c r="DML56" s="425"/>
      <c r="DMM56" s="140"/>
      <c r="DMN56" s="140"/>
      <c r="DMO56" s="144"/>
      <c r="DMP56" s="141"/>
      <c r="DMQ56" s="140"/>
      <c r="DMR56" s="425"/>
      <c r="DMS56" s="425"/>
      <c r="DMT56" s="425"/>
      <c r="DMU56" s="140"/>
      <c r="DMV56" s="140"/>
      <c r="DMW56" s="144"/>
      <c r="DMX56" s="141"/>
      <c r="DMY56" s="140"/>
      <c r="DMZ56" s="425"/>
      <c r="DNA56" s="425"/>
      <c r="DNB56" s="425"/>
      <c r="DNC56" s="140"/>
      <c r="DND56" s="140"/>
      <c r="DNE56" s="144"/>
      <c r="DNF56" s="141"/>
      <c r="DNG56" s="140"/>
      <c r="DNH56" s="425"/>
      <c r="DNI56" s="425"/>
      <c r="DNJ56" s="425"/>
      <c r="DNK56" s="140"/>
      <c r="DNL56" s="140"/>
      <c r="DNM56" s="144"/>
      <c r="DNN56" s="141"/>
      <c r="DNO56" s="140"/>
      <c r="DNP56" s="425"/>
      <c r="DNQ56" s="425"/>
      <c r="DNR56" s="425"/>
      <c r="DNS56" s="140"/>
      <c r="DNT56" s="140"/>
      <c r="DNU56" s="144"/>
      <c r="DNV56" s="141"/>
      <c r="DNW56" s="140"/>
      <c r="DNX56" s="425"/>
      <c r="DNY56" s="425"/>
      <c r="DNZ56" s="425"/>
      <c r="DOA56" s="140"/>
      <c r="DOB56" s="140"/>
      <c r="DOC56" s="144"/>
      <c r="DOD56" s="141"/>
      <c r="DOE56" s="140"/>
      <c r="DOF56" s="425"/>
      <c r="DOG56" s="425"/>
      <c r="DOH56" s="425"/>
      <c r="DOI56" s="140"/>
      <c r="DOJ56" s="140"/>
      <c r="DOK56" s="144"/>
      <c r="DOL56" s="141"/>
      <c r="DOM56" s="140"/>
      <c r="DON56" s="425"/>
      <c r="DOO56" s="425"/>
      <c r="DOP56" s="425"/>
      <c r="DOQ56" s="140"/>
      <c r="DOR56" s="140"/>
      <c r="DOS56" s="144"/>
      <c r="DOT56" s="141"/>
      <c r="DOU56" s="140"/>
      <c r="DOV56" s="425"/>
      <c r="DOW56" s="425"/>
      <c r="DOX56" s="425"/>
      <c r="DOY56" s="140"/>
      <c r="DOZ56" s="140"/>
      <c r="DPA56" s="144"/>
      <c r="DPB56" s="141"/>
      <c r="DPC56" s="140"/>
      <c r="DPD56" s="425"/>
      <c r="DPE56" s="425"/>
      <c r="DPF56" s="425"/>
      <c r="DPG56" s="140"/>
      <c r="DPH56" s="140"/>
      <c r="DPI56" s="144"/>
      <c r="DPJ56" s="141"/>
      <c r="DPK56" s="140"/>
      <c r="DPL56" s="425"/>
      <c r="DPM56" s="425"/>
      <c r="DPN56" s="425"/>
      <c r="DPO56" s="140"/>
      <c r="DPP56" s="140"/>
      <c r="DPQ56" s="144"/>
      <c r="DPR56" s="141"/>
      <c r="DPS56" s="140"/>
      <c r="DPT56" s="425"/>
      <c r="DPU56" s="425"/>
      <c r="DPV56" s="425"/>
      <c r="DPW56" s="140"/>
      <c r="DPX56" s="140"/>
      <c r="DPY56" s="144"/>
      <c r="DPZ56" s="141"/>
      <c r="DQA56" s="140"/>
      <c r="DQB56" s="425"/>
      <c r="DQC56" s="425"/>
      <c r="DQD56" s="425"/>
      <c r="DQE56" s="140"/>
      <c r="DQF56" s="140"/>
      <c r="DQG56" s="144"/>
      <c r="DQH56" s="141"/>
      <c r="DQI56" s="140"/>
      <c r="DQJ56" s="425"/>
      <c r="DQK56" s="425"/>
      <c r="DQL56" s="425"/>
      <c r="DQM56" s="140"/>
      <c r="DQN56" s="140"/>
      <c r="DQO56" s="144"/>
      <c r="DQP56" s="141"/>
      <c r="DQQ56" s="140"/>
      <c r="DQR56" s="425"/>
      <c r="DQS56" s="425"/>
      <c r="DQT56" s="425"/>
      <c r="DQU56" s="140"/>
      <c r="DQV56" s="140"/>
      <c r="DQW56" s="144"/>
      <c r="DQX56" s="141"/>
      <c r="DQY56" s="140"/>
      <c r="DQZ56" s="425"/>
      <c r="DRA56" s="425"/>
      <c r="DRB56" s="425"/>
      <c r="DRC56" s="140"/>
      <c r="DRD56" s="140"/>
      <c r="DRE56" s="144"/>
      <c r="DRF56" s="141"/>
      <c r="DRG56" s="140"/>
      <c r="DRH56" s="425"/>
      <c r="DRI56" s="425"/>
      <c r="DRJ56" s="425"/>
      <c r="DRK56" s="140"/>
      <c r="DRL56" s="140"/>
      <c r="DRM56" s="144"/>
      <c r="DRN56" s="141"/>
      <c r="DRO56" s="140"/>
      <c r="DRP56" s="425"/>
      <c r="DRQ56" s="425"/>
      <c r="DRR56" s="425"/>
      <c r="DRS56" s="140"/>
      <c r="DRT56" s="140"/>
      <c r="DRU56" s="144"/>
      <c r="DRV56" s="141"/>
      <c r="DRW56" s="140"/>
      <c r="DRX56" s="425"/>
      <c r="DRY56" s="425"/>
      <c r="DRZ56" s="425"/>
      <c r="DSA56" s="140"/>
      <c r="DSB56" s="140"/>
      <c r="DSC56" s="144"/>
      <c r="DSD56" s="141"/>
      <c r="DSE56" s="140"/>
      <c r="DSF56" s="425"/>
      <c r="DSG56" s="425"/>
      <c r="DSH56" s="425"/>
      <c r="DSI56" s="140"/>
      <c r="DSJ56" s="140"/>
      <c r="DSK56" s="144"/>
      <c r="DSL56" s="141"/>
      <c r="DSM56" s="140"/>
      <c r="DSN56" s="425"/>
      <c r="DSO56" s="425"/>
      <c r="DSP56" s="425"/>
      <c r="DSQ56" s="140"/>
      <c r="DSR56" s="140"/>
      <c r="DSS56" s="144"/>
      <c r="DST56" s="141"/>
      <c r="DSU56" s="140"/>
      <c r="DSV56" s="425"/>
      <c r="DSW56" s="425"/>
      <c r="DSX56" s="425"/>
      <c r="DSY56" s="140"/>
      <c r="DSZ56" s="140"/>
      <c r="DTA56" s="144"/>
      <c r="DTB56" s="141"/>
      <c r="DTC56" s="140"/>
      <c r="DTD56" s="425"/>
      <c r="DTE56" s="425"/>
      <c r="DTF56" s="425"/>
      <c r="DTG56" s="140"/>
      <c r="DTH56" s="140"/>
      <c r="DTI56" s="144"/>
      <c r="DTJ56" s="141"/>
      <c r="DTK56" s="140"/>
      <c r="DTL56" s="425"/>
      <c r="DTM56" s="425"/>
      <c r="DTN56" s="425"/>
      <c r="DTO56" s="140"/>
      <c r="DTP56" s="140"/>
      <c r="DTQ56" s="144"/>
      <c r="DTR56" s="141"/>
      <c r="DTS56" s="140"/>
      <c r="DTT56" s="425"/>
      <c r="DTU56" s="425"/>
      <c r="DTV56" s="425"/>
      <c r="DTW56" s="140"/>
      <c r="DTX56" s="140"/>
      <c r="DTY56" s="144"/>
      <c r="DTZ56" s="141"/>
      <c r="DUA56" s="140"/>
      <c r="DUB56" s="425"/>
      <c r="DUC56" s="425"/>
      <c r="DUD56" s="425"/>
      <c r="DUE56" s="140"/>
      <c r="DUF56" s="140"/>
      <c r="DUG56" s="144"/>
      <c r="DUH56" s="141"/>
      <c r="DUI56" s="140"/>
      <c r="DUJ56" s="425"/>
      <c r="DUK56" s="425"/>
      <c r="DUL56" s="425"/>
      <c r="DUM56" s="140"/>
      <c r="DUN56" s="140"/>
      <c r="DUO56" s="144"/>
      <c r="DUP56" s="141"/>
      <c r="DUQ56" s="140"/>
      <c r="DUR56" s="425"/>
      <c r="DUS56" s="425"/>
      <c r="DUT56" s="425"/>
      <c r="DUU56" s="140"/>
      <c r="DUV56" s="140"/>
      <c r="DUW56" s="144"/>
      <c r="DUX56" s="141"/>
      <c r="DUY56" s="140"/>
      <c r="DUZ56" s="425"/>
      <c r="DVA56" s="425"/>
      <c r="DVB56" s="425"/>
      <c r="DVC56" s="140"/>
      <c r="DVD56" s="140"/>
      <c r="DVE56" s="144"/>
      <c r="DVF56" s="141"/>
      <c r="DVG56" s="140"/>
      <c r="DVH56" s="425"/>
      <c r="DVI56" s="425"/>
      <c r="DVJ56" s="425"/>
      <c r="DVK56" s="140"/>
      <c r="DVL56" s="140"/>
      <c r="DVM56" s="144"/>
      <c r="DVN56" s="141"/>
      <c r="DVO56" s="140"/>
      <c r="DVP56" s="425"/>
      <c r="DVQ56" s="425"/>
      <c r="DVR56" s="425"/>
      <c r="DVS56" s="140"/>
      <c r="DVT56" s="140"/>
      <c r="DVU56" s="144"/>
      <c r="DVV56" s="141"/>
      <c r="DVW56" s="140"/>
      <c r="DVX56" s="425"/>
      <c r="DVY56" s="425"/>
      <c r="DVZ56" s="425"/>
      <c r="DWA56" s="140"/>
      <c r="DWB56" s="140"/>
      <c r="DWC56" s="144"/>
      <c r="DWD56" s="141"/>
      <c r="DWE56" s="140"/>
      <c r="DWF56" s="425"/>
      <c r="DWG56" s="425"/>
      <c r="DWH56" s="425"/>
      <c r="DWI56" s="140"/>
      <c r="DWJ56" s="140"/>
      <c r="DWK56" s="144"/>
      <c r="DWL56" s="141"/>
      <c r="DWM56" s="140"/>
      <c r="DWN56" s="425"/>
      <c r="DWO56" s="425"/>
      <c r="DWP56" s="425"/>
      <c r="DWQ56" s="140"/>
      <c r="DWR56" s="140"/>
      <c r="DWS56" s="144"/>
      <c r="DWT56" s="141"/>
      <c r="DWU56" s="140"/>
      <c r="DWV56" s="425"/>
      <c r="DWW56" s="425"/>
      <c r="DWX56" s="425"/>
      <c r="DWY56" s="140"/>
      <c r="DWZ56" s="140"/>
      <c r="DXA56" s="144"/>
      <c r="DXB56" s="141"/>
      <c r="DXC56" s="140"/>
      <c r="DXD56" s="425"/>
      <c r="DXE56" s="425"/>
      <c r="DXF56" s="425"/>
      <c r="DXG56" s="140"/>
      <c r="DXH56" s="140"/>
      <c r="DXI56" s="144"/>
      <c r="DXJ56" s="141"/>
      <c r="DXK56" s="140"/>
      <c r="DXL56" s="425"/>
      <c r="DXM56" s="425"/>
      <c r="DXN56" s="425"/>
      <c r="DXO56" s="140"/>
      <c r="DXP56" s="140"/>
      <c r="DXQ56" s="144"/>
      <c r="DXR56" s="141"/>
      <c r="DXS56" s="140"/>
      <c r="DXT56" s="425"/>
      <c r="DXU56" s="425"/>
      <c r="DXV56" s="425"/>
      <c r="DXW56" s="140"/>
      <c r="DXX56" s="140"/>
      <c r="DXY56" s="144"/>
      <c r="DXZ56" s="141"/>
      <c r="DYA56" s="140"/>
      <c r="DYB56" s="425"/>
      <c r="DYC56" s="425"/>
      <c r="DYD56" s="425"/>
      <c r="DYE56" s="140"/>
      <c r="DYF56" s="140"/>
      <c r="DYG56" s="144"/>
      <c r="DYH56" s="141"/>
      <c r="DYI56" s="140"/>
      <c r="DYJ56" s="425"/>
      <c r="DYK56" s="425"/>
      <c r="DYL56" s="425"/>
      <c r="DYM56" s="140"/>
      <c r="DYN56" s="140"/>
      <c r="DYO56" s="144"/>
      <c r="DYP56" s="141"/>
      <c r="DYQ56" s="140"/>
      <c r="DYR56" s="425"/>
      <c r="DYS56" s="425"/>
      <c r="DYT56" s="425"/>
      <c r="DYU56" s="140"/>
      <c r="DYV56" s="140"/>
      <c r="DYW56" s="144"/>
      <c r="DYX56" s="141"/>
      <c r="DYY56" s="140"/>
      <c r="DYZ56" s="425"/>
      <c r="DZA56" s="425"/>
      <c r="DZB56" s="425"/>
      <c r="DZC56" s="140"/>
      <c r="DZD56" s="140"/>
      <c r="DZE56" s="144"/>
      <c r="DZF56" s="141"/>
      <c r="DZG56" s="140"/>
      <c r="DZH56" s="425"/>
      <c r="DZI56" s="425"/>
      <c r="DZJ56" s="425"/>
      <c r="DZK56" s="140"/>
      <c r="DZL56" s="140"/>
      <c r="DZM56" s="144"/>
      <c r="DZN56" s="141"/>
      <c r="DZO56" s="140"/>
      <c r="DZP56" s="425"/>
      <c r="DZQ56" s="425"/>
      <c r="DZR56" s="425"/>
      <c r="DZS56" s="140"/>
      <c r="DZT56" s="140"/>
      <c r="DZU56" s="144"/>
      <c r="DZV56" s="141"/>
      <c r="DZW56" s="140"/>
      <c r="DZX56" s="425"/>
      <c r="DZY56" s="425"/>
      <c r="DZZ56" s="425"/>
      <c r="EAA56" s="140"/>
      <c r="EAB56" s="140"/>
      <c r="EAC56" s="144"/>
      <c r="EAD56" s="141"/>
      <c r="EAE56" s="140"/>
      <c r="EAF56" s="425"/>
      <c r="EAG56" s="425"/>
      <c r="EAH56" s="425"/>
      <c r="EAI56" s="140"/>
      <c r="EAJ56" s="140"/>
      <c r="EAK56" s="144"/>
      <c r="EAL56" s="141"/>
      <c r="EAM56" s="140"/>
      <c r="EAN56" s="425"/>
      <c r="EAO56" s="425"/>
      <c r="EAP56" s="425"/>
      <c r="EAQ56" s="140"/>
      <c r="EAR56" s="140"/>
      <c r="EAS56" s="144"/>
      <c r="EAT56" s="141"/>
      <c r="EAU56" s="140"/>
      <c r="EAV56" s="425"/>
      <c r="EAW56" s="425"/>
      <c r="EAX56" s="425"/>
      <c r="EAY56" s="140"/>
      <c r="EAZ56" s="140"/>
      <c r="EBA56" s="144"/>
      <c r="EBB56" s="141"/>
      <c r="EBC56" s="140"/>
      <c r="EBD56" s="425"/>
      <c r="EBE56" s="425"/>
      <c r="EBF56" s="425"/>
      <c r="EBG56" s="140"/>
      <c r="EBH56" s="140"/>
      <c r="EBI56" s="144"/>
      <c r="EBJ56" s="141"/>
      <c r="EBK56" s="140"/>
      <c r="EBL56" s="425"/>
      <c r="EBM56" s="425"/>
      <c r="EBN56" s="425"/>
      <c r="EBO56" s="140"/>
      <c r="EBP56" s="140"/>
      <c r="EBQ56" s="144"/>
      <c r="EBR56" s="141"/>
      <c r="EBS56" s="140"/>
      <c r="EBT56" s="425"/>
      <c r="EBU56" s="425"/>
      <c r="EBV56" s="425"/>
      <c r="EBW56" s="140"/>
      <c r="EBX56" s="140"/>
      <c r="EBY56" s="144"/>
      <c r="EBZ56" s="141"/>
      <c r="ECA56" s="140"/>
      <c r="ECB56" s="425"/>
      <c r="ECC56" s="425"/>
      <c r="ECD56" s="425"/>
      <c r="ECE56" s="140"/>
      <c r="ECF56" s="140"/>
      <c r="ECG56" s="144"/>
      <c r="ECH56" s="141"/>
      <c r="ECI56" s="140"/>
      <c r="ECJ56" s="425"/>
      <c r="ECK56" s="425"/>
      <c r="ECL56" s="425"/>
      <c r="ECM56" s="140"/>
      <c r="ECN56" s="140"/>
      <c r="ECO56" s="144"/>
      <c r="ECP56" s="141"/>
      <c r="ECQ56" s="140"/>
      <c r="ECR56" s="425"/>
      <c r="ECS56" s="425"/>
      <c r="ECT56" s="425"/>
      <c r="ECU56" s="140"/>
      <c r="ECV56" s="140"/>
      <c r="ECW56" s="144"/>
      <c r="ECX56" s="141"/>
      <c r="ECY56" s="140"/>
      <c r="ECZ56" s="425"/>
      <c r="EDA56" s="425"/>
      <c r="EDB56" s="425"/>
      <c r="EDC56" s="140"/>
      <c r="EDD56" s="140"/>
      <c r="EDE56" s="144"/>
      <c r="EDF56" s="141"/>
      <c r="EDG56" s="140"/>
      <c r="EDH56" s="425"/>
      <c r="EDI56" s="425"/>
      <c r="EDJ56" s="425"/>
      <c r="EDK56" s="140"/>
      <c r="EDL56" s="140"/>
      <c r="EDM56" s="144"/>
      <c r="EDN56" s="141"/>
      <c r="EDO56" s="140"/>
      <c r="EDP56" s="425"/>
      <c r="EDQ56" s="425"/>
      <c r="EDR56" s="425"/>
      <c r="EDS56" s="140"/>
      <c r="EDT56" s="140"/>
      <c r="EDU56" s="144"/>
      <c r="EDV56" s="141"/>
      <c r="EDW56" s="140"/>
      <c r="EDX56" s="425"/>
      <c r="EDY56" s="425"/>
      <c r="EDZ56" s="425"/>
      <c r="EEA56" s="140"/>
      <c r="EEB56" s="140"/>
      <c r="EEC56" s="144"/>
      <c r="EED56" s="141"/>
      <c r="EEE56" s="140"/>
      <c r="EEF56" s="425"/>
      <c r="EEG56" s="425"/>
      <c r="EEH56" s="425"/>
      <c r="EEI56" s="140"/>
      <c r="EEJ56" s="140"/>
      <c r="EEK56" s="144"/>
      <c r="EEL56" s="141"/>
      <c r="EEM56" s="140"/>
      <c r="EEN56" s="425"/>
      <c r="EEO56" s="425"/>
      <c r="EEP56" s="425"/>
      <c r="EEQ56" s="140"/>
      <c r="EER56" s="140"/>
      <c r="EES56" s="144"/>
      <c r="EET56" s="141"/>
      <c r="EEU56" s="140"/>
      <c r="EEV56" s="425"/>
      <c r="EEW56" s="425"/>
      <c r="EEX56" s="425"/>
      <c r="EEY56" s="140"/>
      <c r="EEZ56" s="140"/>
      <c r="EFA56" s="144"/>
      <c r="EFB56" s="141"/>
      <c r="EFC56" s="140"/>
      <c r="EFD56" s="425"/>
      <c r="EFE56" s="425"/>
      <c r="EFF56" s="425"/>
      <c r="EFG56" s="140"/>
      <c r="EFH56" s="140"/>
      <c r="EFI56" s="144"/>
      <c r="EFJ56" s="141"/>
      <c r="EFK56" s="140"/>
      <c r="EFL56" s="425"/>
      <c r="EFM56" s="425"/>
      <c r="EFN56" s="425"/>
      <c r="EFO56" s="140"/>
      <c r="EFP56" s="140"/>
      <c r="EFQ56" s="144"/>
      <c r="EFR56" s="141"/>
      <c r="EFS56" s="140"/>
      <c r="EFT56" s="425"/>
      <c r="EFU56" s="425"/>
      <c r="EFV56" s="425"/>
      <c r="EFW56" s="140"/>
      <c r="EFX56" s="140"/>
      <c r="EFY56" s="144"/>
      <c r="EFZ56" s="141"/>
      <c r="EGA56" s="140"/>
      <c r="EGB56" s="425"/>
      <c r="EGC56" s="425"/>
      <c r="EGD56" s="425"/>
      <c r="EGE56" s="140"/>
      <c r="EGF56" s="140"/>
      <c r="EGG56" s="144"/>
      <c r="EGH56" s="141"/>
      <c r="EGI56" s="140"/>
      <c r="EGJ56" s="425"/>
      <c r="EGK56" s="425"/>
      <c r="EGL56" s="425"/>
      <c r="EGM56" s="140"/>
      <c r="EGN56" s="140"/>
      <c r="EGO56" s="144"/>
      <c r="EGP56" s="141"/>
      <c r="EGQ56" s="140"/>
      <c r="EGR56" s="425"/>
      <c r="EGS56" s="425"/>
      <c r="EGT56" s="425"/>
      <c r="EGU56" s="140"/>
      <c r="EGV56" s="140"/>
      <c r="EGW56" s="144"/>
      <c r="EGX56" s="141"/>
      <c r="EGY56" s="140"/>
      <c r="EGZ56" s="425"/>
      <c r="EHA56" s="425"/>
      <c r="EHB56" s="425"/>
      <c r="EHC56" s="140"/>
      <c r="EHD56" s="140"/>
      <c r="EHE56" s="144"/>
      <c r="EHF56" s="141"/>
      <c r="EHG56" s="140"/>
      <c r="EHH56" s="425"/>
      <c r="EHI56" s="425"/>
      <c r="EHJ56" s="425"/>
      <c r="EHK56" s="140"/>
      <c r="EHL56" s="140"/>
      <c r="EHM56" s="144"/>
      <c r="EHN56" s="141"/>
      <c r="EHO56" s="140"/>
      <c r="EHP56" s="425"/>
      <c r="EHQ56" s="425"/>
      <c r="EHR56" s="425"/>
      <c r="EHS56" s="140"/>
      <c r="EHT56" s="140"/>
      <c r="EHU56" s="144"/>
      <c r="EHV56" s="141"/>
      <c r="EHW56" s="140"/>
      <c r="EHX56" s="425"/>
      <c r="EHY56" s="425"/>
      <c r="EHZ56" s="425"/>
      <c r="EIA56" s="140"/>
      <c r="EIB56" s="140"/>
      <c r="EIC56" s="144"/>
      <c r="EID56" s="141"/>
      <c r="EIE56" s="140"/>
      <c r="EIF56" s="425"/>
      <c r="EIG56" s="425"/>
      <c r="EIH56" s="425"/>
      <c r="EII56" s="140"/>
      <c r="EIJ56" s="140"/>
      <c r="EIK56" s="144"/>
      <c r="EIL56" s="141"/>
      <c r="EIM56" s="140"/>
      <c r="EIN56" s="425"/>
      <c r="EIO56" s="425"/>
      <c r="EIP56" s="425"/>
      <c r="EIQ56" s="140"/>
      <c r="EIR56" s="140"/>
      <c r="EIS56" s="144"/>
      <c r="EIT56" s="141"/>
      <c r="EIU56" s="140"/>
      <c r="EIV56" s="425"/>
      <c r="EIW56" s="425"/>
      <c r="EIX56" s="425"/>
      <c r="EIY56" s="140"/>
      <c r="EIZ56" s="140"/>
      <c r="EJA56" s="144"/>
      <c r="EJB56" s="141"/>
      <c r="EJC56" s="140"/>
      <c r="EJD56" s="425"/>
      <c r="EJE56" s="425"/>
      <c r="EJF56" s="425"/>
      <c r="EJG56" s="140"/>
      <c r="EJH56" s="140"/>
      <c r="EJI56" s="144"/>
      <c r="EJJ56" s="141"/>
      <c r="EJK56" s="140"/>
      <c r="EJL56" s="425"/>
      <c r="EJM56" s="425"/>
      <c r="EJN56" s="425"/>
      <c r="EJO56" s="140"/>
      <c r="EJP56" s="140"/>
      <c r="EJQ56" s="144"/>
      <c r="EJR56" s="141"/>
      <c r="EJS56" s="140"/>
      <c r="EJT56" s="425"/>
      <c r="EJU56" s="425"/>
      <c r="EJV56" s="425"/>
      <c r="EJW56" s="140"/>
      <c r="EJX56" s="140"/>
      <c r="EJY56" s="144"/>
      <c r="EJZ56" s="141"/>
      <c r="EKA56" s="140"/>
      <c r="EKB56" s="425"/>
      <c r="EKC56" s="425"/>
      <c r="EKD56" s="425"/>
      <c r="EKE56" s="140"/>
      <c r="EKF56" s="140"/>
      <c r="EKG56" s="144"/>
      <c r="EKH56" s="141"/>
      <c r="EKI56" s="140"/>
      <c r="EKJ56" s="425"/>
      <c r="EKK56" s="425"/>
      <c r="EKL56" s="425"/>
      <c r="EKM56" s="140"/>
      <c r="EKN56" s="140"/>
      <c r="EKO56" s="144"/>
      <c r="EKP56" s="141"/>
      <c r="EKQ56" s="140"/>
      <c r="EKR56" s="425"/>
      <c r="EKS56" s="425"/>
      <c r="EKT56" s="425"/>
      <c r="EKU56" s="140"/>
      <c r="EKV56" s="140"/>
      <c r="EKW56" s="144"/>
      <c r="EKX56" s="141"/>
      <c r="EKY56" s="140"/>
      <c r="EKZ56" s="425"/>
      <c r="ELA56" s="425"/>
      <c r="ELB56" s="425"/>
      <c r="ELC56" s="140"/>
      <c r="ELD56" s="140"/>
      <c r="ELE56" s="144"/>
      <c r="ELF56" s="141"/>
      <c r="ELG56" s="140"/>
      <c r="ELH56" s="425"/>
      <c r="ELI56" s="425"/>
      <c r="ELJ56" s="425"/>
      <c r="ELK56" s="140"/>
      <c r="ELL56" s="140"/>
      <c r="ELM56" s="144"/>
      <c r="ELN56" s="141"/>
      <c r="ELO56" s="140"/>
      <c r="ELP56" s="425"/>
      <c r="ELQ56" s="425"/>
      <c r="ELR56" s="425"/>
      <c r="ELS56" s="140"/>
      <c r="ELT56" s="140"/>
      <c r="ELU56" s="144"/>
      <c r="ELV56" s="141"/>
      <c r="ELW56" s="140"/>
      <c r="ELX56" s="425"/>
      <c r="ELY56" s="425"/>
      <c r="ELZ56" s="425"/>
      <c r="EMA56" s="140"/>
      <c r="EMB56" s="140"/>
      <c r="EMC56" s="144"/>
      <c r="EMD56" s="141"/>
      <c r="EME56" s="140"/>
      <c r="EMF56" s="425"/>
      <c r="EMG56" s="425"/>
      <c r="EMH56" s="425"/>
      <c r="EMI56" s="140"/>
      <c r="EMJ56" s="140"/>
      <c r="EMK56" s="144"/>
      <c r="EML56" s="141"/>
      <c r="EMM56" s="140"/>
      <c r="EMN56" s="425"/>
      <c r="EMO56" s="425"/>
      <c r="EMP56" s="425"/>
      <c r="EMQ56" s="140"/>
      <c r="EMR56" s="140"/>
      <c r="EMS56" s="144"/>
      <c r="EMT56" s="141"/>
      <c r="EMU56" s="140"/>
      <c r="EMV56" s="425"/>
      <c r="EMW56" s="425"/>
      <c r="EMX56" s="425"/>
      <c r="EMY56" s="140"/>
      <c r="EMZ56" s="140"/>
      <c r="ENA56" s="144"/>
      <c r="ENB56" s="141"/>
      <c r="ENC56" s="140"/>
      <c r="END56" s="425"/>
      <c r="ENE56" s="425"/>
      <c r="ENF56" s="425"/>
      <c r="ENG56" s="140"/>
      <c r="ENH56" s="140"/>
      <c r="ENI56" s="144"/>
      <c r="ENJ56" s="141"/>
      <c r="ENK56" s="140"/>
      <c r="ENL56" s="425"/>
      <c r="ENM56" s="425"/>
      <c r="ENN56" s="425"/>
      <c r="ENO56" s="140"/>
      <c r="ENP56" s="140"/>
      <c r="ENQ56" s="144"/>
      <c r="ENR56" s="141"/>
      <c r="ENS56" s="140"/>
      <c r="ENT56" s="425"/>
      <c r="ENU56" s="425"/>
      <c r="ENV56" s="425"/>
      <c r="ENW56" s="140"/>
      <c r="ENX56" s="140"/>
      <c r="ENY56" s="144"/>
      <c r="ENZ56" s="141"/>
      <c r="EOA56" s="140"/>
      <c r="EOB56" s="425"/>
      <c r="EOC56" s="425"/>
      <c r="EOD56" s="425"/>
      <c r="EOE56" s="140"/>
      <c r="EOF56" s="140"/>
      <c r="EOG56" s="144"/>
      <c r="EOH56" s="141"/>
      <c r="EOI56" s="140"/>
      <c r="EOJ56" s="425"/>
      <c r="EOK56" s="425"/>
      <c r="EOL56" s="425"/>
      <c r="EOM56" s="140"/>
      <c r="EON56" s="140"/>
      <c r="EOO56" s="144"/>
      <c r="EOP56" s="141"/>
      <c r="EOQ56" s="140"/>
      <c r="EOR56" s="425"/>
      <c r="EOS56" s="425"/>
      <c r="EOT56" s="425"/>
      <c r="EOU56" s="140"/>
      <c r="EOV56" s="140"/>
      <c r="EOW56" s="144"/>
      <c r="EOX56" s="141"/>
      <c r="EOY56" s="140"/>
      <c r="EOZ56" s="425"/>
      <c r="EPA56" s="425"/>
      <c r="EPB56" s="425"/>
      <c r="EPC56" s="140"/>
      <c r="EPD56" s="140"/>
      <c r="EPE56" s="144"/>
      <c r="EPF56" s="141"/>
      <c r="EPG56" s="140"/>
      <c r="EPH56" s="425"/>
      <c r="EPI56" s="425"/>
      <c r="EPJ56" s="425"/>
      <c r="EPK56" s="140"/>
      <c r="EPL56" s="140"/>
      <c r="EPM56" s="144"/>
      <c r="EPN56" s="141"/>
      <c r="EPO56" s="140"/>
      <c r="EPP56" s="425"/>
      <c r="EPQ56" s="425"/>
      <c r="EPR56" s="425"/>
      <c r="EPS56" s="140"/>
      <c r="EPT56" s="140"/>
      <c r="EPU56" s="144"/>
      <c r="EPV56" s="141"/>
      <c r="EPW56" s="140"/>
      <c r="EPX56" s="425"/>
      <c r="EPY56" s="425"/>
      <c r="EPZ56" s="425"/>
      <c r="EQA56" s="140"/>
      <c r="EQB56" s="140"/>
      <c r="EQC56" s="144"/>
      <c r="EQD56" s="141"/>
      <c r="EQE56" s="140"/>
      <c r="EQF56" s="425"/>
      <c r="EQG56" s="425"/>
      <c r="EQH56" s="425"/>
      <c r="EQI56" s="140"/>
      <c r="EQJ56" s="140"/>
      <c r="EQK56" s="144"/>
      <c r="EQL56" s="141"/>
      <c r="EQM56" s="140"/>
      <c r="EQN56" s="425"/>
      <c r="EQO56" s="425"/>
      <c r="EQP56" s="425"/>
      <c r="EQQ56" s="140"/>
      <c r="EQR56" s="140"/>
      <c r="EQS56" s="144"/>
      <c r="EQT56" s="141"/>
      <c r="EQU56" s="140"/>
      <c r="EQV56" s="425"/>
      <c r="EQW56" s="425"/>
      <c r="EQX56" s="425"/>
      <c r="EQY56" s="140"/>
      <c r="EQZ56" s="140"/>
      <c r="ERA56" s="144"/>
      <c r="ERB56" s="141"/>
      <c r="ERC56" s="140"/>
      <c r="ERD56" s="425"/>
      <c r="ERE56" s="425"/>
      <c r="ERF56" s="425"/>
      <c r="ERG56" s="140"/>
      <c r="ERH56" s="140"/>
      <c r="ERI56" s="144"/>
      <c r="ERJ56" s="141"/>
      <c r="ERK56" s="140"/>
      <c r="ERL56" s="425"/>
      <c r="ERM56" s="425"/>
      <c r="ERN56" s="425"/>
      <c r="ERO56" s="140"/>
      <c r="ERP56" s="140"/>
      <c r="ERQ56" s="144"/>
      <c r="ERR56" s="141"/>
      <c r="ERS56" s="140"/>
      <c r="ERT56" s="425"/>
      <c r="ERU56" s="425"/>
      <c r="ERV56" s="425"/>
      <c r="ERW56" s="140"/>
      <c r="ERX56" s="140"/>
      <c r="ERY56" s="144"/>
      <c r="ERZ56" s="141"/>
      <c r="ESA56" s="140"/>
      <c r="ESB56" s="425"/>
      <c r="ESC56" s="425"/>
      <c r="ESD56" s="425"/>
      <c r="ESE56" s="140"/>
      <c r="ESF56" s="140"/>
      <c r="ESG56" s="144"/>
      <c r="ESH56" s="141"/>
      <c r="ESI56" s="140"/>
      <c r="ESJ56" s="425"/>
      <c r="ESK56" s="425"/>
      <c r="ESL56" s="425"/>
      <c r="ESM56" s="140"/>
      <c r="ESN56" s="140"/>
      <c r="ESO56" s="144"/>
      <c r="ESP56" s="141"/>
      <c r="ESQ56" s="140"/>
      <c r="ESR56" s="425"/>
      <c r="ESS56" s="425"/>
      <c r="EST56" s="425"/>
      <c r="ESU56" s="140"/>
      <c r="ESV56" s="140"/>
      <c r="ESW56" s="144"/>
      <c r="ESX56" s="141"/>
      <c r="ESY56" s="140"/>
      <c r="ESZ56" s="425"/>
      <c r="ETA56" s="425"/>
      <c r="ETB56" s="425"/>
      <c r="ETC56" s="140"/>
      <c r="ETD56" s="140"/>
      <c r="ETE56" s="144"/>
      <c r="ETF56" s="141"/>
      <c r="ETG56" s="140"/>
      <c r="ETH56" s="425"/>
      <c r="ETI56" s="425"/>
      <c r="ETJ56" s="425"/>
      <c r="ETK56" s="140"/>
      <c r="ETL56" s="140"/>
      <c r="ETM56" s="144"/>
      <c r="ETN56" s="141"/>
      <c r="ETO56" s="140"/>
      <c r="ETP56" s="425"/>
      <c r="ETQ56" s="425"/>
      <c r="ETR56" s="425"/>
      <c r="ETS56" s="140"/>
      <c r="ETT56" s="140"/>
      <c r="ETU56" s="144"/>
      <c r="ETV56" s="141"/>
      <c r="ETW56" s="140"/>
      <c r="ETX56" s="425"/>
      <c r="ETY56" s="425"/>
      <c r="ETZ56" s="425"/>
      <c r="EUA56" s="140"/>
      <c r="EUB56" s="140"/>
      <c r="EUC56" s="144"/>
      <c r="EUD56" s="141"/>
      <c r="EUE56" s="140"/>
      <c r="EUF56" s="425"/>
      <c r="EUG56" s="425"/>
      <c r="EUH56" s="425"/>
      <c r="EUI56" s="140"/>
      <c r="EUJ56" s="140"/>
      <c r="EUK56" s="144"/>
      <c r="EUL56" s="141"/>
      <c r="EUM56" s="140"/>
      <c r="EUN56" s="425"/>
      <c r="EUO56" s="425"/>
      <c r="EUP56" s="425"/>
      <c r="EUQ56" s="140"/>
      <c r="EUR56" s="140"/>
      <c r="EUS56" s="144"/>
      <c r="EUT56" s="141"/>
      <c r="EUU56" s="140"/>
      <c r="EUV56" s="425"/>
      <c r="EUW56" s="425"/>
      <c r="EUX56" s="425"/>
      <c r="EUY56" s="140"/>
      <c r="EUZ56" s="140"/>
      <c r="EVA56" s="144"/>
      <c r="EVB56" s="141"/>
      <c r="EVC56" s="140"/>
      <c r="EVD56" s="425"/>
      <c r="EVE56" s="425"/>
      <c r="EVF56" s="425"/>
      <c r="EVG56" s="140"/>
      <c r="EVH56" s="140"/>
      <c r="EVI56" s="144"/>
      <c r="EVJ56" s="141"/>
      <c r="EVK56" s="140"/>
      <c r="EVL56" s="425"/>
      <c r="EVM56" s="425"/>
      <c r="EVN56" s="425"/>
      <c r="EVO56" s="140"/>
      <c r="EVP56" s="140"/>
      <c r="EVQ56" s="144"/>
      <c r="EVR56" s="141"/>
      <c r="EVS56" s="140"/>
      <c r="EVT56" s="425"/>
      <c r="EVU56" s="425"/>
      <c r="EVV56" s="425"/>
      <c r="EVW56" s="140"/>
      <c r="EVX56" s="140"/>
      <c r="EVY56" s="144"/>
      <c r="EVZ56" s="141"/>
      <c r="EWA56" s="140"/>
      <c r="EWB56" s="425"/>
      <c r="EWC56" s="425"/>
      <c r="EWD56" s="425"/>
      <c r="EWE56" s="140"/>
      <c r="EWF56" s="140"/>
      <c r="EWG56" s="144"/>
      <c r="EWH56" s="141"/>
      <c r="EWI56" s="140"/>
      <c r="EWJ56" s="425"/>
      <c r="EWK56" s="425"/>
      <c r="EWL56" s="425"/>
      <c r="EWM56" s="140"/>
      <c r="EWN56" s="140"/>
      <c r="EWO56" s="144"/>
      <c r="EWP56" s="141"/>
      <c r="EWQ56" s="140"/>
      <c r="EWR56" s="425"/>
      <c r="EWS56" s="425"/>
      <c r="EWT56" s="425"/>
      <c r="EWU56" s="140"/>
      <c r="EWV56" s="140"/>
      <c r="EWW56" s="144"/>
      <c r="EWX56" s="141"/>
      <c r="EWY56" s="140"/>
      <c r="EWZ56" s="425"/>
      <c r="EXA56" s="425"/>
      <c r="EXB56" s="425"/>
      <c r="EXC56" s="140"/>
      <c r="EXD56" s="140"/>
      <c r="EXE56" s="144"/>
      <c r="EXF56" s="141"/>
      <c r="EXG56" s="140"/>
      <c r="EXH56" s="425"/>
      <c r="EXI56" s="425"/>
      <c r="EXJ56" s="425"/>
      <c r="EXK56" s="140"/>
      <c r="EXL56" s="140"/>
      <c r="EXM56" s="144"/>
      <c r="EXN56" s="141"/>
      <c r="EXO56" s="140"/>
      <c r="EXP56" s="425"/>
      <c r="EXQ56" s="425"/>
      <c r="EXR56" s="425"/>
      <c r="EXS56" s="140"/>
      <c r="EXT56" s="140"/>
      <c r="EXU56" s="144"/>
      <c r="EXV56" s="141"/>
      <c r="EXW56" s="140"/>
      <c r="EXX56" s="425"/>
      <c r="EXY56" s="425"/>
      <c r="EXZ56" s="425"/>
      <c r="EYA56" s="140"/>
      <c r="EYB56" s="140"/>
      <c r="EYC56" s="144"/>
      <c r="EYD56" s="141"/>
      <c r="EYE56" s="140"/>
      <c r="EYF56" s="425"/>
      <c r="EYG56" s="425"/>
      <c r="EYH56" s="425"/>
      <c r="EYI56" s="140"/>
      <c r="EYJ56" s="140"/>
      <c r="EYK56" s="144"/>
      <c r="EYL56" s="141"/>
      <c r="EYM56" s="140"/>
      <c r="EYN56" s="425"/>
      <c r="EYO56" s="425"/>
      <c r="EYP56" s="425"/>
      <c r="EYQ56" s="140"/>
      <c r="EYR56" s="140"/>
      <c r="EYS56" s="144"/>
      <c r="EYT56" s="141"/>
      <c r="EYU56" s="140"/>
      <c r="EYV56" s="425"/>
      <c r="EYW56" s="425"/>
      <c r="EYX56" s="425"/>
      <c r="EYY56" s="140"/>
      <c r="EYZ56" s="140"/>
      <c r="EZA56" s="144"/>
      <c r="EZB56" s="141"/>
      <c r="EZC56" s="140"/>
      <c r="EZD56" s="425"/>
      <c r="EZE56" s="425"/>
      <c r="EZF56" s="425"/>
      <c r="EZG56" s="140"/>
      <c r="EZH56" s="140"/>
      <c r="EZI56" s="144"/>
      <c r="EZJ56" s="141"/>
      <c r="EZK56" s="140"/>
      <c r="EZL56" s="425"/>
      <c r="EZM56" s="425"/>
      <c r="EZN56" s="425"/>
      <c r="EZO56" s="140"/>
      <c r="EZP56" s="140"/>
      <c r="EZQ56" s="144"/>
      <c r="EZR56" s="141"/>
      <c r="EZS56" s="140"/>
      <c r="EZT56" s="425"/>
      <c r="EZU56" s="425"/>
      <c r="EZV56" s="425"/>
      <c r="EZW56" s="140"/>
      <c r="EZX56" s="140"/>
      <c r="EZY56" s="144"/>
      <c r="EZZ56" s="141"/>
      <c r="FAA56" s="140"/>
      <c r="FAB56" s="425"/>
      <c r="FAC56" s="425"/>
      <c r="FAD56" s="425"/>
      <c r="FAE56" s="140"/>
      <c r="FAF56" s="140"/>
      <c r="FAG56" s="144"/>
      <c r="FAH56" s="141"/>
      <c r="FAI56" s="140"/>
      <c r="FAJ56" s="425"/>
      <c r="FAK56" s="425"/>
      <c r="FAL56" s="425"/>
      <c r="FAM56" s="140"/>
      <c r="FAN56" s="140"/>
      <c r="FAO56" s="144"/>
      <c r="FAP56" s="141"/>
      <c r="FAQ56" s="140"/>
      <c r="FAR56" s="425"/>
      <c r="FAS56" s="425"/>
      <c r="FAT56" s="425"/>
      <c r="FAU56" s="140"/>
      <c r="FAV56" s="140"/>
      <c r="FAW56" s="144"/>
      <c r="FAX56" s="141"/>
      <c r="FAY56" s="140"/>
      <c r="FAZ56" s="425"/>
      <c r="FBA56" s="425"/>
      <c r="FBB56" s="425"/>
      <c r="FBC56" s="140"/>
      <c r="FBD56" s="140"/>
      <c r="FBE56" s="144"/>
      <c r="FBF56" s="141"/>
      <c r="FBG56" s="140"/>
      <c r="FBH56" s="425"/>
      <c r="FBI56" s="425"/>
      <c r="FBJ56" s="425"/>
      <c r="FBK56" s="140"/>
      <c r="FBL56" s="140"/>
      <c r="FBM56" s="144"/>
      <c r="FBN56" s="141"/>
      <c r="FBO56" s="140"/>
      <c r="FBP56" s="425"/>
      <c r="FBQ56" s="425"/>
      <c r="FBR56" s="425"/>
      <c r="FBS56" s="140"/>
      <c r="FBT56" s="140"/>
      <c r="FBU56" s="144"/>
      <c r="FBV56" s="141"/>
      <c r="FBW56" s="140"/>
      <c r="FBX56" s="425"/>
      <c r="FBY56" s="425"/>
      <c r="FBZ56" s="425"/>
      <c r="FCA56" s="140"/>
      <c r="FCB56" s="140"/>
      <c r="FCC56" s="144"/>
      <c r="FCD56" s="141"/>
      <c r="FCE56" s="140"/>
      <c r="FCF56" s="425"/>
      <c r="FCG56" s="425"/>
      <c r="FCH56" s="425"/>
      <c r="FCI56" s="140"/>
      <c r="FCJ56" s="140"/>
      <c r="FCK56" s="144"/>
      <c r="FCL56" s="141"/>
      <c r="FCM56" s="140"/>
      <c r="FCN56" s="425"/>
      <c r="FCO56" s="425"/>
      <c r="FCP56" s="425"/>
      <c r="FCQ56" s="140"/>
      <c r="FCR56" s="140"/>
      <c r="FCS56" s="144"/>
      <c r="FCT56" s="141"/>
      <c r="FCU56" s="140"/>
      <c r="FCV56" s="425"/>
      <c r="FCW56" s="425"/>
      <c r="FCX56" s="425"/>
      <c r="FCY56" s="140"/>
      <c r="FCZ56" s="140"/>
      <c r="FDA56" s="144"/>
      <c r="FDB56" s="141"/>
      <c r="FDC56" s="140"/>
      <c r="FDD56" s="425"/>
      <c r="FDE56" s="425"/>
      <c r="FDF56" s="425"/>
      <c r="FDG56" s="140"/>
      <c r="FDH56" s="140"/>
      <c r="FDI56" s="144"/>
      <c r="FDJ56" s="141"/>
      <c r="FDK56" s="140"/>
      <c r="FDL56" s="425"/>
      <c r="FDM56" s="425"/>
      <c r="FDN56" s="425"/>
      <c r="FDO56" s="140"/>
      <c r="FDP56" s="140"/>
      <c r="FDQ56" s="144"/>
      <c r="FDR56" s="141"/>
      <c r="FDS56" s="140"/>
      <c r="FDT56" s="425"/>
      <c r="FDU56" s="425"/>
      <c r="FDV56" s="425"/>
      <c r="FDW56" s="140"/>
      <c r="FDX56" s="140"/>
      <c r="FDY56" s="144"/>
      <c r="FDZ56" s="141"/>
      <c r="FEA56" s="140"/>
      <c r="FEB56" s="425"/>
      <c r="FEC56" s="425"/>
      <c r="FED56" s="425"/>
      <c r="FEE56" s="140"/>
      <c r="FEF56" s="140"/>
      <c r="FEG56" s="144"/>
      <c r="FEH56" s="141"/>
      <c r="FEI56" s="140"/>
      <c r="FEJ56" s="425"/>
      <c r="FEK56" s="425"/>
      <c r="FEL56" s="425"/>
      <c r="FEM56" s="140"/>
      <c r="FEN56" s="140"/>
      <c r="FEO56" s="144"/>
      <c r="FEP56" s="141"/>
      <c r="FEQ56" s="140"/>
      <c r="FER56" s="425"/>
      <c r="FES56" s="425"/>
      <c r="FET56" s="425"/>
      <c r="FEU56" s="140"/>
      <c r="FEV56" s="140"/>
      <c r="FEW56" s="144"/>
      <c r="FEX56" s="141"/>
      <c r="FEY56" s="140"/>
      <c r="FEZ56" s="425"/>
      <c r="FFA56" s="425"/>
      <c r="FFB56" s="425"/>
      <c r="FFC56" s="140"/>
      <c r="FFD56" s="140"/>
      <c r="FFE56" s="144"/>
      <c r="FFF56" s="141"/>
      <c r="FFG56" s="140"/>
      <c r="FFH56" s="425"/>
      <c r="FFI56" s="425"/>
      <c r="FFJ56" s="425"/>
      <c r="FFK56" s="140"/>
      <c r="FFL56" s="140"/>
      <c r="FFM56" s="144"/>
      <c r="FFN56" s="141"/>
      <c r="FFO56" s="140"/>
      <c r="FFP56" s="425"/>
      <c r="FFQ56" s="425"/>
      <c r="FFR56" s="425"/>
      <c r="FFS56" s="140"/>
      <c r="FFT56" s="140"/>
      <c r="FFU56" s="144"/>
      <c r="FFV56" s="141"/>
      <c r="FFW56" s="140"/>
      <c r="FFX56" s="425"/>
      <c r="FFY56" s="425"/>
      <c r="FFZ56" s="425"/>
      <c r="FGA56" s="140"/>
      <c r="FGB56" s="140"/>
      <c r="FGC56" s="144"/>
      <c r="FGD56" s="141"/>
      <c r="FGE56" s="140"/>
      <c r="FGF56" s="425"/>
      <c r="FGG56" s="425"/>
      <c r="FGH56" s="425"/>
      <c r="FGI56" s="140"/>
      <c r="FGJ56" s="140"/>
      <c r="FGK56" s="144"/>
      <c r="FGL56" s="141"/>
      <c r="FGM56" s="140"/>
      <c r="FGN56" s="425"/>
      <c r="FGO56" s="425"/>
      <c r="FGP56" s="425"/>
      <c r="FGQ56" s="140"/>
      <c r="FGR56" s="140"/>
      <c r="FGS56" s="144"/>
      <c r="FGT56" s="141"/>
      <c r="FGU56" s="140"/>
      <c r="FGV56" s="425"/>
      <c r="FGW56" s="425"/>
      <c r="FGX56" s="425"/>
      <c r="FGY56" s="140"/>
      <c r="FGZ56" s="140"/>
      <c r="FHA56" s="144"/>
      <c r="FHB56" s="141"/>
      <c r="FHC56" s="140"/>
      <c r="FHD56" s="425"/>
      <c r="FHE56" s="425"/>
      <c r="FHF56" s="425"/>
      <c r="FHG56" s="140"/>
      <c r="FHH56" s="140"/>
      <c r="FHI56" s="144"/>
      <c r="FHJ56" s="141"/>
      <c r="FHK56" s="140"/>
      <c r="FHL56" s="425"/>
      <c r="FHM56" s="425"/>
      <c r="FHN56" s="425"/>
      <c r="FHO56" s="140"/>
      <c r="FHP56" s="140"/>
      <c r="FHQ56" s="144"/>
      <c r="FHR56" s="141"/>
      <c r="FHS56" s="140"/>
      <c r="FHT56" s="425"/>
      <c r="FHU56" s="425"/>
      <c r="FHV56" s="425"/>
      <c r="FHW56" s="140"/>
      <c r="FHX56" s="140"/>
      <c r="FHY56" s="144"/>
      <c r="FHZ56" s="141"/>
      <c r="FIA56" s="140"/>
      <c r="FIB56" s="425"/>
      <c r="FIC56" s="425"/>
      <c r="FID56" s="425"/>
      <c r="FIE56" s="140"/>
      <c r="FIF56" s="140"/>
      <c r="FIG56" s="144"/>
      <c r="FIH56" s="141"/>
      <c r="FII56" s="140"/>
      <c r="FIJ56" s="425"/>
      <c r="FIK56" s="425"/>
      <c r="FIL56" s="425"/>
      <c r="FIM56" s="140"/>
      <c r="FIN56" s="140"/>
      <c r="FIO56" s="144"/>
      <c r="FIP56" s="141"/>
      <c r="FIQ56" s="140"/>
      <c r="FIR56" s="425"/>
      <c r="FIS56" s="425"/>
      <c r="FIT56" s="425"/>
      <c r="FIU56" s="140"/>
      <c r="FIV56" s="140"/>
      <c r="FIW56" s="144"/>
      <c r="FIX56" s="141"/>
      <c r="FIY56" s="140"/>
      <c r="FIZ56" s="425"/>
      <c r="FJA56" s="425"/>
      <c r="FJB56" s="425"/>
      <c r="FJC56" s="140"/>
      <c r="FJD56" s="140"/>
      <c r="FJE56" s="144"/>
      <c r="FJF56" s="141"/>
      <c r="FJG56" s="140"/>
      <c r="FJH56" s="425"/>
      <c r="FJI56" s="425"/>
      <c r="FJJ56" s="425"/>
      <c r="FJK56" s="140"/>
      <c r="FJL56" s="140"/>
      <c r="FJM56" s="144"/>
      <c r="FJN56" s="141"/>
      <c r="FJO56" s="140"/>
      <c r="FJP56" s="425"/>
      <c r="FJQ56" s="425"/>
      <c r="FJR56" s="425"/>
      <c r="FJS56" s="140"/>
      <c r="FJT56" s="140"/>
      <c r="FJU56" s="144"/>
      <c r="FJV56" s="141"/>
      <c r="FJW56" s="140"/>
      <c r="FJX56" s="425"/>
      <c r="FJY56" s="425"/>
      <c r="FJZ56" s="425"/>
      <c r="FKA56" s="140"/>
      <c r="FKB56" s="140"/>
      <c r="FKC56" s="144"/>
      <c r="FKD56" s="141"/>
      <c r="FKE56" s="140"/>
      <c r="FKF56" s="425"/>
      <c r="FKG56" s="425"/>
      <c r="FKH56" s="425"/>
      <c r="FKI56" s="140"/>
      <c r="FKJ56" s="140"/>
      <c r="FKK56" s="144"/>
      <c r="FKL56" s="141"/>
      <c r="FKM56" s="140"/>
      <c r="FKN56" s="425"/>
      <c r="FKO56" s="425"/>
      <c r="FKP56" s="425"/>
      <c r="FKQ56" s="140"/>
      <c r="FKR56" s="140"/>
      <c r="FKS56" s="144"/>
      <c r="FKT56" s="141"/>
      <c r="FKU56" s="140"/>
      <c r="FKV56" s="425"/>
      <c r="FKW56" s="425"/>
      <c r="FKX56" s="425"/>
      <c r="FKY56" s="140"/>
      <c r="FKZ56" s="140"/>
      <c r="FLA56" s="144"/>
      <c r="FLB56" s="141"/>
      <c r="FLC56" s="140"/>
      <c r="FLD56" s="425"/>
      <c r="FLE56" s="425"/>
      <c r="FLF56" s="425"/>
      <c r="FLG56" s="140"/>
      <c r="FLH56" s="140"/>
      <c r="FLI56" s="144"/>
      <c r="FLJ56" s="141"/>
      <c r="FLK56" s="140"/>
      <c r="FLL56" s="425"/>
      <c r="FLM56" s="425"/>
      <c r="FLN56" s="425"/>
      <c r="FLO56" s="140"/>
      <c r="FLP56" s="140"/>
      <c r="FLQ56" s="144"/>
      <c r="FLR56" s="141"/>
      <c r="FLS56" s="140"/>
      <c r="FLT56" s="425"/>
      <c r="FLU56" s="425"/>
      <c r="FLV56" s="425"/>
      <c r="FLW56" s="140"/>
      <c r="FLX56" s="140"/>
      <c r="FLY56" s="144"/>
      <c r="FLZ56" s="141"/>
      <c r="FMA56" s="140"/>
      <c r="FMB56" s="425"/>
      <c r="FMC56" s="425"/>
      <c r="FMD56" s="425"/>
      <c r="FME56" s="140"/>
      <c r="FMF56" s="140"/>
      <c r="FMG56" s="144"/>
      <c r="FMH56" s="141"/>
      <c r="FMI56" s="140"/>
      <c r="FMJ56" s="425"/>
      <c r="FMK56" s="425"/>
      <c r="FML56" s="425"/>
      <c r="FMM56" s="140"/>
      <c r="FMN56" s="140"/>
      <c r="FMO56" s="144"/>
      <c r="FMP56" s="141"/>
      <c r="FMQ56" s="140"/>
      <c r="FMR56" s="425"/>
      <c r="FMS56" s="425"/>
      <c r="FMT56" s="425"/>
      <c r="FMU56" s="140"/>
      <c r="FMV56" s="140"/>
      <c r="FMW56" s="144"/>
      <c r="FMX56" s="141"/>
      <c r="FMY56" s="140"/>
      <c r="FMZ56" s="425"/>
      <c r="FNA56" s="425"/>
      <c r="FNB56" s="425"/>
      <c r="FNC56" s="140"/>
      <c r="FND56" s="140"/>
      <c r="FNE56" s="144"/>
      <c r="FNF56" s="141"/>
      <c r="FNG56" s="140"/>
      <c r="FNH56" s="425"/>
      <c r="FNI56" s="425"/>
      <c r="FNJ56" s="425"/>
      <c r="FNK56" s="140"/>
      <c r="FNL56" s="140"/>
      <c r="FNM56" s="144"/>
      <c r="FNN56" s="141"/>
      <c r="FNO56" s="140"/>
      <c r="FNP56" s="425"/>
      <c r="FNQ56" s="425"/>
      <c r="FNR56" s="425"/>
      <c r="FNS56" s="140"/>
      <c r="FNT56" s="140"/>
      <c r="FNU56" s="144"/>
      <c r="FNV56" s="141"/>
      <c r="FNW56" s="140"/>
      <c r="FNX56" s="425"/>
      <c r="FNY56" s="425"/>
      <c r="FNZ56" s="425"/>
      <c r="FOA56" s="140"/>
      <c r="FOB56" s="140"/>
      <c r="FOC56" s="144"/>
      <c r="FOD56" s="141"/>
      <c r="FOE56" s="140"/>
      <c r="FOF56" s="425"/>
      <c r="FOG56" s="425"/>
      <c r="FOH56" s="425"/>
      <c r="FOI56" s="140"/>
      <c r="FOJ56" s="140"/>
      <c r="FOK56" s="144"/>
      <c r="FOL56" s="141"/>
      <c r="FOM56" s="140"/>
      <c r="FON56" s="425"/>
      <c r="FOO56" s="425"/>
      <c r="FOP56" s="425"/>
      <c r="FOQ56" s="140"/>
      <c r="FOR56" s="140"/>
      <c r="FOS56" s="144"/>
      <c r="FOT56" s="141"/>
      <c r="FOU56" s="140"/>
      <c r="FOV56" s="425"/>
      <c r="FOW56" s="425"/>
      <c r="FOX56" s="425"/>
      <c r="FOY56" s="140"/>
      <c r="FOZ56" s="140"/>
      <c r="FPA56" s="144"/>
      <c r="FPB56" s="141"/>
      <c r="FPC56" s="140"/>
      <c r="FPD56" s="425"/>
      <c r="FPE56" s="425"/>
      <c r="FPF56" s="425"/>
      <c r="FPG56" s="140"/>
      <c r="FPH56" s="140"/>
      <c r="FPI56" s="144"/>
      <c r="FPJ56" s="141"/>
      <c r="FPK56" s="140"/>
      <c r="FPL56" s="425"/>
      <c r="FPM56" s="425"/>
      <c r="FPN56" s="425"/>
      <c r="FPO56" s="140"/>
      <c r="FPP56" s="140"/>
      <c r="FPQ56" s="144"/>
      <c r="FPR56" s="141"/>
      <c r="FPS56" s="140"/>
      <c r="FPT56" s="425"/>
      <c r="FPU56" s="425"/>
      <c r="FPV56" s="425"/>
      <c r="FPW56" s="140"/>
      <c r="FPX56" s="140"/>
      <c r="FPY56" s="144"/>
      <c r="FPZ56" s="141"/>
      <c r="FQA56" s="140"/>
      <c r="FQB56" s="425"/>
      <c r="FQC56" s="425"/>
      <c r="FQD56" s="425"/>
      <c r="FQE56" s="140"/>
      <c r="FQF56" s="140"/>
      <c r="FQG56" s="144"/>
      <c r="FQH56" s="141"/>
      <c r="FQI56" s="140"/>
      <c r="FQJ56" s="425"/>
      <c r="FQK56" s="425"/>
      <c r="FQL56" s="425"/>
      <c r="FQM56" s="140"/>
      <c r="FQN56" s="140"/>
      <c r="FQO56" s="144"/>
      <c r="FQP56" s="141"/>
      <c r="FQQ56" s="140"/>
      <c r="FQR56" s="425"/>
      <c r="FQS56" s="425"/>
      <c r="FQT56" s="425"/>
      <c r="FQU56" s="140"/>
      <c r="FQV56" s="140"/>
      <c r="FQW56" s="144"/>
      <c r="FQX56" s="141"/>
      <c r="FQY56" s="140"/>
      <c r="FQZ56" s="425"/>
      <c r="FRA56" s="425"/>
      <c r="FRB56" s="425"/>
      <c r="FRC56" s="140"/>
      <c r="FRD56" s="140"/>
      <c r="FRE56" s="144"/>
      <c r="FRF56" s="141"/>
      <c r="FRG56" s="140"/>
      <c r="FRH56" s="425"/>
      <c r="FRI56" s="425"/>
      <c r="FRJ56" s="425"/>
      <c r="FRK56" s="140"/>
      <c r="FRL56" s="140"/>
      <c r="FRM56" s="144"/>
      <c r="FRN56" s="141"/>
      <c r="FRO56" s="140"/>
      <c r="FRP56" s="425"/>
      <c r="FRQ56" s="425"/>
      <c r="FRR56" s="425"/>
      <c r="FRS56" s="140"/>
      <c r="FRT56" s="140"/>
      <c r="FRU56" s="144"/>
      <c r="FRV56" s="141"/>
      <c r="FRW56" s="140"/>
      <c r="FRX56" s="425"/>
      <c r="FRY56" s="425"/>
      <c r="FRZ56" s="425"/>
      <c r="FSA56" s="140"/>
      <c r="FSB56" s="140"/>
      <c r="FSC56" s="144"/>
      <c r="FSD56" s="141"/>
      <c r="FSE56" s="140"/>
      <c r="FSF56" s="425"/>
      <c r="FSG56" s="425"/>
      <c r="FSH56" s="425"/>
      <c r="FSI56" s="140"/>
      <c r="FSJ56" s="140"/>
      <c r="FSK56" s="144"/>
      <c r="FSL56" s="141"/>
      <c r="FSM56" s="140"/>
      <c r="FSN56" s="425"/>
      <c r="FSO56" s="425"/>
      <c r="FSP56" s="425"/>
      <c r="FSQ56" s="140"/>
      <c r="FSR56" s="140"/>
      <c r="FSS56" s="144"/>
      <c r="FST56" s="141"/>
      <c r="FSU56" s="140"/>
      <c r="FSV56" s="425"/>
      <c r="FSW56" s="425"/>
      <c r="FSX56" s="425"/>
      <c r="FSY56" s="140"/>
      <c r="FSZ56" s="140"/>
      <c r="FTA56" s="144"/>
      <c r="FTB56" s="141"/>
      <c r="FTC56" s="140"/>
      <c r="FTD56" s="425"/>
      <c r="FTE56" s="425"/>
      <c r="FTF56" s="425"/>
      <c r="FTG56" s="140"/>
      <c r="FTH56" s="140"/>
      <c r="FTI56" s="144"/>
      <c r="FTJ56" s="141"/>
      <c r="FTK56" s="140"/>
      <c r="FTL56" s="425"/>
      <c r="FTM56" s="425"/>
      <c r="FTN56" s="425"/>
      <c r="FTO56" s="140"/>
      <c r="FTP56" s="140"/>
      <c r="FTQ56" s="144"/>
      <c r="FTR56" s="141"/>
      <c r="FTS56" s="140"/>
      <c r="FTT56" s="425"/>
      <c r="FTU56" s="425"/>
      <c r="FTV56" s="425"/>
      <c r="FTW56" s="140"/>
      <c r="FTX56" s="140"/>
      <c r="FTY56" s="144"/>
      <c r="FTZ56" s="141"/>
      <c r="FUA56" s="140"/>
      <c r="FUB56" s="425"/>
      <c r="FUC56" s="425"/>
      <c r="FUD56" s="425"/>
      <c r="FUE56" s="140"/>
      <c r="FUF56" s="140"/>
      <c r="FUG56" s="144"/>
      <c r="FUH56" s="141"/>
      <c r="FUI56" s="140"/>
      <c r="FUJ56" s="425"/>
      <c r="FUK56" s="425"/>
      <c r="FUL56" s="425"/>
      <c r="FUM56" s="140"/>
      <c r="FUN56" s="140"/>
      <c r="FUO56" s="144"/>
      <c r="FUP56" s="141"/>
      <c r="FUQ56" s="140"/>
      <c r="FUR56" s="425"/>
      <c r="FUS56" s="425"/>
      <c r="FUT56" s="425"/>
      <c r="FUU56" s="140"/>
      <c r="FUV56" s="140"/>
      <c r="FUW56" s="144"/>
      <c r="FUX56" s="141"/>
      <c r="FUY56" s="140"/>
      <c r="FUZ56" s="425"/>
      <c r="FVA56" s="425"/>
      <c r="FVB56" s="425"/>
      <c r="FVC56" s="140"/>
      <c r="FVD56" s="140"/>
      <c r="FVE56" s="144"/>
      <c r="FVF56" s="141"/>
      <c r="FVG56" s="140"/>
      <c r="FVH56" s="425"/>
      <c r="FVI56" s="425"/>
      <c r="FVJ56" s="425"/>
      <c r="FVK56" s="140"/>
      <c r="FVL56" s="140"/>
      <c r="FVM56" s="144"/>
      <c r="FVN56" s="141"/>
      <c r="FVO56" s="140"/>
      <c r="FVP56" s="425"/>
      <c r="FVQ56" s="425"/>
      <c r="FVR56" s="425"/>
      <c r="FVS56" s="140"/>
      <c r="FVT56" s="140"/>
      <c r="FVU56" s="144"/>
      <c r="FVV56" s="141"/>
      <c r="FVW56" s="140"/>
      <c r="FVX56" s="425"/>
      <c r="FVY56" s="425"/>
      <c r="FVZ56" s="425"/>
      <c r="FWA56" s="140"/>
      <c r="FWB56" s="140"/>
      <c r="FWC56" s="144"/>
      <c r="FWD56" s="141"/>
      <c r="FWE56" s="140"/>
      <c r="FWF56" s="425"/>
      <c r="FWG56" s="425"/>
      <c r="FWH56" s="425"/>
      <c r="FWI56" s="140"/>
      <c r="FWJ56" s="140"/>
      <c r="FWK56" s="144"/>
      <c r="FWL56" s="141"/>
      <c r="FWM56" s="140"/>
      <c r="FWN56" s="425"/>
      <c r="FWO56" s="425"/>
      <c r="FWP56" s="425"/>
      <c r="FWQ56" s="140"/>
      <c r="FWR56" s="140"/>
      <c r="FWS56" s="144"/>
      <c r="FWT56" s="141"/>
      <c r="FWU56" s="140"/>
      <c r="FWV56" s="425"/>
      <c r="FWW56" s="425"/>
      <c r="FWX56" s="425"/>
      <c r="FWY56" s="140"/>
      <c r="FWZ56" s="140"/>
      <c r="FXA56" s="144"/>
      <c r="FXB56" s="141"/>
      <c r="FXC56" s="140"/>
      <c r="FXD56" s="425"/>
      <c r="FXE56" s="425"/>
      <c r="FXF56" s="425"/>
      <c r="FXG56" s="140"/>
      <c r="FXH56" s="140"/>
      <c r="FXI56" s="144"/>
      <c r="FXJ56" s="141"/>
      <c r="FXK56" s="140"/>
      <c r="FXL56" s="425"/>
      <c r="FXM56" s="425"/>
      <c r="FXN56" s="425"/>
      <c r="FXO56" s="140"/>
      <c r="FXP56" s="140"/>
      <c r="FXQ56" s="144"/>
      <c r="FXR56" s="141"/>
      <c r="FXS56" s="140"/>
      <c r="FXT56" s="425"/>
      <c r="FXU56" s="425"/>
      <c r="FXV56" s="425"/>
      <c r="FXW56" s="140"/>
      <c r="FXX56" s="140"/>
      <c r="FXY56" s="144"/>
      <c r="FXZ56" s="141"/>
      <c r="FYA56" s="140"/>
      <c r="FYB56" s="425"/>
      <c r="FYC56" s="425"/>
      <c r="FYD56" s="425"/>
      <c r="FYE56" s="140"/>
      <c r="FYF56" s="140"/>
      <c r="FYG56" s="144"/>
      <c r="FYH56" s="141"/>
      <c r="FYI56" s="140"/>
      <c r="FYJ56" s="425"/>
      <c r="FYK56" s="425"/>
      <c r="FYL56" s="425"/>
      <c r="FYM56" s="140"/>
      <c r="FYN56" s="140"/>
      <c r="FYO56" s="144"/>
      <c r="FYP56" s="141"/>
      <c r="FYQ56" s="140"/>
      <c r="FYR56" s="425"/>
      <c r="FYS56" s="425"/>
      <c r="FYT56" s="425"/>
      <c r="FYU56" s="140"/>
      <c r="FYV56" s="140"/>
      <c r="FYW56" s="144"/>
      <c r="FYX56" s="141"/>
      <c r="FYY56" s="140"/>
      <c r="FYZ56" s="425"/>
      <c r="FZA56" s="425"/>
      <c r="FZB56" s="425"/>
      <c r="FZC56" s="140"/>
      <c r="FZD56" s="140"/>
      <c r="FZE56" s="144"/>
      <c r="FZF56" s="141"/>
      <c r="FZG56" s="140"/>
      <c r="FZH56" s="425"/>
      <c r="FZI56" s="425"/>
      <c r="FZJ56" s="425"/>
      <c r="FZK56" s="140"/>
      <c r="FZL56" s="140"/>
      <c r="FZM56" s="144"/>
      <c r="FZN56" s="141"/>
      <c r="FZO56" s="140"/>
      <c r="FZP56" s="425"/>
      <c r="FZQ56" s="425"/>
      <c r="FZR56" s="425"/>
      <c r="FZS56" s="140"/>
      <c r="FZT56" s="140"/>
      <c r="FZU56" s="144"/>
      <c r="FZV56" s="141"/>
      <c r="FZW56" s="140"/>
      <c r="FZX56" s="425"/>
      <c r="FZY56" s="425"/>
      <c r="FZZ56" s="425"/>
      <c r="GAA56" s="140"/>
      <c r="GAB56" s="140"/>
      <c r="GAC56" s="144"/>
      <c r="GAD56" s="141"/>
      <c r="GAE56" s="140"/>
      <c r="GAF56" s="425"/>
      <c r="GAG56" s="425"/>
      <c r="GAH56" s="425"/>
      <c r="GAI56" s="140"/>
      <c r="GAJ56" s="140"/>
      <c r="GAK56" s="144"/>
      <c r="GAL56" s="141"/>
      <c r="GAM56" s="140"/>
      <c r="GAN56" s="425"/>
      <c r="GAO56" s="425"/>
      <c r="GAP56" s="425"/>
      <c r="GAQ56" s="140"/>
      <c r="GAR56" s="140"/>
      <c r="GAS56" s="144"/>
      <c r="GAT56" s="141"/>
      <c r="GAU56" s="140"/>
      <c r="GAV56" s="425"/>
      <c r="GAW56" s="425"/>
      <c r="GAX56" s="425"/>
      <c r="GAY56" s="140"/>
      <c r="GAZ56" s="140"/>
      <c r="GBA56" s="144"/>
      <c r="GBB56" s="141"/>
      <c r="GBC56" s="140"/>
      <c r="GBD56" s="425"/>
      <c r="GBE56" s="425"/>
      <c r="GBF56" s="425"/>
      <c r="GBG56" s="140"/>
      <c r="GBH56" s="140"/>
      <c r="GBI56" s="144"/>
      <c r="GBJ56" s="141"/>
      <c r="GBK56" s="140"/>
      <c r="GBL56" s="425"/>
      <c r="GBM56" s="425"/>
      <c r="GBN56" s="425"/>
      <c r="GBO56" s="140"/>
      <c r="GBP56" s="140"/>
      <c r="GBQ56" s="144"/>
      <c r="GBR56" s="141"/>
      <c r="GBS56" s="140"/>
      <c r="GBT56" s="425"/>
      <c r="GBU56" s="425"/>
      <c r="GBV56" s="425"/>
      <c r="GBW56" s="140"/>
      <c r="GBX56" s="140"/>
      <c r="GBY56" s="144"/>
      <c r="GBZ56" s="141"/>
      <c r="GCA56" s="140"/>
      <c r="GCB56" s="425"/>
      <c r="GCC56" s="425"/>
      <c r="GCD56" s="425"/>
      <c r="GCE56" s="140"/>
      <c r="GCF56" s="140"/>
      <c r="GCG56" s="144"/>
      <c r="GCH56" s="141"/>
      <c r="GCI56" s="140"/>
      <c r="GCJ56" s="425"/>
      <c r="GCK56" s="425"/>
      <c r="GCL56" s="425"/>
      <c r="GCM56" s="140"/>
      <c r="GCN56" s="140"/>
      <c r="GCO56" s="144"/>
      <c r="GCP56" s="141"/>
      <c r="GCQ56" s="140"/>
      <c r="GCR56" s="425"/>
      <c r="GCS56" s="425"/>
      <c r="GCT56" s="425"/>
      <c r="GCU56" s="140"/>
      <c r="GCV56" s="140"/>
      <c r="GCW56" s="144"/>
      <c r="GCX56" s="141"/>
      <c r="GCY56" s="140"/>
      <c r="GCZ56" s="425"/>
      <c r="GDA56" s="425"/>
      <c r="GDB56" s="425"/>
      <c r="GDC56" s="140"/>
      <c r="GDD56" s="140"/>
      <c r="GDE56" s="144"/>
      <c r="GDF56" s="141"/>
      <c r="GDG56" s="140"/>
      <c r="GDH56" s="425"/>
      <c r="GDI56" s="425"/>
      <c r="GDJ56" s="425"/>
      <c r="GDK56" s="140"/>
      <c r="GDL56" s="140"/>
      <c r="GDM56" s="144"/>
      <c r="GDN56" s="141"/>
      <c r="GDO56" s="140"/>
      <c r="GDP56" s="425"/>
      <c r="GDQ56" s="425"/>
      <c r="GDR56" s="425"/>
      <c r="GDS56" s="140"/>
      <c r="GDT56" s="140"/>
      <c r="GDU56" s="144"/>
      <c r="GDV56" s="141"/>
      <c r="GDW56" s="140"/>
      <c r="GDX56" s="425"/>
      <c r="GDY56" s="425"/>
      <c r="GDZ56" s="425"/>
      <c r="GEA56" s="140"/>
      <c r="GEB56" s="140"/>
      <c r="GEC56" s="144"/>
      <c r="GED56" s="141"/>
      <c r="GEE56" s="140"/>
      <c r="GEF56" s="425"/>
      <c r="GEG56" s="425"/>
      <c r="GEH56" s="425"/>
      <c r="GEI56" s="140"/>
      <c r="GEJ56" s="140"/>
      <c r="GEK56" s="144"/>
      <c r="GEL56" s="141"/>
      <c r="GEM56" s="140"/>
      <c r="GEN56" s="425"/>
      <c r="GEO56" s="425"/>
      <c r="GEP56" s="425"/>
      <c r="GEQ56" s="140"/>
      <c r="GER56" s="140"/>
      <c r="GES56" s="144"/>
      <c r="GET56" s="141"/>
      <c r="GEU56" s="140"/>
      <c r="GEV56" s="425"/>
      <c r="GEW56" s="425"/>
      <c r="GEX56" s="425"/>
      <c r="GEY56" s="140"/>
      <c r="GEZ56" s="140"/>
      <c r="GFA56" s="144"/>
      <c r="GFB56" s="141"/>
      <c r="GFC56" s="140"/>
      <c r="GFD56" s="425"/>
      <c r="GFE56" s="425"/>
      <c r="GFF56" s="425"/>
      <c r="GFG56" s="140"/>
      <c r="GFH56" s="140"/>
      <c r="GFI56" s="144"/>
      <c r="GFJ56" s="141"/>
      <c r="GFK56" s="140"/>
      <c r="GFL56" s="425"/>
      <c r="GFM56" s="425"/>
      <c r="GFN56" s="425"/>
      <c r="GFO56" s="140"/>
      <c r="GFP56" s="140"/>
      <c r="GFQ56" s="144"/>
      <c r="GFR56" s="141"/>
      <c r="GFS56" s="140"/>
      <c r="GFT56" s="425"/>
      <c r="GFU56" s="425"/>
      <c r="GFV56" s="425"/>
      <c r="GFW56" s="140"/>
      <c r="GFX56" s="140"/>
      <c r="GFY56" s="144"/>
      <c r="GFZ56" s="141"/>
      <c r="GGA56" s="140"/>
      <c r="GGB56" s="425"/>
      <c r="GGC56" s="425"/>
      <c r="GGD56" s="425"/>
      <c r="GGE56" s="140"/>
      <c r="GGF56" s="140"/>
      <c r="GGG56" s="144"/>
      <c r="GGH56" s="141"/>
      <c r="GGI56" s="140"/>
      <c r="GGJ56" s="425"/>
      <c r="GGK56" s="425"/>
      <c r="GGL56" s="425"/>
      <c r="GGM56" s="140"/>
      <c r="GGN56" s="140"/>
      <c r="GGO56" s="144"/>
      <c r="GGP56" s="141"/>
      <c r="GGQ56" s="140"/>
      <c r="GGR56" s="425"/>
      <c r="GGS56" s="425"/>
      <c r="GGT56" s="425"/>
      <c r="GGU56" s="140"/>
      <c r="GGV56" s="140"/>
      <c r="GGW56" s="144"/>
      <c r="GGX56" s="141"/>
      <c r="GGY56" s="140"/>
      <c r="GGZ56" s="425"/>
      <c r="GHA56" s="425"/>
      <c r="GHB56" s="425"/>
      <c r="GHC56" s="140"/>
      <c r="GHD56" s="140"/>
      <c r="GHE56" s="144"/>
      <c r="GHF56" s="141"/>
      <c r="GHG56" s="140"/>
      <c r="GHH56" s="425"/>
      <c r="GHI56" s="425"/>
      <c r="GHJ56" s="425"/>
      <c r="GHK56" s="140"/>
      <c r="GHL56" s="140"/>
      <c r="GHM56" s="144"/>
      <c r="GHN56" s="141"/>
      <c r="GHO56" s="140"/>
      <c r="GHP56" s="425"/>
      <c r="GHQ56" s="425"/>
      <c r="GHR56" s="425"/>
      <c r="GHS56" s="140"/>
      <c r="GHT56" s="140"/>
      <c r="GHU56" s="144"/>
      <c r="GHV56" s="141"/>
      <c r="GHW56" s="140"/>
      <c r="GHX56" s="425"/>
      <c r="GHY56" s="425"/>
      <c r="GHZ56" s="425"/>
      <c r="GIA56" s="140"/>
      <c r="GIB56" s="140"/>
      <c r="GIC56" s="144"/>
      <c r="GID56" s="141"/>
      <c r="GIE56" s="140"/>
      <c r="GIF56" s="425"/>
      <c r="GIG56" s="425"/>
      <c r="GIH56" s="425"/>
      <c r="GII56" s="140"/>
      <c r="GIJ56" s="140"/>
      <c r="GIK56" s="144"/>
      <c r="GIL56" s="141"/>
      <c r="GIM56" s="140"/>
      <c r="GIN56" s="425"/>
      <c r="GIO56" s="425"/>
      <c r="GIP56" s="425"/>
      <c r="GIQ56" s="140"/>
      <c r="GIR56" s="140"/>
      <c r="GIS56" s="144"/>
      <c r="GIT56" s="141"/>
      <c r="GIU56" s="140"/>
      <c r="GIV56" s="425"/>
      <c r="GIW56" s="425"/>
      <c r="GIX56" s="425"/>
      <c r="GIY56" s="140"/>
      <c r="GIZ56" s="140"/>
      <c r="GJA56" s="144"/>
      <c r="GJB56" s="141"/>
      <c r="GJC56" s="140"/>
      <c r="GJD56" s="425"/>
      <c r="GJE56" s="425"/>
      <c r="GJF56" s="425"/>
      <c r="GJG56" s="140"/>
      <c r="GJH56" s="140"/>
      <c r="GJI56" s="144"/>
      <c r="GJJ56" s="141"/>
      <c r="GJK56" s="140"/>
      <c r="GJL56" s="425"/>
      <c r="GJM56" s="425"/>
      <c r="GJN56" s="425"/>
      <c r="GJO56" s="140"/>
      <c r="GJP56" s="140"/>
      <c r="GJQ56" s="144"/>
      <c r="GJR56" s="141"/>
      <c r="GJS56" s="140"/>
      <c r="GJT56" s="425"/>
      <c r="GJU56" s="425"/>
      <c r="GJV56" s="425"/>
      <c r="GJW56" s="140"/>
      <c r="GJX56" s="140"/>
      <c r="GJY56" s="144"/>
      <c r="GJZ56" s="141"/>
      <c r="GKA56" s="140"/>
      <c r="GKB56" s="425"/>
      <c r="GKC56" s="425"/>
      <c r="GKD56" s="425"/>
      <c r="GKE56" s="140"/>
      <c r="GKF56" s="140"/>
      <c r="GKG56" s="144"/>
      <c r="GKH56" s="141"/>
      <c r="GKI56" s="140"/>
      <c r="GKJ56" s="425"/>
      <c r="GKK56" s="425"/>
      <c r="GKL56" s="425"/>
      <c r="GKM56" s="140"/>
      <c r="GKN56" s="140"/>
      <c r="GKO56" s="144"/>
      <c r="GKP56" s="141"/>
      <c r="GKQ56" s="140"/>
      <c r="GKR56" s="425"/>
      <c r="GKS56" s="425"/>
      <c r="GKT56" s="425"/>
      <c r="GKU56" s="140"/>
      <c r="GKV56" s="140"/>
      <c r="GKW56" s="144"/>
      <c r="GKX56" s="141"/>
      <c r="GKY56" s="140"/>
      <c r="GKZ56" s="425"/>
      <c r="GLA56" s="425"/>
      <c r="GLB56" s="425"/>
      <c r="GLC56" s="140"/>
      <c r="GLD56" s="140"/>
      <c r="GLE56" s="144"/>
      <c r="GLF56" s="141"/>
      <c r="GLG56" s="140"/>
      <c r="GLH56" s="425"/>
      <c r="GLI56" s="425"/>
      <c r="GLJ56" s="425"/>
      <c r="GLK56" s="140"/>
      <c r="GLL56" s="140"/>
      <c r="GLM56" s="144"/>
      <c r="GLN56" s="141"/>
      <c r="GLO56" s="140"/>
      <c r="GLP56" s="425"/>
      <c r="GLQ56" s="425"/>
      <c r="GLR56" s="425"/>
      <c r="GLS56" s="140"/>
      <c r="GLT56" s="140"/>
      <c r="GLU56" s="144"/>
      <c r="GLV56" s="141"/>
      <c r="GLW56" s="140"/>
      <c r="GLX56" s="425"/>
      <c r="GLY56" s="425"/>
      <c r="GLZ56" s="425"/>
      <c r="GMA56" s="140"/>
      <c r="GMB56" s="140"/>
      <c r="GMC56" s="144"/>
      <c r="GMD56" s="141"/>
      <c r="GME56" s="140"/>
      <c r="GMF56" s="425"/>
      <c r="GMG56" s="425"/>
      <c r="GMH56" s="425"/>
      <c r="GMI56" s="140"/>
      <c r="GMJ56" s="140"/>
      <c r="GMK56" s="144"/>
      <c r="GML56" s="141"/>
      <c r="GMM56" s="140"/>
      <c r="GMN56" s="425"/>
      <c r="GMO56" s="425"/>
      <c r="GMP56" s="425"/>
      <c r="GMQ56" s="140"/>
      <c r="GMR56" s="140"/>
      <c r="GMS56" s="144"/>
      <c r="GMT56" s="141"/>
      <c r="GMU56" s="140"/>
      <c r="GMV56" s="425"/>
      <c r="GMW56" s="425"/>
      <c r="GMX56" s="425"/>
      <c r="GMY56" s="140"/>
      <c r="GMZ56" s="140"/>
      <c r="GNA56" s="144"/>
      <c r="GNB56" s="141"/>
      <c r="GNC56" s="140"/>
      <c r="GND56" s="425"/>
      <c r="GNE56" s="425"/>
      <c r="GNF56" s="425"/>
      <c r="GNG56" s="140"/>
      <c r="GNH56" s="140"/>
      <c r="GNI56" s="144"/>
      <c r="GNJ56" s="141"/>
      <c r="GNK56" s="140"/>
      <c r="GNL56" s="425"/>
      <c r="GNM56" s="425"/>
      <c r="GNN56" s="425"/>
      <c r="GNO56" s="140"/>
      <c r="GNP56" s="140"/>
      <c r="GNQ56" s="144"/>
      <c r="GNR56" s="141"/>
      <c r="GNS56" s="140"/>
      <c r="GNT56" s="425"/>
      <c r="GNU56" s="425"/>
      <c r="GNV56" s="425"/>
      <c r="GNW56" s="140"/>
      <c r="GNX56" s="140"/>
      <c r="GNY56" s="144"/>
      <c r="GNZ56" s="141"/>
      <c r="GOA56" s="140"/>
      <c r="GOB56" s="425"/>
      <c r="GOC56" s="425"/>
      <c r="GOD56" s="425"/>
      <c r="GOE56" s="140"/>
      <c r="GOF56" s="140"/>
      <c r="GOG56" s="144"/>
      <c r="GOH56" s="141"/>
      <c r="GOI56" s="140"/>
      <c r="GOJ56" s="425"/>
      <c r="GOK56" s="425"/>
      <c r="GOL56" s="425"/>
      <c r="GOM56" s="140"/>
      <c r="GON56" s="140"/>
      <c r="GOO56" s="144"/>
      <c r="GOP56" s="141"/>
      <c r="GOQ56" s="140"/>
      <c r="GOR56" s="425"/>
      <c r="GOS56" s="425"/>
      <c r="GOT56" s="425"/>
      <c r="GOU56" s="140"/>
      <c r="GOV56" s="140"/>
      <c r="GOW56" s="144"/>
      <c r="GOX56" s="141"/>
      <c r="GOY56" s="140"/>
      <c r="GOZ56" s="425"/>
      <c r="GPA56" s="425"/>
      <c r="GPB56" s="425"/>
      <c r="GPC56" s="140"/>
      <c r="GPD56" s="140"/>
      <c r="GPE56" s="144"/>
      <c r="GPF56" s="141"/>
      <c r="GPG56" s="140"/>
      <c r="GPH56" s="425"/>
      <c r="GPI56" s="425"/>
      <c r="GPJ56" s="425"/>
      <c r="GPK56" s="140"/>
      <c r="GPL56" s="140"/>
      <c r="GPM56" s="144"/>
      <c r="GPN56" s="141"/>
      <c r="GPO56" s="140"/>
      <c r="GPP56" s="425"/>
      <c r="GPQ56" s="425"/>
      <c r="GPR56" s="425"/>
      <c r="GPS56" s="140"/>
      <c r="GPT56" s="140"/>
      <c r="GPU56" s="144"/>
      <c r="GPV56" s="141"/>
      <c r="GPW56" s="140"/>
      <c r="GPX56" s="425"/>
      <c r="GPY56" s="425"/>
      <c r="GPZ56" s="425"/>
      <c r="GQA56" s="140"/>
      <c r="GQB56" s="140"/>
      <c r="GQC56" s="144"/>
      <c r="GQD56" s="141"/>
      <c r="GQE56" s="140"/>
      <c r="GQF56" s="425"/>
      <c r="GQG56" s="425"/>
      <c r="GQH56" s="425"/>
      <c r="GQI56" s="140"/>
      <c r="GQJ56" s="140"/>
      <c r="GQK56" s="144"/>
      <c r="GQL56" s="141"/>
      <c r="GQM56" s="140"/>
      <c r="GQN56" s="425"/>
      <c r="GQO56" s="425"/>
      <c r="GQP56" s="425"/>
      <c r="GQQ56" s="140"/>
      <c r="GQR56" s="140"/>
      <c r="GQS56" s="144"/>
      <c r="GQT56" s="141"/>
      <c r="GQU56" s="140"/>
      <c r="GQV56" s="425"/>
      <c r="GQW56" s="425"/>
      <c r="GQX56" s="425"/>
      <c r="GQY56" s="140"/>
      <c r="GQZ56" s="140"/>
      <c r="GRA56" s="144"/>
      <c r="GRB56" s="141"/>
      <c r="GRC56" s="140"/>
      <c r="GRD56" s="425"/>
      <c r="GRE56" s="425"/>
      <c r="GRF56" s="425"/>
      <c r="GRG56" s="140"/>
      <c r="GRH56" s="140"/>
      <c r="GRI56" s="144"/>
      <c r="GRJ56" s="141"/>
      <c r="GRK56" s="140"/>
      <c r="GRL56" s="425"/>
      <c r="GRM56" s="425"/>
      <c r="GRN56" s="425"/>
      <c r="GRO56" s="140"/>
      <c r="GRP56" s="140"/>
      <c r="GRQ56" s="144"/>
      <c r="GRR56" s="141"/>
      <c r="GRS56" s="140"/>
      <c r="GRT56" s="425"/>
      <c r="GRU56" s="425"/>
      <c r="GRV56" s="425"/>
      <c r="GRW56" s="140"/>
      <c r="GRX56" s="140"/>
      <c r="GRY56" s="144"/>
      <c r="GRZ56" s="141"/>
      <c r="GSA56" s="140"/>
      <c r="GSB56" s="425"/>
      <c r="GSC56" s="425"/>
      <c r="GSD56" s="425"/>
      <c r="GSE56" s="140"/>
      <c r="GSF56" s="140"/>
      <c r="GSG56" s="144"/>
      <c r="GSH56" s="141"/>
      <c r="GSI56" s="140"/>
      <c r="GSJ56" s="425"/>
      <c r="GSK56" s="425"/>
      <c r="GSL56" s="425"/>
      <c r="GSM56" s="140"/>
      <c r="GSN56" s="140"/>
      <c r="GSO56" s="144"/>
      <c r="GSP56" s="141"/>
      <c r="GSQ56" s="140"/>
      <c r="GSR56" s="425"/>
      <c r="GSS56" s="425"/>
      <c r="GST56" s="425"/>
      <c r="GSU56" s="140"/>
      <c r="GSV56" s="140"/>
      <c r="GSW56" s="144"/>
      <c r="GSX56" s="141"/>
      <c r="GSY56" s="140"/>
      <c r="GSZ56" s="425"/>
      <c r="GTA56" s="425"/>
      <c r="GTB56" s="425"/>
      <c r="GTC56" s="140"/>
      <c r="GTD56" s="140"/>
      <c r="GTE56" s="144"/>
      <c r="GTF56" s="141"/>
      <c r="GTG56" s="140"/>
      <c r="GTH56" s="425"/>
      <c r="GTI56" s="425"/>
      <c r="GTJ56" s="425"/>
      <c r="GTK56" s="140"/>
      <c r="GTL56" s="140"/>
      <c r="GTM56" s="144"/>
      <c r="GTN56" s="141"/>
      <c r="GTO56" s="140"/>
      <c r="GTP56" s="425"/>
      <c r="GTQ56" s="425"/>
      <c r="GTR56" s="425"/>
      <c r="GTS56" s="140"/>
      <c r="GTT56" s="140"/>
      <c r="GTU56" s="144"/>
      <c r="GTV56" s="141"/>
      <c r="GTW56" s="140"/>
      <c r="GTX56" s="425"/>
      <c r="GTY56" s="425"/>
      <c r="GTZ56" s="425"/>
      <c r="GUA56" s="140"/>
      <c r="GUB56" s="140"/>
      <c r="GUC56" s="144"/>
      <c r="GUD56" s="141"/>
      <c r="GUE56" s="140"/>
      <c r="GUF56" s="425"/>
      <c r="GUG56" s="425"/>
      <c r="GUH56" s="425"/>
      <c r="GUI56" s="140"/>
      <c r="GUJ56" s="140"/>
      <c r="GUK56" s="144"/>
      <c r="GUL56" s="141"/>
      <c r="GUM56" s="140"/>
      <c r="GUN56" s="425"/>
      <c r="GUO56" s="425"/>
      <c r="GUP56" s="425"/>
      <c r="GUQ56" s="140"/>
      <c r="GUR56" s="140"/>
      <c r="GUS56" s="144"/>
      <c r="GUT56" s="141"/>
      <c r="GUU56" s="140"/>
      <c r="GUV56" s="425"/>
      <c r="GUW56" s="425"/>
      <c r="GUX56" s="425"/>
      <c r="GUY56" s="140"/>
      <c r="GUZ56" s="140"/>
      <c r="GVA56" s="144"/>
      <c r="GVB56" s="141"/>
      <c r="GVC56" s="140"/>
      <c r="GVD56" s="425"/>
      <c r="GVE56" s="425"/>
      <c r="GVF56" s="425"/>
      <c r="GVG56" s="140"/>
      <c r="GVH56" s="140"/>
      <c r="GVI56" s="144"/>
      <c r="GVJ56" s="141"/>
      <c r="GVK56" s="140"/>
      <c r="GVL56" s="425"/>
      <c r="GVM56" s="425"/>
      <c r="GVN56" s="425"/>
      <c r="GVO56" s="140"/>
      <c r="GVP56" s="140"/>
      <c r="GVQ56" s="144"/>
      <c r="GVR56" s="141"/>
      <c r="GVS56" s="140"/>
      <c r="GVT56" s="425"/>
      <c r="GVU56" s="425"/>
      <c r="GVV56" s="425"/>
      <c r="GVW56" s="140"/>
      <c r="GVX56" s="140"/>
      <c r="GVY56" s="144"/>
      <c r="GVZ56" s="141"/>
      <c r="GWA56" s="140"/>
      <c r="GWB56" s="425"/>
      <c r="GWC56" s="425"/>
      <c r="GWD56" s="425"/>
      <c r="GWE56" s="140"/>
      <c r="GWF56" s="140"/>
      <c r="GWG56" s="144"/>
      <c r="GWH56" s="141"/>
      <c r="GWI56" s="140"/>
      <c r="GWJ56" s="425"/>
      <c r="GWK56" s="425"/>
      <c r="GWL56" s="425"/>
      <c r="GWM56" s="140"/>
      <c r="GWN56" s="140"/>
      <c r="GWO56" s="144"/>
      <c r="GWP56" s="141"/>
      <c r="GWQ56" s="140"/>
      <c r="GWR56" s="425"/>
      <c r="GWS56" s="425"/>
      <c r="GWT56" s="425"/>
      <c r="GWU56" s="140"/>
      <c r="GWV56" s="140"/>
      <c r="GWW56" s="144"/>
      <c r="GWX56" s="141"/>
      <c r="GWY56" s="140"/>
      <c r="GWZ56" s="425"/>
      <c r="GXA56" s="425"/>
      <c r="GXB56" s="425"/>
      <c r="GXC56" s="140"/>
      <c r="GXD56" s="140"/>
      <c r="GXE56" s="144"/>
      <c r="GXF56" s="141"/>
      <c r="GXG56" s="140"/>
      <c r="GXH56" s="425"/>
      <c r="GXI56" s="425"/>
      <c r="GXJ56" s="425"/>
      <c r="GXK56" s="140"/>
      <c r="GXL56" s="140"/>
      <c r="GXM56" s="144"/>
      <c r="GXN56" s="141"/>
      <c r="GXO56" s="140"/>
      <c r="GXP56" s="425"/>
      <c r="GXQ56" s="425"/>
      <c r="GXR56" s="425"/>
      <c r="GXS56" s="140"/>
      <c r="GXT56" s="140"/>
      <c r="GXU56" s="144"/>
      <c r="GXV56" s="141"/>
      <c r="GXW56" s="140"/>
      <c r="GXX56" s="425"/>
      <c r="GXY56" s="425"/>
      <c r="GXZ56" s="425"/>
      <c r="GYA56" s="140"/>
      <c r="GYB56" s="140"/>
      <c r="GYC56" s="144"/>
      <c r="GYD56" s="141"/>
      <c r="GYE56" s="140"/>
      <c r="GYF56" s="425"/>
      <c r="GYG56" s="425"/>
      <c r="GYH56" s="425"/>
      <c r="GYI56" s="140"/>
      <c r="GYJ56" s="140"/>
      <c r="GYK56" s="144"/>
      <c r="GYL56" s="141"/>
      <c r="GYM56" s="140"/>
      <c r="GYN56" s="425"/>
      <c r="GYO56" s="425"/>
      <c r="GYP56" s="425"/>
      <c r="GYQ56" s="140"/>
      <c r="GYR56" s="140"/>
      <c r="GYS56" s="144"/>
      <c r="GYT56" s="141"/>
      <c r="GYU56" s="140"/>
      <c r="GYV56" s="425"/>
      <c r="GYW56" s="425"/>
      <c r="GYX56" s="425"/>
      <c r="GYY56" s="140"/>
      <c r="GYZ56" s="140"/>
      <c r="GZA56" s="144"/>
      <c r="GZB56" s="141"/>
      <c r="GZC56" s="140"/>
      <c r="GZD56" s="425"/>
      <c r="GZE56" s="425"/>
      <c r="GZF56" s="425"/>
      <c r="GZG56" s="140"/>
      <c r="GZH56" s="140"/>
      <c r="GZI56" s="144"/>
      <c r="GZJ56" s="141"/>
      <c r="GZK56" s="140"/>
      <c r="GZL56" s="425"/>
      <c r="GZM56" s="425"/>
      <c r="GZN56" s="425"/>
      <c r="GZO56" s="140"/>
      <c r="GZP56" s="140"/>
      <c r="GZQ56" s="144"/>
      <c r="GZR56" s="141"/>
      <c r="GZS56" s="140"/>
      <c r="GZT56" s="425"/>
      <c r="GZU56" s="425"/>
      <c r="GZV56" s="425"/>
      <c r="GZW56" s="140"/>
      <c r="GZX56" s="140"/>
      <c r="GZY56" s="144"/>
      <c r="GZZ56" s="141"/>
      <c r="HAA56" s="140"/>
      <c r="HAB56" s="425"/>
      <c r="HAC56" s="425"/>
      <c r="HAD56" s="425"/>
      <c r="HAE56" s="140"/>
      <c r="HAF56" s="140"/>
      <c r="HAG56" s="144"/>
      <c r="HAH56" s="141"/>
      <c r="HAI56" s="140"/>
      <c r="HAJ56" s="425"/>
      <c r="HAK56" s="425"/>
      <c r="HAL56" s="425"/>
      <c r="HAM56" s="140"/>
      <c r="HAN56" s="140"/>
      <c r="HAO56" s="144"/>
      <c r="HAP56" s="141"/>
      <c r="HAQ56" s="140"/>
      <c r="HAR56" s="425"/>
      <c r="HAS56" s="425"/>
      <c r="HAT56" s="425"/>
      <c r="HAU56" s="140"/>
      <c r="HAV56" s="140"/>
      <c r="HAW56" s="144"/>
      <c r="HAX56" s="141"/>
      <c r="HAY56" s="140"/>
      <c r="HAZ56" s="425"/>
      <c r="HBA56" s="425"/>
      <c r="HBB56" s="425"/>
      <c r="HBC56" s="140"/>
      <c r="HBD56" s="140"/>
      <c r="HBE56" s="144"/>
      <c r="HBF56" s="141"/>
      <c r="HBG56" s="140"/>
      <c r="HBH56" s="425"/>
      <c r="HBI56" s="425"/>
      <c r="HBJ56" s="425"/>
      <c r="HBK56" s="140"/>
      <c r="HBL56" s="140"/>
      <c r="HBM56" s="144"/>
      <c r="HBN56" s="141"/>
      <c r="HBO56" s="140"/>
      <c r="HBP56" s="425"/>
      <c r="HBQ56" s="425"/>
      <c r="HBR56" s="425"/>
      <c r="HBS56" s="140"/>
      <c r="HBT56" s="140"/>
      <c r="HBU56" s="144"/>
      <c r="HBV56" s="141"/>
      <c r="HBW56" s="140"/>
      <c r="HBX56" s="425"/>
      <c r="HBY56" s="425"/>
      <c r="HBZ56" s="425"/>
      <c r="HCA56" s="140"/>
      <c r="HCB56" s="140"/>
      <c r="HCC56" s="144"/>
      <c r="HCD56" s="141"/>
      <c r="HCE56" s="140"/>
      <c r="HCF56" s="425"/>
      <c r="HCG56" s="425"/>
      <c r="HCH56" s="425"/>
      <c r="HCI56" s="140"/>
      <c r="HCJ56" s="140"/>
      <c r="HCK56" s="144"/>
      <c r="HCL56" s="141"/>
      <c r="HCM56" s="140"/>
      <c r="HCN56" s="425"/>
      <c r="HCO56" s="425"/>
      <c r="HCP56" s="425"/>
      <c r="HCQ56" s="140"/>
      <c r="HCR56" s="140"/>
      <c r="HCS56" s="144"/>
      <c r="HCT56" s="141"/>
      <c r="HCU56" s="140"/>
      <c r="HCV56" s="425"/>
      <c r="HCW56" s="425"/>
      <c r="HCX56" s="425"/>
      <c r="HCY56" s="140"/>
      <c r="HCZ56" s="140"/>
      <c r="HDA56" s="144"/>
      <c r="HDB56" s="141"/>
      <c r="HDC56" s="140"/>
      <c r="HDD56" s="425"/>
      <c r="HDE56" s="425"/>
      <c r="HDF56" s="425"/>
      <c r="HDG56" s="140"/>
      <c r="HDH56" s="140"/>
      <c r="HDI56" s="144"/>
      <c r="HDJ56" s="141"/>
      <c r="HDK56" s="140"/>
      <c r="HDL56" s="425"/>
      <c r="HDM56" s="425"/>
      <c r="HDN56" s="425"/>
      <c r="HDO56" s="140"/>
      <c r="HDP56" s="140"/>
      <c r="HDQ56" s="144"/>
      <c r="HDR56" s="141"/>
      <c r="HDS56" s="140"/>
      <c r="HDT56" s="425"/>
      <c r="HDU56" s="425"/>
      <c r="HDV56" s="425"/>
      <c r="HDW56" s="140"/>
      <c r="HDX56" s="140"/>
      <c r="HDY56" s="144"/>
      <c r="HDZ56" s="141"/>
      <c r="HEA56" s="140"/>
      <c r="HEB56" s="425"/>
      <c r="HEC56" s="425"/>
      <c r="HED56" s="425"/>
      <c r="HEE56" s="140"/>
      <c r="HEF56" s="140"/>
      <c r="HEG56" s="144"/>
      <c r="HEH56" s="141"/>
      <c r="HEI56" s="140"/>
      <c r="HEJ56" s="425"/>
      <c r="HEK56" s="425"/>
      <c r="HEL56" s="425"/>
      <c r="HEM56" s="140"/>
      <c r="HEN56" s="140"/>
      <c r="HEO56" s="144"/>
      <c r="HEP56" s="141"/>
      <c r="HEQ56" s="140"/>
      <c r="HER56" s="425"/>
      <c r="HES56" s="425"/>
      <c r="HET56" s="425"/>
      <c r="HEU56" s="140"/>
      <c r="HEV56" s="140"/>
      <c r="HEW56" s="144"/>
      <c r="HEX56" s="141"/>
      <c r="HEY56" s="140"/>
      <c r="HEZ56" s="425"/>
      <c r="HFA56" s="425"/>
      <c r="HFB56" s="425"/>
      <c r="HFC56" s="140"/>
      <c r="HFD56" s="140"/>
      <c r="HFE56" s="144"/>
      <c r="HFF56" s="141"/>
      <c r="HFG56" s="140"/>
      <c r="HFH56" s="425"/>
      <c r="HFI56" s="425"/>
      <c r="HFJ56" s="425"/>
      <c r="HFK56" s="140"/>
      <c r="HFL56" s="140"/>
      <c r="HFM56" s="144"/>
      <c r="HFN56" s="141"/>
      <c r="HFO56" s="140"/>
      <c r="HFP56" s="425"/>
      <c r="HFQ56" s="425"/>
      <c r="HFR56" s="425"/>
      <c r="HFS56" s="140"/>
      <c r="HFT56" s="140"/>
      <c r="HFU56" s="144"/>
      <c r="HFV56" s="141"/>
      <c r="HFW56" s="140"/>
      <c r="HFX56" s="425"/>
      <c r="HFY56" s="425"/>
      <c r="HFZ56" s="425"/>
      <c r="HGA56" s="140"/>
      <c r="HGB56" s="140"/>
      <c r="HGC56" s="144"/>
      <c r="HGD56" s="141"/>
      <c r="HGE56" s="140"/>
      <c r="HGF56" s="425"/>
      <c r="HGG56" s="425"/>
      <c r="HGH56" s="425"/>
      <c r="HGI56" s="140"/>
      <c r="HGJ56" s="140"/>
      <c r="HGK56" s="144"/>
      <c r="HGL56" s="141"/>
      <c r="HGM56" s="140"/>
      <c r="HGN56" s="425"/>
      <c r="HGO56" s="425"/>
      <c r="HGP56" s="425"/>
      <c r="HGQ56" s="140"/>
      <c r="HGR56" s="140"/>
      <c r="HGS56" s="144"/>
      <c r="HGT56" s="141"/>
      <c r="HGU56" s="140"/>
      <c r="HGV56" s="425"/>
      <c r="HGW56" s="425"/>
      <c r="HGX56" s="425"/>
      <c r="HGY56" s="140"/>
      <c r="HGZ56" s="140"/>
      <c r="HHA56" s="144"/>
      <c r="HHB56" s="141"/>
      <c r="HHC56" s="140"/>
      <c r="HHD56" s="425"/>
      <c r="HHE56" s="425"/>
      <c r="HHF56" s="425"/>
      <c r="HHG56" s="140"/>
      <c r="HHH56" s="140"/>
      <c r="HHI56" s="144"/>
      <c r="HHJ56" s="141"/>
      <c r="HHK56" s="140"/>
      <c r="HHL56" s="425"/>
      <c r="HHM56" s="425"/>
      <c r="HHN56" s="425"/>
      <c r="HHO56" s="140"/>
      <c r="HHP56" s="140"/>
      <c r="HHQ56" s="144"/>
      <c r="HHR56" s="141"/>
      <c r="HHS56" s="140"/>
      <c r="HHT56" s="425"/>
      <c r="HHU56" s="425"/>
      <c r="HHV56" s="425"/>
      <c r="HHW56" s="140"/>
      <c r="HHX56" s="140"/>
      <c r="HHY56" s="144"/>
      <c r="HHZ56" s="141"/>
      <c r="HIA56" s="140"/>
      <c r="HIB56" s="425"/>
      <c r="HIC56" s="425"/>
      <c r="HID56" s="425"/>
      <c r="HIE56" s="140"/>
      <c r="HIF56" s="140"/>
      <c r="HIG56" s="144"/>
      <c r="HIH56" s="141"/>
      <c r="HII56" s="140"/>
      <c r="HIJ56" s="425"/>
      <c r="HIK56" s="425"/>
      <c r="HIL56" s="425"/>
      <c r="HIM56" s="140"/>
      <c r="HIN56" s="140"/>
      <c r="HIO56" s="144"/>
      <c r="HIP56" s="141"/>
      <c r="HIQ56" s="140"/>
      <c r="HIR56" s="425"/>
      <c r="HIS56" s="425"/>
      <c r="HIT56" s="425"/>
      <c r="HIU56" s="140"/>
      <c r="HIV56" s="140"/>
      <c r="HIW56" s="144"/>
      <c r="HIX56" s="141"/>
      <c r="HIY56" s="140"/>
      <c r="HIZ56" s="425"/>
      <c r="HJA56" s="425"/>
      <c r="HJB56" s="425"/>
      <c r="HJC56" s="140"/>
      <c r="HJD56" s="140"/>
      <c r="HJE56" s="144"/>
      <c r="HJF56" s="141"/>
      <c r="HJG56" s="140"/>
      <c r="HJH56" s="425"/>
      <c r="HJI56" s="425"/>
      <c r="HJJ56" s="425"/>
      <c r="HJK56" s="140"/>
      <c r="HJL56" s="140"/>
      <c r="HJM56" s="144"/>
      <c r="HJN56" s="141"/>
      <c r="HJO56" s="140"/>
      <c r="HJP56" s="425"/>
      <c r="HJQ56" s="425"/>
      <c r="HJR56" s="425"/>
      <c r="HJS56" s="140"/>
      <c r="HJT56" s="140"/>
      <c r="HJU56" s="144"/>
      <c r="HJV56" s="141"/>
      <c r="HJW56" s="140"/>
      <c r="HJX56" s="425"/>
      <c r="HJY56" s="425"/>
      <c r="HJZ56" s="425"/>
      <c r="HKA56" s="140"/>
      <c r="HKB56" s="140"/>
      <c r="HKC56" s="144"/>
      <c r="HKD56" s="141"/>
      <c r="HKE56" s="140"/>
      <c r="HKF56" s="425"/>
      <c r="HKG56" s="425"/>
      <c r="HKH56" s="425"/>
      <c r="HKI56" s="140"/>
      <c r="HKJ56" s="140"/>
      <c r="HKK56" s="144"/>
      <c r="HKL56" s="141"/>
      <c r="HKM56" s="140"/>
      <c r="HKN56" s="425"/>
      <c r="HKO56" s="425"/>
      <c r="HKP56" s="425"/>
      <c r="HKQ56" s="140"/>
      <c r="HKR56" s="140"/>
      <c r="HKS56" s="144"/>
      <c r="HKT56" s="141"/>
      <c r="HKU56" s="140"/>
      <c r="HKV56" s="425"/>
      <c r="HKW56" s="425"/>
      <c r="HKX56" s="425"/>
      <c r="HKY56" s="140"/>
      <c r="HKZ56" s="140"/>
      <c r="HLA56" s="144"/>
      <c r="HLB56" s="141"/>
      <c r="HLC56" s="140"/>
      <c r="HLD56" s="425"/>
      <c r="HLE56" s="425"/>
      <c r="HLF56" s="425"/>
      <c r="HLG56" s="140"/>
      <c r="HLH56" s="140"/>
      <c r="HLI56" s="144"/>
      <c r="HLJ56" s="141"/>
      <c r="HLK56" s="140"/>
      <c r="HLL56" s="425"/>
      <c r="HLM56" s="425"/>
      <c r="HLN56" s="425"/>
      <c r="HLO56" s="140"/>
      <c r="HLP56" s="140"/>
      <c r="HLQ56" s="144"/>
      <c r="HLR56" s="141"/>
      <c r="HLS56" s="140"/>
      <c r="HLT56" s="425"/>
      <c r="HLU56" s="425"/>
      <c r="HLV56" s="425"/>
      <c r="HLW56" s="140"/>
      <c r="HLX56" s="140"/>
      <c r="HLY56" s="144"/>
      <c r="HLZ56" s="141"/>
      <c r="HMA56" s="140"/>
      <c r="HMB56" s="425"/>
      <c r="HMC56" s="425"/>
      <c r="HMD56" s="425"/>
      <c r="HME56" s="140"/>
      <c r="HMF56" s="140"/>
      <c r="HMG56" s="144"/>
      <c r="HMH56" s="141"/>
      <c r="HMI56" s="140"/>
      <c r="HMJ56" s="425"/>
      <c r="HMK56" s="425"/>
      <c r="HML56" s="425"/>
      <c r="HMM56" s="140"/>
      <c r="HMN56" s="140"/>
      <c r="HMO56" s="144"/>
      <c r="HMP56" s="141"/>
      <c r="HMQ56" s="140"/>
      <c r="HMR56" s="425"/>
      <c r="HMS56" s="425"/>
      <c r="HMT56" s="425"/>
      <c r="HMU56" s="140"/>
      <c r="HMV56" s="140"/>
      <c r="HMW56" s="144"/>
      <c r="HMX56" s="141"/>
      <c r="HMY56" s="140"/>
      <c r="HMZ56" s="425"/>
      <c r="HNA56" s="425"/>
      <c r="HNB56" s="425"/>
      <c r="HNC56" s="140"/>
      <c r="HND56" s="140"/>
      <c r="HNE56" s="144"/>
      <c r="HNF56" s="141"/>
      <c r="HNG56" s="140"/>
      <c r="HNH56" s="425"/>
      <c r="HNI56" s="425"/>
      <c r="HNJ56" s="425"/>
      <c r="HNK56" s="140"/>
      <c r="HNL56" s="140"/>
      <c r="HNM56" s="144"/>
      <c r="HNN56" s="141"/>
      <c r="HNO56" s="140"/>
      <c r="HNP56" s="425"/>
      <c r="HNQ56" s="425"/>
      <c r="HNR56" s="425"/>
      <c r="HNS56" s="140"/>
      <c r="HNT56" s="140"/>
      <c r="HNU56" s="144"/>
      <c r="HNV56" s="141"/>
      <c r="HNW56" s="140"/>
      <c r="HNX56" s="425"/>
      <c r="HNY56" s="425"/>
      <c r="HNZ56" s="425"/>
      <c r="HOA56" s="140"/>
      <c r="HOB56" s="140"/>
      <c r="HOC56" s="144"/>
      <c r="HOD56" s="141"/>
      <c r="HOE56" s="140"/>
      <c r="HOF56" s="425"/>
      <c r="HOG56" s="425"/>
      <c r="HOH56" s="425"/>
      <c r="HOI56" s="140"/>
      <c r="HOJ56" s="140"/>
      <c r="HOK56" s="144"/>
      <c r="HOL56" s="141"/>
      <c r="HOM56" s="140"/>
      <c r="HON56" s="425"/>
      <c r="HOO56" s="425"/>
      <c r="HOP56" s="425"/>
      <c r="HOQ56" s="140"/>
      <c r="HOR56" s="140"/>
      <c r="HOS56" s="144"/>
      <c r="HOT56" s="141"/>
      <c r="HOU56" s="140"/>
      <c r="HOV56" s="425"/>
      <c r="HOW56" s="425"/>
      <c r="HOX56" s="425"/>
      <c r="HOY56" s="140"/>
      <c r="HOZ56" s="140"/>
      <c r="HPA56" s="144"/>
      <c r="HPB56" s="141"/>
      <c r="HPC56" s="140"/>
      <c r="HPD56" s="425"/>
      <c r="HPE56" s="425"/>
      <c r="HPF56" s="425"/>
      <c r="HPG56" s="140"/>
      <c r="HPH56" s="140"/>
      <c r="HPI56" s="144"/>
      <c r="HPJ56" s="141"/>
      <c r="HPK56" s="140"/>
      <c r="HPL56" s="425"/>
      <c r="HPM56" s="425"/>
      <c r="HPN56" s="425"/>
      <c r="HPO56" s="140"/>
      <c r="HPP56" s="140"/>
      <c r="HPQ56" s="144"/>
      <c r="HPR56" s="141"/>
      <c r="HPS56" s="140"/>
      <c r="HPT56" s="425"/>
      <c r="HPU56" s="425"/>
      <c r="HPV56" s="425"/>
      <c r="HPW56" s="140"/>
      <c r="HPX56" s="140"/>
      <c r="HPY56" s="144"/>
      <c r="HPZ56" s="141"/>
      <c r="HQA56" s="140"/>
      <c r="HQB56" s="425"/>
      <c r="HQC56" s="425"/>
      <c r="HQD56" s="425"/>
      <c r="HQE56" s="140"/>
      <c r="HQF56" s="140"/>
      <c r="HQG56" s="144"/>
      <c r="HQH56" s="141"/>
      <c r="HQI56" s="140"/>
      <c r="HQJ56" s="425"/>
      <c r="HQK56" s="425"/>
      <c r="HQL56" s="425"/>
      <c r="HQM56" s="140"/>
      <c r="HQN56" s="140"/>
      <c r="HQO56" s="144"/>
      <c r="HQP56" s="141"/>
      <c r="HQQ56" s="140"/>
      <c r="HQR56" s="425"/>
      <c r="HQS56" s="425"/>
      <c r="HQT56" s="425"/>
      <c r="HQU56" s="140"/>
      <c r="HQV56" s="140"/>
      <c r="HQW56" s="144"/>
      <c r="HQX56" s="141"/>
      <c r="HQY56" s="140"/>
      <c r="HQZ56" s="425"/>
      <c r="HRA56" s="425"/>
      <c r="HRB56" s="425"/>
      <c r="HRC56" s="140"/>
      <c r="HRD56" s="140"/>
      <c r="HRE56" s="144"/>
      <c r="HRF56" s="141"/>
      <c r="HRG56" s="140"/>
      <c r="HRH56" s="425"/>
      <c r="HRI56" s="425"/>
      <c r="HRJ56" s="425"/>
      <c r="HRK56" s="140"/>
      <c r="HRL56" s="140"/>
      <c r="HRM56" s="144"/>
      <c r="HRN56" s="141"/>
      <c r="HRO56" s="140"/>
      <c r="HRP56" s="425"/>
      <c r="HRQ56" s="425"/>
      <c r="HRR56" s="425"/>
      <c r="HRS56" s="140"/>
      <c r="HRT56" s="140"/>
      <c r="HRU56" s="144"/>
      <c r="HRV56" s="141"/>
      <c r="HRW56" s="140"/>
      <c r="HRX56" s="425"/>
      <c r="HRY56" s="425"/>
      <c r="HRZ56" s="425"/>
      <c r="HSA56" s="140"/>
      <c r="HSB56" s="140"/>
      <c r="HSC56" s="144"/>
      <c r="HSD56" s="141"/>
      <c r="HSE56" s="140"/>
      <c r="HSF56" s="425"/>
      <c r="HSG56" s="425"/>
      <c r="HSH56" s="425"/>
      <c r="HSI56" s="140"/>
      <c r="HSJ56" s="140"/>
      <c r="HSK56" s="144"/>
      <c r="HSL56" s="141"/>
      <c r="HSM56" s="140"/>
      <c r="HSN56" s="425"/>
      <c r="HSO56" s="425"/>
      <c r="HSP56" s="425"/>
      <c r="HSQ56" s="140"/>
      <c r="HSR56" s="140"/>
      <c r="HSS56" s="144"/>
      <c r="HST56" s="141"/>
      <c r="HSU56" s="140"/>
      <c r="HSV56" s="425"/>
      <c r="HSW56" s="425"/>
      <c r="HSX56" s="425"/>
      <c r="HSY56" s="140"/>
      <c r="HSZ56" s="140"/>
      <c r="HTA56" s="144"/>
      <c r="HTB56" s="141"/>
      <c r="HTC56" s="140"/>
      <c r="HTD56" s="425"/>
      <c r="HTE56" s="425"/>
      <c r="HTF56" s="425"/>
      <c r="HTG56" s="140"/>
      <c r="HTH56" s="140"/>
      <c r="HTI56" s="144"/>
      <c r="HTJ56" s="141"/>
      <c r="HTK56" s="140"/>
      <c r="HTL56" s="425"/>
      <c r="HTM56" s="425"/>
      <c r="HTN56" s="425"/>
      <c r="HTO56" s="140"/>
      <c r="HTP56" s="140"/>
      <c r="HTQ56" s="144"/>
      <c r="HTR56" s="141"/>
      <c r="HTS56" s="140"/>
      <c r="HTT56" s="425"/>
      <c r="HTU56" s="425"/>
      <c r="HTV56" s="425"/>
      <c r="HTW56" s="140"/>
      <c r="HTX56" s="140"/>
      <c r="HTY56" s="144"/>
      <c r="HTZ56" s="141"/>
      <c r="HUA56" s="140"/>
      <c r="HUB56" s="425"/>
      <c r="HUC56" s="425"/>
      <c r="HUD56" s="425"/>
      <c r="HUE56" s="140"/>
      <c r="HUF56" s="140"/>
      <c r="HUG56" s="144"/>
      <c r="HUH56" s="141"/>
      <c r="HUI56" s="140"/>
      <c r="HUJ56" s="425"/>
      <c r="HUK56" s="425"/>
      <c r="HUL56" s="425"/>
      <c r="HUM56" s="140"/>
      <c r="HUN56" s="140"/>
      <c r="HUO56" s="144"/>
      <c r="HUP56" s="141"/>
      <c r="HUQ56" s="140"/>
      <c r="HUR56" s="425"/>
      <c r="HUS56" s="425"/>
      <c r="HUT56" s="425"/>
      <c r="HUU56" s="140"/>
      <c r="HUV56" s="140"/>
      <c r="HUW56" s="144"/>
      <c r="HUX56" s="141"/>
      <c r="HUY56" s="140"/>
      <c r="HUZ56" s="425"/>
      <c r="HVA56" s="425"/>
      <c r="HVB56" s="425"/>
      <c r="HVC56" s="140"/>
      <c r="HVD56" s="140"/>
      <c r="HVE56" s="144"/>
      <c r="HVF56" s="141"/>
      <c r="HVG56" s="140"/>
      <c r="HVH56" s="425"/>
      <c r="HVI56" s="425"/>
      <c r="HVJ56" s="425"/>
      <c r="HVK56" s="140"/>
      <c r="HVL56" s="140"/>
      <c r="HVM56" s="144"/>
      <c r="HVN56" s="141"/>
      <c r="HVO56" s="140"/>
      <c r="HVP56" s="425"/>
      <c r="HVQ56" s="425"/>
      <c r="HVR56" s="425"/>
      <c r="HVS56" s="140"/>
      <c r="HVT56" s="140"/>
      <c r="HVU56" s="144"/>
      <c r="HVV56" s="141"/>
      <c r="HVW56" s="140"/>
      <c r="HVX56" s="425"/>
      <c r="HVY56" s="425"/>
      <c r="HVZ56" s="425"/>
      <c r="HWA56" s="140"/>
      <c r="HWB56" s="140"/>
      <c r="HWC56" s="144"/>
      <c r="HWD56" s="141"/>
      <c r="HWE56" s="140"/>
      <c r="HWF56" s="425"/>
      <c r="HWG56" s="425"/>
      <c r="HWH56" s="425"/>
      <c r="HWI56" s="140"/>
      <c r="HWJ56" s="140"/>
      <c r="HWK56" s="144"/>
      <c r="HWL56" s="141"/>
      <c r="HWM56" s="140"/>
      <c r="HWN56" s="425"/>
      <c r="HWO56" s="425"/>
      <c r="HWP56" s="425"/>
      <c r="HWQ56" s="140"/>
      <c r="HWR56" s="140"/>
      <c r="HWS56" s="144"/>
      <c r="HWT56" s="141"/>
      <c r="HWU56" s="140"/>
      <c r="HWV56" s="425"/>
      <c r="HWW56" s="425"/>
      <c r="HWX56" s="425"/>
      <c r="HWY56" s="140"/>
      <c r="HWZ56" s="140"/>
      <c r="HXA56" s="144"/>
      <c r="HXB56" s="141"/>
      <c r="HXC56" s="140"/>
      <c r="HXD56" s="425"/>
      <c r="HXE56" s="425"/>
      <c r="HXF56" s="425"/>
      <c r="HXG56" s="140"/>
      <c r="HXH56" s="140"/>
      <c r="HXI56" s="144"/>
      <c r="HXJ56" s="141"/>
      <c r="HXK56" s="140"/>
      <c r="HXL56" s="425"/>
      <c r="HXM56" s="425"/>
      <c r="HXN56" s="425"/>
      <c r="HXO56" s="140"/>
      <c r="HXP56" s="140"/>
      <c r="HXQ56" s="144"/>
      <c r="HXR56" s="141"/>
      <c r="HXS56" s="140"/>
      <c r="HXT56" s="425"/>
      <c r="HXU56" s="425"/>
      <c r="HXV56" s="425"/>
      <c r="HXW56" s="140"/>
      <c r="HXX56" s="140"/>
      <c r="HXY56" s="144"/>
      <c r="HXZ56" s="141"/>
      <c r="HYA56" s="140"/>
      <c r="HYB56" s="425"/>
      <c r="HYC56" s="425"/>
      <c r="HYD56" s="425"/>
      <c r="HYE56" s="140"/>
      <c r="HYF56" s="140"/>
      <c r="HYG56" s="144"/>
      <c r="HYH56" s="141"/>
      <c r="HYI56" s="140"/>
      <c r="HYJ56" s="425"/>
      <c r="HYK56" s="425"/>
      <c r="HYL56" s="425"/>
      <c r="HYM56" s="140"/>
      <c r="HYN56" s="140"/>
      <c r="HYO56" s="144"/>
      <c r="HYP56" s="141"/>
      <c r="HYQ56" s="140"/>
      <c r="HYR56" s="425"/>
      <c r="HYS56" s="425"/>
      <c r="HYT56" s="425"/>
      <c r="HYU56" s="140"/>
      <c r="HYV56" s="140"/>
      <c r="HYW56" s="144"/>
      <c r="HYX56" s="141"/>
      <c r="HYY56" s="140"/>
      <c r="HYZ56" s="425"/>
      <c r="HZA56" s="425"/>
      <c r="HZB56" s="425"/>
      <c r="HZC56" s="140"/>
      <c r="HZD56" s="140"/>
      <c r="HZE56" s="144"/>
      <c r="HZF56" s="141"/>
      <c r="HZG56" s="140"/>
      <c r="HZH56" s="425"/>
      <c r="HZI56" s="425"/>
      <c r="HZJ56" s="425"/>
      <c r="HZK56" s="140"/>
      <c r="HZL56" s="140"/>
      <c r="HZM56" s="144"/>
      <c r="HZN56" s="141"/>
      <c r="HZO56" s="140"/>
      <c r="HZP56" s="425"/>
      <c r="HZQ56" s="425"/>
      <c r="HZR56" s="425"/>
      <c r="HZS56" s="140"/>
      <c r="HZT56" s="140"/>
      <c r="HZU56" s="144"/>
      <c r="HZV56" s="141"/>
      <c r="HZW56" s="140"/>
      <c r="HZX56" s="425"/>
      <c r="HZY56" s="425"/>
      <c r="HZZ56" s="425"/>
      <c r="IAA56" s="140"/>
      <c r="IAB56" s="140"/>
      <c r="IAC56" s="144"/>
      <c r="IAD56" s="141"/>
      <c r="IAE56" s="140"/>
      <c r="IAF56" s="425"/>
      <c r="IAG56" s="425"/>
      <c r="IAH56" s="425"/>
      <c r="IAI56" s="140"/>
      <c r="IAJ56" s="140"/>
      <c r="IAK56" s="144"/>
      <c r="IAL56" s="141"/>
      <c r="IAM56" s="140"/>
      <c r="IAN56" s="425"/>
      <c r="IAO56" s="425"/>
      <c r="IAP56" s="425"/>
      <c r="IAQ56" s="140"/>
      <c r="IAR56" s="140"/>
      <c r="IAS56" s="144"/>
      <c r="IAT56" s="141"/>
      <c r="IAU56" s="140"/>
      <c r="IAV56" s="425"/>
      <c r="IAW56" s="425"/>
      <c r="IAX56" s="425"/>
      <c r="IAY56" s="140"/>
      <c r="IAZ56" s="140"/>
      <c r="IBA56" s="144"/>
      <c r="IBB56" s="141"/>
      <c r="IBC56" s="140"/>
      <c r="IBD56" s="425"/>
      <c r="IBE56" s="425"/>
      <c r="IBF56" s="425"/>
      <c r="IBG56" s="140"/>
      <c r="IBH56" s="140"/>
      <c r="IBI56" s="144"/>
      <c r="IBJ56" s="141"/>
      <c r="IBK56" s="140"/>
      <c r="IBL56" s="425"/>
      <c r="IBM56" s="425"/>
      <c r="IBN56" s="425"/>
      <c r="IBO56" s="140"/>
      <c r="IBP56" s="140"/>
      <c r="IBQ56" s="144"/>
      <c r="IBR56" s="141"/>
      <c r="IBS56" s="140"/>
      <c r="IBT56" s="425"/>
      <c r="IBU56" s="425"/>
      <c r="IBV56" s="425"/>
      <c r="IBW56" s="140"/>
      <c r="IBX56" s="140"/>
      <c r="IBY56" s="144"/>
      <c r="IBZ56" s="141"/>
      <c r="ICA56" s="140"/>
      <c r="ICB56" s="425"/>
      <c r="ICC56" s="425"/>
      <c r="ICD56" s="425"/>
      <c r="ICE56" s="140"/>
      <c r="ICF56" s="140"/>
      <c r="ICG56" s="144"/>
      <c r="ICH56" s="141"/>
      <c r="ICI56" s="140"/>
      <c r="ICJ56" s="425"/>
      <c r="ICK56" s="425"/>
      <c r="ICL56" s="425"/>
      <c r="ICM56" s="140"/>
      <c r="ICN56" s="140"/>
      <c r="ICO56" s="144"/>
      <c r="ICP56" s="141"/>
      <c r="ICQ56" s="140"/>
      <c r="ICR56" s="425"/>
      <c r="ICS56" s="425"/>
      <c r="ICT56" s="425"/>
      <c r="ICU56" s="140"/>
      <c r="ICV56" s="140"/>
      <c r="ICW56" s="144"/>
      <c r="ICX56" s="141"/>
      <c r="ICY56" s="140"/>
      <c r="ICZ56" s="425"/>
      <c r="IDA56" s="425"/>
      <c r="IDB56" s="425"/>
      <c r="IDC56" s="140"/>
      <c r="IDD56" s="140"/>
      <c r="IDE56" s="144"/>
      <c r="IDF56" s="141"/>
      <c r="IDG56" s="140"/>
      <c r="IDH56" s="425"/>
      <c r="IDI56" s="425"/>
      <c r="IDJ56" s="425"/>
      <c r="IDK56" s="140"/>
      <c r="IDL56" s="140"/>
      <c r="IDM56" s="144"/>
      <c r="IDN56" s="141"/>
      <c r="IDO56" s="140"/>
      <c r="IDP56" s="425"/>
      <c r="IDQ56" s="425"/>
      <c r="IDR56" s="425"/>
      <c r="IDS56" s="140"/>
      <c r="IDT56" s="140"/>
      <c r="IDU56" s="144"/>
      <c r="IDV56" s="141"/>
      <c r="IDW56" s="140"/>
      <c r="IDX56" s="425"/>
      <c r="IDY56" s="425"/>
      <c r="IDZ56" s="425"/>
      <c r="IEA56" s="140"/>
      <c r="IEB56" s="140"/>
      <c r="IEC56" s="144"/>
      <c r="IED56" s="141"/>
      <c r="IEE56" s="140"/>
      <c r="IEF56" s="425"/>
      <c r="IEG56" s="425"/>
      <c r="IEH56" s="425"/>
      <c r="IEI56" s="140"/>
      <c r="IEJ56" s="140"/>
      <c r="IEK56" s="144"/>
      <c r="IEL56" s="141"/>
      <c r="IEM56" s="140"/>
      <c r="IEN56" s="425"/>
      <c r="IEO56" s="425"/>
      <c r="IEP56" s="425"/>
      <c r="IEQ56" s="140"/>
      <c r="IER56" s="140"/>
      <c r="IES56" s="144"/>
      <c r="IET56" s="141"/>
      <c r="IEU56" s="140"/>
      <c r="IEV56" s="425"/>
      <c r="IEW56" s="425"/>
      <c r="IEX56" s="425"/>
      <c r="IEY56" s="140"/>
      <c r="IEZ56" s="140"/>
      <c r="IFA56" s="144"/>
      <c r="IFB56" s="141"/>
      <c r="IFC56" s="140"/>
      <c r="IFD56" s="425"/>
      <c r="IFE56" s="425"/>
      <c r="IFF56" s="425"/>
      <c r="IFG56" s="140"/>
      <c r="IFH56" s="140"/>
      <c r="IFI56" s="144"/>
      <c r="IFJ56" s="141"/>
      <c r="IFK56" s="140"/>
      <c r="IFL56" s="425"/>
      <c r="IFM56" s="425"/>
      <c r="IFN56" s="425"/>
      <c r="IFO56" s="140"/>
      <c r="IFP56" s="140"/>
      <c r="IFQ56" s="144"/>
      <c r="IFR56" s="141"/>
      <c r="IFS56" s="140"/>
      <c r="IFT56" s="425"/>
      <c r="IFU56" s="425"/>
      <c r="IFV56" s="425"/>
      <c r="IFW56" s="140"/>
      <c r="IFX56" s="140"/>
      <c r="IFY56" s="144"/>
      <c r="IFZ56" s="141"/>
      <c r="IGA56" s="140"/>
      <c r="IGB56" s="425"/>
      <c r="IGC56" s="425"/>
      <c r="IGD56" s="425"/>
      <c r="IGE56" s="140"/>
      <c r="IGF56" s="140"/>
      <c r="IGG56" s="144"/>
      <c r="IGH56" s="141"/>
      <c r="IGI56" s="140"/>
      <c r="IGJ56" s="425"/>
      <c r="IGK56" s="425"/>
      <c r="IGL56" s="425"/>
      <c r="IGM56" s="140"/>
      <c r="IGN56" s="140"/>
      <c r="IGO56" s="144"/>
      <c r="IGP56" s="141"/>
      <c r="IGQ56" s="140"/>
      <c r="IGR56" s="425"/>
      <c r="IGS56" s="425"/>
      <c r="IGT56" s="425"/>
      <c r="IGU56" s="140"/>
      <c r="IGV56" s="140"/>
      <c r="IGW56" s="144"/>
      <c r="IGX56" s="141"/>
      <c r="IGY56" s="140"/>
      <c r="IGZ56" s="425"/>
      <c r="IHA56" s="425"/>
      <c r="IHB56" s="425"/>
      <c r="IHC56" s="140"/>
      <c r="IHD56" s="140"/>
      <c r="IHE56" s="144"/>
      <c r="IHF56" s="141"/>
      <c r="IHG56" s="140"/>
      <c r="IHH56" s="425"/>
      <c r="IHI56" s="425"/>
      <c r="IHJ56" s="425"/>
      <c r="IHK56" s="140"/>
      <c r="IHL56" s="140"/>
      <c r="IHM56" s="144"/>
      <c r="IHN56" s="141"/>
      <c r="IHO56" s="140"/>
      <c r="IHP56" s="425"/>
      <c r="IHQ56" s="425"/>
      <c r="IHR56" s="425"/>
      <c r="IHS56" s="140"/>
      <c r="IHT56" s="140"/>
      <c r="IHU56" s="144"/>
      <c r="IHV56" s="141"/>
      <c r="IHW56" s="140"/>
      <c r="IHX56" s="425"/>
      <c r="IHY56" s="425"/>
      <c r="IHZ56" s="425"/>
      <c r="IIA56" s="140"/>
      <c r="IIB56" s="140"/>
      <c r="IIC56" s="144"/>
      <c r="IID56" s="141"/>
      <c r="IIE56" s="140"/>
      <c r="IIF56" s="425"/>
      <c r="IIG56" s="425"/>
      <c r="IIH56" s="425"/>
      <c r="III56" s="140"/>
      <c r="IIJ56" s="140"/>
      <c r="IIK56" s="144"/>
      <c r="IIL56" s="141"/>
      <c r="IIM56" s="140"/>
      <c r="IIN56" s="425"/>
      <c r="IIO56" s="425"/>
      <c r="IIP56" s="425"/>
      <c r="IIQ56" s="140"/>
      <c r="IIR56" s="140"/>
      <c r="IIS56" s="144"/>
      <c r="IIT56" s="141"/>
      <c r="IIU56" s="140"/>
      <c r="IIV56" s="425"/>
      <c r="IIW56" s="425"/>
      <c r="IIX56" s="425"/>
      <c r="IIY56" s="140"/>
      <c r="IIZ56" s="140"/>
      <c r="IJA56" s="144"/>
      <c r="IJB56" s="141"/>
      <c r="IJC56" s="140"/>
      <c r="IJD56" s="425"/>
      <c r="IJE56" s="425"/>
      <c r="IJF56" s="425"/>
      <c r="IJG56" s="140"/>
      <c r="IJH56" s="140"/>
      <c r="IJI56" s="144"/>
      <c r="IJJ56" s="141"/>
      <c r="IJK56" s="140"/>
      <c r="IJL56" s="425"/>
      <c r="IJM56" s="425"/>
      <c r="IJN56" s="425"/>
      <c r="IJO56" s="140"/>
      <c r="IJP56" s="140"/>
      <c r="IJQ56" s="144"/>
      <c r="IJR56" s="141"/>
      <c r="IJS56" s="140"/>
      <c r="IJT56" s="425"/>
      <c r="IJU56" s="425"/>
      <c r="IJV56" s="425"/>
      <c r="IJW56" s="140"/>
      <c r="IJX56" s="140"/>
      <c r="IJY56" s="144"/>
      <c r="IJZ56" s="141"/>
      <c r="IKA56" s="140"/>
      <c r="IKB56" s="425"/>
      <c r="IKC56" s="425"/>
      <c r="IKD56" s="425"/>
      <c r="IKE56" s="140"/>
      <c r="IKF56" s="140"/>
      <c r="IKG56" s="144"/>
      <c r="IKH56" s="141"/>
      <c r="IKI56" s="140"/>
      <c r="IKJ56" s="425"/>
      <c r="IKK56" s="425"/>
      <c r="IKL56" s="425"/>
      <c r="IKM56" s="140"/>
      <c r="IKN56" s="140"/>
      <c r="IKO56" s="144"/>
      <c r="IKP56" s="141"/>
      <c r="IKQ56" s="140"/>
      <c r="IKR56" s="425"/>
      <c r="IKS56" s="425"/>
      <c r="IKT56" s="425"/>
      <c r="IKU56" s="140"/>
      <c r="IKV56" s="140"/>
      <c r="IKW56" s="144"/>
      <c r="IKX56" s="141"/>
      <c r="IKY56" s="140"/>
      <c r="IKZ56" s="425"/>
      <c r="ILA56" s="425"/>
      <c r="ILB56" s="425"/>
      <c r="ILC56" s="140"/>
      <c r="ILD56" s="140"/>
      <c r="ILE56" s="144"/>
      <c r="ILF56" s="141"/>
      <c r="ILG56" s="140"/>
      <c r="ILH56" s="425"/>
      <c r="ILI56" s="425"/>
      <c r="ILJ56" s="425"/>
      <c r="ILK56" s="140"/>
      <c r="ILL56" s="140"/>
      <c r="ILM56" s="144"/>
      <c r="ILN56" s="141"/>
      <c r="ILO56" s="140"/>
      <c r="ILP56" s="425"/>
      <c r="ILQ56" s="425"/>
      <c r="ILR56" s="425"/>
      <c r="ILS56" s="140"/>
      <c r="ILT56" s="140"/>
      <c r="ILU56" s="144"/>
      <c r="ILV56" s="141"/>
      <c r="ILW56" s="140"/>
      <c r="ILX56" s="425"/>
      <c r="ILY56" s="425"/>
      <c r="ILZ56" s="425"/>
      <c r="IMA56" s="140"/>
      <c r="IMB56" s="140"/>
      <c r="IMC56" s="144"/>
      <c r="IMD56" s="141"/>
      <c r="IME56" s="140"/>
      <c r="IMF56" s="425"/>
      <c r="IMG56" s="425"/>
      <c r="IMH56" s="425"/>
      <c r="IMI56" s="140"/>
      <c r="IMJ56" s="140"/>
      <c r="IMK56" s="144"/>
      <c r="IML56" s="141"/>
      <c r="IMM56" s="140"/>
      <c r="IMN56" s="425"/>
      <c r="IMO56" s="425"/>
      <c r="IMP56" s="425"/>
      <c r="IMQ56" s="140"/>
      <c r="IMR56" s="140"/>
      <c r="IMS56" s="144"/>
      <c r="IMT56" s="141"/>
      <c r="IMU56" s="140"/>
      <c r="IMV56" s="425"/>
      <c r="IMW56" s="425"/>
      <c r="IMX56" s="425"/>
      <c r="IMY56" s="140"/>
      <c r="IMZ56" s="140"/>
      <c r="INA56" s="144"/>
      <c r="INB56" s="141"/>
      <c r="INC56" s="140"/>
      <c r="IND56" s="425"/>
      <c r="INE56" s="425"/>
      <c r="INF56" s="425"/>
      <c r="ING56" s="140"/>
      <c r="INH56" s="140"/>
      <c r="INI56" s="144"/>
      <c r="INJ56" s="141"/>
      <c r="INK56" s="140"/>
      <c r="INL56" s="425"/>
      <c r="INM56" s="425"/>
      <c r="INN56" s="425"/>
      <c r="INO56" s="140"/>
      <c r="INP56" s="140"/>
      <c r="INQ56" s="144"/>
      <c r="INR56" s="141"/>
      <c r="INS56" s="140"/>
      <c r="INT56" s="425"/>
      <c r="INU56" s="425"/>
      <c r="INV56" s="425"/>
      <c r="INW56" s="140"/>
      <c r="INX56" s="140"/>
      <c r="INY56" s="144"/>
      <c r="INZ56" s="141"/>
      <c r="IOA56" s="140"/>
      <c r="IOB56" s="425"/>
      <c r="IOC56" s="425"/>
      <c r="IOD56" s="425"/>
      <c r="IOE56" s="140"/>
      <c r="IOF56" s="140"/>
      <c r="IOG56" s="144"/>
      <c r="IOH56" s="141"/>
      <c r="IOI56" s="140"/>
      <c r="IOJ56" s="425"/>
      <c r="IOK56" s="425"/>
      <c r="IOL56" s="425"/>
      <c r="IOM56" s="140"/>
      <c r="ION56" s="140"/>
      <c r="IOO56" s="144"/>
      <c r="IOP56" s="141"/>
      <c r="IOQ56" s="140"/>
      <c r="IOR56" s="425"/>
      <c r="IOS56" s="425"/>
      <c r="IOT56" s="425"/>
      <c r="IOU56" s="140"/>
      <c r="IOV56" s="140"/>
      <c r="IOW56" s="144"/>
      <c r="IOX56" s="141"/>
      <c r="IOY56" s="140"/>
      <c r="IOZ56" s="425"/>
      <c r="IPA56" s="425"/>
      <c r="IPB56" s="425"/>
      <c r="IPC56" s="140"/>
      <c r="IPD56" s="140"/>
      <c r="IPE56" s="144"/>
      <c r="IPF56" s="141"/>
      <c r="IPG56" s="140"/>
      <c r="IPH56" s="425"/>
      <c r="IPI56" s="425"/>
      <c r="IPJ56" s="425"/>
      <c r="IPK56" s="140"/>
      <c r="IPL56" s="140"/>
      <c r="IPM56" s="144"/>
      <c r="IPN56" s="141"/>
      <c r="IPO56" s="140"/>
      <c r="IPP56" s="425"/>
      <c r="IPQ56" s="425"/>
      <c r="IPR56" s="425"/>
      <c r="IPS56" s="140"/>
      <c r="IPT56" s="140"/>
      <c r="IPU56" s="144"/>
      <c r="IPV56" s="141"/>
      <c r="IPW56" s="140"/>
      <c r="IPX56" s="425"/>
      <c r="IPY56" s="425"/>
      <c r="IPZ56" s="425"/>
      <c r="IQA56" s="140"/>
      <c r="IQB56" s="140"/>
      <c r="IQC56" s="144"/>
      <c r="IQD56" s="141"/>
      <c r="IQE56" s="140"/>
      <c r="IQF56" s="425"/>
      <c r="IQG56" s="425"/>
      <c r="IQH56" s="425"/>
      <c r="IQI56" s="140"/>
      <c r="IQJ56" s="140"/>
      <c r="IQK56" s="144"/>
      <c r="IQL56" s="141"/>
      <c r="IQM56" s="140"/>
      <c r="IQN56" s="425"/>
      <c r="IQO56" s="425"/>
      <c r="IQP56" s="425"/>
      <c r="IQQ56" s="140"/>
      <c r="IQR56" s="140"/>
      <c r="IQS56" s="144"/>
      <c r="IQT56" s="141"/>
      <c r="IQU56" s="140"/>
      <c r="IQV56" s="425"/>
      <c r="IQW56" s="425"/>
      <c r="IQX56" s="425"/>
      <c r="IQY56" s="140"/>
      <c r="IQZ56" s="140"/>
      <c r="IRA56" s="144"/>
      <c r="IRB56" s="141"/>
      <c r="IRC56" s="140"/>
      <c r="IRD56" s="425"/>
      <c r="IRE56" s="425"/>
      <c r="IRF56" s="425"/>
      <c r="IRG56" s="140"/>
      <c r="IRH56" s="140"/>
      <c r="IRI56" s="144"/>
      <c r="IRJ56" s="141"/>
      <c r="IRK56" s="140"/>
      <c r="IRL56" s="425"/>
      <c r="IRM56" s="425"/>
      <c r="IRN56" s="425"/>
      <c r="IRO56" s="140"/>
      <c r="IRP56" s="140"/>
      <c r="IRQ56" s="144"/>
      <c r="IRR56" s="141"/>
      <c r="IRS56" s="140"/>
      <c r="IRT56" s="425"/>
      <c r="IRU56" s="425"/>
      <c r="IRV56" s="425"/>
      <c r="IRW56" s="140"/>
      <c r="IRX56" s="140"/>
      <c r="IRY56" s="144"/>
      <c r="IRZ56" s="141"/>
      <c r="ISA56" s="140"/>
      <c r="ISB56" s="425"/>
      <c r="ISC56" s="425"/>
      <c r="ISD56" s="425"/>
      <c r="ISE56" s="140"/>
      <c r="ISF56" s="140"/>
      <c r="ISG56" s="144"/>
      <c r="ISH56" s="141"/>
      <c r="ISI56" s="140"/>
      <c r="ISJ56" s="425"/>
      <c r="ISK56" s="425"/>
      <c r="ISL56" s="425"/>
      <c r="ISM56" s="140"/>
      <c r="ISN56" s="140"/>
      <c r="ISO56" s="144"/>
      <c r="ISP56" s="141"/>
      <c r="ISQ56" s="140"/>
      <c r="ISR56" s="425"/>
      <c r="ISS56" s="425"/>
      <c r="IST56" s="425"/>
      <c r="ISU56" s="140"/>
      <c r="ISV56" s="140"/>
      <c r="ISW56" s="144"/>
      <c r="ISX56" s="141"/>
      <c r="ISY56" s="140"/>
      <c r="ISZ56" s="425"/>
      <c r="ITA56" s="425"/>
      <c r="ITB56" s="425"/>
      <c r="ITC56" s="140"/>
      <c r="ITD56" s="140"/>
      <c r="ITE56" s="144"/>
      <c r="ITF56" s="141"/>
      <c r="ITG56" s="140"/>
      <c r="ITH56" s="425"/>
      <c r="ITI56" s="425"/>
      <c r="ITJ56" s="425"/>
      <c r="ITK56" s="140"/>
      <c r="ITL56" s="140"/>
      <c r="ITM56" s="144"/>
      <c r="ITN56" s="141"/>
      <c r="ITO56" s="140"/>
      <c r="ITP56" s="425"/>
      <c r="ITQ56" s="425"/>
      <c r="ITR56" s="425"/>
      <c r="ITS56" s="140"/>
      <c r="ITT56" s="140"/>
      <c r="ITU56" s="144"/>
      <c r="ITV56" s="141"/>
      <c r="ITW56" s="140"/>
      <c r="ITX56" s="425"/>
      <c r="ITY56" s="425"/>
      <c r="ITZ56" s="425"/>
      <c r="IUA56" s="140"/>
      <c r="IUB56" s="140"/>
      <c r="IUC56" s="144"/>
      <c r="IUD56" s="141"/>
      <c r="IUE56" s="140"/>
      <c r="IUF56" s="425"/>
      <c r="IUG56" s="425"/>
      <c r="IUH56" s="425"/>
      <c r="IUI56" s="140"/>
      <c r="IUJ56" s="140"/>
      <c r="IUK56" s="144"/>
      <c r="IUL56" s="141"/>
      <c r="IUM56" s="140"/>
      <c r="IUN56" s="425"/>
      <c r="IUO56" s="425"/>
      <c r="IUP56" s="425"/>
      <c r="IUQ56" s="140"/>
      <c r="IUR56" s="140"/>
      <c r="IUS56" s="144"/>
      <c r="IUT56" s="141"/>
      <c r="IUU56" s="140"/>
      <c r="IUV56" s="425"/>
      <c r="IUW56" s="425"/>
      <c r="IUX56" s="425"/>
      <c r="IUY56" s="140"/>
      <c r="IUZ56" s="140"/>
      <c r="IVA56" s="144"/>
      <c r="IVB56" s="141"/>
      <c r="IVC56" s="140"/>
      <c r="IVD56" s="425"/>
      <c r="IVE56" s="425"/>
      <c r="IVF56" s="425"/>
      <c r="IVG56" s="140"/>
      <c r="IVH56" s="140"/>
      <c r="IVI56" s="144"/>
      <c r="IVJ56" s="141"/>
      <c r="IVK56" s="140"/>
      <c r="IVL56" s="425"/>
      <c r="IVM56" s="425"/>
      <c r="IVN56" s="425"/>
      <c r="IVO56" s="140"/>
      <c r="IVP56" s="140"/>
      <c r="IVQ56" s="144"/>
      <c r="IVR56" s="141"/>
      <c r="IVS56" s="140"/>
      <c r="IVT56" s="425"/>
      <c r="IVU56" s="425"/>
      <c r="IVV56" s="425"/>
      <c r="IVW56" s="140"/>
      <c r="IVX56" s="140"/>
      <c r="IVY56" s="144"/>
      <c r="IVZ56" s="141"/>
      <c r="IWA56" s="140"/>
      <c r="IWB56" s="425"/>
      <c r="IWC56" s="425"/>
      <c r="IWD56" s="425"/>
      <c r="IWE56" s="140"/>
      <c r="IWF56" s="140"/>
      <c r="IWG56" s="144"/>
      <c r="IWH56" s="141"/>
      <c r="IWI56" s="140"/>
      <c r="IWJ56" s="425"/>
      <c r="IWK56" s="425"/>
      <c r="IWL56" s="425"/>
      <c r="IWM56" s="140"/>
      <c r="IWN56" s="140"/>
      <c r="IWO56" s="144"/>
      <c r="IWP56" s="141"/>
      <c r="IWQ56" s="140"/>
      <c r="IWR56" s="425"/>
      <c r="IWS56" s="425"/>
      <c r="IWT56" s="425"/>
      <c r="IWU56" s="140"/>
      <c r="IWV56" s="140"/>
      <c r="IWW56" s="144"/>
      <c r="IWX56" s="141"/>
      <c r="IWY56" s="140"/>
      <c r="IWZ56" s="425"/>
      <c r="IXA56" s="425"/>
      <c r="IXB56" s="425"/>
      <c r="IXC56" s="140"/>
      <c r="IXD56" s="140"/>
      <c r="IXE56" s="144"/>
      <c r="IXF56" s="141"/>
      <c r="IXG56" s="140"/>
      <c r="IXH56" s="425"/>
      <c r="IXI56" s="425"/>
      <c r="IXJ56" s="425"/>
      <c r="IXK56" s="140"/>
      <c r="IXL56" s="140"/>
      <c r="IXM56" s="144"/>
      <c r="IXN56" s="141"/>
      <c r="IXO56" s="140"/>
      <c r="IXP56" s="425"/>
      <c r="IXQ56" s="425"/>
      <c r="IXR56" s="425"/>
      <c r="IXS56" s="140"/>
      <c r="IXT56" s="140"/>
      <c r="IXU56" s="144"/>
      <c r="IXV56" s="141"/>
      <c r="IXW56" s="140"/>
      <c r="IXX56" s="425"/>
      <c r="IXY56" s="425"/>
      <c r="IXZ56" s="425"/>
      <c r="IYA56" s="140"/>
      <c r="IYB56" s="140"/>
      <c r="IYC56" s="144"/>
      <c r="IYD56" s="141"/>
      <c r="IYE56" s="140"/>
      <c r="IYF56" s="425"/>
      <c r="IYG56" s="425"/>
      <c r="IYH56" s="425"/>
      <c r="IYI56" s="140"/>
      <c r="IYJ56" s="140"/>
      <c r="IYK56" s="144"/>
      <c r="IYL56" s="141"/>
      <c r="IYM56" s="140"/>
      <c r="IYN56" s="425"/>
      <c r="IYO56" s="425"/>
      <c r="IYP56" s="425"/>
      <c r="IYQ56" s="140"/>
      <c r="IYR56" s="140"/>
      <c r="IYS56" s="144"/>
      <c r="IYT56" s="141"/>
      <c r="IYU56" s="140"/>
      <c r="IYV56" s="425"/>
      <c r="IYW56" s="425"/>
      <c r="IYX56" s="425"/>
      <c r="IYY56" s="140"/>
      <c r="IYZ56" s="140"/>
      <c r="IZA56" s="144"/>
      <c r="IZB56" s="141"/>
      <c r="IZC56" s="140"/>
      <c r="IZD56" s="425"/>
      <c r="IZE56" s="425"/>
      <c r="IZF56" s="425"/>
      <c r="IZG56" s="140"/>
      <c r="IZH56" s="140"/>
      <c r="IZI56" s="144"/>
      <c r="IZJ56" s="141"/>
      <c r="IZK56" s="140"/>
      <c r="IZL56" s="425"/>
      <c r="IZM56" s="425"/>
      <c r="IZN56" s="425"/>
      <c r="IZO56" s="140"/>
      <c r="IZP56" s="140"/>
      <c r="IZQ56" s="144"/>
      <c r="IZR56" s="141"/>
      <c r="IZS56" s="140"/>
      <c r="IZT56" s="425"/>
      <c r="IZU56" s="425"/>
      <c r="IZV56" s="425"/>
      <c r="IZW56" s="140"/>
      <c r="IZX56" s="140"/>
      <c r="IZY56" s="144"/>
      <c r="IZZ56" s="141"/>
      <c r="JAA56" s="140"/>
      <c r="JAB56" s="425"/>
      <c r="JAC56" s="425"/>
      <c r="JAD56" s="425"/>
      <c r="JAE56" s="140"/>
      <c r="JAF56" s="140"/>
      <c r="JAG56" s="144"/>
      <c r="JAH56" s="141"/>
      <c r="JAI56" s="140"/>
      <c r="JAJ56" s="425"/>
      <c r="JAK56" s="425"/>
      <c r="JAL56" s="425"/>
      <c r="JAM56" s="140"/>
      <c r="JAN56" s="140"/>
      <c r="JAO56" s="144"/>
      <c r="JAP56" s="141"/>
      <c r="JAQ56" s="140"/>
      <c r="JAR56" s="425"/>
      <c r="JAS56" s="425"/>
      <c r="JAT56" s="425"/>
      <c r="JAU56" s="140"/>
      <c r="JAV56" s="140"/>
      <c r="JAW56" s="144"/>
      <c r="JAX56" s="141"/>
      <c r="JAY56" s="140"/>
      <c r="JAZ56" s="425"/>
      <c r="JBA56" s="425"/>
      <c r="JBB56" s="425"/>
      <c r="JBC56" s="140"/>
      <c r="JBD56" s="140"/>
      <c r="JBE56" s="144"/>
      <c r="JBF56" s="141"/>
      <c r="JBG56" s="140"/>
      <c r="JBH56" s="425"/>
      <c r="JBI56" s="425"/>
      <c r="JBJ56" s="425"/>
      <c r="JBK56" s="140"/>
      <c r="JBL56" s="140"/>
      <c r="JBM56" s="144"/>
      <c r="JBN56" s="141"/>
      <c r="JBO56" s="140"/>
      <c r="JBP56" s="425"/>
      <c r="JBQ56" s="425"/>
      <c r="JBR56" s="425"/>
      <c r="JBS56" s="140"/>
      <c r="JBT56" s="140"/>
      <c r="JBU56" s="144"/>
      <c r="JBV56" s="141"/>
      <c r="JBW56" s="140"/>
      <c r="JBX56" s="425"/>
      <c r="JBY56" s="425"/>
      <c r="JBZ56" s="425"/>
      <c r="JCA56" s="140"/>
      <c r="JCB56" s="140"/>
      <c r="JCC56" s="144"/>
      <c r="JCD56" s="141"/>
      <c r="JCE56" s="140"/>
      <c r="JCF56" s="425"/>
      <c r="JCG56" s="425"/>
      <c r="JCH56" s="425"/>
      <c r="JCI56" s="140"/>
      <c r="JCJ56" s="140"/>
      <c r="JCK56" s="144"/>
      <c r="JCL56" s="141"/>
      <c r="JCM56" s="140"/>
      <c r="JCN56" s="425"/>
      <c r="JCO56" s="425"/>
      <c r="JCP56" s="425"/>
      <c r="JCQ56" s="140"/>
      <c r="JCR56" s="140"/>
      <c r="JCS56" s="144"/>
      <c r="JCT56" s="141"/>
      <c r="JCU56" s="140"/>
      <c r="JCV56" s="425"/>
      <c r="JCW56" s="425"/>
      <c r="JCX56" s="425"/>
      <c r="JCY56" s="140"/>
      <c r="JCZ56" s="140"/>
      <c r="JDA56" s="144"/>
      <c r="JDB56" s="141"/>
      <c r="JDC56" s="140"/>
      <c r="JDD56" s="425"/>
      <c r="JDE56" s="425"/>
      <c r="JDF56" s="425"/>
      <c r="JDG56" s="140"/>
      <c r="JDH56" s="140"/>
      <c r="JDI56" s="144"/>
      <c r="JDJ56" s="141"/>
      <c r="JDK56" s="140"/>
      <c r="JDL56" s="425"/>
      <c r="JDM56" s="425"/>
      <c r="JDN56" s="425"/>
      <c r="JDO56" s="140"/>
      <c r="JDP56" s="140"/>
      <c r="JDQ56" s="144"/>
      <c r="JDR56" s="141"/>
      <c r="JDS56" s="140"/>
      <c r="JDT56" s="425"/>
      <c r="JDU56" s="425"/>
      <c r="JDV56" s="425"/>
      <c r="JDW56" s="140"/>
      <c r="JDX56" s="140"/>
      <c r="JDY56" s="144"/>
      <c r="JDZ56" s="141"/>
      <c r="JEA56" s="140"/>
      <c r="JEB56" s="425"/>
      <c r="JEC56" s="425"/>
      <c r="JED56" s="425"/>
      <c r="JEE56" s="140"/>
      <c r="JEF56" s="140"/>
      <c r="JEG56" s="144"/>
      <c r="JEH56" s="141"/>
      <c r="JEI56" s="140"/>
      <c r="JEJ56" s="425"/>
      <c r="JEK56" s="425"/>
      <c r="JEL56" s="425"/>
      <c r="JEM56" s="140"/>
      <c r="JEN56" s="140"/>
      <c r="JEO56" s="144"/>
      <c r="JEP56" s="141"/>
      <c r="JEQ56" s="140"/>
      <c r="JER56" s="425"/>
      <c r="JES56" s="425"/>
      <c r="JET56" s="425"/>
      <c r="JEU56" s="140"/>
      <c r="JEV56" s="140"/>
      <c r="JEW56" s="144"/>
      <c r="JEX56" s="141"/>
      <c r="JEY56" s="140"/>
      <c r="JEZ56" s="425"/>
      <c r="JFA56" s="425"/>
      <c r="JFB56" s="425"/>
      <c r="JFC56" s="140"/>
      <c r="JFD56" s="140"/>
      <c r="JFE56" s="144"/>
      <c r="JFF56" s="141"/>
      <c r="JFG56" s="140"/>
      <c r="JFH56" s="425"/>
      <c r="JFI56" s="425"/>
      <c r="JFJ56" s="425"/>
      <c r="JFK56" s="140"/>
      <c r="JFL56" s="140"/>
      <c r="JFM56" s="144"/>
      <c r="JFN56" s="141"/>
      <c r="JFO56" s="140"/>
      <c r="JFP56" s="425"/>
      <c r="JFQ56" s="425"/>
      <c r="JFR56" s="425"/>
      <c r="JFS56" s="140"/>
      <c r="JFT56" s="140"/>
      <c r="JFU56" s="144"/>
      <c r="JFV56" s="141"/>
      <c r="JFW56" s="140"/>
      <c r="JFX56" s="425"/>
      <c r="JFY56" s="425"/>
      <c r="JFZ56" s="425"/>
      <c r="JGA56" s="140"/>
      <c r="JGB56" s="140"/>
      <c r="JGC56" s="144"/>
      <c r="JGD56" s="141"/>
      <c r="JGE56" s="140"/>
      <c r="JGF56" s="425"/>
      <c r="JGG56" s="425"/>
      <c r="JGH56" s="425"/>
      <c r="JGI56" s="140"/>
      <c r="JGJ56" s="140"/>
      <c r="JGK56" s="144"/>
      <c r="JGL56" s="141"/>
      <c r="JGM56" s="140"/>
      <c r="JGN56" s="425"/>
      <c r="JGO56" s="425"/>
      <c r="JGP56" s="425"/>
      <c r="JGQ56" s="140"/>
      <c r="JGR56" s="140"/>
      <c r="JGS56" s="144"/>
      <c r="JGT56" s="141"/>
      <c r="JGU56" s="140"/>
      <c r="JGV56" s="425"/>
      <c r="JGW56" s="425"/>
      <c r="JGX56" s="425"/>
      <c r="JGY56" s="140"/>
      <c r="JGZ56" s="140"/>
      <c r="JHA56" s="144"/>
      <c r="JHB56" s="141"/>
      <c r="JHC56" s="140"/>
      <c r="JHD56" s="425"/>
      <c r="JHE56" s="425"/>
      <c r="JHF56" s="425"/>
      <c r="JHG56" s="140"/>
      <c r="JHH56" s="140"/>
      <c r="JHI56" s="144"/>
      <c r="JHJ56" s="141"/>
      <c r="JHK56" s="140"/>
      <c r="JHL56" s="425"/>
      <c r="JHM56" s="425"/>
      <c r="JHN56" s="425"/>
      <c r="JHO56" s="140"/>
      <c r="JHP56" s="140"/>
      <c r="JHQ56" s="144"/>
      <c r="JHR56" s="141"/>
      <c r="JHS56" s="140"/>
      <c r="JHT56" s="425"/>
      <c r="JHU56" s="425"/>
      <c r="JHV56" s="425"/>
      <c r="JHW56" s="140"/>
      <c r="JHX56" s="140"/>
      <c r="JHY56" s="144"/>
      <c r="JHZ56" s="141"/>
      <c r="JIA56" s="140"/>
      <c r="JIB56" s="425"/>
      <c r="JIC56" s="425"/>
      <c r="JID56" s="425"/>
      <c r="JIE56" s="140"/>
      <c r="JIF56" s="140"/>
      <c r="JIG56" s="144"/>
      <c r="JIH56" s="141"/>
      <c r="JII56" s="140"/>
      <c r="JIJ56" s="425"/>
      <c r="JIK56" s="425"/>
      <c r="JIL56" s="425"/>
      <c r="JIM56" s="140"/>
      <c r="JIN56" s="140"/>
      <c r="JIO56" s="144"/>
      <c r="JIP56" s="141"/>
      <c r="JIQ56" s="140"/>
      <c r="JIR56" s="425"/>
      <c r="JIS56" s="425"/>
      <c r="JIT56" s="425"/>
      <c r="JIU56" s="140"/>
      <c r="JIV56" s="140"/>
      <c r="JIW56" s="144"/>
      <c r="JIX56" s="141"/>
      <c r="JIY56" s="140"/>
      <c r="JIZ56" s="425"/>
      <c r="JJA56" s="425"/>
      <c r="JJB56" s="425"/>
      <c r="JJC56" s="140"/>
      <c r="JJD56" s="140"/>
      <c r="JJE56" s="144"/>
      <c r="JJF56" s="141"/>
      <c r="JJG56" s="140"/>
      <c r="JJH56" s="425"/>
      <c r="JJI56" s="425"/>
      <c r="JJJ56" s="425"/>
      <c r="JJK56" s="140"/>
      <c r="JJL56" s="140"/>
      <c r="JJM56" s="144"/>
      <c r="JJN56" s="141"/>
      <c r="JJO56" s="140"/>
      <c r="JJP56" s="425"/>
      <c r="JJQ56" s="425"/>
      <c r="JJR56" s="425"/>
      <c r="JJS56" s="140"/>
      <c r="JJT56" s="140"/>
      <c r="JJU56" s="144"/>
      <c r="JJV56" s="141"/>
      <c r="JJW56" s="140"/>
      <c r="JJX56" s="425"/>
      <c r="JJY56" s="425"/>
      <c r="JJZ56" s="425"/>
      <c r="JKA56" s="140"/>
      <c r="JKB56" s="140"/>
      <c r="JKC56" s="144"/>
      <c r="JKD56" s="141"/>
      <c r="JKE56" s="140"/>
      <c r="JKF56" s="425"/>
      <c r="JKG56" s="425"/>
      <c r="JKH56" s="425"/>
      <c r="JKI56" s="140"/>
      <c r="JKJ56" s="140"/>
      <c r="JKK56" s="144"/>
      <c r="JKL56" s="141"/>
      <c r="JKM56" s="140"/>
      <c r="JKN56" s="425"/>
      <c r="JKO56" s="425"/>
      <c r="JKP56" s="425"/>
      <c r="JKQ56" s="140"/>
      <c r="JKR56" s="140"/>
      <c r="JKS56" s="144"/>
      <c r="JKT56" s="141"/>
      <c r="JKU56" s="140"/>
      <c r="JKV56" s="425"/>
      <c r="JKW56" s="425"/>
      <c r="JKX56" s="425"/>
      <c r="JKY56" s="140"/>
      <c r="JKZ56" s="140"/>
      <c r="JLA56" s="144"/>
      <c r="JLB56" s="141"/>
      <c r="JLC56" s="140"/>
      <c r="JLD56" s="425"/>
      <c r="JLE56" s="425"/>
      <c r="JLF56" s="425"/>
      <c r="JLG56" s="140"/>
      <c r="JLH56" s="140"/>
      <c r="JLI56" s="144"/>
      <c r="JLJ56" s="141"/>
      <c r="JLK56" s="140"/>
      <c r="JLL56" s="425"/>
      <c r="JLM56" s="425"/>
      <c r="JLN56" s="425"/>
      <c r="JLO56" s="140"/>
      <c r="JLP56" s="140"/>
      <c r="JLQ56" s="144"/>
      <c r="JLR56" s="141"/>
      <c r="JLS56" s="140"/>
      <c r="JLT56" s="425"/>
      <c r="JLU56" s="425"/>
      <c r="JLV56" s="425"/>
      <c r="JLW56" s="140"/>
      <c r="JLX56" s="140"/>
      <c r="JLY56" s="144"/>
      <c r="JLZ56" s="141"/>
      <c r="JMA56" s="140"/>
      <c r="JMB56" s="425"/>
      <c r="JMC56" s="425"/>
      <c r="JMD56" s="425"/>
      <c r="JME56" s="140"/>
      <c r="JMF56" s="140"/>
      <c r="JMG56" s="144"/>
      <c r="JMH56" s="141"/>
      <c r="JMI56" s="140"/>
      <c r="JMJ56" s="425"/>
      <c r="JMK56" s="425"/>
      <c r="JML56" s="425"/>
      <c r="JMM56" s="140"/>
      <c r="JMN56" s="140"/>
      <c r="JMO56" s="144"/>
      <c r="JMP56" s="141"/>
      <c r="JMQ56" s="140"/>
      <c r="JMR56" s="425"/>
      <c r="JMS56" s="425"/>
      <c r="JMT56" s="425"/>
      <c r="JMU56" s="140"/>
      <c r="JMV56" s="140"/>
      <c r="JMW56" s="144"/>
      <c r="JMX56" s="141"/>
      <c r="JMY56" s="140"/>
      <c r="JMZ56" s="425"/>
      <c r="JNA56" s="425"/>
      <c r="JNB56" s="425"/>
      <c r="JNC56" s="140"/>
      <c r="JND56" s="140"/>
      <c r="JNE56" s="144"/>
      <c r="JNF56" s="141"/>
      <c r="JNG56" s="140"/>
      <c r="JNH56" s="425"/>
      <c r="JNI56" s="425"/>
      <c r="JNJ56" s="425"/>
      <c r="JNK56" s="140"/>
      <c r="JNL56" s="140"/>
      <c r="JNM56" s="144"/>
      <c r="JNN56" s="141"/>
      <c r="JNO56" s="140"/>
      <c r="JNP56" s="425"/>
      <c r="JNQ56" s="425"/>
      <c r="JNR56" s="425"/>
      <c r="JNS56" s="140"/>
      <c r="JNT56" s="140"/>
      <c r="JNU56" s="144"/>
      <c r="JNV56" s="141"/>
      <c r="JNW56" s="140"/>
      <c r="JNX56" s="425"/>
      <c r="JNY56" s="425"/>
      <c r="JNZ56" s="425"/>
      <c r="JOA56" s="140"/>
      <c r="JOB56" s="140"/>
      <c r="JOC56" s="144"/>
      <c r="JOD56" s="141"/>
      <c r="JOE56" s="140"/>
      <c r="JOF56" s="425"/>
      <c r="JOG56" s="425"/>
      <c r="JOH56" s="425"/>
      <c r="JOI56" s="140"/>
      <c r="JOJ56" s="140"/>
      <c r="JOK56" s="144"/>
      <c r="JOL56" s="141"/>
      <c r="JOM56" s="140"/>
      <c r="JON56" s="425"/>
      <c r="JOO56" s="425"/>
      <c r="JOP56" s="425"/>
      <c r="JOQ56" s="140"/>
      <c r="JOR56" s="140"/>
      <c r="JOS56" s="144"/>
      <c r="JOT56" s="141"/>
      <c r="JOU56" s="140"/>
      <c r="JOV56" s="425"/>
      <c r="JOW56" s="425"/>
      <c r="JOX56" s="425"/>
      <c r="JOY56" s="140"/>
      <c r="JOZ56" s="140"/>
      <c r="JPA56" s="144"/>
      <c r="JPB56" s="141"/>
      <c r="JPC56" s="140"/>
      <c r="JPD56" s="425"/>
      <c r="JPE56" s="425"/>
      <c r="JPF56" s="425"/>
      <c r="JPG56" s="140"/>
      <c r="JPH56" s="140"/>
      <c r="JPI56" s="144"/>
      <c r="JPJ56" s="141"/>
      <c r="JPK56" s="140"/>
      <c r="JPL56" s="425"/>
      <c r="JPM56" s="425"/>
      <c r="JPN56" s="425"/>
      <c r="JPO56" s="140"/>
      <c r="JPP56" s="140"/>
      <c r="JPQ56" s="144"/>
      <c r="JPR56" s="141"/>
      <c r="JPS56" s="140"/>
      <c r="JPT56" s="425"/>
      <c r="JPU56" s="425"/>
      <c r="JPV56" s="425"/>
      <c r="JPW56" s="140"/>
      <c r="JPX56" s="140"/>
      <c r="JPY56" s="144"/>
      <c r="JPZ56" s="141"/>
      <c r="JQA56" s="140"/>
      <c r="JQB56" s="425"/>
      <c r="JQC56" s="425"/>
      <c r="JQD56" s="425"/>
      <c r="JQE56" s="140"/>
      <c r="JQF56" s="140"/>
      <c r="JQG56" s="144"/>
      <c r="JQH56" s="141"/>
      <c r="JQI56" s="140"/>
      <c r="JQJ56" s="425"/>
      <c r="JQK56" s="425"/>
      <c r="JQL56" s="425"/>
      <c r="JQM56" s="140"/>
      <c r="JQN56" s="140"/>
      <c r="JQO56" s="144"/>
      <c r="JQP56" s="141"/>
      <c r="JQQ56" s="140"/>
      <c r="JQR56" s="425"/>
      <c r="JQS56" s="425"/>
      <c r="JQT56" s="425"/>
      <c r="JQU56" s="140"/>
      <c r="JQV56" s="140"/>
      <c r="JQW56" s="144"/>
      <c r="JQX56" s="141"/>
      <c r="JQY56" s="140"/>
      <c r="JQZ56" s="425"/>
      <c r="JRA56" s="425"/>
      <c r="JRB56" s="425"/>
      <c r="JRC56" s="140"/>
      <c r="JRD56" s="140"/>
      <c r="JRE56" s="144"/>
      <c r="JRF56" s="141"/>
      <c r="JRG56" s="140"/>
      <c r="JRH56" s="425"/>
      <c r="JRI56" s="425"/>
      <c r="JRJ56" s="425"/>
      <c r="JRK56" s="140"/>
      <c r="JRL56" s="140"/>
      <c r="JRM56" s="144"/>
      <c r="JRN56" s="141"/>
      <c r="JRO56" s="140"/>
      <c r="JRP56" s="425"/>
      <c r="JRQ56" s="425"/>
      <c r="JRR56" s="425"/>
      <c r="JRS56" s="140"/>
      <c r="JRT56" s="140"/>
      <c r="JRU56" s="144"/>
      <c r="JRV56" s="141"/>
      <c r="JRW56" s="140"/>
      <c r="JRX56" s="425"/>
      <c r="JRY56" s="425"/>
      <c r="JRZ56" s="425"/>
      <c r="JSA56" s="140"/>
      <c r="JSB56" s="140"/>
      <c r="JSC56" s="144"/>
      <c r="JSD56" s="141"/>
      <c r="JSE56" s="140"/>
      <c r="JSF56" s="425"/>
      <c r="JSG56" s="425"/>
      <c r="JSH56" s="425"/>
      <c r="JSI56" s="140"/>
      <c r="JSJ56" s="140"/>
      <c r="JSK56" s="144"/>
      <c r="JSL56" s="141"/>
      <c r="JSM56" s="140"/>
      <c r="JSN56" s="425"/>
      <c r="JSO56" s="425"/>
      <c r="JSP56" s="425"/>
      <c r="JSQ56" s="140"/>
      <c r="JSR56" s="140"/>
      <c r="JSS56" s="144"/>
      <c r="JST56" s="141"/>
      <c r="JSU56" s="140"/>
      <c r="JSV56" s="425"/>
      <c r="JSW56" s="425"/>
      <c r="JSX56" s="425"/>
      <c r="JSY56" s="140"/>
      <c r="JSZ56" s="140"/>
      <c r="JTA56" s="144"/>
      <c r="JTB56" s="141"/>
      <c r="JTC56" s="140"/>
      <c r="JTD56" s="425"/>
      <c r="JTE56" s="425"/>
      <c r="JTF56" s="425"/>
      <c r="JTG56" s="140"/>
      <c r="JTH56" s="140"/>
      <c r="JTI56" s="144"/>
      <c r="JTJ56" s="141"/>
      <c r="JTK56" s="140"/>
      <c r="JTL56" s="425"/>
      <c r="JTM56" s="425"/>
      <c r="JTN56" s="425"/>
      <c r="JTO56" s="140"/>
      <c r="JTP56" s="140"/>
      <c r="JTQ56" s="144"/>
      <c r="JTR56" s="141"/>
      <c r="JTS56" s="140"/>
      <c r="JTT56" s="425"/>
      <c r="JTU56" s="425"/>
      <c r="JTV56" s="425"/>
      <c r="JTW56" s="140"/>
      <c r="JTX56" s="140"/>
      <c r="JTY56" s="144"/>
      <c r="JTZ56" s="141"/>
      <c r="JUA56" s="140"/>
      <c r="JUB56" s="425"/>
      <c r="JUC56" s="425"/>
      <c r="JUD56" s="425"/>
      <c r="JUE56" s="140"/>
      <c r="JUF56" s="140"/>
      <c r="JUG56" s="144"/>
      <c r="JUH56" s="141"/>
      <c r="JUI56" s="140"/>
      <c r="JUJ56" s="425"/>
      <c r="JUK56" s="425"/>
      <c r="JUL56" s="425"/>
      <c r="JUM56" s="140"/>
      <c r="JUN56" s="140"/>
      <c r="JUO56" s="144"/>
      <c r="JUP56" s="141"/>
      <c r="JUQ56" s="140"/>
      <c r="JUR56" s="425"/>
      <c r="JUS56" s="425"/>
      <c r="JUT56" s="425"/>
      <c r="JUU56" s="140"/>
      <c r="JUV56" s="140"/>
      <c r="JUW56" s="144"/>
      <c r="JUX56" s="141"/>
      <c r="JUY56" s="140"/>
      <c r="JUZ56" s="425"/>
      <c r="JVA56" s="425"/>
      <c r="JVB56" s="425"/>
      <c r="JVC56" s="140"/>
      <c r="JVD56" s="140"/>
      <c r="JVE56" s="144"/>
      <c r="JVF56" s="141"/>
      <c r="JVG56" s="140"/>
      <c r="JVH56" s="425"/>
      <c r="JVI56" s="425"/>
      <c r="JVJ56" s="425"/>
      <c r="JVK56" s="140"/>
      <c r="JVL56" s="140"/>
      <c r="JVM56" s="144"/>
      <c r="JVN56" s="141"/>
      <c r="JVO56" s="140"/>
      <c r="JVP56" s="425"/>
      <c r="JVQ56" s="425"/>
      <c r="JVR56" s="425"/>
      <c r="JVS56" s="140"/>
      <c r="JVT56" s="140"/>
      <c r="JVU56" s="144"/>
      <c r="JVV56" s="141"/>
      <c r="JVW56" s="140"/>
      <c r="JVX56" s="425"/>
      <c r="JVY56" s="425"/>
      <c r="JVZ56" s="425"/>
      <c r="JWA56" s="140"/>
      <c r="JWB56" s="140"/>
      <c r="JWC56" s="144"/>
      <c r="JWD56" s="141"/>
      <c r="JWE56" s="140"/>
      <c r="JWF56" s="425"/>
      <c r="JWG56" s="425"/>
      <c r="JWH56" s="425"/>
      <c r="JWI56" s="140"/>
      <c r="JWJ56" s="140"/>
      <c r="JWK56" s="144"/>
      <c r="JWL56" s="141"/>
      <c r="JWM56" s="140"/>
      <c r="JWN56" s="425"/>
      <c r="JWO56" s="425"/>
      <c r="JWP56" s="425"/>
      <c r="JWQ56" s="140"/>
      <c r="JWR56" s="140"/>
      <c r="JWS56" s="144"/>
      <c r="JWT56" s="141"/>
      <c r="JWU56" s="140"/>
      <c r="JWV56" s="425"/>
      <c r="JWW56" s="425"/>
      <c r="JWX56" s="425"/>
      <c r="JWY56" s="140"/>
      <c r="JWZ56" s="140"/>
      <c r="JXA56" s="144"/>
      <c r="JXB56" s="141"/>
      <c r="JXC56" s="140"/>
      <c r="JXD56" s="425"/>
      <c r="JXE56" s="425"/>
      <c r="JXF56" s="425"/>
      <c r="JXG56" s="140"/>
      <c r="JXH56" s="140"/>
      <c r="JXI56" s="144"/>
      <c r="JXJ56" s="141"/>
      <c r="JXK56" s="140"/>
      <c r="JXL56" s="425"/>
      <c r="JXM56" s="425"/>
      <c r="JXN56" s="425"/>
      <c r="JXO56" s="140"/>
      <c r="JXP56" s="140"/>
      <c r="JXQ56" s="144"/>
      <c r="JXR56" s="141"/>
      <c r="JXS56" s="140"/>
      <c r="JXT56" s="425"/>
      <c r="JXU56" s="425"/>
      <c r="JXV56" s="425"/>
      <c r="JXW56" s="140"/>
      <c r="JXX56" s="140"/>
      <c r="JXY56" s="144"/>
      <c r="JXZ56" s="141"/>
      <c r="JYA56" s="140"/>
      <c r="JYB56" s="425"/>
      <c r="JYC56" s="425"/>
      <c r="JYD56" s="425"/>
      <c r="JYE56" s="140"/>
      <c r="JYF56" s="140"/>
      <c r="JYG56" s="144"/>
      <c r="JYH56" s="141"/>
      <c r="JYI56" s="140"/>
      <c r="JYJ56" s="425"/>
      <c r="JYK56" s="425"/>
      <c r="JYL56" s="425"/>
      <c r="JYM56" s="140"/>
      <c r="JYN56" s="140"/>
      <c r="JYO56" s="144"/>
      <c r="JYP56" s="141"/>
      <c r="JYQ56" s="140"/>
      <c r="JYR56" s="425"/>
      <c r="JYS56" s="425"/>
      <c r="JYT56" s="425"/>
      <c r="JYU56" s="140"/>
      <c r="JYV56" s="140"/>
      <c r="JYW56" s="144"/>
      <c r="JYX56" s="141"/>
      <c r="JYY56" s="140"/>
      <c r="JYZ56" s="425"/>
      <c r="JZA56" s="425"/>
      <c r="JZB56" s="425"/>
      <c r="JZC56" s="140"/>
      <c r="JZD56" s="140"/>
      <c r="JZE56" s="144"/>
      <c r="JZF56" s="141"/>
      <c r="JZG56" s="140"/>
      <c r="JZH56" s="425"/>
      <c r="JZI56" s="425"/>
      <c r="JZJ56" s="425"/>
      <c r="JZK56" s="140"/>
      <c r="JZL56" s="140"/>
      <c r="JZM56" s="144"/>
      <c r="JZN56" s="141"/>
      <c r="JZO56" s="140"/>
      <c r="JZP56" s="425"/>
      <c r="JZQ56" s="425"/>
      <c r="JZR56" s="425"/>
      <c r="JZS56" s="140"/>
      <c r="JZT56" s="140"/>
      <c r="JZU56" s="144"/>
      <c r="JZV56" s="141"/>
      <c r="JZW56" s="140"/>
      <c r="JZX56" s="425"/>
      <c r="JZY56" s="425"/>
      <c r="JZZ56" s="425"/>
      <c r="KAA56" s="140"/>
      <c r="KAB56" s="140"/>
      <c r="KAC56" s="144"/>
      <c r="KAD56" s="141"/>
      <c r="KAE56" s="140"/>
      <c r="KAF56" s="425"/>
      <c r="KAG56" s="425"/>
      <c r="KAH56" s="425"/>
      <c r="KAI56" s="140"/>
      <c r="KAJ56" s="140"/>
      <c r="KAK56" s="144"/>
      <c r="KAL56" s="141"/>
      <c r="KAM56" s="140"/>
      <c r="KAN56" s="425"/>
      <c r="KAO56" s="425"/>
      <c r="KAP56" s="425"/>
      <c r="KAQ56" s="140"/>
      <c r="KAR56" s="140"/>
      <c r="KAS56" s="144"/>
      <c r="KAT56" s="141"/>
      <c r="KAU56" s="140"/>
      <c r="KAV56" s="425"/>
      <c r="KAW56" s="425"/>
      <c r="KAX56" s="425"/>
      <c r="KAY56" s="140"/>
      <c r="KAZ56" s="140"/>
      <c r="KBA56" s="144"/>
      <c r="KBB56" s="141"/>
      <c r="KBC56" s="140"/>
      <c r="KBD56" s="425"/>
      <c r="KBE56" s="425"/>
      <c r="KBF56" s="425"/>
      <c r="KBG56" s="140"/>
      <c r="KBH56" s="140"/>
      <c r="KBI56" s="144"/>
      <c r="KBJ56" s="141"/>
      <c r="KBK56" s="140"/>
      <c r="KBL56" s="425"/>
      <c r="KBM56" s="425"/>
      <c r="KBN56" s="425"/>
      <c r="KBO56" s="140"/>
      <c r="KBP56" s="140"/>
      <c r="KBQ56" s="144"/>
      <c r="KBR56" s="141"/>
      <c r="KBS56" s="140"/>
      <c r="KBT56" s="425"/>
      <c r="KBU56" s="425"/>
      <c r="KBV56" s="425"/>
      <c r="KBW56" s="140"/>
      <c r="KBX56" s="140"/>
      <c r="KBY56" s="144"/>
      <c r="KBZ56" s="141"/>
      <c r="KCA56" s="140"/>
      <c r="KCB56" s="425"/>
      <c r="KCC56" s="425"/>
      <c r="KCD56" s="425"/>
      <c r="KCE56" s="140"/>
      <c r="KCF56" s="140"/>
      <c r="KCG56" s="144"/>
      <c r="KCH56" s="141"/>
      <c r="KCI56" s="140"/>
      <c r="KCJ56" s="425"/>
      <c r="KCK56" s="425"/>
      <c r="KCL56" s="425"/>
      <c r="KCM56" s="140"/>
      <c r="KCN56" s="140"/>
      <c r="KCO56" s="144"/>
      <c r="KCP56" s="141"/>
      <c r="KCQ56" s="140"/>
      <c r="KCR56" s="425"/>
      <c r="KCS56" s="425"/>
      <c r="KCT56" s="425"/>
      <c r="KCU56" s="140"/>
      <c r="KCV56" s="140"/>
      <c r="KCW56" s="144"/>
      <c r="KCX56" s="141"/>
      <c r="KCY56" s="140"/>
      <c r="KCZ56" s="425"/>
      <c r="KDA56" s="425"/>
      <c r="KDB56" s="425"/>
      <c r="KDC56" s="140"/>
      <c r="KDD56" s="140"/>
      <c r="KDE56" s="144"/>
      <c r="KDF56" s="141"/>
      <c r="KDG56" s="140"/>
      <c r="KDH56" s="425"/>
      <c r="KDI56" s="425"/>
      <c r="KDJ56" s="425"/>
      <c r="KDK56" s="140"/>
      <c r="KDL56" s="140"/>
      <c r="KDM56" s="144"/>
      <c r="KDN56" s="141"/>
      <c r="KDO56" s="140"/>
      <c r="KDP56" s="425"/>
      <c r="KDQ56" s="425"/>
      <c r="KDR56" s="425"/>
      <c r="KDS56" s="140"/>
      <c r="KDT56" s="140"/>
      <c r="KDU56" s="144"/>
      <c r="KDV56" s="141"/>
      <c r="KDW56" s="140"/>
      <c r="KDX56" s="425"/>
      <c r="KDY56" s="425"/>
      <c r="KDZ56" s="425"/>
      <c r="KEA56" s="140"/>
      <c r="KEB56" s="140"/>
      <c r="KEC56" s="144"/>
      <c r="KED56" s="141"/>
      <c r="KEE56" s="140"/>
      <c r="KEF56" s="425"/>
      <c r="KEG56" s="425"/>
      <c r="KEH56" s="425"/>
      <c r="KEI56" s="140"/>
      <c r="KEJ56" s="140"/>
      <c r="KEK56" s="144"/>
      <c r="KEL56" s="141"/>
      <c r="KEM56" s="140"/>
      <c r="KEN56" s="425"/>
      <c r="KEO56" s="425"/>
      <c r="KEP56" s="425"/>
      <c r="KEQ56" s="140"/>
      <c r="KER56" s="140"/>
      <c r="KES56" s="144"/>
      <c r="KET56" s="141"/>
      <c r="KEU56" s="140"/>
      <c r="KEV56" s="425"/>
      <c r="KEW56" s="425"/>
      <c r="KEX56" s="425"/>
      <c r="KEY56" s="140"/>
      <c r="KEZ56" s="140"/>
      <c r="KFA56" s="144"/>
      <c r="KFB56" s="141"/>
      <c r="KFC56" s="140"/>
      <c r="KFD56" s="425"/>
      <c r="KFE56" s="425"/>
      <c r="KFF56" s="425"/>
      <c r="KFG56" s="140"/>
      <c r="KFH56" s="140"/>
      <c r="KFI56" s="144"/>
      <c r="KFJ56" s="141"/>
      <c r="KFK56" s="140"/>
      <c r="KFL56" s="425"/>
      <c r="KFM56" s="425"/>
      <c r="KFN56" s="425"/>
      <c r="KFO56" s="140"/>
      <c r="KFP56" s="140"/>
      <c r="KFQ56" s="144"/>
      <c r="KFR56" s="141"/>
      <c r="KFS56" s="140"/>
      <c r="KFT56" s="425"/>
      <c r="KFU56" s="425"/>
      <c r="KFV56" s="425"/>
      <c r="KFW56" s="140"/>
      <c r="KFX56" s="140"/>
      <c r="KFY56" s="144"/>
      <c r="KFZ56" s="141"/>
      <c r="KGA56" s="140"/>
      <c r="KGB56" s="425"/>
      <c r="KGC56" s="425"/>
      <c r="KGD56" s="425"/>
      <c r="KGE56" s="140"/>
      <c r="KGF56" s="140"/>
      <c r="KGG56" s="144"/>
      <c r="KGH56" s="141"/>
      <c r="KGI56" s="140"/>
      <c r="KGJ56" s="425"/>
      <c r="KGK56" s="425"/>
      <c r="KGL56" s="425"/>
      <c r="KGM56" s="140"/>
      <c r="KGN56" s="140"/>
      <c r="KGO56" s="144"/>
      <c r="KGP56" s="141"/>
      <c r="KGQ56" s="140"/>
      <c r="KGR56" s="425"/>
      <c r="KGS56" s="425"/>
      <c r="KGT56" s="425"/>
      <c r="KGU56" s="140"/>
      <c r="KGV56" s="140"/>
      <c r="KGW56" s="144"/>
      <c r="KGX56" s="141"/>
      <c r="KGY56" s="140"/>
      <c r="KGZ56" s="425"/>
      <c r="KHA56" s="425"/>
      <c r="KHB56" s="425"/>
      <c r="KHC56" s="140"/>
      <c r="KHD56" s="140"/>
      <c r="KHE56" s="144"/>
      <c r="KHF56" s="141"/>
      <c r="KHG56" s="140"/>
      <c r="KHH56" s="425"/>
      <c r="KHI56" s="425"/>
      <c r="KHJ56" s="425"/>
      <c r="KHK56" s="140"/>
      <c r="KHL56" s="140"/>
      <c r="KHM56" s="144"/>
      <c r="KHN56" s="141"/>
      <c r="KHO56" s="140"/>
      <c r="KHP56" s="425"/>
      <c r="KHQ56" s="425"/>
      <c r="KHR56" s="425"/>
      <c r="KHS56" s="140"/>
      <c r="KHT56" s="140"/>
      <c r="KHU56" s="144"/>
      <c r="KHV56" s="141"/>
      <c r="KHW56" s="140"/>
      <c r="KHX56" s="425"/>
      <c r="KHY56" s="425"/>
      <c r="KHZ56" s="425"/>
      <c r="KIA56" s="140"/>
      <c r="KIB56" s="140"/>
      <c r="KIC56" s="144"/>
      <c r="KID56" s="141"/>
      <c r="KIE56" s="140"/>
      <c r="KIF56" s="425"/>
      <c r="KIG56" s="425"/>
      <c r="KIH56" s="425"/>
      <c r="KII56" s="140"/>
      <c r="KIJ56" s="140"/>
      <c r="KIK56" s="144"/>
      <c r="KIL56" s="141"/>
      <c r="KIM56" s="140"/>
      <c r="KIN56" s="425"/>
      <c r="KIO56" s="425"/>
      <c r="KIP56" s="425"/>
      <c r="KIQ56" s="140"/>
      <c r="KIR56" s="140"/>
      <c r="KIS56" s="144"/>
      <c r="KIT56" s="141"/>
      <c r="KIU56" s="140"/>
      <c r="KIV56" s="425"/>
      <c r="KIW56" s="425"/>
      <c r="KIX56" s="425"/>
      <c r="KIY56" s="140"/>
      <c r="KIZ56" s="140"/>
      <c r="KJA56" s="144"/>
      <c r="KJB56" s="141"/>
      <c r="KJC56" s="140"/>
      <c r="KJD56" s="425"/>
      <c r="KJE56" s="425"/>
      <c r="KJF56" s="425"/>
      <c r="KJG56" s="140"/>
      <c r="KJH56" s="140"/>
      <c r="KJI56" s="144"/>
      <c r="KJJ56" s="141"/>
      <c r="KJK56" s="140"/>
      <c r="KJL56" s="425"/>
      <c r="KJM56" s="425"/>
      <c r="KJN56" s="425"/>
      <c r="KJO56" s="140"/>
      <c r="KJP56" s="140"/>
      <c r="KJQ56" s="144"/>
      <c r="KJR56" s="141"/>
      <c r="KJS56" s="140"/>
      <c r="KJT56" s="425"/>
      <c r="KJU56" s="425"/>
      <c r="KJV56" s="425"/>
      <c r="KJW56" s="140"/>
      <c r="KJX56" s="140"/>
      <c r="KJY56" s="144"/>
      <c r="KJZ56" s="141"/>
      <c r="KKA56" s="140"/>
      <c r="KKB56" s="425"/>
      <c r="KKC56" s="425"/>
      <c r="KKD56" s="425"/>
      <c r="KKE56" s="140"/>
      <c r="KKF56" s="140"/>
      <c r="KKG56" s="144"/>
      <c r="KKH56" s="141"/>
      <c r="KKI56" s="140"/>
      <c r="KKJ56" s="425"/>
      <c r="KKK56" s="425"/>
      <c r="KKL56" s="425"/>
      <c r="KKM56" s="140"/>
      <c r="KKN56" s="140"/>
      <c r="KKO56" s="144"/>
      <c r="KKP56" s="141"/>
      <c r="KKQ56" s="140"/>
      <c r="KKR56" s="425"/>
      <c r="KKS56" s="425"/>
      <c r="KKT56" s="425"/>
      <c r="KKU56" s="140"/>
      <c r="KKV56" s="140"/>
      <c r="KKW56" s="144"/>
      <c r="KKX56" s="141"/>
      <c r="KKY56" s="140"/>
      <c r="KKZ56" s="425"/>
      <c r="KLA56" s="425"/>
      <c r="KLB56" s="425"/>
      <c r="KLC56" s="140"/>
      <c r="KLD56" s="140"/>
      <c r="KLE56" s="144"/>
      <c r="KLF56" s="141"/>
      <c r="KLG56" s="140"/>
      <c r="KLH56" s="425"/>
      <c r="KLI56" s="425"/>
      <c r="KLJ56" s="425"/>
      <c r="KLK56" s="140"/>
      <c r="KLL56" s="140"/>
      <c r="KLM56" s="144"/>
      <c r="KLN56" s="141"/>
      <c r="KLO56" s="140"/>
      <c r="KLP56" s="425"/>
      <c r="KLQ56" s="425"/>
      <c r="KLR56" s="425"/>
      <c r="KLS56" s="140"/>
      <c r="KLT56" s="140"/>
      <c r="KLU56" s="144"/>
      <c r="KLV56" s="141"/>
      <c r="KLW56" s="140"/>
      <c r="KLX56" s="425"/>
      <c r="KLY56" s="425"/>
      <c r="KLZ56" s="425"/>
      <c r="KMA56" s="140"/>
      <c r="KMB56" s="140"/>
      <c r="KMC56" s="144"/>
      <c r="KMD56" s="141"/>
      <c r="KME56" s="140"/>
      <c r="KMF56" s="425"/>
      <c r="KMG56" s="425"/>
      <c r="KMH56" s="425"/>
      <c r="KMI56" s="140"/>
      <c r="KMJ56" s="140"/>
      <c r="KMK56" s="144"/>
      <c r="KML56" s="141"/>
      <c r="KMM56" s="140"/>
      <c r="KMN56" s="425"/>
      <c r="KMO56" s="425"/>
      <c r="KMP56" s="425"/>
      <c r="KMQ56" s="140"/>
      <c r="KMR56" s="140"/>
      <c r="KMS56" s="144"/>
      <c r="KMT56" s="141"/>
      <c r="KMU56" s="140"/>
      <c r="KMV56" s="425"/>
      <c r="KMW56" s="425"/>
      <c r="KMX56" s="425"/>
      <c r="KMY56" s="140"/>
      <c r="KMZ56" s="140"/>
      <c r="KNA56" s="144"/>
      <c r="KNB56" s="141"/>
      <c r="KNC56" s="140"/>
      <c r="KND56" s="425"/>
      <c r="KNE56" s="425"/>
      <c r="KNF56" s="425"/>
      <c r="KNG56" s="140"/>
      <c r="KNH56" s="140"/>
      <c r="KNI56" s="144"/>
      <c r="KNJ56" s="141"/>
      <c r="KNK56" s="140"/>
      <c r="KNL56" s="425"/>
      <c r="KNM56" s="425"/>
      <c r="KNN56" s="425"/>
      <c r="KNO56" s="140"/>
      <c r="KNP56" s="140"/>
      <c r="KNQ56" s="144"/>
      <c r="KNR56" s="141"/>
      <c r="KNS56" s="140"/>
      <c r="KNT56" s="425"/>
      <c r="KNU56" s="425"/>
      <c r="KNV56" s="425"/>
      <c r="KNW56" s="140"/>
      <c r="KNX56" s="140"/>
      <c r="KNY56" s="144"/>
      <c r="KNZ56" s="141"/>
      <c r="KOA56" s="140"/>
      <c r="KOB56" s="425"/>
      <c r="KOC56" s="425"/>
      <c r="KOD56" s="425"/>
      <c r="KOE56" s="140"/>
      <c r="KOF56" s="140"/>
      <c r="KOG56" s="144"/>
      <c r="KOH56" s="141"/>
      <c r="KOI56" s="140"/>
      <c r="KOJ56" s="425"/>
      <c r="KOK56" s="425"/>
      <c r="KOL56" s="425"/>
      <c r="KOM56" s="140"/>
      <c r="KON56" s="140"/>
      <c r="KOO56" s="144"/>
      <c r="KOP56" s="141"/>
      <c r="KOQ56" s="140"/>
      <c r="KOR56" s="425"/>
      <c r="KOS56" s="425"/>
      <c r="KOT56" s="425"/>
      <c r="KOU56" s="140"/>
      <c r="KOV56" s="140"/>
      <c r="KOW56" s="144"/>
      <c r="KOX56" s="141"/>
      <c r="KOY56" s="140"/>
      <c r="KOZ56" s="425"/>
      <c r="KPA56" s="425"/>
      <c r="KPB56" s="425"/>
      <c r="KPC56" s="140"/>
      <c r="KPD56" s="140"/>
      <c r="KPE56" s="144"/>
      <c r="KPF56" s="141"/>
      <c r="KPG56" s="140"/>
      <c r="KPH56" s="425"/>
      <c r="KPI56" s="425"/>
      <c r="KPJ56" s="425"/>
      <c r="KPK56" s="140"/>
      <c r="KPL56" s="140"/>
      <c r="KPM56" s="144"/>
      <c r="KPN56" s="141"/>
      <c r="KPO56" s="140"/>
      <c r="KPP56" s="425"/>
      <c r="KPQ56" s="425"/>
      <c r="KPR56" s="425"/>
      <c r="KPS56" s="140"/>
      <c r="KPT56" s="140"/>
      <c r="KPU56" s="144"/>
      <c r="KPV56" s="141"/>
      <c r="KPW56" s="140"/>
      <c r="KPX56" s="425"/>
      <c r="KPY56" s="425"/>
      <c r="KPZ56" s="425"/>
      <c r="KQA56" s="140"/>
      <c r="KQB56" s="140"/>
      <c r="KQC56" s="144"/>
      <c r="KQD56" s="141"/>
      <c r="KQE56" s="140"/>
      <c r="KQF56" s="425"/>
      <c r="KQG56" s="425"/>
      <c r="KQH56" s="425"/>
      <c r="KQI56" s="140"/>
      <c r="KQJ56" s="140"/>
      <c r="KQK56" s="144"/>
      <c r="KQL56" s="141"/>
      <c r="KQM56" s="140"/>
      <c r="KQN56" s="425"/>
      <c r="KQO56" s="425"/>
      <c r="KQP56" s="425"/>
      <c r="KQQ56" s="140"/>
      <c r="KQR56" s="140"/>
      <c r="KQS56" s="144"/>
      <c r="KQT56" s="141"/>
      <c r="KQU56" s="140"/>
      <c r="KQV56" s="425"/>
      <c r="KQW56" s="425"/>
      <c r="KQX56" s="425"/>
      <c r="KQY56" s="140"/>
      <c r="KQZ56" s="140"/>
      <c r="KRA56" s="144"/>
      <c r="KRB56" s="141"/>
      <c r="KRC56" s="140"/>
      <c r="KRD56" s="425"/>
      <c r="KRE56" s="425"/>
      <c r="KRF56" s="425"/>
      <c r="KRG56" s="140"/>
      <c r="KRH56" s="140"/>
      <c r="KRI56" s="144"/>
      <c r="KRJ56" s="141"/>
      <c r="KRK56" s="140"/>
      <c r="KRL56" s="425"/>
      <c r="KRM56" s="425"/>
      <c r="KRN56" s="425"/>
      <c r="KRO56" s="140"/>
      <c r="KRP56" s="140"/>
      <c r="KRQ56" s="144"/>
      <c r="KRR56" s="141"/>
      <c r="KRS56" s="140"/>
      <c r="KRT56" s="425"/>
      <c r="KRU56" s="425"/>
      <c r="KRV56" s="425"/>
      <c r="KRW56" s="140"/>
      <c r="KRX56" s="140"/>
      <c r="KRY56" s="144"/>
      <c r="KRZ56" s="141"/>
      <c r="KSA56" s="140"/>
      <c r="KSB56" s="425"/>
      <c r="KSC56" s="425"/>
      <c r="KSD56" s="425"/>
      <c r="KSE56" s="140"/>
      <c r="KSF56" s="140"/>
      <c r="KSG56" s="144"/>
      <c r="KSH56" s="141"/>
      <c r="KSI56" s="140"/>
      <c r="KSJ56" s="425"/>
      <c r="KSK56" s="425"/>
      <c r="KSL56" s="425"/>
      <c r="KSM56" s="140"/>
      <c r="KSN56" s="140"/>
      <c r="KSO56" s="144"/>
      <c r="KSP56" s="141"/>
      <c r="KSQ56" s="140"/>
      <c r="KSR56" s="425"/>
      <c r="KSS56" s="425"/>
      <c r="KST56" s="425"/>
      <c r="KSU56" s="140"/>
      <c r="KSV56" s="140"/>
      <c r="KSW56" s="144"/>
      <c r="KSX56" s="141"/>
      <c r="KSY56" s="140"/>
      <c r="KSZ56" s="425"/>
      <c r="KTA56" s="425"/>
      <c r="KTB56" s="425"/>
      <c r="KTC56" s="140"/>
      <c r="KTD56" s="140"/>
      <c r="KTE56" s="144"/>
      <c r="KTF56" s="141"/>
      <c r="KTG56" s="140"/>
      <c r="KTH56" s="425"/>
      <c r="KTI56" s="425"/>
      <c r="KTJ56" s="425"/>
      <c r="KTK56" s="140"/>
      <c r="KTL56" s="140"/>
      <c r="KTM56" s="144"/>
      <c r="KTN56" s="141"/>
      <c r="KTO56" s="140"/>
      <c r="KTP56" s="425"/>
      <c r="KTQ56" s="425"/>
      <c r="KTR56" s="425"/>
      <c r="KTS56" s="140"/>
      <c r="KTT56" s="140"/>
      <c r="KTU56" s="144"/>
      <c r="KTV56" s="141"/>
      <c r="KTW56" s="140"/>
      <c r="KTX56" s="425"/>
      <c r="KTY56" s="425"/>
      <c r="KTZ56" s="425"/>
      <c r="KUA56" s="140"/>
      <c r="KUB56" s="140"/>
      <c r="KUC56" s="144"/>
      <c r="KUD56" s="141"/>
      <c r="KUE56" s="140"/>
      <c r="KUF56" s="425"/>
      <c r="KUG56" s="425"/>
      <c r="KUH56" s="425"/>
      <c r="KUI56" s="140"/>
      <c r="KUJ56" s="140"/>
      <c r="KUK56" s="144"/>
      <c r="KUL56" s="141"/>
      <c r="KUM56" s="140"/>
      <c r="KUN56" s="425"/>
      <c r="KUO56" s="425"/>
      <c r="KUP56" s="425"/>
      <c r="KUQ56" s="140"/>
      <c r="KUR56" s="140"/>
      <c r="KUS56" s="144"/>
      <c r="KUT56" s="141"/>
      <c r="KUU56" s="140"/>
      <c r="KUV56" s="425"/>
      <c r="KUW56" s="425"/>
      <c r="KUX56" s="425"/>
      <c r="KUY56" s="140"/>
      <c r="KUZ56" s="140"/>
      <c r="KVA56" s="144"/>
      <c r="KVB56" s="141"/>
      <c r="KVC56" s="140"/>
      <c r="KVD56" s="425"/>
      <c r="KVE56" s="425"/>
      <c r="KVF56" s="425"/>
      <c r="KVG56" s="140"/>
      <c r="KVH56" s="140"/>
      <c r="KVI56" s="144"/>
      <c r="KVJ56" s="141"/>
      <c r="KVK56" s="140"/>
      <c r="KVL56" s="425"/>
      <c r="KVM56" s="425"/>
      <c r="KVN56" s="425"/>
      <c r="KVO56" s="140"/>
      <c r="KVP56" s="140"/>
      <c r="KVQ56" s="144"/>
      <c r="KVR56" s="141"/>
      <c r="KVS56" s="140"/>
      <c r="KVT56" s="425"/>
      <c r="KVU56" s="425"/>
      <c r="KVV56" s="425"/>
      <c r="KVW56" s="140"/>
      <c r="KVX56" s="140"/>
      <c r="KVY56" s="144"/>
      <c r="KVZ56" s="141"/>
      <c r="KWA56" s="140"/>
      <c r="KWB56" s="425"/>
      <c r="KWC56" s="425"/>
      <c r="KWD56" s="425"/>
      <c r="KWE56" s="140"/>
      <c r="KWF56" s="140"/>
      <c r="KWG56" s="144"/>
      <c r="KWH56" s="141"/>
      <c r="KWI56" s="140"/>
      <c r="KWJ56" s="425"/>
      <c r="KWK56" s="425"/>
      <c r="KWL56" s="425"/>
      <c r="KWM56" s="140"/>
      <c r="KWN56" s="140"/>
      <c r="KWO56" s="144"/>
      <c r="KWP56" s="141"/>
      <c r="KWQ56" s="140"/>
      <c r="KWR56" s="425"/>
      <c r="KWS56" s="425"/>
      <c r="KWT56" s="425"/>
      <c r="KWU56" s="140"/>
      <c r="KWV56" s="140"/>
      <c r="KWW56" s="144"/>
      <c r="KWX56" s="141"/>
      <c r="KWY56" s="140"/>
      <c r="KWZ56" s="425"/>
      <c r="KXA56" s="425"/>
      <c r="KXB56" s="425"/>
      <c r="KXC56" s="140"/>
      <c r="KXD56" s="140"/>
      <c r="KXE56" s="144"/>
      <c r="KXF56" s="141"/>
      <c r="KXG56" s="140"/>
      <c r="KXH56" s="425"/>
      <c r="KXI56" s="425"/>
      <c r="KXJ56" s="425"/>
      <c r="KXK56" s="140"/>
      <c r="KXL56" s="140"/>
      <c r="KXM56" s="144"/>
      <c r="KXN56" s="141"/>
      <c r="KXO56" s="140"/>
      <c r="KXP56" s="425"/>
      <c r="KXQ56" s="425"/>
      <c r="KXR56" s="425"/>
      <c r="KXS56" s="140"/>
      <c r="KXT56" s="140"/>
      <c r="KXU56" s="144"/>
      <c r="KXV56" s="141"/>
      <c r="KXW56" s="140"/>
      <c r="KXX56" s="425"/>
      <c r="KXY56" s="425"/>
      <c r="KXZ56" s="425"/>
      <c r="KYA56" s="140"/>
      <c r="KYB56" s="140"/>
      <c r="KYC56" s="144"/>
      <c r="KYD56" s="141"/>
      <c r="KYE56" s="140"/>
      <c r="KYF56" s="425"/>
      <c r="KYG56" s="425"/>
      <c r="KYH56" s="425"/>
      <c r="KYI56" s="140"/>
      <c r="KYJ56" s="140"/>
      <c r="KYK56" s="144"/>
      <c r="KYL56" s="141"/>
      <c r="KYM56" s="140"/>
      <c r="KYN56" s="425"/>
      <c r="KYO56" s="425"/>
      <c r="KYP56" s="425"/>
      <c r="KYQ56" s="140"/>
      <c r="KYR56" s="140"/>
      <c r="KYS56" s="144"/>
      <c r="KYT56" s="141"/>
      <c r="KYU56" s="140"/>
      <c r="KYV56" s="425"/>
      <c r="KYW56" s="425"/>
      <c r="KYX56" s="425"/>
      <c r="KYY56" s="140"/>
      <c r="KYZ56" s="140"/>
      <c r="KZA56" s="144"/>
      <c r="KZB56" s="141"/>
      <c r="KZC56" s="140"/>
      <c r="KZD56" s="425"/>
      <c r="KZE56" s="425"/>
      <c r="KZF56" s="425"/>
      <c r="KZG56" s="140"/>
      <c r="KZH56" s="140"/>
      <c r="KZI56" s="144"/>
      <c r="KZJ56" s="141"/>
      <c r="KZK56" s="140"/>
      <c r="KZL56" s="425"/>
      <c r="KZM56" s="425"/>
      <c r="KZN56" s="425"/>
      <c r="KZO56" s="140"/>
      <c r="KZP56" s="140"/>
      <c r="KZQ56" s="144"/>
      <c r="KZR56" s="141"/>
      <c r="KZS56" s="140"/>
      <c r="KZT56" s="425"/>
      <c r="KZU56" s="425"/>
      <c r="KZV56" s="425"/>
      <c r="KZW56" s="140"/>
      <c r="KZX56" s="140"/>
      <c r="KZY56" s="144"/>
      <c r="KZZ56" s="141"/>
      <c r="LAA56" s="140"/>
      <c r="LAB56" s="425"/>
      <c r="LAC56" s="425"/>
      <c r="LAD56" s="425"/>
      <c r="LAE56" s="140"/>
      <c r="LAF56" s="140"/>
      <c r="LAG56" s="144"/>
      <c r="LAH56" s="141"/>
      <c r="LAI56" s="140"/>
      <c r="LAJ56" s="425"/>
      <c r="LAK56" s="425"/>
      <c r="LAL56" s="425"/>
      <c r="LAM56" s="140"/>
      <c r="LAN56" s="140"/>
      <c r="LAO56" s="144"/>
      <c r="LAP56" s="141"/>
      <c r="LAQ56" s="140"/>
      <c r="LAR56" s="425"/>
      <c r="LAS56" s="425"/>
      <c r="LAT56" s="425"/>
      <c r="LAU56" s="140"/>
      <c r="LAV56" s="140"/>
      <c r="LAW56" s="144"/>
      <c r="LAX56" s="141"/>
      <c r="LAY56" s="140"/>
      <c r="LAZ56" s="425"/>
      <c r="LBA56" s="425"/>
      <c r="LBB56" s="425"/>
      <c r="LBC56" s="140"/>
      <c r="LBD56" s="140"/>
      <c r="LBE56" s="144"/>
      <c r="LBF56" s="141"/>
      <c r="LBG56" s="140"/>
      <c r="LBH56" s="425"/>
      <c r="LBI56" s="425"/>
      <c r="LBJ56" s="425"/>
      <c r="LBK56" s="140"/>
      <c r="LBL56" s="140"/>
      <c r="LBM56" s="144"/>
      <c r="LBN56" s="141"/>
      <c r="LBO56" s="140"/>
      <c r="LBP56" s="425"/>
      <c r="LBQ56" s="425"/>
      <c r="LBR56" s="425"/>
      <c r="LBS56" s="140"/>
      <c r="LBT56" s="140"/>
      <c r="LBU56" s="144"/>
      <c r="LBV56" s="141"/>
      <c r="LBW56" s="140"/>
      <c r="LBX56" s="425"/>
      <c r="LBY56" s="425"/>
      <c r="LBZ56" s="425"/>
      <c r="LCA56" s="140"/>
      <c r="LCB56" s="140"/>
      <c r="LCC56" s="144"/>
      <c r="LCD56" s="141"/>
      <c r="LCE56" s="140"/>
      <c r="LCF56" s="425"/>
      <c r="LCG56" s="425"/>
      <c r="LCH56" s="425"/>
      <c r="LCI56" s="140"/>
      <c r="LCJ56" s="140"/>
      <c r="LCK56" s="144"/>
      <c r="LCL56" s="141"/>
      <c r="LCM56" s="140"/>
      <c r="LCN56" s="425"/>
      <c r="LCO56" s="425"/>
      <c r="LCP56" s="425"/>
      <c r="LCQ56" s="140"/>
      <c r="LCR56" s="140"/>
      <c r="LCS56" s="144"/>
      <c r="LCT56" s="141"/>
      <c r="LCU56" s="140"/>
      <c r="LCV56" s="425"/>
      <c r="LCW56" s="425"/>
      <c r="LCX56" s="425"/>
      <c r="LCY56" s="140"/>
      <c r="LCZ56" s="140"/>
      <c r="LDA56" s="144"/>
      <c r="LDB56" s="141"/>
      <c r="LDC56" s="140"/>
      <c r="LDD56" s="425"/>
      <c r="LDE56" s="425"/>
      <c r="LDF56" s="425"/>
      <c r="LDG56" s="140"/>
      <c r="LDH56" s="140"/>
      <c r="LDI56" s="144"/>
      <c r="LDJ56" s="141"/>
      <c r="LDK56" s="140"/>
      <c r="LDL56" s="425"/>
      <c r="LDM56" s="425"/>
      <c r="LDN56" s="425"/>
      <c r="LDO56" s="140"/>
      <c r="LDP56" s="140"/>
      <c r="LDQ56" s="144"/>
      <c r="LDR56" s="141"/>
      <c r="LDS56" s="140"/>
      <c r="LDT56" s="425"/>
      <c r="LDU56" s="425"/>
      <c r="LDV56" s="425"/>
      <c r="LDW56" s="140"/>
      <c r="LDX56" s="140"/>
      <c r="LDY56" s="144"/>
      <c r="LDZ56" s="141"/>
      <c r="LEA56" s="140"/>
      <c r="LEB56" s="425"/>
      <c r="LEC56" s="425"/>
      <c r="LED56" s="425"/>
      <c r="LEE56" s="140"/>
      <c r="LEF56" s="140"/>
      <c r="LEG56" s="144"/>
      <c r="LEH56" s="141"/>
      <c r="LEI56" s="140"/>
      <c r="LEJ56" s="425"/>
      <c r="LEK56" s="425"/>
      <c r="LEL56" s="425"/>
      <c r="LEM56" s="140"/>
      <c r="LEN56" s="140"/>
      <c r="LEO56" s="144"/>
      <c r="LEP56" s="141"/>
      <c r="LEQ56" s="140"/>
      <c r="LER56" s="425"/>
      <c r="LES56" s="425"/>
      <c r="LET56" s="425"/>
      <c r="LEU56" s="140"/>
      <c r="LEV56" s="140"/>
      <c r="LEW56" s="144"/>
      <c r="LEX56" s="141"/>
      <c r="LEY56" s="140"/>
      <c r="LEZ56" s="425"/>
      <c r="LFA56" s="425"/>
      <c r="LFB56" s="425"/>
      <c r="LFC56" s="140"/>
      <c r="LFD56" s="140"/>
      <c r="LFE56" s="144"/>
      <c r="LFF56" s="141"/>
      <c r="LFG56" s="140"/>
      <c r="LFH56" s="425"/>
      <c r="LFI56" s="425"/>
      <c r="LFJ56" s="425"/>
      <c r="LFK56" s="140"/>
      <c r="LFL56" s="140"/>
      <c r="LFM56" s="144"/>
      <c r="LFN56" s="141"/>
      <c r="LFO56" s="140"/>
      <c r="LFP56" s="425"/>
      <c r="LFQ56" s="425"/>
      <c r="LFR56" s="425"/>
      <c r="LFS56" s="140"/>
      <c r="LFT56" s="140"/>
      <c r="LFU56" s="144"/>
      <c r="LFV56" s="141"/>
      <c r="LFW56" s="140"/>
      <c r="LFX56" s="425"/>
      <c r="LFY56" s="425"/>
      <c r="LFZ56" s="425"/>
      <c r="LGA56" s="140"/>
      <c r="LGB56" s="140"/>
      <c r="LGC56" s="144"/>
      <c r="LGD56" s="141"/>
      <c r="LGE56" s="140"/>
      <c r="LGF56" s="425"/>
      <c r="LGG56" s="425"/>
      <c r="LGH56" s="425"/>
      <c r="LGI56" s="140"/>
      <c r="LGJ56" s="140"/>
      <c r="LGK56" s="144"/>
      <c r="LGL56" s="141"/>
      <c r="LGM56" s="140"/>
      <c r="LGN56" s="425"/>
      <c r="LGO56" s="425"/>
      <c r="LGP56" s="425"/>
      <c r="LGQ56" s="140"/>
      <c r="LGR56" s="140"/>
      <c r="LGS56" s="144"/>
      <c r="LGT56" s="141"/>
      <c r="LGU56" s="140"/>
      <c r="LGV56" s="425"/>
      <c r="LGW56" s="425"/>
      <c r="LGX56" s="425"/>
      <c r="LGY56" s="140"/>
      <c r="LGZ56" s="140"/>
      <c r="LHA56" s="144"/>
      <c r="LHB56" s="141"/>
      <c r="LHC56" s="140"/>
      <c r="LHD56" s="425"/>
      <c r="LHE56" s="425"/>
      <c r="LHF56" s="425"/>
      <c r="LHG56" s="140"/>
      <c r="LHH56" s="140"/>
      <c r="LHI56" s="144"/>
      <c r="LHJ56" s="141"/>
      <c r="LHK56" s="140"/>
      <c r="LHL56" s="425"/>
      <c r="LHM56" s="425"/>
      <c r="LHN56" s="425"/>
      <c r="LHO56" s="140"/>
      <c r="LHP56" s="140"/>
      <c r="LHQ56" s="144"/>
      <c r="LHR56" s="141"/>
      <c r="LHS56" s="140"/>
      <c r="LHT56" s="425"/>
      <c r="LHU56" s="425"/>
      <c r="LHV56" s="425"/>
      <c r="LHW56" s="140"/>
      <c r="LHX56" s="140"/>
      <c r="LHY56" s="144"/>
      <c r="LHZ56" s="141"/>
      <c r="LIA56" s="140"/>
      <c r="LIB56" s="425"/>
      <c r="LIC56" s="425"/>
      <c r="LID56" s="425"/>
      <c r="LIE56" s="140"/>
      <c r="LIF56" s="140"/>
      <c r="LIG56" s="144"/>
      <c r="LIH56" s="141"/>
      <c r="LII56" s="140"/>
      <c r="LIJ56" s="425"/>
      <c r="LIK56" s="425"/>
      <c r="LIL56" s="425"/>
      <c r="LIM56" s="140"/>
      <c r="LIN56" s="140"/>
      <c r="LIO56" s="144"/>
      <c r="LIP56" s="141"/>
      <c r="LIQ56" s="140"/>
      <c r="LIR56" s="425"/>
      <c r="LIS56" s="425"/>
      <c r="LIT56" s="425"/>
      <c r="LIU56" s="140"/>
      <c r="LIV56" s="140"/>
      <c r="LIW56" s="144"/>
      <c r="LIX56" s="141"/>
      <c r="LIY56" s="140"/>
      <c r="LIZ56" s="425"/>
      <c r="LJA56" s="425"/>
      <c r="LJB56" s="425"/>
      <c r="LJC56" s="140"/>
      <c r="LJD56" s="140"/>
      <c r="LJE56" s="144"/>
      <c r="LJF56" s="141"/>
      <c r="LJG56" s="140"/>
      <c r="LJH56" s="425"/>
      <c r="LJI56" s="425"/>
      <c r="LJJ56" s="425"/>
      <c r="LJK56" s="140"/>
      <c r="LJL56" s="140"/>
      <c r="LJM56" s="144"/>
      <c r="LJN56" s="141"/>
      <c r="LJO56" s="140"/>
      <c r="LJP56" s="425"/>
      <c r="LJQ56" s="425"/>
      <c r="LJR56" s="425"/>
      <c r="LJS56" s="140"/>
      <c r="LJT56" s="140"/>
      <c r="LJU56" s="144"/>
      <c r="LJV56" s="141"/>
      <c r="LJW56" s="140"/>
      <c r="LJX56" s="425"/>
      <c r="LJY56" s="425"/>
      <c r="LJZ56" s="425"/>
      <c r="LKA56" s="140"/>
      <c r="LKB56" s="140"/>
      <c r="LKC56" s="144"/>
      <c r="LKD56" s="141"/>
      <c r="LKE56" s="140"/>
      <c r="LKF56" s="425"/>
      <c r="LKG56" s="425"/>
      <c r="LKH56" s="425"/>
      <c r="LKI56" s="140"/>
      <c r="LKJ56" s="140"/>
      <c r="LKK56" s="144"/>
      <c r="LKL56" s="141"/>
      <c r="LKM56" s="140"/>
      <c r="LKN56" s="425"/>
      <c r="LKO56" s="425"/>
      <c r="LKP56" s="425"/>
      <c r="LKQ56" s="140"/>
      <c r="LKR56" s="140"/>
      <c r="LKS56" s="144"/>
      <c r="LKT56" s="141"/>
      <c r="LKU56" s="140"/>
      <c r="LKV56" s="425"/>
      <c r="LKW56" s="425"/>
      <c r="LKX56" s="425"/>
      <c r="LKY56" s="140"/>
      <c r="LKZ56" s="140"/>
      <c r="LLA56" s="144"/>
      <c r="LLB56" s="141"/>
      <c r="LLC56" s="140"/>
      <c r="LLD56" s="425"/>
      <c r="LLE56" s="425"/>
      <c r="LLF56" s="425"/>
      <c r="LLG56" s="140"/>
      <c r="LLH56" s="140"/>
      <c r="LLI56" s="144"/>
      <c r="LLJ56" s="141"/>
      <c r="LLK56" s="140"/>
      <c r="LLL56" s="425"/>
      <c r="LLM56" s="425"/>
      <c r="LLN56" s="425"/>
      <c r="LLO56" s="140"/>
      <c r="LLP56" s="140"/>
      <c r="LLQ56" s="144"/>
      <c r="LLR56" s="141"/>
      <c r="LLS56" s="140"/>
      <c r="LLT56" s="425"/>
      <c r="LLU56" s="425"/>
      <c r="LLV56" s="425"/>
      <c r="LLW56" s="140"/>
      <c r="LLX56" s="140"/>
      <c r="LLY56" s="144"/>
      <c r="LLZ56" s="141"/>
      <c r="LMA56" s="140"/>
      <c r="LMB56" s="425"/>
      <c r="LMC56" s="425"/>
      <c r="LMD56" s="425"/>
      <c r="LME56" s="140"/>
      <c r="LMF56" s="140"/>
      <c r="LMG56" s="144"/>
      <c r="LMH56" s="141"/>
      <c r="LMI56" s="140"/>
      <c r="LMJ56" s="425"/>
      <c r="LMK56" s="425"/>
      <c r="LML56" s="425"/>
      <c r="LMM56" s="140"/>
      <c r="LMN56" s="140"/>
      <c r="LMO56" s="144"/>
      <c r="LMP56" s="141"/>
      <c r="LMQ56" s="140"/>
      <c r="LMR56" s="425"/>
      <c r="LMS56" s="425"/>
      <c r="LMT56" s="425"/>
      <c r="LMU56" s="140"/>
      <c r="LMV56" s="140"/>
      <c r="LMW56" s="144"/>
      <c r="LMX56" s="141"/>
      <c r="LMY56" s="140"/>
      <c r="LMZ56" s="425"/>
      <c r="LNA56" s="425"/>
      <c r="LNB56" s="425"/>
      <c r="LNC56" s="140"/>
      <c r="LND56" s="140"/>
      <c r="LNE56" s="144"/>
      <c r="LNF56" s="141"/>
      <c r="LNG56" s="140"/>
      <c r="LNH56" s="425"/>
      <c r="LNI56" s="425"/>
      <c r="LNJ56" s="425"/>
      <c r="LNK56" s="140"/>
      <c r="LNL56" s="140"/>
      <c r="LNM56" s="144"/>
      <c r="LNN56" s="141"/>
      <c r="LNO56" s="140"/>
      <c r="LNP56" s="425"/>
      <c r="LNQ56" s="425"/>
      <c r="LNR56" s="425"/>
      <c r="LNS56" s="140"/>
      <c r="LNT56" s="140"/>
      <c r="LNU56" s="144"/>
      <c r="LNV56" s="141"/>
      <c r="LNW56" s="140"/>
      <c r="LNX56" s="425"/>
      <c r="LNY56" s="425"/>
      <c r="LNZ56" s="425"/>
      <c r="LOA56" s="140"/>
      <c r="LOB56" s="140"/>
      <c r="LOC56" s="144"/>
      <c r="LOD56" s="141"/>
      <c r="LOE56" s="140"/>
      <c r="LOF56" s="425"/>
      <c r="LOG56" s="425"/>
      <c r="LOH56" s="425"/>
      <c r="LOI56" s="140"/>
      <c r="LOJ56" s="140"/>
      <c r="LOK56" s="144"/>
      <c r="LOL56" s="141"/>
      <c r="LOM56" s="140"/>
      <c r="LON56" s="425"/>
      <c r="LOO56" s="425"/>
      <c r="LOP56" s="425"/>
      <c r="LOQ56" s="140"/>
      <c r="LOR56" s="140"/>
      <c r="LOS56" s="144"/>
      <c r="LOT56" s="141"/>
      <c r="LOU56" s="140"/>
      <c r="LOV56" s="425"/>
      <c r="LOW56" s="425"/>
      <c r="LOX56" s="425"/>
      <c r="LOY56" s="140"/>
      <c r="LOZ56" s="140"/>
      <c r="LPA56" s="144"/>
      <c r="LPB56" s="141"/>
      <c r="LPC56" s="140"/>
      <c r="LPD56" s="425"/>
      <c r="LPE56" s="425"/>
      <c r="LPF56" s="425"/>
      <c r="LPG56" s="140"/>
      <c r="LPH56" s="140"/>
      <c r="LPI56" s="144"/>
      <c r="LPJ56" s="141"/>
      <c r="LPK56" s="140"/>
      <c r="LPL56" s="425"/>
      <c r="LPM56" s="425"/>
      <c r="LPN56" s="425"/>
      <c r="LPO56" s="140"/>
      <c r="LPP56" s="140"/>
      <c r="LPQ56" s="144"/>
      <c r="LPR56" s="141"/>
      <c r="LPS56" s="140"/>
      <c r="LPT56" s="425"/>
      <c r="LPU56" s="425"/>
      <c r="LPV56" s="425"/>
      <c r="LPW56" s="140"/>
      <c r="LPX56" s="140"/>
      <c r="LPY56" s="144"/>
      <c r="LPZ56" s="141"/>
      <c r="LQA56" s="140"/>
      <c r="LQB56" s="425"/>
      <c r="LQC56" s="425"/>
      <c r="LQD56" s="425"/>
      <c r="LQE56" s="140"/>
      <c r="LQF56" s="140"/>
      <c r="LQG56" s="144"/>
      <c r="LQH56" s="141"/>
      <c r="LQI56" s="140"/>
      <c r="LQJ56" s="425"/>
      <c r="LQK56" s="425"/>
      <c r="LQL56" s="425"/>
      <c r="LQM56" s="140"/>
      <c r="LQN56" s="140"/>
      <c r="LQO56" s="144"/>
      <c r="LQP56" s="141"/>
      <c r="LQQ56" s="140"/>
      <c r="LQR56" s="425"/>
      <c r="LQS56" s="425"/>
      <c r="LQT56" s="425"/>
      <c r="LQU56" s="140"/>
      <c r="LQV56" s="140"/>
      <c r="LQW56" s="144"/>
      <c r="LQX56" s="141"/>
      <c r="LQY56" s="140"/>
      <c r="LQZ56" s="425"/>
      <c r="LRA56" s="425"/>
      <c r="LRB56" s="425"/>
      <c r="LRC56" s="140"/>
      <c r="LRD56" s="140"/>
      <c r="LRE56" s="144"/>
      <c r="LRF56" s="141"/>
      <c r="LRG56" s="140"/>
      <c r="LRH56" s="425"/>
      <c r="LRI56" s="425"/>
      <c r="LRJ56" s="425"/>
      <c r="LRK56" s="140"/>
      <c r="LRL56" s="140"/>
      <c r="LRM56" s="144"/>
      <c r="LRN56" s="141"/>
      <c r="LRO56" s="140"/>
      <c r="LRP56" s="425"/>
      <c r="LRQ56" s="425"/>
      <c r="LRR56" s="425"/>
      <c r="LRS56" s="140"/>
      <c r="LRT56" s="140"/>
      <c r="LRU56" s="144"/>
      <c r="LRV56" s="141"/>
      <c r="LRW56" s="140"/>
      <c r="LRX56" s="425"/>
      <c r="LRY56" s="425"/>
      <c r="LRZ56" s="425"/>
      <c r="LSA56" s="140"/>
      <c r="LSB56" s="140"/>
      <c r="LSC56" s="144"/>
      <c r="LSD56" s="141"/>
      <c r="LSE56" s="140"/>
      <c r="LSF56" s="425"/>
      <c r="LSG56" s="425"/>
      <c r="LSH56" s="425"/>
      <c r="LSI56" s="140"/>
      <c r="LSJ56" s="140"/>
      <c r="LSK56" s="144"/>
      <c r="LSL56" s="141"/>
      <c r="LSM56" s="140"/>
      <c r="LSN56" s="425"/>
      <c r="LSO56" s="425"/>
      <c r="LSP56" s="425"/>
      <c r="LSQ56" s="140"/>
      <c r="LSR56" s="140"/>
      <c r="LSS56" s="144"/>
      <c r="LST56" s="141"/>
      <c r="LSU56" s="140"/>
      <c r="LSV56" s="425"/>
      <c r="LSW56" s="425"/>
      <c r="LSX56" s="425"/>
      <c r="LSY56" s="140"/>
      <c r="LSZ56" s="140"/>
      <c r="LTA56" s="144"/>
      <c r="LTB56" s="141"/>
      <c r="LTC56" s="140"/>
      <c r="LTD56" s="425"/>
      <c r="LTE56" s="425"/>
      <c r="LTF56" s="425"/>
      <c r="LTG56" s="140"/>
      <c r="LTH56" s="140"/>
      <c r="LTI56" s="144"/>
      <c r="LTJ56" s="141"/>
      <c r="LTK56" s="140"/>
      <c r="LTL56" s="425"/>
      <c r="LTM56" s="425"/>
      <c r="LTN56" s="425"/>
      <c r="LTO56" s="140"/>
      <c r="LTP56" s="140"/>
      <c r="LTQ56" s="144"/>
      <c r="LTR56" s="141"/>
      <c r="LTS56" s="140"/>
      <c r="LTT56" s="425"/>
      <c r="LTU56" s="425"/>
      <c r="LTV56" s="425"/>
      <c r="LTW56" s="140"/>
      <c r="LTX56" s="140"/>
      <c r="LTY56" s="144"/>
      <c r="LTZ56" s="141"/>
      <c r="LUA56" s="140"/>
      <c r="LUB56" s="425"/>
      <c r="LUC56" s="425"/>
      <c r="LUD56" s="425"/>
      <c r="LUE56" s="140"/>
      <c r="LUF56" s="140"/>
      <c r="LUG56" s="144"/>
      <c r="LUH56" s="141"/>
      <c r="LUI56" s="140"/>
      <c r="LUJ56" s="425"/>
      <c r="LUK56" s="425"/>
      <c r="LUL56" s="425"/>
      <c r="LUM56" s="140"/>
      <c r="LUN56" s="140"/>
      <c r="LUO56" s="144"/>
      <c r="LUP56" s="141"/>
      <c r="LUQ56" s="140"/>
      <c r="LUR56" s="425"/>
      <c r="LUS56" s="425"/>
      <c r="LUT56" s="425"/>
      <c r="LUU56" s="140"/>
      <c r="LUV56" s="140"/>
      <c r="LUW56" s="144"/>
      <c r="LUX56" s="141"/>
      <c r="LUY56" s="140"/>
      <c r="LUZ56" s="425"/>
      <c r="LVA56" s="425"/>
      <c r="LVB56" s="425"/>
      <c r="LVC56" s="140"/>
      <c r="LVD56" s="140"/>
      <c r="LVE56" s="144"/>
      <c r="LVF56" s="141"/>
      <c r="LVG56" s="140"/>
      <c r="LVH56" s="425"/>
      <c r="LVI56" s="425"/>
      <c r="LVJ56" s="425"/>
      <c r="LVK56" s="140"/>
      <c r="LVL56" s="140"/>
      <c r="LVM56" s="144"/>
      <c r="LVN56" s="141"/>
      <c r="LVO56" s="140"/>
      <c r="LVP56" s="425"/>
      <c r="LVQ56" s="425"/>
      <c r="LVR56" s="425"/>
      <c r="LVS56" s="140"/>
      <c r="LVT56" s="140"/>
      <c r="LVU56" s="144"/>
      <c r="LVV56" s="141"/>
      <c r="LVW56" s="140"/>
      <c r="LVX56" s="425"/>
      <c r="LVY56" s="425"/>
      <c r="LVZ56" s="425"/>
      <c r="LWA56" s="140"/>
      <c r="LWB56" s="140"/>
      <c r="LWC56" s="144"/>
      <c r="LWD56" s="141"/>
      <c r="LWE56" s="140"/>
      <c r="LWF56" s="425"/>
      <c r="LWG56" s="425"/>
      <c r="LWH56" s="425"/>
      <c r="LWI56" s="140"/>
      <c r="LWJ56" s="140"/>
      <c r="LWK56" s="144"/>
      <c r="LWL56" s="141"/>
      <c r="LWM56" s="140"/>
      <c r="LWN56" s="425"/>
      <c r="LWO56" s="425"/>
      <c r="LWP56" s="425"/>
      <c r="LWQ56" s="140"/>
      <c r="LWR56" s="140"/>
      <c r="LWS56" s="144"/>
      <c r="LWT56" s="141"/>
      <c r="LWU56" s="140"/>
      <c r="LWV56" s="425"/>
      <c r="LWW56" s="425"/>
      <c r="LWX56" s="425"/>
      <c r="LWY56" s="140"/>
      <c r="LWZ56" s="140"/>
      <c r="LXA56" s="144"/>
      <c r="LXB56" s="141"/>
      <c r="LXC56" s="140"/>
      <c r="LXD56" s="425"/>
      <c r="LXE56" s="425"/>
      <c r="LXF56" s="425"/>
      <c r="LXG56" s="140"/>
      <c r="LXH56" s="140"/>
      <c r="LXI56" s="144"/>
      <c r="LXJ56" s="141"/>
      <c r="LXK56" s="140"/>
      <c r="LXL56" s="425"/>
      <c r="LXM56" s="425"/>
      <c r="LXN56" s="425"/>
      <c r="LXO56" s="140"/>
      <c r="LXP56" s="140"/>
      <c r="LXQ56" s="144"/>
      <c r="LXR56" s="141"/>
      <c r="LXS56" s="140"/>
      <c r="LXT56" s="425"/>
      <c r="LXU56" s="425"/>
      <c r="LXV56" s="425"/>
      <c r="LXW56" s="140"/>
      <c r="LXX56" s="140"/>
      <c r="LXY56" s="144"/>
      <c r="LXZ56" s="141"/>
      <c r="LYA56" s="140"/>
      <c r="LYB56" s="425"/>
      <c r="LYC56" s="425"/>
      <c r="LYD56" s="425"/>
      <c r="LYE56" s="140"/>
      <c r="LYF56" s="140"/>
      <c r="LYG56" s="144"/>
      <c r="LYH56" s="141"/>
      <c r="LYI56" s="140"/>
      <c r="LYJ56" s="425"/>
      <c r="LYK56" s="425"/>
      <c r="LYL56" s="425"/>
      <c r="LYM56" s="140"/>
      <c r="LYN56" s="140"/>
      <c r="LYO56" s="144"/>
      <c r="LYP56" s="141"/>
      <c r="LYQ56" s="140"/>
      <c r="LYR56" s="425"/>
      <c r="LYS56" s="425"/>
      <c r="LYT56" s="425"/>
      <c r="LYU56" s="140"/>
      <c r="LYV56" s="140"/>
      <c r="LYW56" s="144"/>
      <c r="LYX56" s="141"/>
      <c r="LYY56" s="140"/>
      <c r="LYZ56" s="425"/>
      <c r="LZA56" s="425"/>
      <c r="LZB56" s="425"/>
      <c r="LZC56" s="140"/>
      <c r="LZD56" s="140"/>
      <c r="LZE56" s="144"/>
      <c r="LZF56" s="141"/>
      <c r="LZG56" s="140"/>
      <c r="LZH56" s="425"/>
      <c r="LZI56" s="425"/>
      <c r="LZJ56" s="425"/>
      <c r="LZK56" s="140"/>
      <c r="LZL56" s="140"/>
      <c r="LZM56" s="144"/>
      <c r="LZN56" s="141"/>
      <c r="LZO56" s="140"/>
      <c r="LZP56" s="425"/>
      <c r="LZQ56" s="425"/>
      <c r="LZR56" s="425"/>
      <c r="LZS56" s="140"/>
      <c r="LZT56" s="140"/>
      <c r="LZU56" s="144"/>
      <c r="LZV56" s="141"/>
      <c r="LZW56" s="140"/>
      <c r="LZX56" s="425"/>
      <c r="LZY56" s="425"/>
      <c r="LZZ56" s="425"/>
      <c r="MAA56" s="140"/>
      <c r="MAB56" s="140"/>
      <c r="MAC56" s="144"/>
      <c r="MAD56" s="141"/>
      <c r="MAE56" s="140"/>
      <c r="MAF56" s="425"/>
      <c r="MAG56" s="425"/>
      <c r="MAH56" s="425"/>
      <c r="MAI56" s="140"/>
      <c r="MAJ56" s="140"/>
      <c r="MAK56" s="144"/>
      <c r="MAL56" s="141"/>
      <c r="MAM56" s="140"/>
      <c r="MAN56" s="425"/>
      <c r="MAO56" s="425"/>
      <c r="MAP56" s="425"/>
      <c r="MAQ56" s="140"/>
      <c r="MAR56" s="140"/>
      <c r="MAS56" s="144"/>
      <c r="MAT56" s="141"/>
      <c r="MAU56" s="140"/>
      <c r="MAV56" s="425"/>
      <c r="MAW56" s="425"/>
      <c r="MAX56" s="425"/>
      <c r="MAY56" s="140"/>
      <c r="MAZ56" s="140"/>
      <c r="MBA56" s="144"/>
      <c r="MBB56" s="141"/>
      <c r="MBC56" s="140"/>
      <c r="MBD56" s="425"/>
      <c r="MBE56" s="425"/>
      <c r="MBF56" s="425"/>
      <c r="MBG56" s="140"/>
      <c r="MBH56" s="140"/>
      <c r="MBI56" s="144"/>
      <c r="MBJ56" s="141"/>
      <c r="MBK56" s="140"/>
      <c r="MBL56" s="425"/>
      <c r="MBM56" s="425"/>
      <c r="MBN56" s="425"/>
      <c r="MBO56" s="140"/>
      <c r="MBP56" s="140"/>
      <c r="MBQ56" s="144"/>
      <c r="MBR56" s="141"/>
      <c r="MBS56" s="140"/>
      <c r="MBT56" s="425"/>
      <c r="MBU56" s="425"/>
      <c r="MBV56" s="425"/>
      <c r="MBW56" s="140"/>
      <c r="MBX56" s="140"/>
      <c r="MBY56" s="144"/>
      <c r="MBZ56" s="141"/>
      <c r="MCA56" s="140"/>
      <c r="MCB56" s="425"/>
      <c r="MCC56" s="425"/>
      <c r="MCD56" s="425"/>
      <c r="MCE56" s="140"/>
      <c r="MCF56" s="140"/>
      <c r="MCG56" s="144"/>
      <c r="MCH56" s="141"/>
      <c r="MCI56" s="140"/>
      <c r="MCJ56" s="425"/>
      <c r="MCK56" s="425"/>
      <c r="MCL56" s="425"/>
      <c r="MCM56" s="140"/>
      <c r="MCN56" s="140"/>
      <c r="MCO56" s="144"/>
      <c r="MCP56" s="141"/>
      <c r="MCQ56" s="140"/>
      <c r="MCR56" s="425"/>
      <c r="MCS56" s="425"/>
      <c r="MCT56" s="425"/>
      <c r="MCU56" s="140"/>
      <c r="MCV56" s="140"/>
      <c r="MCW56" s="144"/>
      <c r="MCX56" s="141"/>
      <c r="MCY56" s="140"/>
      <c r="MCZ56" s="425"/>
      <c r="MDA56" s="425"/>
      <c r="MDB56" s="425"/>
      <c r="MDC56" s="140"/>
      <c r="MDD56" s="140"/>
      <c r="MDE56" s="144"/>
      <c r="MDF56" s="141"/>
      <c r="MDG56" s="140"/>
      <c r="MDH56" s="425"/>
      <c r="MDI56" s="425"/>
      <c r="MDJ56" s="425"/>
      <c r="MDK56" s="140"/>
      <c r="MDL56" s="140"/>
      <c r="MDM56" s="144"/>
      <c r="MDN56" s="141"/>
      <c r="MDO56" s="140"/>
      <c r="MDP56" s="425"/>
      <c r="MDQ56" s="425"/>
      <c r="MDR56" s="425"/>
      <c r="MDS56" s="140"/>
      <c r="MDT56" s="140"/>
      <c r="MDU56" s="144"/>
      <c r="MDV56" s="141"/>
      <c r="MDW56" s="140"/>
      <c r="MDX56" s="425"/>
      <c r="MDY56" s="425"/>
      <c r="MDZ56" s="425"/>
      <c r="MEA56" s="140"/>
      <c r="MEB56" s="140"/>
      <c r="MEC56" s="144"/>
      <c r="MED56" s="141"/>
      <c r="MEE56" s="140"/>
      <c r="MEF56" s="425"/>
      <c r="MEG56" s="425"/>
      <c r="MEH56" s="425"/>
      <c r="MEI56" s="140"/>
      <c r="MEJ56" s="140"/>
      <c r="MEK56" s="144"/>
      <c r="MEL56" s="141"/>
      <c r="MEM56" s="140"/>
      <c r="MEN56" s="425"/>
      <c r="MEO56" s="425"/>
      <c r="MEP56" s="425"/>
      <c r="MEQ56" s="140"/>
      <c r="MER56" s="140"/>
      <c r="MES56" s="144"/>
      <c r="MET56" s="141"/>
      <c r="MEU56" s="140"/>
      <c r="MEV56" s="425"/>
      <c r="MEW56" s="425"/>
      <c r="MEX56" s="425"/>
      <c r="MEY56" s="140"/>
      <c r="MEZ56" s="140"/>
      <c r="MFA56" s="144"/>
      <c r="MFB56" s="141"/>
      <c r="MFC56" s="140"/>
      <c r="MFD56" s="425"/>
      <c r="MFE56" s="425"/>
      <c r="MFF56" s="425"/>
      <c r="MFG56" s="140"/>
      <c r="MFH56" s="140"/>
      <c r="MFI56" s="144"/>
      <c r="MFJ56" s="141"/>
      <c r="MFK56" s="140"/>
      <c r="MFL56" s="425"/>
      <c r="MFM56" s="425"/>
      <c r="MFN56" s="425"/>
      <c r="MFO56" s="140"/>
      <c r="MFP56" s="140"/>
      <c r="MFQ56" s="144"/>
      <c r="MFR56" s="141"/>
      <c r="MFS56" s="140"/>
      <c r="MFT56" s="425"/>
      <c r="MFU56" s="425"/>
      <c r="MFV56" s="425"/>
      <c r="MFW56" s="140"/>
      <c r="MFX56" s="140"/>
      <c r="MFY56" s="144"/>
      <c r="MFZ56" s="141"/>
      <c r="MGA56" s="140"/>
      <c r="MGB56" s="425"/>
      <c r="MGC56" s="425"/>
      <c r="MGD56" s="425"/>
      <c r="MGE56" s="140"/>
      <c r="MGF56" s="140"/>
      <c r="MGG56" s="144"/>
      <c r="MGH56" s="141"/>
      <c r="MGI56" s="140"/>
      <c r="MGJ56" s="425"/>
      <c r="MGK56" s="425"/>
      <c r="MGL56" s="425"/>
      <c r="MGM56" s="140"/>
      <c r="MGN56" s="140"/>
      <c r="MGO56" s="144"/>
      <c r="MGP56" s="141"/>
      <c r="MGQ56" s="140"/>
      <c r="MGR56" s="425"/>
      <c r="MGS56" s="425"/>
      <c r="MGT56" s="425"/>
      <c r="MGU56" s="140"/>
      <c r="MGV56" s="140"/>
      <c r="MGW56" s="144"/>
      <c r="MGX56" s="141"/>
      <c r="MGY56" s="140"/>
      <c r="MGZ56" s="425"/>
      <c r="MHA56" s="425"/>
      <c r="MHB56" s="425"/>
      <c r="MHC56" s="140"/>
      <c r="MHD56" s="140"/>
      <c r="MHE56" s="144"/>
      <c r="MHF56" s="141"/>
      <c r="MHG56" s="140"/>
      <c r="MHH56" s="425"/>
      <c r="MHI56" s="425"/>
      <c r="MHJ56" s="425"/>
      <c r="MHK56" s="140"/>
      <c r="MHL56" s="140"/>
      <c r="MHM56" s="144"/>
      <c r="MHN56" s="141"/>
      <c r="MHO56" s="140"/>
      <c r="MHP56" s="425"/>
      <c r="MHQ56" s="425"/>
      <c r="MHR56" s="425"/>
      <c r="MHS56" s="140"/>
      <c r="MHT56" s="140"/>
      <c r="MHU56" s="144"/>
      <c r="MHV56" s="141"/>
      <c r="MHW56" s="140"/>
      <c r="MHX56" s="425"/>
      <c r="MHY56" s="425"/>
      <c r="MHZ56" s="425"/>
      <c r="MIA56" s="140"/>
      <c r="MIB56" s="140"/>
      <c r="MIC56" s="144"/>
      <c r="MID56" s="141"/>
      <c r="MIE56" s="140"/>
      <c r="MIF56" s="425"/>
      <c r="MIG56" s="425"/>
      <c r="MIH56" s="425"/>
      <c r="MII56" s="140"/>
      <c r="MIJ56" s="140"/>
      <c r="MIK56" s="144"/>
      <c r="MIL56" s="141"/>
      <c r="MIM56" s="140"/>
      <c r="MIN56" s="425"/>
      <c r="MIO56" s="425"/>
      <c r="MIP56" s="425"/>
      <c r="MIQ56" s="140"/>
      <c r="MIR56" s="140"/>
      <c r="MIS56" s="144"/>
      <c r="MIT56" s="141"/>
      <c r="MIU56" s="140"/>
      <c r="MIV56" s="425"/>
      <c r="MIW56" s="425"/>
      <c r="MIX56" s="425"/>
      <c r="MIY56" s="140"/>
      <c r="MIZ56" s="140"/>
      <c r="MJA56" s="144"/>
      <c r="MJB56" s="141"/>
      <c r="MJC56" s="140"/>
      <c r="MJD56" s="425"/>
      <c r="MJE56" s="425"/>
      <c r="MJF56" s="425"/>
      <c r="MJG56" s="140"/>
      <c r="MJH56" s="140"/>
      <c r="MJI56" s="144"/>
      <c r="MJJ56" s="141"/>
      <c r="MJK56" s="140"/>
      <c r="MJL56" s="425"/>
      <c r="MJM56" s="425"/>
      <c r="MJN56" s="425"/>
      <c r="MJO56" s="140"/>
      <c r="MJP56" s="140"/>
      <c r="MJQ56" s="144"/>
      <c r="MJR56" s="141"/>
      <c r="MJS56" s="140"/>
      <c r="MJT56" s="425"/>
      <c r="MJU56" s="425"/>
      <c r="MJV56" s="425"/>
      <c r="MJW56" s="140"/>
      <c r="MJX56" s="140"/>
      <c r="MJY56" s="144"/>
      <c r="MJZ56" s="141"/>
      <c r="MKA56" s="140"/>
      <c r="MKB56" s="425"/>
      <c r="MKC56" s="425"/>
      <c r="MKD56" s="425"/>
      <c r="MKE56" s="140"/>
      <c r="MKF56" s="140"/>
      <c r="MKG56" s="144"/>
      <c r="MKH56" s="141"/>
      <c r="MKI56" s="140"/>
      <c r="MKJ56" s="425"/>
      <c r="MKK56" s="425"/>
      <c r="MKL56" s="425"/>
      <c r="MKM56" s="140"/>
      <c r="MKN56" s="140"/>
      <c r="MKO56" s="144"/>
      <c r="MKP56" s="141"/>
      <c r="MKQ56" s="140"/>
      <c r="MKR56" s="425"/>
      <c r="MKS56" s="425"/>
      <c r="MKT56" s="425"/>
      <c r="MKU56" s="140"/>
      <c r="MKV56" s="140"/>
      <c r="MKW56" s="144"/>
      <c r="MKX56" s="141"/>
      <c r="MKY56" s="140"/>
      <c r="MKZ56" s="425"/>
      <c r="MLA56" s="425"/>
      <c r="MLB56" s="425"/>
      <c r="MLC56" s="140"/>
      <c r="MLD56" s="140"/>
      <c r="MLE56" s="144"/>
      <c r="MLF56" s="141"/>
      <c r="MLG56" s="140"/>
      <c r="MLH56" s="425"/>
      <c r="MLI56" s="425"/>
      <c r="MLJ56" s="425"/>
      <c r="MLK56" s="140"/>
      <c r="MLL56" s="140"/>
      <c r="MLM56" s="144"/>
      <c r="MLN56" s="141"/>
      <c r="MLO56" s="140"/>
      <c r="MLP56" s="425"/>
      <c r="MLQ56" s="425"/>
      <c r="MLR56" s="425"/>
      <c r="MLS56" s="140"/>
      <c r="MLT56" s="140"/>
      <c r="MLU56" s="144"/>
      <c r="MLV56" s="141"/>
      <c r="MLW56" s="140"/>
      <c r="MLX56" s="425"/>
      <c r="MLY56" s="425"/>
      <c r="MLZ56" s="425"/>
      <c r="MMA56" s="140"/>
      <c r="MMB56" s="140"/>
      <c r="MMC56" s="144"/>
      <c r="MMD56" s="141"/>
      <c r="MME56" s="140"/>
      <c r="MMF56" s="425"/>
      <c r="MMG56" s="425"/>
      <c r="MMH56" s="425"/>
      <c r="MMI56" s="140"/>
      <c r="MMJ56" s="140"/>
      <c r="MMK56" s="144"/>
      <c r="MML56" s="141"/>
      <c r="MMM56" s="140"/>
      <c r="MMN56" s="425"/>
      <c r="MMO56" s="425"/>
      <c r="MMP56" s="425"/>
      <c r="MMQ56" s="140"/>
      <c r="MMR56" s="140"/>
      <c r="MMS56" s="144"/>
      <c r="MMT56" s="141"/>
      <c r="MMU56" s="140"/>
      <c r="MMV56" s="425"/>
      <c r="MMW56" s="425"/>
      <c r="MMX56" s="425"/>
      <c r="MMY56" s="140"/>
      <c r="MMZ56" s="140"/>
      <c r="MNA56" s="144"/>
      <c r="MNB56" s="141"/>
      <c r="MNC56" s="140"/>
      <c r="MND56" s="425"/>
      <c r="MNE56" s="425"/>
      <c r="MNF56" s="425"/>
      <c r="MNG56" s="140"/>
      <c r="MNH56" s="140"/>
      <c r="MNI56" s="144"/>
      <c r="MNJ56" s="141"/>
      <c r="MNK56" s="140"/>
      <c r="MNL56" s="425"/>
      <c r="MNM56" s="425"/>
      <c r="MNN56" s="425"/>
      <c r="MNO56" s="140"/>
      <c r="MNP56" s="140"/>
      <c r="MNQ56" s="144"/>
      <c r="MNR56" s="141"/>
      <c r="MNS56" s="140"/>
      <c r="MNT56" s="425"/>
      <c r="MNU56" s="425"/>
      <c r="MNV56" s="425"/>
      <c r="MNW56" s="140"/>
      <c r="MNX56" s="140"/>
      <c r="MNY56" s="144"/>
      <c r="MNZ56" s="141"/>
      <c r="MOA56" s="140"/>
      <c r="MOB56" s="425"/>
      <c r="MOC56" s="425"/>
      <c r="MOD56" s="425"/>
      <c r="MOE56" s="140"/>
      <c r="MOF56" s="140"/>
      <c r="MOG56" s="144"/>
      <c r="MOH56" s="141"/>
      <c r="MOI56" s="140"/>
      <c r="MOJ56" s="425"/>
      <c r="MOK56" s="425"/>
      <c r="MOL56" s="425"/>
      <c r="MOM56" s="140"/>
      <c r="MON56" s="140"/>
      <c r="MOO56" s="144"/>
      <c r="MOP56" s="141"/>
      <c r="MOQ56" s="140"/>
      <c r="MOR56" s="425"/>
      <c r="MOS56" s="425"/>
      <c r="MOT56" s="425"/>
      <c r="MOU56" s="140"/>
      <c r="MOV56" s="140"/>
      <c r="MOW56" s="144"/>
      <c r="MOX56" s="141"/>
      <c r="MOY56" s="140"/>
      <c r="MOZ56" s="425"/>
      <c r="MPA56" s="425"/>
      <c r="MPB56" s="425"/>
      <c r="MPC56" s="140"/>
      <c r="MPD56" s="140"/>
      <c r="MPE56" s="144"/>
      <c r="MPF56" s="141"/>
      <c r="MPG56" s="140"/>
      <c r="MPH56" s="425"/>
      <c r="MPI56" s="425"/>
      <c r="MPJ56" s="425"/>
      <c r="MPK56" s="140"/>
      <c r="MPL56" s="140"/>
      <c r="MPM56" s="144"/>
      <c r="MPN56" s="141"/>
      <c r="MPO56" s="140"/>
      <c r="MPP56" s="425"/>
      <c r="MPQ56" s="425"/>
      <c r="MPR56" s="425"/>
      <c r="MPS56" s="140"/>
      <c r="MPT56" s="140"/>
      <c r="MPU56" s="144"/>
      <c r="MPV56" s="141"/>
      <c r="MPW56" s="140"/>
      <c r="MPX56" s="425"/>
      <c r="MPY56" s="425"/>
      <c r="MPZ56" s="425"/>
      <c r="MQA56" s="140"/>
      <c r="MQB56" s="140"/>
      <c r="MQC56" s="144"/>
      <c r="MQD56" s="141"/>
      <c r="MQE56" s="140"/>
      <c r="MQF56" s="425"/>
      <c r="MQG56" s="425"/>
      <c r="MQH56" s="425"/>
      <c r="MQI56" s="140"/>
      <c r="MQJ56" s="140"/>
      <c r="MQK56" s="144"/>
      <c r="MQL56" s="141"/>
      <c r="MQM56" s="140"/>
      <c r="MQN56" s="425"/>
      <c r="MQO56" s="425"/>
      <c r="MQP56" s="425"/>
      <c r="MQQ56" s="140"/>
      <c r="MQR56" s="140"/>
      <c r="MQS56" s="144"/>
      <c r="MQT56" s="141"/>
      <c r="MQU56" s="140"/>
      <c r="MQV56" s="425"/>
      <c r="MQW56" s="425"/>
      <c r="MQX56" s="425"/>
      <c r="MQY56" s="140"/>
      <c r="MQZ56" s="140"/>
      <c r="MRA56" s="144"/>
      <c r="MRB56" s="141"/>
      <c r="MRC56" s="140"/>
      <c r="MRD56" s="425"/>
      <c r="MRE56" s="425"/>
      <c r="MRF56" s="425"/>
      <c r="MRG56" s="140"/>
      <c r="MRH56" s="140"/>
      <c r="MRI56" s="144"/>
      <c r="MRJ56" s="141"/>
      <c r="MRK56" s="140"/>
      <c r="MRL56" s="425"/>
      <c r="MRM56" s="425"/>
      <c r="MRN56" s="425"/>
      <c r="MRO56" s="140"/>
      <c r="MRP56" s="140"/>
      <c r="MRQ56" s="144"/>
      <c r="MRR56" s="141"/>
      <c r="MRS56" s="140"/>
      <c r="MRT56" s="425"/>
      <c r="MRU56" s="425"/>
      <c r="MRV56" s="425"/>
      <c r="MRW56" s="140"/>
      <c r="MRX56" s="140"/>
      <c r="MRY56" s="144"/>
      <c r="MRZ56" s="141"/>
      <c r="MSA56" s="140"/>
      <c r="MSB56" s="425"/>
      <c r="MSC56" s="425"/>
      <c r="MSD56" s="425"/>
      <c r="MSE56" s="140"/>
      <c r="MSF56" s="140"/>
      <c r="MSG56" s="144"/>
      <c r="MSH56" s="141"/>
      <c r="MSI56" s="140"/>
      <c r="MSJ56" s="425"/>
      <c r="MSK56" s="425"/>
      <c r="MSL56" s="425"/>
      <c r="MSM56" s="140"/>
      <c r="MSN56" s="140"/>
      <c r="MSO56" s="144"/>
      <c r="MSP56" s="141"/>
      <c r="MSQ56" s="140"/>
      <c r="MSR56" s="425"/>
      <c r="MSS56" s="425"/>
      <c r="MST56" s="425"/>
      <c r="MSU56" s="140"/>
      <c r="MSV56" s="140"/>
      <c r="MSW56" s="144"/>
      <c r="MSX56" s="141"/>
      <c r="MSY56" s="140"/>
      <c r="MSZ56" s="425"/>
      <c r="MTA56" s="425"/>
      <c r="MTB56" s="425"/>
      <c r="MTC56" s="140"/>
      <c r="MTD56" s="140"/>
      <c r="MTE56" s="144"/>
      <c r="MTF56" s="141"/>
      <c r="MTG56" s="140"/>
      <c r="MTH56" s="425"/>
      <c r="MTI56" s="425"/>
      <c r="MTJ56" s="425"/>
      <c r="MTK56" s="140"/>
      <c r="MTL56" s="140"/>
      <c r="MTM56" s="144"/>
      <c r="MTN56" s="141"/>
      <c r="MTO56" s="140"/>
      <c r="MTP56" s="425"/>
      <c r="MTQ56" s="425"/>
      <c r="MTR56" s="425"/>
      <c r="MTS56" s="140"/>
      <c r="MTT56" s="140"/>
      <c r="MTU56" s="144"/>
      <c r="MTV56" s="141"/>
      <c r="MTW56" s="140"/>
      <c r="MTX56" s="425"/>
      <c r="MTY56" s="425"/>
      <c r="MTZ56" s="425"/>
      <c r="MUA56" s="140"/>
      <c r="MUB56" s="140"/>
      <c r="MUC56" s="144"/>
      <c r="MUD56" s="141"/>
      <c r="MUE56" s="140"/>
      <c r="MUF56" s="425"/>
      <c r="MUG56" s="425"/>
      <c r="MUH56" s="425"/>
      <c r="MUI56" s="140"/>
      <c r="MUJ56" s="140"/>
      <c r="MUK56" s="144"/>
      <c r="MUL56" s="141"/>
      <c r="MUM56" s="140"/>
      <c r="MUN56" s="425"/>
      <c r="MUO56" s="425"/>
      <c r="MUP56" s="425"/>
      <c r="MUQ56" s="140"/>
      <c r="MUR56" s="140"/>
      <c r="MUS56" s="144"/>
      <c r="MUT56" s="141"/>
      <c r="MUU56" s="140"/>
      <c r="MUV56" s="425"/>
      <c r="MUW56" s="425"/>
      <c r="MUX56" s="425"/>
      <c r="MUY56" s="140"/>
      <c r="MUZ56" s="140"/>
      <c r="MVA56" s="144"/>
      <c r="MVB56" s="141"/>
      <c r="MVC56" s="140"/>
      <c r="MVD56" s="425"/>
      <c r="MVE56" s="425"/>
      <c r="MVF56" s="425"/>
      <c r="MVG56" s="140"/>
      <c r="MVH56" s="140"/>
      <c r="MVI56" s="144"/>
      <c r="MVJ56" s="141"/>
      <c r="MVK56" s="140"/>
      <c r="MVL56" s="425"/>
      <c r="MVM56" s="425"/>
      <c r="MVN56" s="425"/>
      <c r="MVO56" s="140"/>
      <c r="MVP56" s="140"/>
      <c r="MVQ56" s="144"/>
      <c r="MVR56" s="141"/>
      <c r="MVS56" s="140"/>
      <c r="MVT56" s="425"/>
      <c r="MVU56" s="425"/>
      <c r="MVV56" s="425"/>
      <c r="MVW56" s="140"/>
      <c r="MVX56" s="140"/>
      <c r="MVY56" s="144"/>
      <c r="MVZ56" s="141"/>
      <c r="MWA56" s="140"/>
      <c r="MWB56" s="425"/>
      <c r="MWC56" s="425"/>
      <c r="MWD56" s="425"/>
      <c r="MWE56" s="140"/>
      <c r="MWF56" s="140"/>
      <c r="MWG56" s="144"/>
      <c r="MWH56" s="141"/>
      <c r="MWI56" s="140"/>
      <c r="MWJ56" s="425"/>
      <c r="MWK56" s="425"/>
      <c r="MWL56" s="425"/>
      <c r="MWM56" s="140"/>
      <c r="MWN56" s="140"/>
      <c r="MWO56" s="144"/>
      <c r="MWP56" s="141"/>
      <c r="MWQ56" s="140"/>
      <c r="MWR56" s="425"/>
      <c r="MWS56" s="425"/>
      <c r="MWT56" s="425"/>
      <c r="MWU56" s="140"/>
      <c r="MWV56" s="140"/>
      <c r="MWW56" s="144"/>
      <c r="MWX56" s="141"/>
      <c r="MWY56" s="140"/>
      <c r="MWZ56" s="425"/>
      <c r="MXA56" s="425"/>
      <c r="MXB56" s="425"/>
      <c r="MXC56" s="140"/>
      <c r="MXD56" s="140"/>
      <c r="MXE56" s="144"/>
      <c r="MXF56" s="141"/>
      <c r="MXG56" s="140"/>
      <c r="MXH56" s="425"/>
      <c r="MXI56" s="425"/>
      <c r="MXJ56" s="425"/>
      <c r="MXK56" s="140"/>
      <c r="MXL56" s="140"/>
      <c r="MXM56" s="144"/>
      <c r="MXN56" s="141"/>
      <c r="MXO56" s="140"/>
      <c r="MXP56" s="425"/>
      <c r="MXQ56" s="425"/>
      <c r="MXR56" s="425"/>
      <c r="MXS56" s="140"/>
      <c r="MXT56" s="140"/>
      <c r="MXU56" s="144"/>
      <c r="MXV56" s="141"/>
      <c r="MXW56" s="140"/>
      <c r="MXX56" s="425"/>
      <c r="MXY56" s="425"/>
      <c r="MXZ56" s="425"/>
      <c r="MYA56" s="140"/>
      <c r="MYB56" s="140"/>
      <c r="MYC56" s="144"/>
      <c r="MYD56" s="141"/>
      <c r="MYE56" s="140"/>
      <c r="MYF56" s="425"/>
      <c r="MYG56" s="425"/>
      <c r="MYH56" s="425"/>
      <c r="MYI56" s="140"/>
      <c r="MYJ56" s="140"/>
      <c r="MYK56" s="144"/>
      <c r="MYL56" s="141"/>
      <c r="MYM56" s="140"/>
      <c r="MYN56" s="425"/>
      <c r="MYO56" s="425"/>
      <c r="MYP56" s="425"/>
      <c r="MYQ56" s="140"/>
      <c r="MYR56" s="140"/>
      <c r="MYS56" s="144"/>
      <c r="MYT56" s="141"/>
      <c r="MYU56" s="140"/>
      <c r="MYV56" s="425"/>
      <c r="MYW56" s="425"/>
      <c r="MYX56" s="425"/>
      <c r="MYY56" s="140"/>
      <c r="MYZ56" s="140"/>
      <c r="MZA56" s="144"/>
      <c r="MZB56" s="141"/>
      <c r="MZC56" s="140"/>
      <c r="MZD56" s="425"/>
      <c r="MZE56" s="425"/>
      <c r="MZF56" s="425"/>
      <c r="MZG56" s="140"/>
      <c r="MZH56" s="140"/>
      <c r="MZI56" s="144"/>
      <c r="MZJ56" s="141"/>
      <c r="MZK56" s="140"/>
      <c r="MZL56" s="425"/>
      <c r="MZM56" s="425"/>
      <c r="MZN56" s="425"/>
      <c r="MZO56" s="140"/>
      <c r="MZP56" s="140"/>
      <c r="MZQ56" s="144"/>
      <c r="MZR56" s="141"/>
      <c r="MZS56" s="140"/>
      <c r="MZT56" s="425"/>
      <c r="MZU56" s="425"/>
      <c r="MZV56" s="425"/>
      <c r="MZW56" s="140"/>
      <c r="MZX56" s="140"/>
      <c r="MZY56" s="144"/>
      <c r="MZZ56" s="141"/>
      <c r="NAA56" s="140"/>
      <c r="NAB56" s="425"/>
      <c r="NAC56" s="425"/>
      <c r="NAD56" s="425"/>
      <c r="NAE56" s="140"/>
      <c r="NAF56" s="140"/>
      <c r="NAG56" s="144"/>
      <c r="NAH56" s="141"/>
      <c r="NAI56" s="140"/>
      <c r="NAJ56" s="425"/>
      <c r="NAK56" s="425"/>
      <c r="NAL56" s="425"/>
      <c r="NAM56" s="140"/>
      <c r="NAN56" s="140"/>
      <c r="NAO56" s="144"/>
      <c r="NAP56" s="141"/>
      <c r="NAQ56" s="140"/>
      <c r="NAR56" s="425"/>
      <c r="NAS56" s="425"/>
      <c r="NAT56" s="425"/>
      <c r="NAU56" s="140"/>
      <c r="NAV56" s="140"/>
      <c r="NAW56" s="144"/>
      <c r="NAX56" s="141"/>
      <c r="NAY56" s="140"/>
      <c r="NAZ56" s="425"/>
      <c r="NBA56" s="425"/>
      <c r="NBB56" s="425"/>
      <c r="NBC56" s="140"/>
      <c r="NBD56" s="140"/>
      <c r="NBE56" s="144"/>
      <c r="NBF56" s="141"/>
      <c r="NBG56" s="140"/>
      <c r="NBH56" s="425"/>
      <c r="NBI56" s="425"/>
      <c r="NBJ56" s="425"/>
      <c r="NBK56" s="140"/>
      <c r="NBL56" s="140"/>
      <c r="NBM56" s="144"/>
      <c r="NBN56" s="141"/>
      <c r="NBO56" s="140"/>
      <c r="NBP56" s="425"/>
      <c r="NBQ56" s="425"/>
      <c r="NBR56" s="425"/>
      <c r="NBS56" s="140"/>
      <c r="NBT56" s="140"/>
      <c r="NBU56" s="144"/>
      <c r="NBV56" s="141"/>
      <c r="NBW56" s="140"/>
      <c r="NBX56" s="425"/>
      <c r="NBY56" s="425"/>
      <c r="NBZ56" s="425"/>
      <c r="NCA56" s="140"/>
      <c r="NCB56" s="140"/>
      <c r="NCC56" s="144"/>
      <c r="NCD56" s="141"/>
      <c r="NCE56" s="140"/>
      <c r="NCF56" s="425"/>
      <c r="NCG56" s="425"/>
      <c r="NCH56" s="425"/>
      <c r="NCI56" s="140"/>
      <c r="NCJ56" s="140"/>
      <c r="NCK56" s="144"/>
      <c r="NCL56" s="141"/>
      <c r="NCM56" s="140"/>
      <c r="NCN56" s="425"/>
      <c r="NCO56" s="425"/>
      <c r="NCP56" s="425"/>
      <c r="NCQ56" s="140"/>
      <c r="NCR56" s="140"/>
      <c r="NCS56" s="144"/>
      <c r="NCT56" s="141"/>
      <c r="NCU56" s="140"/>
      <c r="NCV56" s="425"/>
      <c r="NCW56" s="425"/>
      <c r="NCX56" s="425"/>
      <c r="NCY56" s="140"/>
      <c r="NCZ56" s="140"/>
      <c r="NDA56" s="144"/>
      <c r="NDB56" s="141"/>
      <c r="NDC56" s="140"/>
      <c r="NDD56" s="425"/>
      <c r="NDE56" s="425"/>
      <c r="NDF56" s="425"/>
      <c r="NDG56" s="140"/>
      <c r="NDH56" s="140"/>
      <c r="NDI56" s="144"/>
      <c r="NDJ56" s="141"/>
      <c r="NDK56" s="140"/>
      <c r="NDL56" s="425"/>
      <c r="NDM56" s="425"/>
      <c r="NDN56" s="425"/>
      <c r="NDO56" s="140"/>
      <c r="NDP56" s="140"/>
      <c r="NDQ56" s="144"/>
      <c r="NDR56" s="141"/>
      <c r="NDS56" s="140"/>
      <c r="NDT56" s="425"/>
      <c r="NDU56" s="425"/>
      <c r="NDV56" s="425"/>
      <c r="NDW56" s="140"/>
      <c r="NDX56" s="140"/>
      <c r="NDY56" s="144"/>
      <c r="NDZ56" s="141"/>
      <c r="NEA56" s="140"/>
      <c r="NEB56" s="425"/>
      <c r="NEC56" s="425"/>
      <c r="NED56" s="425"/>
      <c r="NEE56" s="140"/>
      <c r="NEF56" s="140"/>
      <c r="NEG56" s="144"/>
      <c r="NEH56" s="141"/>
      <c r="NEI56" s="140"/>
      <c r="NEJ56" s="425"/>
      <c r="NEK56" s="425"/>
      <c r="NEL56" s="425"/>
      <c r="NEM56" s="140"/>
      <c r="NEN56" s="140"/>
      <c r="NEO56" s="144"/>
      <c r="NEP56" s="141"/>
      <c r="NEQ56" s="140"/>
      <c r="NER56" s="425"/>
      <c r="NES56" s="425"/>
      <c r="NET56" s="425"/>
      <c r="NEU56" s="140"/>
      <c r="NEV56" s="140"/>
      <c r="NEW56" s="144"/>
      <c r="NEX56" s="141"/>
      <c r="NEY56" s="140"/>
      <c r="NEZ56" s="425"/>
      <c r="NFA56" s="425"/>
      <c r="NFB56" s="425"/>
      <c r="NFC56" s="140"/>
      <c r="NFD56" s="140"/>
      <c r="NFE56" s="144"/>
      <c r="NFF56" s="141"/>
      <c r="NFG56" s="140"/>
      <c r="NFH56" s="425"/>
      <c r="NFI56" s="425"/>
      <c r="NFJ56" s="425"/>
      <c r="NFK56" s="140"/>
      <c r="NFL56" s="140"/>
      <c r="NFM56" s="144"/>
      <c r="NFN56" s="141"/>
      <c r="NFO56" s="140"/>
      <c r="NFP56" s="425"/>
      <c r="NFQ56" s="425"/>
      <c r="NFR56" s="425"/>
      <c r="NFS56" s="140"/>
      <c r="NFT56" s="140"/>
      <c r="NFU56" s="144"/>
      <c r="NFV56" s="141"/>
      <c r="NFW56" s="140"/>
      <c r="NFX56" s="425"/>
      <c r="NFY56" s="425"/>
      <c r="NFZ56" s="425"/>
      <c r="NGA56" s="140"/>
      <c r="NGB56" s="140"/>
      <c r="NGC56" s="144"/>
      <c r="NGD56" s="141"/>
      <c r="NGE56" s="140"/>
      <c r="NGF56" s="425"/>
      <c r="NGG56" s="425"/>
      <c r="NGH56" s="425"/>
      <c r="NGI56" s="140"/>
      <c r="NGJ56" s="140"/>
      <c r="NGK56" s="144"/>
      <c r="NGL56" s="141"/>
      <c r="NGM56" s="140"/>
      <c r="NGN56" s="425"/>
      <c r="NGO56" s="425"/>
      <c r="NGP56" s="425"/>
      <c r="NGQ56" s="140"/>
      <c r="NGR56" s="140"/>
      <c r="NGS56" s="144"/>
      <c r="NGT56" s="141"/>
      <c r="NGU56" s="140"/>
      <c r="NGV56" s="425"/>
      <c r="NGW56" s="425"/>
      <c r="NGX56" s="425"/>
      <c r="NGY56" s="140"/>
      <c r="NGZ56" s="140"/>
      <c r="NHA56" s="144"/>
      <c r="NHB56" s="141"/>
      <c r="NHC56" s="140"/>
      <c r="NHD56" s="425"/>
      <c r="NHE56" s="425"/>
      <c r="NHF56" s="425"/>
      <c r="NHG56" s="140"/>
      <c r="NHH56" s="140"/>
      <c r="NHI56" s="144"/>
      <c r="NHJ56" s="141"/>
      <c r="NHK56" s="140"/>
      <c r="NHL56" s="425"/>
      <c r="NHM56" s="425"/>
      <c r="NHN56" s="425"/>
      <c r="NHO56" s="140"/>
      <c r="NHP56" s="140"/>
      <c r="NHQ56" s="144"/>
      <c r="NHR56" s="141"/>
      <c r="NHS56" s="140"/>
      <c r="NHT56" s="425"/>
      <c r="NHU56" s="425"/>
      <c r="NHV56" s="425"/>
      <c r="NHW56" s="140"/>
      <c r="NHX56" s="140"/>
      <c r="NHY56" s="144"/>
      <c r="NHZ56" s="141"/>
      <c r="NIA56" s="140"/>
      <c r="NIB56" s="425"/>
      <c r="NIC56" s="425"/>
      <c r="NID56" s="425"/>
      <c r="NIE56" s="140"/>
      <c r="NIF56" s="140"/>
      <c r="NIG56" s="144"/>
      <c r="NIH56" s="141"/>
      <c r="NII56" s="140"/>
      <c r="NIJ56" s="425"/>
      <c r="NIK56" s="425"/>
      <c r="NIL56" s="425"/>
      <c r="NIM56" s="140"/>
      <c r="NIN56" s="140"/>
      <c r="NIO56" s="144"/>
      <c r="NIP56" s="141"/>
      <c r="NIQ56" s="140"/>
      <c r="NIR56" s="425"/>
      <c r="NIS56" s="425"/>
      <c r="NIT56" s="425"/>
      <c r="NIU56" s="140"/>
      <c r="NIV56" s="140"/>
      <c r="NIW56" s="144"/>
      <c r="NIX56" s="141"/>
      <c r="NIY56" s="140"/>
      <c r="NIZ56" s="425"/>
      <c r="NJA56" s="425"/>
      <c r="NJB56" s="425"/>
      <c r="NJC56" s="140"/>
      <c r="NJD56" s="140"/>
      <c r="NJE56" s="144"/>
      <c r="NJF56" s="141"/>
      <c r="NJG56" s="140"/>
      <c r="NJH56" s="425"/>
      <c r="NJI56" s="425"/>
      <c r="NJJ56" s="425"/>
      <c r="NJK56" s="140"/>
      <c r="NJL56" s="140"/>
      <c r="NJM56" s="144"/>
      <c r="NJN56" s="141"/>
      <c r="NJO56" s="140"/>
      <c r="NJP56" s="425"/>
      <c r="NJQ56" s="425"/>
      <c r="NJR56" s="425"/>
      <c r="NJS56" s="140"/>
      <c r="NJT56" s="140"/>
      <c r="NJU56" s="144"/>
      <c r="NJV56" s="141"/>
      <c r="NJW56" s="140"/>
      <c r="NJX56" s="425"/>
      <c r="NJY56" s="425"/>
      <c r="NJZ56" s="425"/>
      <c r="NKA56" s="140"/>
      <c r="NKB56" s="140"/>
      <c r="NKC56" s="144"/>
      <c r="NKD56" s="141"/>
      <c r="NKE56" s="140"/>
      <c r="NKF56" s="425"/>
      <c r="NKG56" s="425"/>
      <c r="NKH56" s="425"/>
      <c r="NKI56" s="140"/>
      <c r="NKJ56" s="140"/>
      <c r="NKK56" s="144"/>
      <c r="NKL56" s="141"/>
      <c r="NKM56" s="140"/>
      <c r="NKN56" s="425"/>
      <c r="NKO56" s="425"/>
      <c r="NKP56" s="425"/>
      <c r="NKQ56" s="140"/>
      <c r="NKR56" s="140"/>
      <c r="NKS56" s="144"/>
      <c r="NKT56" s="141"/>
      <c r="NKU56" s="140"/>
      <c r="NKV56" s="425"/>
      <c r="NKW56" s="425"/>
      <c r="NKX56" s="425"/>
      <c r="NKY56" s="140"/>
      <c r="NKZ56" s="140"/>
      <c r="NLA56" s="144"/>
      <c r="NLB56" s="141"/>
      <c r="NLC56" s="140"/>
      <c r="NLD56" s="425"/>
      <c r="NLE56" s="425"/>
      <c r="NLF56" s="425"/>
      <c r="NLG56" s="140"/>
      <c r="NLH56" s="140"/>
      <c r="NLI56" s="144"/>
      <c r="NLJ56" s="141"/>
      <c r="NLK56" s="140"/>
      <c r="NLL56" s="425"/>
      <c r="NLM56" s="425"/>
      <c r="NLN56" s="425"/>
      <c r="NLO56" s="140"/>
      <c r="NLP56" s="140"/>
      <c r="NLQ56" s="144"/>
      <c r="NLR56" s="141"/>
      <c r="NLS56" s="140"/>
      <c r="NLT56" s="425"/>
      <c r="NLU56" s="425"/>
      <c r="NLV56" s="425"/>
      <c r="NLW56" s="140"/>
      <c r="NLX56" s="140"/>
      <c r="NLY56" s="144"/>
      <c r="NLZ56" s="141"/>
      <c r="NMA56" s="140"/>
      <c r="NMB56" s="425"/>
      <c r="NMC56" s="425"/>
      <c r="NMD56" s="425"/>
      <c r="NME56" s="140"/>
      <c r="NMF56" s="140"/>
      <c r="NMG56" s="144"/>
      <c r="NMH56" s="141"/>
      <c r="NMI56" s="140"/>
      <c r="NMJ56" s="425"/>
      <c r="NMK56" s="425"/>
      <c r="NML56" s="425"/>
      <c r="NMM56" s="140"/>
      <c r="NMN56" s="140"/>
      <c r="NMO56" s="144"/>
      <c r="NMP56" s="141"/>
      <c r="NMQ56" s="140"/>
      <c r="NMR56" s="425"/>
      <c r="NMS56" s="425"/>
      <c r="NMT56" s="425"/>
      <c r="NMU56" s="140"/>
      <c r="NMV56" s="140"/>
      <c r="NMW56" s="144"/>
      <c r="NMX56" s="141"/>
      <c r="NMY56" s="140"/>
      <c r="NMZ56" s="425"/>
      <c r="NNA56" s="425"/>
      <c r="NNB56" s="425"/>
      <c r="NNC56" s="140"/>
      <c r="NND56" s="140"/>
      <c r="NNE56" s="144"/>
      <c r="NNF56" s="141"/>
      <c r="NNG56" s="140"/>
      <c r="NNH56" s="425"/>
      <c r="NNI56" s="425"/>
      <c r="NNJ56" s="425"/>
      <c r="NNK56" s="140"/>
      <c r="NNL56" s="140"/>
      <c r="NNM56" s="144"/>
      <c r="NNN56" s="141"/>
      <c r="NNO56" s="140"/>
      <c r="NNP56" s="425"/>
      <c r="NNQ56" s="425"/>
      <c r="NNR56" s="425"/>
      <c r="NNS56" s="140"/>
      <c r="NNT56" s="140"/>
      <c r="NNU56" s="144"/>
      <c r="NNV56" s="141"/>
      <c r="NNW56" s="140"/>
      <c r="NNX56" s="425"/>
      <c r="NNY56" s="425"/>
      <c r="NNZ56" s="425"/>
      <c r="NOA56" s="140"/>
      <c r="NOB56" s="140"/>
      <c r="NOC56" s="144"/>
      <c r="NOD56" s="141"/>
      <c r="NOE56" s="140"/>
      <c r="NOF56" s="425"/>
      <c r="NOG56" s="425"/>
      <c r="NOH56" s="425"/>
      <c r="NOI56" s="140"/>
      <c r="NOJ56" s="140"/>
      <c r="NOK56" s="144"/>
      <c r="NOL56" s="141"/>
      <c r="NOM56" s="140"/>
      <c r="NON56" s="425"/>
      <c r="NOO56" s="425"/>
      <c r="NOP56" s="425"/>
      <c r="NOQ56" s="140"/>
      <c r="NOR56" s="140"/>
      <c r="NOS56" s="144"/>
      <c r="NOT56" s="141"/>
      <c r="NOU56" s="140"/>
      <c r="NOV56" s="425"/>
      <c r="NOW56" s="425"/>
      <c r="NOX56" s="425"/>
      <c r="NOY56" s="140"/>
      <c r="NOZ56" s="140"/>
      <c r="NPA56" s="144"/>
      <c r="NPB56" s="141"/>
      <c r="NPC56" s="140"/>
      <c r="NPD56" s="425"/>
      <c r="NPE56" s="425"/>
      <c r="NPF56" s="425"/>
      <c r="NPG56" s="140"/>
      <c r="NPH56" s="140"/>
      <c r="NPI56" s="144"/>
      <c r="NPJ56" s="141"/>
      <c r="NPK56" s="140"/>
      <c r="NPL56" s="425"/>
      <c r="NPM56" s="425"/>
      <c r="NPN56" s="425"/>
      <c r="NPO56" s="140"/>
      <c r="NPP56" s="140"/>
      <c r="NPQ56" s="144"/>
      <c r="NPR56" s="141"/>
      <c r="NPS56" s="140"/>
      <c r="NPT56" s="425"/>
      <c r="NPU56" s="425"/>
      <c r="NPV56" s="425"/>
      <c r="NPW56" s="140"/>
      <c r="NPX56" s="140"/>
      <c r="NPY56" s="144"/>
      <c r="NPZ56" s="141"/>
      <c r="NQA56" s="140"/>
      <c r="NQB56" s="425"/>
      <c r="NQC56" s="425"/>
      <c r="NQD56" s="425"/>
      <c r="NQE56" s="140"/>
      <c r="NQF56" s="140"/>
      <c r="NQG56" s="144"/>
      <c r="NQH56" s="141"/>
      <c r="NQI56" s="140"/>
      <c r="NQJ56" s="425"/>
      <c r="NQK56" s="425"/>
      <c r="NQL56" s="425"/>
      <c r="NQM56" s="140"/>
      <c r="NQN56" s="140"/>
      <c r="NQO56" s="144"/>
      <c r="NQP56" s="141"/>
      <c r="NQQ56" s="140"/>
      <c r="NQR56" s="425"/>
      <c r="NQS56" s="425"/>
      <c r="NQT56" s="425"/>
      <c r="NQU56" s="140"/>
      <c r="NQV56" s="140"/>
      <c r="NQW56" s="144"/>
      <c r="NQX56" s="141"/>
      <c r="NQY56" s="140"/>
      <c r="NQZ56" s="425"/>
      <c r="NRA56" s="425"/>
      <c r="NRB56" s="425"/>
      <c r="NRC56" s="140"/>
      <c r="NRD56" s="140"/>
      <c r="NRE56" s="144"/>
      <c r="NRF56" s="141"/>
      <c r="NRG56" s="140"/>
      <c r="NRH56" s="425"/>
      <c r="NRI56" s="425"/>
      <c r="NRJ56" s="425"/>
      <c r="NRK56" s="140"/>
      <c r="NRL56" s="140"/>
      <c r="NRM56" s="144"/>
      <c r="NRN56" s="141"/>
      <c r="NRO56" s="140"/>
      <c r="NRP56" s="425"/>
      <c r="NRQ56" s="425"/>
      <c r="NRR56" s="425"/>
      <c r="NRS56" s="140"/>
      <c r="NRT56" s="140"/>
      <c r="NRU56" s="144"/>
      <c r="NRV56" s="141"/>
      <c r="NRW56" s="140"/>
      <c r="NRX56" s="425"/>
      <c r="NRY56" s="425"/>
      <c r="NRZ56" s="425"/>
      <c r="NSA56" s="140"/>
      <c r="NSB56" s="140"/>
      <c r="NSC56" s="144"/>
      <c r="NSD56" s="141"/>
      <c r="NSE56" s="140"/>
      <c r="NSF56" s="425"/>
      <c r="NSG56" s="425"/>
      <c r="NSH56" s="425"/>
      <c r="NSI56" s="140"/>
      <c r="NSJ56" s="140"/>
      <c r="NSK56" s="144"/>
      <c r="NSL56" s="141"/>
      <c r="NSM56" s="140"/>
      <c r="NSN56" s="425"/>
      <c r="NSO56" s="425"/>
      <c r="NSP56" s="425"/>
      <c r="NSQ56" s="140"/>
      <c r="NSR56" s="140"/>
      <c r="NSS56" s="144"/>
      <c r="NST56" s="141"/>
      <c r="NSU56" s="140"/>
      <c r="NSV56" s="425"/>
      <c r="NSW56" s="425"/>
      <c r="NSX56" s="425"/>
      <c r="NSY56" s="140"/>
      <c r="NSZ56" s="140"/>
      <c r="NTA56" s="144"/>
      <c r="NTB56" s="141"/>
      <c r="NTC56" s="140"/>
      <c r="NTD56" s="425"/>
      <c r="NTE56" s="425"/>
      <c r="NTF56" s="425"/>
      <c r="NTG56" s="140"/>
      <c r="NTH56" s="140"/>
      <c r="NTI56" s="144"/>
      <c r="NTJ56" s="141"/>
      <c r="NTK56" s="140"/>
      <c r="NTL56" s="425"/>
      <c r="NTM56" s="425"/>
      <c r="NTN56" s="425"/>
      <c r="NTO56" s="140"/>
      <c r="NTP56" s="140"/>
      <c r="NTQ56" s="144"/>
      <c r="NTR56" s="141"/>
      <c r="NTS56" s="140"/>
      <c r="NTT56" s="425"/>
      <c r="NTU56" s="425"/>
      <c r="NTV56" s="425"/>
      <c r="NTW56" s="140"/>
      <c r="NTX56" s="140"/>
      <c r="NTY56" s="144"/>
      <c r="NTZ56" s="141"/>
      <c r="NUA56" s="140"/>
      <c r="NUB56" s="425"/>
      <c r="NUC56" s="425"/>
      <c r="NUD56" s="425"/>
      <c r="NUE56" s="140"/>
      <c r="NUF56" s="140"/>
      <c r="NUG56" s="144"/>
      <c r="NUH56" s="141"/>
      <c r="NUI56" s="140"/>
      <c r="NUJ56" s="425"/>
      <c r="NUK56" s="425"/>
      <c r="NUL56" s="425"/>
      <c r="NUM56" s="140"/>
      <c r="NUN56" s="140"/>
      <c r="NUO56" s="144"/>
      <c r="NUP56" s="141"/>
      <c r="NUQ56" s="140"/>
      <c r="NUR56" s="425"/>
      <c r="NUS56" s="425"/>
      <c r="NUT56" s="425"/>
      <c r="NUU56" s="140"/>
      <c r="NUV56" s="140"/>
      <c r="NUW56" s="144"/>
      <c r="NUX56" s="141"/>
      <c r="NUY56" s="140"/>
      <c r="NUZ56" s="425"/>
      <c r="NVA56" s="425"/>
      <c r="NVB56" s="425"/>
      <c r="NVC56" s="140"/>
      <c r="NVD56" s="140"/>
      <c r="NVE56" s="144"/>
      <c r="NVF56" s="141"/>
      <c r="NVG56" s="140"/>
      <c r="NVH56" s="425"/>
      <c r="NVI56" s="425"/>
      <c r="NVJ56" s="425"/>
      <c r="NVK56" s="140"/>
      <c r="NVL56" s="140"/>
      <c r="NVM56" s="144"/>
      <c r="NVN56" s="141"/>
      <c r="NVO56" s="140"/>
      <c r="NVP56" s="425"/>
      <c r="NVQ56" s="425"/>
      <c r="NVR56" s="425"/>
      <c r="NVS56" s="140"/>
      <c r="NVT56" s="140"/>
      <c r="NVU56" s="144"/>
      <c r="NVV56" s="141"/>
      <c r="NVW56" s="140"/>
      <c r="NVX56" s="425"/>
      <c r="NVY56" s="425"/>
      <c r="NVZ56" s="425"/>
      <c r="NWA56" s="140"/>
      <c r="NWB56" s="140"/>
      <c r="NWC56" s="144"/>
      <c r="NWD56" s="141"/>
      <c r="NWE56" s="140"/>
      <c r="NWF56" s="425"/>
      <c r="NWG56" s="425"/>
      <c r="NWH56" s="425"/>
      <c r="NWI56" s="140"/>
      <c r="NWJ56" s="140"/>
      <c r="NWK56" s="144"/>
      <c r="NWL56" s="141"/>
      <c r="NWM56" s="140"/>
      <c r="NWN56" s="425"/>
      <c r="NWO56" s="425"/>
      <c r="NWP56" s="425"/>
      <c r="NWQ56" s="140"/>
      <c r="NWR56" s="140"/>
      <c r="NWS56" s="144"/>
      <c r="NWT56" s="141"/>
      <c r="NWU56" s="140"/>
      <c r="NWV56" s="425"/>
      <c r="NWW56" s="425"/>
      <c r="NWX56" s="425"/>
      <c r="NWY56" s="140"/>
      <c r="NWZ56" s="140"/>
      <c r="NXA56" s="144"/>
      <c r="NXB56" s="141"/>
      <c r="NXC56" s="140"/>
      <c r="NXD56" s="425"/>
      <c r="NXE56" s="425"/>
      <c r="NXF56" s="425"/>
      <c r="NXG56" s="140"/>
      <c r="NXH56" s="140"/>
      <c r="NXI56" s="144"/>
      <c r="NXJ56" s="141"/>
      <c r="NXK56" s="140"/>
      <c r="NXL56" s="425"/>
      <c r="NXM56" s="425"/>
      <c r="NXN56" s="425"/>
      <c r="NXO56" s="140"/>
      <c r="NXP56" s="140"/>
      <c r="NXQ56" s="144"/>
      <c r="NXR56" s="141"/>
      <c r="NXS56" s="140"/>
      <c r="NXT56" s="425"/>
      <c r="NXU56" s="425"/>
      <c r="NXV56" s="425"/>
      <c r="NXW56" s="140"/>
      <c r="NXX56" s="140"/>
      <c r="NXY56" s="144"/>
      <c r="NXZ56" s="141"/>
      <c r="NYA56" s="140"/>
      <c r="NYB56" s="425"/>
      <c r="NYC56" s="425"/>
      <c r="NYD56" s="425"/>
      <c r="NYE56" s="140"/>
      <c r="NYF56" s="140"/>
      <c r="NYG56" s="144"/>
      <c r="NYH56" s="141"/>
      <c r="NYI56" s="140"/>
      <c r="NYJ56" s="425"/>
      <c r="NYK56" s="425"/>
      <c r="NYL56" s="425"/>
      <c r="NYM56" s="140"/>
      <c r="NYN56" s="140"/>
      <c r="NYO56" s="144"/>
      <c r="NYP56" s="141"/>
      <c r="NYQ56" s="140"/>
      <c r="NYR56" s="425"/>
      <c r="NYS56" s="425"/>
      <c r="NYT56" s="425"/>
      <c r="NYU56" s="140"/>
      <c r="NYV56" s="140"/>
      <c r="NYW56" s="144"/>
      <c r="NYX56" s="141"/>
      <c r="NYY56" s="140"/>
      <c r="NYZ56" s="425"/>
      <c r="NZA56" s="425"/>
      <c r="NZB56" s="425"/>
      <c r="NZC56" s="140"/>
      <c r="NZD56" s="140"/>
      <c r="NZE56" s="144"/>
      <c r="NZF56" s="141"/>
      <c r="NZG56" s="140"/>
      <c r="NZH56" s="425"/>
      <c r="NZI56" s="425"/>
      <c r="NZJ56" s="425"/>
      <c r="NZK56" s="140"/>
      <c r="NZL56" s="140"/>
      <c r="NZM56" s="144"/>
      <c r="NZN56" s="141"/>
      <c r="NZO56" s="140"/>
      <c r="NZP56" s="425"/>
      <c r="NZQ56" s="425"/>
      <c r="NZR56" s="425"/>
      <c r="NZS56" s="140"/>
      <c r="NZT56" s="140"/>
      <c r="NZU56" s="144"/>
      <c r="NZV56" s="141"/>
      <c r="NZW56" s="140"/>
      <c r="NZX56" s="425"/>
      <c r="NZY56" s="425"/>
      <c r="NZZ56" s="425"/>
      <c r="OAA56" s="140"/>
      <c r="OAB56" s="140"/>
      <c r="OAC56" s="144"/>
      <c r="OAD56" s="141"/>
      <c r="OAE56" s="140"/>
      <c r="OAF56" s="425"/>
      <c r="OAG56" s="425"/>
      <c r="OAH56" s="425"/>
      <c r="OAI56" s="140"/>
      <c r="OAJ56" s="140"/>
      <c r="OAK56" s="144"/>
      <c r="OAL56" s="141"/>
      <c r="OAM56" s="140"/>
      <c r="OAN56" s="425"/>
      <c r="OAO56" s="425"/>
      <c r="OAP56" s="425"/>
      <c r="OAQ56" s="140"/>
      <c r="OAR56" s="140"/>
      <c r="OAS56" s="144"/>
      <c r="OAT56" s="141"/>
      <c r="OAU56" s="140"/>
      <c r="OAV56" s="425"/>
      <c r="OAW56" s="425"/>
      <c r="OAX56" s="425"/>
      <c r="OAY56" s="140"/>
      <c r="OAZ56" s="140"/>
      <c r="OBA56" s="144"/>
      <c r="OBB56" s="141"/>
      <c r="OBC56" s="140"/>
      <c r="OBD56" s="425"/>
      <c r="OBE56" s="425"/>
      <c r="OBF56" s="425"/>
      <c r="OBG56" s="140"/>
      <c r="OBH56" s="140"/>
      <c r="OBI56" s="144"/>
      <c r="OBJ56" s="141"/>
      <c r="OBK56" s="140"/>
      <c r="OBL56" s="425"/>
      <c r="OBM56" s="425"/>
      <c r="OBN56" s="425"/>
      <c r="OBO56" s="140"/>
      <c r="OBP56" s="140"/>
      <c r="OBQ56" s="144"/>
      <c r="OBR56" s="141"/>
      <c r="OBS56" s="140"/>
      <c r="OBT56" s="425"/>
      <c r="OBU56" s="425"/>
      <c r="OBV56" s="425"/>
      <c r="OBW56" s="140"/>
      <c r="OBX56" s="140"/>
      <c r="OBY56" s="144"/>
      <c r="OBZ56" s="141"/>
      <c r="OCA56" s="140"/>
      <c r="OCB56" s="425"/>
      <c r="OCC56" s="425"/>
      <c r="OCD56" s="425"/>
      <c r="OCE56" s="140"/>
      <c r="OCF56" s="140"/>
      <c r="OCG56" s="144"/>
      <c r="OCH56" s="141"/>
      <c r="OCI56" s="140"/>
      <c r="OCJ56" s="425"/>
      <c r="OCK56" s="425"/>
      <c r="OCL56" s="425"/>
      <c r="OCM56" s="140"/>
      <c r="OCN56" s="140"/>
      <c r="OCO56" s="144"/>
      <c r="OCP56" s="141"/>
      <c r="OCQ56" s="140"/>
      <c r="OCR56" s="425"/>
      <c r="OCS56" s="425"/>
      <c r="OCT56" s="425"/>
      <c r="OCU56" s="140"/>
      <c r="OCV56" s="140"/>
      <c r="OCW56" s="144"/>
      <c r="OCX56" s="141"/>
      <c r="OCY56" s="140"/>
      <c r="OCZ56" s="425"/>
      <c r="ODA56" s="425"/>
      <c r="ODB56" s="425"/>
      <c r="ODC56" s="140"/>
      <c r="ODD56" s="140"/>
      <c r="ODE56" s="144"/>
      <c r="ODF56" s="141"/>
      <c r="ODG56" s="140"/>
      <c r="ODH56" s="425"/>
      <c r="ODI56" s="425"/>
      <c r="ODJ56" s="425"/>
      <c r="ODK56" s="140"/>
      <c r="ODL56" s="140"/>
      <c r="ODM56" s="144"/>
      <c r="ODN56" s="141"/>
      <c r="ODO56" s="140"/>
      <c r="ODP56" s="425"/>
      <c r="ODQ56" s="425"/>
      <c r="ODR56" s="425"/>
      <c r="ODS56" s="140"/>
      <c r="ODT56" s="140"/>
      <c r="ODU56" s="144"/>
      <c r="ODV56" s="141"/>
      <c r="ODW56" s="140"/>
      <c r="ODX56" s="425"/>
      <c r="ODY56" s="425"/>
      <c r="ODZ56" s="425"/>
      <c r="OEA56" s="140"/>
      <c r="OEB56" s="140"/>
      <c r="OEC56" s="144"/>
      <c r="OED56" s="141"/>
      <c r="OEE56" s="140"/>
      <c r="OEF56" s="425"/>
      <c r="OEG56" s="425"/>
      <c r="OEH56" s="425"/>
      <c r="OEI56" s="140"/>
      <c r="OEJ56" s="140"/>
      <c r="OEK56" s="144"/>
      <c r="OEL56" s="141"/>
      <c r="OEM56" s="140"/>
      <c r="OEN56" s="425"/>
      <c r="OEO56" s="425"/>
      <c r="OEP56" s="425"/>
      <c r="OEQ56" s="140"/>
      <c r="OER56" s="140"/>
      <c r="OES56" s="144"/>
      <c r="OET56" s="141"/>
      <c r="OEU56" s="140"/>
      <c r="OEV56" s="425"/>
      <c r="OEW56" s="425"/>
      <c r="OEX56" s="425"/>
      <c r="OEY56" s="140"/>
      <c r="OEZ56" s="140"/>
      <c r="OFA56" s="144"/>
      <c r="OFB56" s="141"/>
      <c r="OFC56" s="140"/>
      <c r="OFD56" s="425"/>
      <c r="OFE56" s="425"/>
      <c r="OFF56" s="425"/>
      <c r="OFG56" s="140"/>
      <c r="OFH56" s="140"/>
      <c r="OFI56" s="144"/>
      <c r="OFJ56" s="141"/>
      <c r="OFK56" s="140"/>
      <c r="OFL56" s="425"/>
      <c r="OFM56" s="425"/>
      <c r="OFN56" s="425"/>
      <c r="OFO56" s="140"/>
      <c r="OFP56" s="140"/>
      <c r="OFQ56" s="144"/>
      <c r="OFR56" s="141"/>
      <c r="OFS56" s="140"/>
      <c r="OFT56" s="425"/>
      <c r="OFU56" s="425"/>
      <c r="OFV56" s="425"/>
      <c r="OFW56" s="140"/>
      <c r="OFX56" s="140"/>
      <c r="OFY56" s="144"/>
      <c r="OFZ56" s="141"/>
      <c r="OGA56" s="140"/>
      <c r="OGB56" s="425"/>
      <c r="OGC56" s="425"/>
      <c r="OGD56" s="425"/>
      <c r="OGE56" s="140"/>
      <c r="OGF56" s="140"/>
      <c r="OGG56" s="144"/>
      <c r="OGH56" s="141"/>
      <c r="OGI56" s="140"/>
      <c r="OGJ56" s="425"/>
      <c r="OGK56" s="425"/>
      <c r="OGL56" s="425"/>
      <c r="OGM56" s="140"/>
      <c r="OGN56" s="140"/>
      <c r="OGO56" s="144"/>
      <c r="OGP56" s="141"/>
      <c r="OGQ56" s="140"/>
      <c r="OGR56" s="425"/>
      <c r="OGS56" s="425"/>
      <c r="OGT56" s="425"/>
      <c r="OGU56" s="140"/>
      <c r="OGV56" s="140"/>
      <c r="OGW56" s="144"/>
      <c r="OGX56" s="141"/>
      <c r="OGY56" s="140"/>
      <c r="OGZ56" s="425"/>
      <c r="OHA56" s="425"/>
      <c r="OHB56" s="425"/>
      <c r="OHC56" s="140"/>
      <c r="OHD56" s="140"/>
      <c r="OHE56" s="144"/>
      <c r="OHF56" s="141"/>
      <c r="OHG56" s="140"/>
      <c r="OHH56" s="425"/>
      <c r="OHI56" s="425"/>
      <c r="OHJ56" s="425"/>
      <c r="OHK56" s="140"/>
      <c r="OHL56" s="140"/>
      <c r="OHM56" s="144"/>
      <c r="OHN56" s="141"/>
      <c r="OHO56" s="140"/>
      <c r="OHP56" s="425"/>
      <c r="OHQ56" s="425"/>
      <c r="OHR56" s="425"/>
      <c r="OHS56" s="140"/>
      <c r="OHT56" s="140"/>
      <c r="OHU56" s="144"/>
      <c r="OHV56" s="141"/>
      <c r="OHW56" s="140"/>
      <c r="OHX56" s="425"/>
      <c r="OHY56" s="425"/>
      <c r="OHZ56" s="425"/>
      <c r="OIA56" s="140"/>
      <c r="OIB56" s="140"/>
      <c r="OIC56" s="144"/>
      <c r="OID56" s="141"/>
      <c r="OIE56" s="140"/>
      <c r="OIF56" s="425"/>
      <c r="OIG56" s="425"/>
      <c r="OIH56" s="425"/>
      <c r="OII56" s="140"/>
      <c r="OIJ56" s="140"/>
      <c r="OIK56" s="144"/>
      <c r="OIL56" s="141"/>
      <c r="OIM56" s="140"/>
      <c r="OIN56" s="425"/>
      <c r="OIO56" s="425"/>
      <c r="OIP56" s="425"/>
      <c r="OIQ56" s="140"/>
      <c r="OIR56" s="140"/>
      <c r="OIS56" s="144"/>
      <c r="OIT56" s="141"/>
      <c r="OIU56" s="140"/>
      <c r="OIV56" s="425"/>
      <c r="OIW56" s="425"/>
      <c r="OIX56" s="425"/>
      <c r="OIY56" s="140"/>
      <c r="OIZ56" s="140"/>
      <c r="OJA56" s="144"/>
      <c r="OJB56" s="141"/>
      <c r="OJC56" s="140"/>
      <c r="OJD56" s="425"/>
      <c r="OJE56" s="425"/>
      <c r="OJF56" s="425"/>
      <c r="OJG56" s="140"/>
      <c r="OJH56" s="140"/>
      <c r="OJI56" s="144"/>
      <c r="OJJ56" s="141"/>
      <c r="OJK56" s="140"/>
      <c r="OJL56" s="425"/>
      <c r="OJM56" s="425"/>
      <c r="OJN56" s="425"/>
      <c r="OJO56" s="140"/>
      <c r="OJP56" s="140"/>
      <c r="OJQ56" s="144"/>
      <c r="OJR56" s="141"/>
      <c r="OJS56" s="140"/>
      <c r="OJT56" s="425"/>
      <c r="OJU56" s="425"/>
      <c r="OJV56" s="425"/>
      <c r="OJW56" s="140"/>
      <c r="OJX56" s="140"/>
      <c r="OJY56" s="144"/>
      <c r="OJZ56" s="141"/>
      <c r="OKA56" s="140"/>
      <c r="OKB56" s="425"/>
      <c r="OKC56" s="425"/>
      <c r="OKD56" s="425"/>
      <c r="OKE56" s="140"/>
      <c r="OKF56" s="140"/>
      <c r="OKG56" s="144"/>
      <c r="OKH56" s="141"/>
      <c r="OKI56" s="140"/>
      <c r="OKJ56" s="425"/>
      <c r="OKK56" s="425"/>
      <c r="OKL56" s="425"/>
      <c r="OKM56" s="140"/>
      <c r="OKN56" s="140"/>
      <c r="OKO56" s="144"/>
      <c r="OKP56" s="141"/>
      <c r="OKQ56" s="140"/>
      <c r="OKR56" s="425"/>
      <c r="OKS56" s="425"/>
      <c r="OKT56" s="425"/>
      <c r="OKU56" s="140"/>
      <c r="OKV56" s="140"/>
      <c r="OKW56" s="144"/>
      <c r="OKX56" s="141"/>
      <c r="OKY56" s="140"/>
      <c r="OKZ56" s="425"/>
      <c r="OLA56" s="425"/>
      <c r="OLB56" s="425"/>
      <c r="OLC56" s="140"/>
      <c r="OLD56" s="140"/>
      <c r="OLE56" s="144"/>
      <c r="OLF56" s="141"/>
      <c r="OLG56" s="140"/>
      <c r="OLH56" s="425"/>
      <c r="OLI56" s="425"/>
      <c r="OLJ56" s="425"/>
      <c r="OLK56" s="140"/>
      <c r="OLL56" s="140"/>
      <c r="OLM56" s="144"/>
      <c r="OLN56" s="141"/>
      <c r="OLO56" s="140"/>
      <c r="OLP56" s="425"/>
      <c r="OLQ56" s="425"/>
      <c r="OLR56" s="425"/>
      <c r="OLS56" s="140"/>
      <c r="OLT56" s="140"/>
      <c r="OLU56" s="144"/>
      <c r="OLV56" s="141"/>
      <c r="OLW56" s="140"/>
      <c r="OLX56" s="425"/>
      <c r="OLY56" s="425"/>
      <c r="OLZ56" s="425"/>
      <c r="OMA56" s="140"/>
      <c r="OMB56" s="140"/>
      <c r="OMC56" s="144"/>
      <c r="OMD56" s="141"/>
      <c r="OME56" s="140"/>
      <c r="OMF56" s="425"/>
      <c r="OMG56" s="425"/>
      <c r="OMH56" s="425"/>
      <c r="OMI56" s="140"/>
      <c r="OMJ56" s="140"/>
      <c r="OMK56" s="144"/>
      <c r="OML56" s="141"/>
      <c r="OMM56" s="140"/>
      <c r="OMN56" s="425"/>
      <c r="OMO56" s="425"/>
      <c r="OMP56" s="425"/>
      <c r="OMQ56" s="140"/>
      <c r="OMR56" s="140"/>
      <c r="OMS56" s="144"/>
      <c r="OMT56" s="141"/>
      <c r="OMU56" s="140"/>
      <c r="OMV56" s="425"/>
      <c r="OMW56" s="425"/>
      <c r="OMX56" s="425"/>
      <c r="OMY56" s="140"/>
      <c r="OMZ56" s="140"/>
      <c r="ONA56" s="144"/>
      <c r="ONB56" s="141"/>
      <c r="ONC56" s="140"/>
      <c r="OND56" s="425"/>
      <c r="ONE56" s="425"/>
      <c r="ONF56" s="425"/>
      <c r="ONG56" s="140"/>
      <c r="ONH56" s="140"/>
      <c r="ONI56" s="144"/>
      <c r="ONJ56" s="141"/>
      <c r="ONK56" s="140"/>
      <c r="ONL56" s="425"/>
      <c r="ONM56" s="425"/>
      <c r="ONN56" s="425"/>
      <c r="ONO56" s="140"/>
      <c r="ONP56" s="140"/>
      <c r="ONQ56" s="144"/>
      <c r="ONR56" s="141"/>
      <c r="ONS56" s="140"/>
      <c r="ONT56" s="425"/>
      <c r="ONU56" s="425"/>
      <c r="ONV56" s="425"/>
      <c r="ONW56" s="140"/>
      <c r="ONX56" s="140"/>
      <c r="ONY56" s="144"/>
      <c r="ONZ56" s="141"/>
      <c r="OOA56" s="140"/>
      <c r="OOB56" s="425"/>
      <c r="OOC56" s="425"/>
      <c r="OOD56" s="425"/>
      <c r="OOE56" s="140"/>
      <c r="OOF56" s="140"/>
      <c r="OOG56" s="144"/>
      <c r="OOH56" s="141"/>
      <c r="OOI56" s="140"/>
      <c r="OOJ56" s="425"/>
      <c r="OOK56" s="425"/>
      <c r="OOL56" s="425"/>
      <c r="OOM56" s="140"/>
      <c r="OON56" s="140"/>
      <c r="OOO56" s="144"/>
      <c r="OOP56" s="141"/>
      <c r="OOQ56" s="140"/>
      <c r="OOR56" s="425"/>
      <c r="OOS56" s="425"/>
      <c r="OOT56" s="425"/>
      <c r="OOU56" s="140"/>
      <c r="OOV56" s="140"/>
      <c r="OOW56" s="144"/>
      <c r="OOX56" s="141"/>
      <c r="OOY56" s="140"/>
      <c r="OOZ56" s="425"/>
      <c r="OPA56" s="425"/>
      <c r="OPB56" s="425"/>
      <c r="OPC56" s="140"/>
      <c r="OPD56" s="140"/>
      <c r="OPE56" s="144"/>
      <c r="OPF56" s="141"/>
      <c r="OPG56" s="140"/>
      <c r="OPH56" s="425"/>
      <c r="OPI56" s="425"/>
      <c r="OPJ56" s="425"/>
      <c r="OPK56" s="140"/>
      <c r="OPL56" s="140"/>
      <c r="OPM56" s="144"/>
      <c r="OPN56" s="141"/>
      <c r="OPO56" s="140"/>
      <c r="OPP56" s="425"/>
      <c r="OPQ56" s="425"/>
      <c r="OPR56" s="425"/>
      <c r="OPS56" s="140"/>
      <c r="OPT56" s="140"/>
      <c r="OPU56" s="144"/>
      <c r="OPV56" s="141"/>
      <c r="OPW56" s="140"/>
      <c r="OPX56" s="425"/>
      <c r="OPY56" s="425"/>
      <c r="OPZ56" s="425"/>
      <c r="OQA56" s="140"/>
      <c r="OQB56" s="140"/>
      <c r="OQC56" s="144"/>
      <c r="OQD56" s="141"/>
      <c r="OQE56" s="140"/>
      <c r="OQF56" s="425"/>
      <c r="OQG56" s="425"/>
      <c r="OQH56" s="425"/>
      <c r="OQI56" s="140"/>
      <c r="OQJ56" s="140"/>
      <c r="OQK56" s="144"/>
      <c r="OQL56" s="141"/>
      <c r="OQM56" s="140"/>
      <c r="OQN56" s="425"/>
      <c r="OQO56" s="425"/>
      <c r="OQP56" s="425"/>
      <c r="OQQ56" s="140"/>
      <c r="OQR56" s="140"/>
      <c r="OQS56" s="144"/>
      <c r="OQT56" s="141"/>
      <c r="OQU56" s="140"/>
      <c r="OQV56" s="425"/>
      <c r="OQW56" s="425"/>
      <c r="OQX56" s="425"/>
      <c r="OQY56" s="140"/>
      <c r="OQZ56" s="140"/>
      <c r="ORA56" s="144"/>
      <c r="ORB56" s="141"/>
      <c r="ORC56" s="140"/>
      <c r="ORD56" s="425"/>
      <c r="ORE56" s="425"/>
      <c r="ORF56" s="425"/>
      <c r="ORG56" s="140"/>
      <c r="ORH56" s="140"/>
      <c r="ORI56" s="144"/>
      <c r="ORJ56" s="141"/>
      <c r="ORK56" s="140"/>
      <c r="ORL56" s="425"/>
      <c r="ORM56" s="425"/>
      <c r="ORN56" s="425"/>
      <c r="ORO56" s="140"/>
      <c r="ORP56" s="140"/>
      <c r="ORQ56" s="144"/>
      <c r="ORR56" s="141"/>
      <c r="ORS56" s="140"/>
      <c r="ORT56" s="425"/>
      <c r="ORU56" s="425"/>
      <c r="ORV56" s="425"/>
      <c r="ORW56" s="140"/>
      <c r="ORX56" s="140"/>
      <c r="ORY56" s="144"/>
      <c r="ORZ56" s="141"/>
      <c r="OSA56" s="140"/>
      <c r="OSB56" s="425"/>
      <c r="OSC56" s="425"/>
      <c r="OSD56" s="425"/>
      <c r="OSE56" s="140"/>
      <c r="OSF56" s="140"/>
      <c r="OSG56" s="144"/>
      <c r="OSH56" s="141"/>
      <c r="OSI56" s="140"/>
      <c r="OSJ56" s="425"/>
      <c r="OSK56" s="425"/>
      <c r="OSL56" s="425"/>
      <c r="OSM56" s="140"/>
      <c r="OSN56" s="140"/>
      <c r="OSO56" s="144"/>
      <c r="OSP56" s="141"/>
      <c r="OSQ56" s="140"/>
      <c r="OSR56" s="425"/>
      <c r="OSS56" s="425"/>
      <c r="OST56" s="425"/>
      <c r="OSU56" s="140"/>
      <c r="OSV56" s="140"/>
      <c r="OSW56" s="144"/>
      <c r="OSX56" s="141"/>
      <c r="OSY56" s="140"/>
      <c r="OSZ56" s="425"/>
      <c r="OTA56" s="425"/>
      <c r="OTB56" s="425"/>
      <c r="OTC56" s="140"/>
      <c r="OTD56" s="140"/>
      <c r="OTE56" s="144"/>
      <c r="OTF56" s="141"/>
      <c r="OTG56" s="140"/>
      <c r="OTH56" s="425"/>
      <c r="OTI56" s="425"/>
      <c r="OTJ56" s="425"/>
      <c r="OTK56" s="140"/>
      <c r="OTL56" s="140"/>
      <c r="OTM56" s="144"/>
      <c r="OTN56" s="141"/>
      <c r="OTO56" s="140"/>
      <c r="OTP56" s="425"/>
      <c r="OTQ56" s="425"/>
      <c r="OTR56" s="425"/>
      <c r="OTS56" s="140"/>
      <c r="OTT56" s="140"/>
      <c r="OTU56" s="144"/>
      <c r="OTV56" s="141"/>
      <c r="OTW56" s="140"/>
      <c r="OTX56" s="425"/>
      <c r="OTY56" s="425"/>
      <c r="OTZ56" s="425"/>
      <c r="OUA56" s="140"/>
      <c r="OUB56" s="140"/>
      <c r="OUC56" s="144"/>
      <c r="OUD56" s="141"/>
      <c r="OUE56" s="140"/>
      <c r="OUF56" s="425"/>
      <c r="OUG56" s="425"/>
      <c r="OUH56" s="425"/>
      <c r="OUI56" s="140"/>
      <c r="OUJ56" s="140"/>
      <c r="OUK56" s="144"/>
      <c r="OUL56" s="141"/>
      <c r="OUM56" s="140"/>
      <c r="OUN56" s="425"/>
      <c r="OUO56" s="425"/>
      <c r="OUP56" s="425"/>
      <c r="OUQ56" s="140"/>
      <c r="OUR56" s="140"/>
      <c r="OUS56" s="144"/>
      <c r="OUT56" s="141"/>
      <c r="OUU56" s="140"/>
      <c r="OUV56" s="425"/>
      <c r="OUW56" s="425"/>
      <c r="OUX56" s="425"/>
      <c r="OUY56" s="140"/>
      <c r="OUZ56" s="140"/>
      <c r="OVA56" s="144"/>
      <c r="OVB56" s="141"/>
      <c r="OVC56" s="140"/>
      <c r="OVD56" s="425"/>
      <c r="OVE56" s="425"/>
      <c r="OVF56" s="425"/>
      <c r="OVG56" s="140"/>
      <c r="OVH56" s="140"/>
      <c r="OVI56" s="144"/>
      <c r="OVJ56" s="141"/>
      <c r="OVK56" s="140"/>
      <c r="OVL56" s="425"/>
      <c r="OVM56" s="425"/>
      <c r="OVN56" s="425"/>
      <c r="OVO56" s="140"/>
      <c r="OVP56" s="140"/>
      <c r="OVQ56" s="144"/>
      <c r="OVR56" s="141"/>
      <c r="OVS56" s="140"/>
      <c r="OVT56" s="425"/>
      <c r="OVU56" s="425"/>
      <c r="OVV56" s="425"/>
      <c r="OVW56" s="140"/>
      <c r="OVX56" s="140"/>
      <c r="OVY56" s="144"/>
      <c r="OVZ56" s="141"/>
      <c r="OWA56" s="140"/>
      <c r="OWB56" s="425"/>
      <c r="OWC56" s="425"/>
      <c r="OWD56" s="425"/>
      <c r="OWE56" s="140"/>
      <c r="OWF56" s="140"/>
      <c r="OWG56" s="144"/>
      <c r="OWH56" s="141"/>
      <c r="OWI56" s="140"/>
      <c r="OWJ56" s="425"/>
      <c r="OWK56" s="425"/>
      <c r="OWL56" s="425"/>
      <c r="OWM56" s="140"/>
      <c r="OWN56" s="140"/>
      <c r="OWO56" s="144"/>
      <c r="OWP56" s="141"/>
      <c r="OWQ56" s="140"/>
      <c r="OWR56" s="425"/>
      <c r="OWS56" s="425"/>
      <c r="OWT56" s="425"/>
      <c r="OWU56" s="140"/>
      <c r="OWV56" s="140"/>
      <c r="OWW56" s="144"/>
      <c r="OWX56" s="141"/>
      <c r="OWY56" s="140"/>
      <c r="OWZ56" s="425"/>
      <c r="OXA56" s="425"/>
      <c r="OXB56" s="425"/>
      <c r="OXC56" s="140"/>
      <c r="OXD56" s="140"/>
      <c r="OXE56" s="144"/>
      <c r="OXF56" s="141"/>
      <c r="OXG56" s="140"/>
      <c r="OXH56" s="425"/>
      <c r="OXI56" s="425"/>
      <c r="OXJ56" s="425"/>
      <c r="OXK56" s="140"/>
      <c r="OXL56" s="140"/>
      <c r="OXM56" s="144"/>
      <c r="OXN56" s="141"/>
      <c r="OXO56" s="140"/>
      <c r="OXP56" s="425"/>
      <c r="OXQ56" s="425"/>
      <c r="OXR56" s="425"/>
      <c r="OXS56" s="140"/>
      <c r="OXT56" s="140"/>
      <c r="OXU56" s="144"/>
      <c r="OXV56" s="141"/>
      <c r="OXW56" s="140"/>
      <c r="OXX56" s="425"/>
      <c r="OXY56" s="425"/>
      <c r="OXZ56" s="425"/>
      <c r="OYA56" s="140"/>
      <c r="OYB56" s="140"/>
      <c r="OYC56" s="144"/>
      <c r="OYD56" s="141"/>
      <c r="OYE56" s="140"/>
      <c r="OYF56" s="425"/>
      <c r="OYG56" s="425"/>
      <c r="OYH56" s="425"/>
      <c r="OYI56" s="140"/>
      <c r="OYJ56" s="140"/>
      <c r="OYK56" s="144"/>
      <c r="OYL56" s="141"/>
      <c r="OYM56" s="140"/>
      <c r="OYN56" s="425"/>
      <c r="OYO56" s="425"/>
      <c r="OYP56" s="425"/>
      <c r="OYQ56" s="140"/>
      <c r="OYR56" s="140"/>
      <c r="OYS56" s="144"/>
      <c r="OYT56" s="141"/>
      <c r="OYU56" s="140"/>
      <c r="OYV56" s="425"/>
      <c r="OYW56" s="425"/>
      <c r="OYX56" s="425"/>
      <c r="OYY56" s="140"/>
      <c r="OYZ56" s="140"/>
      <c r="OZA56" s="144"/>
      <c r="OZB56" s="141"/>
      <c r="OZC56" s="140"/>
      <c r="OZD56" s="425"/>
      <c r="OZE56" s="425"/>
      <c r="OZF56" s="425"/>
      <c r="OZG56" s="140"/>
      <c r="OZH56" s="140"/>
      <c r="OZI56" s="144"/>
      <c r="OZJ56" s="141"/>
      <c r="OZK56" s="140"/>
      <c r="OZL56" s="425"/>
      <c r="OZM56" s="425"/>
      <c r="OZN56" s="425"/>
      <c r="OZO56" s="140"/>
      <c r="OZP56" s="140"/>
      <c r="OZQ56" s="144"/>
      <c r="OZR56" s="141"/>
      <c r="OZS56" s="140"/>
      <c r="OZT56" s="425"/>
      <c r="OZU56" s="425"/>
      <c r="OZV56" s="425"/>
      <c r="OZW56" s="140"/>
      <c r="OZX56" s="140"/>
      <c r="OZY56" s="144"/>
      <c r="OZZ56" s="141"/>
      <c r="PAA56" s="140"/>
      <c r="PAB56" s="425"/>
      <c r="PAC56" s="425"/>
      <c r="PAD56" s="425"/>
      <c r="PAE56" s="140"/>
      <c r="PAF56" s="140"/>
      <c r="PAG56" s="144"/>
      <c r="PAH56" s="141"/>
      <c r="PAI56" s="140"/>
      <c r="PAJ56" s="425"/>
      <c r="PAK56" s="425"/>
      <c r="PAL56" s="425"/>
      <c r="PAM56" s="140"/>
      <c r="PAN56" s="140"/>
      <c r="PAO56" s="144"/>
      <c r="PAP56" s="141"/>
      <c r="PAQ56" s="140"/>
      <c r="PAR56" s="425"/>
      <c r="PAS56" s="425"/>
      <c r="PAT56" s="425"/>
      <c r="PAU56" s="140"/>
      <c r="PAV56" s="140"/>
      <c r="PAW56" s="144"/>
      <c r="PAX56" s="141"/>
      <c r="PAY56" s="140"/>
      <c r="PAZ56" s="425"/>
      <c r="PBA56" s="425"/>
      <c r="PBB56" s="425"/>
      <c r="PBC56" s="140"/>
      <c r="PBD56" s="140"/>
      <c r="PBE56" s="144"/>
      <c r="PBF56" s="141"/>
      <c r="PBG56" s="140"/>
      <c r="PBH56" s="425"/>
      <c r="PBI56" s="425"/>
      <c r="PBJ56" s="425"/>
      <c r="PBK56" s="140"/>
      <c r="PBL56" s="140"/>
      <c r="PBM56" s="144"/>
      <c r="PBN56" s="141"/>
      <c r="PBO56" s="140"/>
      <c r="PBP56" s="425"/>
      <c r="PBQ56" s="425"/>
      <c r="PBR56" s="425"/>
      <c r="PBS56" s="140"/>
      <c r="PBT56" s="140"/>
      <c r="PBU56" s="144"/>
      <c r="PBV56" s="141"/>
      <c r="PBW56" s="140"/>
      <c r="PBX56" s="425"/>
      <c r="PBY56" s="425"/>
      <c r="PBZ56" s="425"/>
      <c r="PCA56" s="140"/>
      <c r="PCB56" s="140"/>
      <c r="PCC56" s="144"/>
      <c r="PCD56" s="141"/>
      <c r="PCE56" s="140"/>
      <c r="PCF56" s="425"/>
      <c r="PCG56" s="425"/>
      <c r="PCH56" s="425"/>
      <c r="PCI56" s="140"/>
      <c r="PCJ56" s="140"/>
      <c r="PCK56" s="144"/>
      <c r="PCL56" s="141"/>
      <c r="PCM56" s="140"/>
      <c r="PCN56" s="425"/>
      <c r="PCO56" s="425"/>
      <c r="PCP56" s="425"/>
      <c r="PCQ56" s="140"/>
      <c r="PCR56" s="140"/>
      <c r="PCS56" s="144"/>
      <c r="PCT56" s="141"/>
      <c r="PCU56" s="140"/>
      <c r="PCV56" s="425"/>
      <c r="PCW56" s="425"/>
      <c r="PCX56" s="425"/>
      <c r="PCY56" s="140"/>
      <c r="PCZ56" s="140"/>
      <c r="PDA56" s="144"/>
      <c r="PDB56" s="141"/>
      <c r="PDC56" s="140"/>
      <c r="PDD56" s="425"/>
      <c r="PDE56" s="425"/>
      <c r="PDF56" s="425"/>
      <c r="PDG56" s="140"/>
      <c r="PDH56" s="140"/>
      <c r="PDI56" s="144"/>
      <c r="PDJ56" s="141"/>
      <c r="PDK56" s="140"/>
      <c r="PDL56" s="425"/>
      <c r="PDM56" s="425"/>
      <c r="PDN56" s="425"/>
      <c r="PDO56" s="140"/>
      <c r="PDP56" s="140"/>
      <c r="PDQ56" s="144"/>
      <c r="PDR56" s="141"/>
      <c r="PDS56" s="140"/>
      <c r="PDT56" s="425"/>
      <c r="PDU56" s="425"/>
      <c r="PDV56" s="425"/>
      <c r="PDW56" s="140"/>
      <c r="PDX56" s="140"/>
      <c r="PDY56" s="144"/>
      <c r="PDZ56" s="141"/>
      <c r="PEA56" s="140"/>
      <c r="PEB56" s="425"/>
      <c r="PEC56" s="425"/>
      <c r="PED56" s="425"/>
      <c r="PEE56" s="140"/>
      <c r="PEF56" s="140"/>
      <c r="PEG56" s="144"/>
      <c r="PEH56" s="141"/>
      <c r="PEI56" s="140"/>
      <c r="PEJ56" s="425"/>
      <c r="PEK56" s="425"/>
      <c r="PEL56" s="425"/>
      <c r="PEM56" s="140"/>
      <c r="PEN56" s="140"/>
      <c r="PEO56" s="144"/>
      <c r="PEP56" s="141"/>
      <c r="PEQ56" s="140"/>
      <c r="PER56" s="425"/>
      <c r="PES56" s="425"/>
      <c r="PET56" s="425"/>
      <c r="PEU56" s="140"/>
      <c r="PEV56" s="140"/>
      <c r="PEW56" s="144"/>
      <c r="PEX56" s="141"/>
      <c r="PEY56" s="140"/>
      <c r="PEZ56" s="425"/>
      <c r="PFA56" s="425"/>
      <c r="PFB56" s="425"/>
      <c r="PFC56" s="140"/>
      <c r="PFD56" s="140"/>
      <c r="PFE56" s="144"/>
      <c r="PFF56" s="141"/>
      <c r="PFG56" s="140"/>
      <c r="PFH56" s="425"/>
      <c r="PFI56" s="425"/>
      <c r="PFJ56" s="425"/>
      <c r="PFK56" s="140"/>
      <c r="PFL56" s="140"/>
      <c r="PFM56" s="144"/>
      <c r="PFN56" s="141"/>
      <c r="PFO56" s="140"/>
      <c r="PFP56" s="425"/>
      <c r="PFQ56" s="425"/>
      <c r="PFR56" s="425"/>
      <c r="PFS56" s="140"/>
      <c r="PFT56" s="140"/>
      <c r="PFU56" s="144"/>
      <c r="PFV56" s="141"/>
      <c r="PFW56" s="140"/>
      <c r="PFX56" s="425"/>
      <c r="PFY56" s="425"/>
      <c r="PFZ56" s="425"/>
      <c r="PGA56" s="140"/>
      <c r="PGB56" s="140"/>
      <c r="PGC56" s="144"/>
      <c r="PGD56" s="141"/>
      <c r="PGE56" s="140"/>
      <c r="PGF56" s="425"/>
      <c r="PGG56" s="425"/>
      <c r="PGH56" s="425"/>
      <c r="PGI56" s="140"/>
      <c r="PGJ56" s="140"/>
      <c r="PGK56" s="144"/>
      <c r="PGL56" s="141"/>
      <c r="PGM56" s="140"/>
      <c r="PGN56" s="425"/>
      <c r="PGO56" s="425"/>
      <c r="PGP56" s="425"/>
      <c r="PGQ56" s="140"/>
      <c r="PGR56" s="140"/>
      <c r="PGS56" s="144"/>
      <c r="PGT56" s="141"/>
      <c r="PGU56" s="140"/>
      <c r="PGV56" s="425"/>
      <c r="PGW56" s="425"/>
      <c r="PGX56" s="425"/>
      <c r="PGY56" s="140"/>
      <c r="PGZ56" s="140"/>
      <c r="PHA56" s="144"/>
      <c r="PHB56" s="141"/>
      <c r="PHC56" s="140"/>
      <c r="PHD56" s="425"/>
      <c r="PHE56" s="425"/>
      <c r="PHF56" s="425"/>
      <c r="PHG56" s="140"/>
      <c r="PHH56" s="140"/>
      <c r="PHI56" s="144"/>
      <c r="PHJ56" s="141"/>
      <c r="PHK56" s="140"/>
      <c r="PHL56" s="425"/>
      <c r="PHM56" s="425"/>
      <c r="PHN56" s="425"/>
      <c r="PHO56" s="140"/>
      <c r="PHP56" s="140"/>
      <c r="PHQ56" s="144"/>
      <c r="PHR56" s="141"/>
      <c r="PHS56" s="140"/>
      <c r="PHT56" s="425"/>
      <c r="PHU56" s="425"/>
      <c r="PHV56" s="425"/>
      <c r="PHW56" s="140"/>
      <c r="PHX56" s="140"/>
      <c r="PHY56" s="144"/>
      <c r="PHZ56" s="141"/>
      <c r="PIA56" s="140"/>
      <c r="PIB56" s="425"/>
      <c r="PIC56" s="425"/>
      <c r="PID56" s="425"/>
      <c r="PIE56" s="140"/>
      <c r="PIF56" s="140"/>
      <c r="PIG56" s="144"/>
      <c r="PIH56" s="141"/>
      <c r="PII56" s="140"/>
      <c r="PIJ56" s="425"/>
      <c r="PIK56" s="425"/>
      <c r="PIL56" s="425"/>
      <c r="PIM56" s="140"/>
      <c r="PIN56" s="140"/>
      <c r="PIO56" s="144"/>
      <c r="PIP56" s="141"/>
      <c r="PIQ56" s="140"/>
      <c r="PIR56" s="425"/>
      <c r="PIS56" s="425"/>
      <c r="PIT56" s="425"/>
      <c r="PIU56" s="140"/>
      <c r="PIV56" s="140"/>
      <c r="PIW56" s="144"/>
      <c r="PIX56" s="141"/>
      <c r="PIY56" s="140"/>
      <c r="PIZ56" s="425"/>
      <c r="PJA56" s="425"/>
      <c r="PJB56" s="425"/>
      <c r="PJC56" s="140"/>
      <c r="PJD56" s="140"/>
      <c r="PJE56" s="144"/>
      <c r="PJF56" s="141"/>
      <c r="PJG56" s="140"/>
      <c r="PJH56" s="425"/>
      <c r="PJI56" s="425"/>
      <c r="PJJ56" s="425"/>
      <c r="PJK56" s="140"/>
      <c r="PJL56" s="140"/>
      <c r="PJM56" s="144"/>
      <c r="PJN56" s="141"/>
      <c r="PJO56" s="140"/>
      <c r="PJP56" s="425"/>
      <c r="PJQ56" s="425"/>
      <c r="PJR56" s="425"/>
      <c r="PJS56" s="140"/>
      <c r="PJT56" s="140"/>
      <c r="PJU56" s="144"/>
      <c r="PJV56" s="141"/>
      <c r="PJW56" s="140"/>
      <c r="PJX56" s="425"/>
      <c r="PJY56" s="425"/>
      <c r="PJZ56" s="425"/>
      <c r="PKA56" s="140"/>
      <c r="PKB56" s="140"/>
      <c r="PKC56" s="144"/>
      <c r="PKD56" s="141"/>
      <c r="PKE56" s="140"/>
      <c r="PKF56" s="425"/>
      <c r="PKG56" s="425"/>
      <c r="PKH56" s="425"/>
      <c r="PKI56" s="140"/>
      <c r="PKJ56" s="140"/>
      <c r="PKK56" s="144"/>
      <c r="PKL56" s="141"/>
      <c r="PKM56" s="140"/>
      <c r="PKN56" s="425"/>
      <c r="PKO56" s="425"/>
      <c r="PKP56" s="425"/>
      <c r="PKQ56" s="140"/>
      <c r="PKR56" s="140"/>
      <c r="PKS56" s="144"/>
      <c r="PKT56" s="141"/>
      <c r="PKU56" s="140"/>
      <c r="PKV56" s="425"/>
      <c r="PKW56" s="425"/>
      <c r="PKX56" s="425"/>
      <c r="PKY56" s="140"/>
      <c r="PKZ56" s="140"/>
      <c r="PLA56" s="144"/>
      <c r="PLB56" s="141"/>
      <c r="PLC56" s="140"/>
      <c r="PLD56" s="425"/>
      <c r="PLE56" s="425"/>
      <c r="PLF56" s="425"/>
      <c r="PLG56" s="140"/>
      <c r="PLH56" s="140"/>
      <c r="PLI56" s="144"/>
      <c r="PLJ56" s="141"/>
      <c r="PLK56" s="140"/>
      <c r="PLL56" s="425"/>
      <c r="PLM56" s="425"/>
      <c r="PLN56" s="425"/>
      <c r="PLO56" s="140"/>
      <c r="PLP56" s="140"/>
      <c r="PLQ56" s="144"/>
      <c r="PLR56" s="141"/>
      <c r="PLS56" s="140"/>
      <c r="PLT56" s="425"/>
      <c r="PLU56" s="425"/>
      <c r="PLV56" s="425"/>
      <c r="PLW56" s="140"/>
      <c r="PLX56" s="140"/>
      <c r="PLY56" s="144"/>
      <c r="PLZ56" s="141"/>
      <c r="PMA56" s="140"/>
      <c r="PMB56" s="425"/>
      <c r="PMC56" s="425"/>
      <c r="PMD56" s="425"/>
      <c r="PME56" s="140"/>
      <c r="PMF56" s="140"/>
      <c r="PMG56" s="144"/>
      <c r="PMH56" s="141"/>
      <c r="PMI56" s="140"/>
      <c r="PMJ56" s="425"/>
      <c r="PMK56" s="425"/>
      <c r="PML56" s="425"/>
      <c r="PMM56" s="140"/>
      <c r="PMN56" s="140"/>
      <c r="PMO56" s="144"/>
      <c r="PMP56" s="141"/>
      <c r="PMQ56" s="140"/>
      <c r="PMR56" s="425"/>
      <c r="PMS56" s="425"/>
      <c r="PMT56" s="425"/>
      <c r="PMU56" s="140"/>
      <c r="PMV56" s="140"/>
      <c r="PMW56" s="144"/>
      <c r="PMX56" s="141"/>
      <c r="PMY56" s="140"/>
      <c r="PMZ56" s="425"/>
      <c r="PNA56" s="425"/>
      <c r="PNB56" s="425"/>
      <c r="PNC56" s="140"/>
      <c r="PND56" s="140"/>
      <c r="PNE56" s="144"/>
      <c r="PNF56" s="141"/>
      <c r="PNG56" s="140"/>
      <c r="PNH56" s="425"/>
      <c r="PNI56" s="425"/>
      <c r="PNJ56" s="425"/>
      <c r="PNK56" s="140"/>
      <c r="PNL56" s="140"/>
      <c r="PNM56" s="144"/>
      <c r="PNN56" s="141"/>
      <c r="PNO56" s="140"/>
      <c r="PNP56" s="425"/>
      <c r="PNQ56" s="425"/>
      <c r="PNR56" s="425"/>
      <c r="PNS56" s="140"/>
      <c r="PNT56" s="140"/>
      <c r="PNU56" s="144"/>
      <c r="PNV56" s="141"/>
      <c r="PNW56" s="140"/>
      <c r="PNX56" s="425"/>
      <c r="PNY56" s="425"/>
      <c r="PNZ56" s="425"/>
      <c r="POA56" s="140"/>
      <c r="POB56" s="140"/>
      <c r="POC56" s="144"/>
      <c r="POD56" s="141"/>
      <c r="POE56" s="140"/>
      <c r="POF56" s="425"/>
      <c r="POG56" s="425"/>
      <c r="POH56" s="425"/>
      <c r="POI56" s="140"/>
      <c r="POJ56" s="140"/>
      <c r="POK56" s="144"/>
      <c r="POL56" s="141"/>
      <c r="POM56" s="140"/>
      <c r="PON56" s="425"/>
      <c r="POO56" s="425"/>
      <c r="POP56" s="425"/>
      <c r="POQ56" s="140"/>
      <c r="POR56" s="140"/>
      <c r="POS56" s="144"/>
      <c r="POT56" s="141"/>
      <c r="POU56" s="140"/>
      <c r="POV56" s="425"/>
      <c r="POW56" s="425"/>
      <c r="POX56" s="425"/>
      <c r="POY56" s="140"/>
      <c r="POZ56" s="140"/>
      <c r="PPA56" s="144"/>
      <c r="PPB56" s="141"/>
      <c r="PPC56" s="140"/>
      <c r="PPD56" s="425"/>
      <c r="PPE56" s="425"/>
      <c r="PPF56" s="425"/>
      <c r="PPG56" s="140"/>
      <c r="PPH56" s="140"/>
      <c r="PPI56" s="144"/>
      <c r="PPJ56" s="141"/>
      <c r="PPK56" s="140"/>
      <c r="PPL56" s="425"/>
      <c r="PPM56" s="425"/>
      <c r="PPN56" s="425"/>
      <c r="PPO56" s="140"/>
      <c r="PPP56" s="140"/>
      <c r="PPQ56" s="144"/>
      <c r="PPR56" s="141"/>
      <c r="PPS56" s="140"/>
      <c r="PPT56" s="425"/>
      <c r="PPU56" s="425"/>
      <c r="PPV56" s="425"/>
      <c r="PPW56" s="140"/>
      <c r="PPX56" s="140"/>
      <c r="PPY56" s="144"/>
      <c r="PPZ56" s="141"/>
      <c r="PQA56" s="140"/>
      <c r="PQB56" s="425"/>
      <c r="PQC56" s="425"/>
      <c r="PQD56" s="425"/>
      <c r="PQE56" s="140"/>
      <c r="PQF56" s="140"/>
      <c r="PQG56" s="144"/>
      <c r="PQH56" s="141"/>
      <c r="PQI56" s="140"/>
      <c r="PQJ56" s="425"/>
      <c r="PQK56" s="425"/>
      <c r="PQL56" s="425"/>
      <c r="PQM56" s="140"/>
      <c r="PQN56" s="140"/>
      <c r="PQO56" s="144"/>
      <c r="PQP56" s="141"/>
      <c r="PQQ56" s="140"/>
      <c r="PQR56" s="425"/>
      <c r="PQS56" s="425"/>
      <c r="PQT56" s="425"/>
      <c r="PQU56" s="140"/>
      <c r="PQV56" s="140"/>
      <c r="PQW56" s="144"/>
      <c r="PQX56" s="141"/>
      <c r="PQY56" s="140"/>
      <c r="PQZ56" s="425"/>
      <c r="PRA56" s="425"/>
      <c r="PRB56" s="425"/>
      <c r="PRC56" s="140"/>
      <c r="PRD56" s="140"/>
      <c r="PRE56" s="144"/>
      <c r="PRF56" s="141"/>
      <c r="PRG56" s="140"/>
      <c r="PRH56" s="425"/>
      <c r="PRI56" s="425"/>
      <c r="PRJ56" s="425"/>
      <c r="PRK56" s="140"/>
      <c r="PRL56" s="140"/>
      <c r="PRM56" s="144"/>
      <c r="PRN56" s="141"/>
      <c r="PRO56" s="140"/>
      <c r="PRP56" s="425"/>
      <c r="PRQ56" s="425"/>
      <c r="PRR56" s="425"/>
      <c r="PRS56" s="140"/>
      <c r="PRT56" s="140"/>
      <c r="PRU56" s="144"/>
      <c r="PRV56" s="141"/>
      <c r="PRW56" s="140"/>
      <c r="PRX56" s="425"/>
      <c r="PRY56" s="425"/>
      <c r="PRZ56" s="425"/>
      <c r="PSA56" s="140"/>
      <c r="PSB56" s="140"/>
      <c r="PSC56" s="144"/>
      <c r="PSD56" s="141"/>
      <c r="PSE56" s="140"/>
      <c r="PSF56" s="425"/>
      <c r="PSG56" s="425"/>
      <c r="PSH56" s="425"/>
      <c r="PSI56" s="140"/>
      <c r="PSJ56" s="140"/>
      <c r="PSK56" s="144"/>
      <c r="PSL56" s="141"/>
      <c r="PSM56" s="140"/>
      <c r="PSN56" s="425"/>
      <c r="PSO56" s="425"/>
      <c r="PSP56" s="425"/>
      <c r="PSQ56" s="140"/>
      <c r="PSR56" s="140"/>
      <c r="PSS56" s="144"/>
      <c r="PST56" s="141"/>
      <c r="PSU56" s="140"/>
      <c r="PSV56" s="425"/>
      <c r="PSW56" s="425"/>
      <c r="PSX56" s="425"/>
      <c r="PSY56" s="140"/>
      <c r="PSZ56" s="140"/>
      <c r="PTA56" s="144"/>
      <c r="PTB56" s="141"/>
      <c r="PTC56" s="140"/>
      <c r="PTD56" s="425"/>
      <c r="PTE56" s="425"/>
      <c r="PTF56" s="425"/>
      <c r="PTG56" s="140"/>
      <c r="PTH56" s="140"/>
      <c r="PTI56" s="144"/>
      <c r="PTJ56" s="141"/>
      <c r="PTK56" s="140"/>
      <c r="PTL56" s="425"/>
      <c r="PTM56" s="425"/>
      <c r="PTN56" s="425"/>
      <c r="PTO56" s="140"/>
      <c r="PTP56" s="140"/>
      <c r="PTQ56" s="144"/>
      <c r="PTR56" s="141"/>
      <c r="PTS56" s="140"/>
      <c r="PTT56" s="425"/>
      <c r="PTU56" s="425"/>
      <c r="PTV56" s="425"/>
      <c r="PTW56" s="140"/>
      <c r="PTX56" s="140"/>
      <c r="PTY56" s="144"/>
      <c r="PTZ56" s="141"/>
      <c r="PUA56" s="140"/>
      <c r="PUB56" s="425"/>
      <c r="PUC56" s="425"/>
      <c r="PUD56" s="425"/>
      <c r="PUE56" s="140"/>
      <c r="PUF56" s="140"/>
      <c r="PUG56" s="144"/>
      <c r="PUH56" s="141"/>
      <c r="PUI56" s="140"/>
      <c r="PUJ56" s="425"/>
      <c r="PUK56" s="425"/>
      <c r="PUL56" s="425"/>
      <c r="PUM56" s="140"/>
      <c r="PUN56" s="140"/>
      <c r="PUO56" s="144"/>
      <c r="PUP56" s="141"/>
      <c r="PUQ56" s="140"/>
      <c r="PUR56" s="425"/>
      <c r="PUS56" s="425"/>
      <c r="PUT56" s="425"/>
      <c r="PUU56" s="140"/>
      <c r="PUV56" s="140"/>
      <c r="PUW56" s="144"/>
      <c r="PUX56" s="141"/>
      <c r="PUY56" s="140"/>
      <c r="PUZ56" s="425"/>
      <c r="PVA56" s="425"/>
      <c r="PVB56" s="425"/>
      <c r="PVC56" s="140"/>
      <c r="PVD56" s="140"/>
      <c r="PVE56" s="144"/>
      <c r="PVF56" s="141"/>
      <c r="PVG56" s="140"/>
      <c r="PVH56" s="425"/>
      <c r="PVI56" s="425"/>
      <c r="PVJ56" s="425"/>
      <c r="PVK56" s="140"/>
      <c r="PVL56" s="140"/>
      <c r="PVM56" s="144"/>
      <c r="PVN56" s="141"/>
      <c r="PVO56" s="140"/>
      <c r="PVP56" s="425"/>
      <c r="PVQ56" s="425"/>
      <c r="PVR56" s="425"/>
      <c r="PVS56" s="140"/>
      <c r="PVT56" s="140"/>
      <c r="PVU56" s="144"/>
      <c r="PVV56" s="141"/>
      <c r="PVW56" s="140"/>
      <c r="PVX56" s="425"/>
      <c r="PVY56" s="425"/>
      <c r="PVZ56" s="425"/>
      <c r="PWA56" s="140"/>
      <c r="PWB56" s="140"/>
      <c r="PWC56" s="144"/>
      <c r="PWD56" s="141"/>
      <c r="PWE56" s="140"/>
      <c r="PWF56" s="425"/>
      <c r="PWG56" s="425"/>
      <c r="PWH56" s="425"/>
      <c r="PWI56" s="140"/>
      <c r="PWJ56" s="140"/>
      <c r="PWK56" s="144"/>
      <c r="PWL56" s="141"/>
      <c r="PWM56" s="140"/>
      <c r="PWN56" s="425"/>
      <c r="PWO56" s="425"/>
      <c r="PWP56" s="425"/>
      <c r="PWQ56" s="140"/>
      <c r="PWR56" s="140"/>
      <c r="PWS56" s="144"/>
      <c r="PWT56" s="141"/>
      <c r="PWU56" s="140"/>
      <c r="PWV56" s="425"/>
      <c r="PWW56" s="425"/>
      <c r="PWX56" s="425"/>
      <c r="PWY56" s="140"/>
      <c r="PWZ56" s="140"/>
      <c r="PXA56" s="144"/>
      <c r="PXB56" s="141"/>
      <c r="PXC56" s="140"/>
      <c r="PXD56" s="425"/>
      <c r="PXE56" s="425"/>
      <c r="PXF56" s="425"/>
      <c r="PXG56" s="140"/>
      <c r="PXH56" s="140"/>
      <c r="PXI56" s="144"/>
      <c r="PXJ56" s="141"/>
      <c r="PXK56" s="140"/>
      <c r="PXL56" s="425"/>
      <c r="PXM56" s="425"/>
      <c r="PXN56" s="425"/>
      <c r="PXO56" s="140"/>
      <c r="PXP56" s="140"/>
      <c r="PXQ56" s="144"/>
      <c r="PXR56" s="141"/>
      <c r="PXS56" s="140"/>
      <c r="PXT56" s="425"/>
      <c r="PXU56" s="425"/>
      <c r="PXV56" s="425"/>
      <c r="PXW56" s="140"/>
      <c r="PXX56" s="140"/>
      <c r="PXY56" s="144"/>
      <c r="PXZ56" s="141"/>
      <c r="PYA56" s="140"/>
      <c r="PYB56" s="425"/>
      <c r="PYC56" s="425"/>
      <c r="PYD56" s="425"/>
      <c r="PYE56" s="140"/>
      <c r="PYF56" s="140"/>
      <c r="PYG56" s="144"/>
      <c r="PYH56" s="141"/>
      <c r="PYI56" s="140"/>
      <c r="PYJ56" s="425"/>
      <c r="PYK56" s="425"/>
      <c r="PYL56" s="425"/>
      <c r="PYM56" s="140"/>
      <c r="PYN56" s="140"/>
      <c r="PYO56" s="144"/>
      <c r="PYP56" s="141"/>
      <c r="PYQ56" s="140"/>
      <c r="PYR56" s="425"/>
      <c r="PYS56" s="425"/>
      <c r="PYT56" s="425"/>
      <c r="PYU56" s="140"/>
      <c r="PYV56" s="140"/>
      <c r="PYW56" s="144"/>
      <c r="PYX56" s="141"/>
      <c r="PYY56" s="140"/>
      <c r="PYZ56" s="425"/>
      <c r="PZA56" s="425"/>
      <c r="PZB56" s="425"/>
      <c r="PZC56" s="140"/>
      <c r="PZD56" s="140"/>
      <c r="PZE56" s="144"/>
      <c r="PZF56" s="141"/>
      <c r="PZG56" s="140"/>
      <c r="PZH56" s="425"/>
      <c r="PZI56" s="425"/>
      <c r="PZJ56" s="425"/>
      <c r="PZK56" s="140"/>
      <c r="PZL56" s="140"/>
      <c r="PZM56" s="144"/>
      <c r="PZN56" s="141"/>
      <c r="PZO56" s="140"/>
      <c r="PZP56" s="425"/>
      <c r="PZQ56" s="425"/>
      <c r="PZR56" s="425"/>
      <c r="PZS56" s="140"/>
      <c r="PZT56" s="140"/>
      <c r="PZU56" s="144"/>
      <c r="PZV56" s="141"/>
      <c r="PZW56" s="140"/>
      <c r="PZX56" s="425"/>
      <c r="PZY56" s="425"/>
      <c r="PZZ56" s="425"/>
      <c r="QAA56" s="140"/>
      <c r="QAB56" s="140"/>
      <c r="QAC56" s="144"/>
      <c r="QAD56" s="141"/>
      <c r="QAE56" s="140"/>
      <c r="QAF56" s="425"/>
      <c r="QAG56" s="425"/>
      <c r="QAH56" s="425"/>
      <c r="QAI56" s="140"/>
      <c r="QAJ56" s="140"/>
      <c r="QAK56" s="144"/>
      <c r="QAL56" s="141"/>
      <c r="QAM56" s="140"/>
      <c r="QAN56" s="425"/>
      <c r="QAO56" s="425"/>
      <c r="QAP56" s="425"/>
      <c r="QAQ56" s="140"/>
      <c r="QAR56" s="140"/>
      <c r="QAS56" s="144"/>
      <c r="QAT56" s="141"/>
      <c r="QAU56" s="140"/>
      <c r="QAV56" s="425"/>
      <c r="QAW56" s="425"/>
      <c r="QAX56" s="425"/>
      <c r="QAY56" s="140"/>
      <c r="QAZ56" s="140"/>
      <c r="QBA56" s="144"/>
      <c r="QBB56" s="141"/>
      <c r="QBC56" s="140"/>
      <c r="QBD56" s="425"/>
      <c r="QBE56" s="425"/>
      <c r="QBF56" s="425"/>
      <c r="QBG56" s="140"/>
      <c r="QBH56" s="140"/>
      <c r="QBI56" s="144"/>
      <c r="QBJ56" s="141"/>
      <c r="QBK56" s="140"/>
      <c r="QBL56" s="425"/>
      <c r="QBM56" s="425"/>
      <c r="QBN56" s="425"/>
      <c r="QBO56" s="140"/>
      <c r="QBP56" s="140"/>
      <c r="QBQ56" s="144"/>
      <c r="QBR56" s="141"/>
      <c r="QBS56" s="140"/>
      <c r="QBT56" s="425"/>
      <c r="QBU56" s="425"/>
      <c r="QBV56" s="425"/>
      <c r="QBW56" s="140"/>
      <c r="QBX56" s="140"/>
      <c r="QBY56" s="144"/>
      <c r="QBZ56" s="141"/>
      <c r="QCA56" s="140"/>
      <c r="QCB56" s="425"/>
      <c r="QCC56" s="425"/>
      <c r="QCD56" s="425"/>
      <c r="QCE56" s="140"/>
      <c r="QCF56" s="140"/>
      <c r="QCG56" s="144"/>
      <c r="QCH56" s="141"/>
      <c r="QCI56" s="140"/>
      <c r="QCJ56" s="425"/>
      <c r="QCK56" s="425"/>
      <c r="QCL56" s="425"/>
      <c r="QCM56" s="140"/>
      <c r="QCN56" s="140"/>
      <c r="QCO56" s="144"/>
      <c r="QCP56" s="141"/>
      <c r="QCQ56" s="140"/>
      <c r="QCR56" s="425"/>
      <c r="QCS56" s="425"/>
      <c r="QCT56" s="425"/>
      <c r="QCU56" s="140"/>
      <c r="QCV56" s="140"/>
      <c r="QCW56" s="144"/>
      <c r="QCX56" s="141"/>
      <c r="QCY56" s="140"/>
      <c r="QCZ56" s="425"/>
      <c r="QDA56" s="425"/>
      <c r="QDB56" s="425"/>
      <c r="QDC56" s="140"/>
      <c r="QDD56" s="140"/>
      <c r="QDE56" s="144"/>
      <c r="QDF56" s="141"/>
      <c r="QDG56" s="140"/>
      <c r="QDH56" s="425"/>
      <c r="QDI56" s="425"/>
      <c r="QDJ56" s="425"/>
      <c r="QDK56" s="140"/>
      <c r="QDL56" s="140"/>
      <c r="QDM56" s="144"/>
      <c r="QDN56" s="141"/>
      <c r="QDO56" s="140"/>
      <c r="QDP56" s="425"/>
      <c r="QDQ56" s="425"/>
      <c r="QDR56" s="425"/>
      <c r="QDS56" s="140"/>
      <c r="QDT56" s="140"/>
      <c r="QDU56" s="144"/>
      <c r="QDV56" s="141"/>
      <c r="QDW56" s="140"/>
      <c r="QDX56" s="425"/>
      <c r="QDY56" s="425"/>
      <c r="QDZ56" s="425"/>
      <c r="QEA56" s="140"/>
      <c r="QEB56" s="140"/>
      <c r="QEC56" s="144"/>
      <c r="QED56" s="141"/>
      <c r="QEE56" s="140"/>
      <c r="QEF56" s="425"/>
      <c r="QEG56" s="425"/>
      <c r="QEH56" s="425"/>
      <c r="QEI56" s="140"/>
      <c r="QEJ56" s="140"/>
      <c r="QEK56" s="144"/>
      <c r="QEL56" s="141"/>
      <c r="QEM56" s="140"/>
      <c r="QEN56" s="425"/>
      <c r="QEO56" s="425"/>
      <c r="QEP56" s="425"/>
      <c r="QEQ56" s="140"/>
      <c r="QER56" s="140"/>
      <c r="QES56" s="144"/>
      <c r="QET56" s="141"/>
      <c r="QEU56" s="140"/>
      <c r="QEV56" s="425"/>
      <c r="QEW56" s="425"/>
      <c r="QEX56" s="425"/>
      <c r="QEY56" s="140"/>
      <c r="QEZ56" s="140"/>
      <c r="QFA56" s="144"/>
      <c r="QFB56" s="141"/>
      <c r="QFC56" s="140"/>
      <c r="QFD56" s="425"/>
      <c r="QFE56" s="425"/>
      <c r="QFF56" s="425"/>
      <c r="QFG56" s="140"/>
      <c r="QFH56" s="140"/>
      <c r="QFI56" s="144"/>
      <c r="QFJ56" s="141"/>
      <c r="QFK56" s="140"/>
      <c r="QFL56" s="425"/>
      <c r="QFM56" s="425"/>
      <c r="QFN56" s="425"/>
      <c r="QFO56" s="140"/>
      <c r="QFP56" s="140"/>
      <c r="QFQ56" s="144"/>
      <c r="QFR56" s="141"/>
      <c r="QFS56" s="140"/>
      <c r="QFT56" s="425"/>
      <c r="QFU56" s="425"/>
      <c r="QFV56" s="425"/>
      <c r="QFW56" s="140"/>
      <c r="QFX56" s="140"/>
      <c r="QFY56" s="144"/>
      <c r="QFZ56" s="141"/>
      <c r="QGA56" s="140"/>
      <c r="QGB56" s="425"/>
      <c r="QGC56" s="425"/>
      <c r="QGD56" s="425"/>
      <c r="QGE56" s="140"/>
      <c r="QGF56" s="140"/>
      <c r="QGG56" s="144"/>
      <c r="QGH56" s="141"/>
      <c r="QGI56" s="140"/>
      <c r="QGJ56" s="425"/>
      <c r="QGK56" s="425"/>
      <c r="QGL56" s="425"/>
      <c r="QGM56" s="140"/>
      <c r="QGN56" s="140"/>
      <c r="QGO56" s="144"/>
      <c r="QGP56" s="141"/>
      <c r="QGQ56" s="140"/>
      <c r="QGR56" s="425"/>
      <c r="QGS56" s="425"/>
      <c r="QGT56" s="425"/>
      <c r="QGU56" s="140"/>
      <c r="QGV56" s="140"/>
      <c r="QGW56" s="144"/>
      <c r="QGX56" s="141"/>
      <c r="QGY56" s="140"/>
      <c r="QGZ56" s="425"/>
      <c r="QHA56" s="425"/>
      <c r="QHB56" s="425"/>
      <c r="QHC56" s="140"/>
      <c r="QHD56" s="140"/>
      <c r="QHE56" s="144"/>
      <c r="QHF56" s="141"/>
      <c r="QHG56" s="140"/>
      <c r="QHH56" s="425"/>
      <c r="QHI56" s="425"/>
      <c r="QHJ56" s="425"/>
      <c r="QHK56" s="140"/>
      <c r="QHL56" s="140"/>
      <c r="QHM56" s="144"/>
      <c r="QHN56" s="141"/>
      <c r="QHO56" s="140"/>
      <c r="QHP56" s="425"/>
      <c r="QHQ56" s="425"/>
      <c r="QHR56" s="425"/>
      <c r="QHS56" s="140"/>
      <c r="QHT56" s="140"/>
      <c r="QHU56" s="144"/>
      <c r="QHV56" s="141"/>
      <c r="QHW56" s="140"/>
      <c r="QHX56" s="425"/>
      <c r="QHY56" s="425"/>
      <c r="QHZ56" s="425"/>
      <c r="QIA56" s="140"/>
      <c r="QIB56" s="140"/>
      <c r="QIC56" s="144"/>
      <c r="QID56" s="141"/>
      <c r="QIE56" s="140"/>
      <c r="QIF56" s="425"/>
      <c r="QIG56" s="425"/>
      <c r="QIH56" s="425"/>
      <c r="QII56" s="140"/>
      <c r="QIJ56" s="140"/>
      <c r="QIK56" s="144"/>
      <c r="QIL56" s="141"/>
      <c r="QIM56" s="140"/>
      <c r="QIN56" s="425"/>
      <c r="QIO56" s="425"/>
      <c r="QIP56" s="425"/>
      <c r="QIQ56" s="140"/>
      <c r="QIR56" s="140"/>
      <c r="QIS56" s="144"/>
      <c r="QIT56" s="141"/>
      <c r="QIU56" s="140"/>
      <c r="QIV56" s="425"/>
      <c r="QIW56" s="425"/>
      <c r="QIX56" s="425"/>
      <c r="QIY56" s="140"/>
      <c r="QIZ56" s="140"/>
      <c r="QJA56" s="144"/>
      <c r="QJB56" s="141"/>
      <c r="QJC56" s="140"/>
      <c r="QJD56" s="425"/>
      <c r="QJE56" s="425"/>
      <c r="QJF56" s="425"/>
      <c r="QJG56" s="140"/>
      <c r="QJH56" s="140"/>
      <c r="QJI56" s="144"/>
      <c r="QJJ56" s="141"/>
      <c r="QJK56" s="140"/>
      <c r="QJL56" s="425"/>
      <c r="QJM56" s="425"/>
      <c r="QJN56" s="425"/>
      <c r="QJO56" s="140"/>
      <c r="QJP56" s="140"/>
      <c r="QJQ56" s="144"/>
      <c r="QJR56" s="141"/>
      <c r="QJS56" s="140"/>
      <c r="QJT56" s="425"/>
      <c r="QJU56" s="425"/>
      <c r="QJV56" s="425"/>
      <c r="QJW56" s="140"/>
      <c r="QJX56" s="140"/>
      <c r="QJY56" s="144"/>
      <c r="QJZ56" s="141"/>
      <c r="QKA56" s="140"/>
      <c r="QKB56" s="425"/>
      <c r="QKC56" s="425"/>
      <c r="QKD56" s="425"/>
      <c r="QKE56" s="140"/>
      <c r="QKF56" s="140"/>
      <c r="QKG56" s="144"/>
      <c r="QKH56" s="141"/>
      <c r="QKI56" s="140"/>
      <c r="QKJ56" s="425"/>
      <c r="QKK56" s="425"/>
      <c r="QKL56" s="425"/>
      <c r="QKM56" s="140"/>
      <c r="QKN56" s="140"/>
      <c r="QKO56" s="144"/>
      <c r="QKP56" s="141"/>
      <c r="QKQ56" s="140"/>
      <c r="QKR56" s="425"/>
      <c r="QKS56" s="425"/>
      <c r="QKT56" s="425"/>
      <c r="QKU56" s="140"/>
      <c r="QKV56" s="140"/>
      <c r="QKW56" s="144"/>
      <c r="QKX56" s="141"/>
      <c r="QKY56" s="140"/>
      <c r="QKZ56" s="425"/>
      <c r="QLA56" s="425"/>
      <c r="QLB56" s="425"/>
      <c r="QLC56" s="140"/>
      <c r="QLD56" s="140"/>
      <c r="QLE56" s="144"/>
      <c r="QLF56" s="141"/>
      <c r="QLG56" s="140"/>
      <c r="QLH56" s="425"/>
      <c r="QLI56" s="425"/>
      <c r="QLJ56" s="425"/>
      <c r="QLK56" s="140"/>
      <c r="QLL56" s="140"/>
      <c r="QLM56" s="144"/>
      <c r="QLN56" s="141"/>
      <c r="QLO56" s="140"/>
      <c r="QLP56" s="425"/>
      <c r="QLQ56" s="425"/>
      <c r="QLR56" s="425"/>
      <c r="QLS56" s="140"/>
      <c r="QLT56" s="140"/>
      <c r="QLU56" s="144"/>
      <c r="QLV56" s="141"/>
      <c r="QLW56" s="140"/>
      <c r="QLX56" s="425"/>
      <c r="QLY56" s="425"/>
      <c r="QLZ56" s="425"/>
      <c r="QMA56" s="140"/>
      <c r="QMB56" s="140"/>
      <c r="QMC56" s="144"/>
      <c r="QMD56" s="141"/>
      <c r="QME56" s="140"/>
      <c r="QMF56" s="425"/>
      <c r="QMG56" s="425"/>
      <c r="QMH56" s="425"/>
      <c r="QMI56" s="140"/>
      <c r="QMJ56" s="140"/>
      <c r="QMK56" s="144"/>
      <c r="QML56" s="141"/>
      <c r="QMM56" s="140"/>
      <c r="QMN56" s="425"/>
      <c r="QMO56" s="425"/>
      <c r="QMP56" s="425"/>
      <c r="QMQ56" s="140"/>
      <c r="QMR56" s="140"/>
      <c r="QMS56" s="144"/>
      <c r="QMT56" s="141"/>
      <c r="QMU56" s="140"/>
      <c r="QMV56" s="425"/>
      <c r="QMW56" s="425"/>
      <c r="QMX56" s="425"/>
      <c r="QMY56" s="140"/>
      <c r="QMZ56" s="140"/>
      <c r="QNA56" s="144"/>
      <c r="QNB56" s="141"/>
      <c r="QNC56" s="140"/>
      <c r="QND56" s="425"/>
      <c r="QNE56" s="425"/>
      <c r="QNF56" s="425"/>
      <c r="QNG56" s="140"/>
      <c r="QNH56" s="140"/>
      <c r="QNI56" s="144"/>
      <c r="QNJ56" s="141"/>
      <c r="QNK56" s="140"/>
      <c r="QNL56" s="425"/>
      <c r="QNM56" s="425"/>
      <c r="QNN56" s="425"/>
      <c r="QNO56" s="140"/>
      <c r="QNP56" s="140"/>
      <c r="QNQ56" s="144"/>
      <c r="QNR56" s="141"/>
      <c r="QNS56" s="140"/>
      <c r="QNT56" s="425"/>
      <c r="QNU56" s="425"/>
      <c r="QNV56" s="425"/>
      <c r="QNW56" s="140"/>
      <c r="QNX56" s="140"/>
      <c r="QNY56" s="144"/>
      <c r="QNZ56" s="141"/>
      <c r="QOA56" s="140"/>
      <c r="QOB56" s="425"/>
      <c r="QOC56" s="425"/>
      <c r="QOD56" s="425"/>
      <c r="QOE56" s="140"/>
      <c r="QOF56" s="140"/>
      <c r="QOG56" s="144"/>
      <c r="QOH56" s="141"/>
      <c r="QOI56" s="140"/>
      <c r="QOJ56" s="425"/>
      <c r="QOK56" s="425"/>
      <c r="QOL56" s="425"/>
      <c r="QOM56" s="140"/>
      <c r="QON56" s="140"/>
      <c r="QOO56" s="144"/>
      <c r="QOP56" s="141"/>
      <c r="QOQ56" s="140"/>
      <c r="QOR56" s="425"/>
      <c r="QOS56" s="425"/>
      <c r="QOT56" s="425"/>
      <c r="QOU56" s="140"/>
      <c r="QOV56" s="140"/>
      <c r="QOW56" s="144"/>
      <c r="QOX56" s="141"/>
      <c r="QOY56" s="140"/>
      <c r="QOZ56" s="425"/>
      <c r="QPA56" s="425"/>
      <c r="QPB56" s="425"/>
      <c r="QPC56" s="140"/>
      <c r="QPD56" s="140"/>
      <c r="QPE56" s="144"/>
      <c r="QPF56" s="141"/>
      <c r="QPG56" s="140"/>
      <c r="QPH56" s="425"/>
      <c r="QPI56" s="425"/>
      <c r="QPJ56" s="425"/>
      <c r="QPK56" s="140"/>
      <c r="QPL56" s="140"/>
      <c r="QPM56" s="144"/>
      <c r="QPN56" s="141"/>
      <c r="QPO56" s="140"/>
      <c r="QPP56" s="425"/>
      <c r="QPQ56" s="425"/>
      <c r="QPR56" s="425"/>
      <c r="QPS56" s="140"/>
      <c r="QPT56" s="140"/>
      <c r="QPU56" s="144"/>
      <c r="QPV56" s="141"/>
      <c r="QPW56" s="140"/>
      <c r="QPX56" s="425"/>
      <c r="QPY56" s="425"/>
      <c r="QPZ56" s="425"/>
      <c r="QQA56" s="140"/>
      <c r="QQB56" s="140"/>
      <c r="QQC56" s="144"/>
      <c r="QQD56" s="141"/>
      <c r="QQE56" s="140"/>
      <c r="QQF56" s="425"/>
      <c r="QQG56" s="425"/>
      <c r="QQH56" s="425"/>
      <c r="QQI56" s="140"/>
      <c r="QQJ56" s="140"/>
      <c r="QQK56" s="144"/>
      <c r="QQL56" s="141"/>
      <c r="QQM56" s="140"/>
      <c r="QQN56" s="425"/>
      <c r="QQO56" s="425"/>
      <c r="QQP56" s="425"/>
      <c r="QQQ56" s="140"/>
      <c r="QQR56" s="140"/>
      <c r="QQS56" s="144"/>
      <c r="QQT56" s="141"/>
      <c r="QQU56" s="140"/>
      <c r="QQV56" s="425"/>
      <c r="QQW56" s="425"/>
      <c r="QQX56" s="425"/>
      <c r="QQY56" s="140"/>
      <c r="QQZ56" s="140"/>
      <c r="QRA56" s="144"/>
      <c r="QRB56" s="141"/>
      <c r="QRC56" s="140"/>
      <c r="QRD56" s="425"/>
      <c r="QRE56" s="425"/>
      <c r="QRF56" s="425"/>
      <c r="QRG56" s="140"/>
      <c r="QRH56" s="140"/>
      <c r="QRI56" s="144"/>
      <c r="QRJ56" s="141"/>
      <c r="QRK56" s="140"/>
      <c r="QRL56" s="425"/>
      <c r="QRM56" s="425"/>
      <c r="QRN56" s="425"/>
      <c r="QRO56" s="140"/>
      <c r="QRP56" s="140"/>
      <c r="QRQ56" s="144"/>
      <c r="QRR56" s="141"/>
      <c r="QRS56" s="140"/>
      <c r="QRT56" s="425"/>
      <c r="QRU56" s="425"/>
      <c r="QRV56" s="425"/>
      <c r="QRW56" s="140"/>
      <c r="QRX56" s="140"/>
      <c r="QRY56" s="144"/>
      <c r="QRZ56" s="141"/>
      <c r="QSA56" s="140"/>
      <c r="QSB56" s="425"/>
      <c r="QSC56" s="425"/>
      <c r="QSD56" s="425"/>
      <c r="QSE56" s="140"/>
      <c r="QSF56" s="140"/>
      <c r="QSG56" s="144"/>
      <c r="QSH56" s="141"/>
      <c r="QSI56" s="140"/>
      <c r="QSJ56" s="425"/>
      <c r="QSK56" s="425"/>
      <c r="QSL56" s="425"/>
      <c r="QSM56" s="140"/>
      <c r="QSN56" s="140"/>
      <c r="QSO56" s="144"/>
      <c r="QSP56" s="141"/>
      <c r="QSQ56" s="140"/>
      <c r="QSR56" s="425"/>
      <c r="QSS56" s="425"/>
      <c r="QST56" s="425"/>
      <c r="QSU56" s="140"/>
      <c r="QSV56" s="140"/>
      <c r="QSW56" s="144"/>
      <c r="QSX56" s="141"/>
      <c r="QSY56" s="140"/>
      <c r="QSZ56" s="425"/>
      <c r="QTA56" s="425"/>
      <c r="QTB56" s="425"/>
      <c r="QTC56" s="140"/>
      <c r="QTD56" s="140"/>
      <c r="QTE56" s="144"/>
      <c r="QTF56" s="141"/>
      <c r="QTG56" s="140"/>
      <c r="QTH56" s="425"/>
      <c r="QTI56" s="425"/>
      <c r="QTJ56" s="425"/>
      <c r="QTK56" s="140"/>
      <c r="QTL56" s="140"/>
      <c r="QTM56" s="144"/>
      <c r="QTN56" s="141"/>
      <c r="QTO56" s="140"/>
      <c r="QTP56" s="425"/>
      <c r="QTQ56" s="425"/>
      <c r="QTR56" s="425"/>
      <c r="QTS56" s="140"/>
      <c r="QTT56" s="140"/>
      <c r="QTU56" s="144"/>
      <c r="QTV56" s="141"/>
      <c r="QTW56" s="140"/>
      <c r="QTX56" s="425"/>
      <c r="QTY56" s="425"/>
      <c r="QTZ56" s="425"/>
      <c r="QUA56" s="140"/>
      <c r="QUB56" s="140"/>
      <c r="QUC56" s="144"/>
      <c r="QUD56" s="141"/>
      <c r="QUE56" s="140"/>
      <c r="QUF56" s="425"/>
      <c r="QUG56" s="425"/>
      <c r="QUH56" s="425"/>
      <c r="QUI56" s="140"/>
      <c r="QUJ56" s="140"/>
      <c r="QUK56" s="144"/>
      <c r="QUL56" s="141"/>
      <c r="QUM56" s="140"/>
      <c r="QUN56" s="425"/>
      <c r="QUO56" s="425"/>
      <c r="QUP56" s="425"/>
      <c r="QUQ56" s="140"/>
      <c r="QUR56" s="140"/>
      <c r="QUS56" s="144"/>
      <c r="QUT56" s="141"/>
      <c r="QUU56" s="140"/>
      <c r="QUV56" s="425"/>
      <c r="QUW56" s="425"/>
      <c r="QUX56" s="425"/>
      <c r="QUY56" s="140"/>
      <c r="QUZ56" s="140"/>
      <c r="QVA56" s="144"/>
      <c r="QVB56" s="141"/>
      <c r="QVC56" s="140"/>
      <c r="QVD56" s="425"/>
      <c r="QVE56" s="425"/>
      <c r="QVF56" s="425"/>
      <c r="QVG56" s="140"/>
      <c r="QVH56" s="140"/>
      <c r="QVI56" s="144"/>
      <c r="QVJ56" s="141"/>
      <c r="QVK56" s="140"/>
      <c r="QVL56" s="425"/>
      <c r="QVM56" s="425"/>
      <c r="QVN56" s="425"/>
      <c r="QVO56" s="140"/>
      <c r="QVP56" s="140"/>
      <c r="QVQ56" s="144"/>
      <c r="QVR56" s="141"/>
      <c r="QVS56" s="140"/>
      <c r="QVT56" s="425"/>
      <c r="QVU56" s="425"/>
      <c r="QVV56" s="425"/>
      <c r="QVW56" s="140"/>
      <c r="QVX56" s="140"/>
      <c r="QVY56" s="144"/>
      <c r="QVZ56" s="141"/>
      <c r="QWA56" s="140"/>
      <c r="QWB56" s="425"/>
      <c r="QWC56" s="425"/>
      <c r="QWD56" s="425"/>
      <c r="QWE56" s="140"/>
      <c r="QWF56" s="140"/>
      <c r="QWG56" s="144"/>
      <c r="QWH56" s="141"/>
      <c r="QWI56" s="140"/>
      <c r="QWJ56" s="425"/>
      <c r="QWK56" s="425"/>
      <c r="QWL56" s="425"/>
      <c r="QWM56" s="140"/>
      <c r="QWN56" s="140"/>
      <c r="QWO56" s="144"/>
      <c r="QWP56" s="141"/>
      <c r="QWQ56" s="140"/>
      <c r="QWR56" s="425"/>
      <c r="QWS56" s="425"/>
      <c r="QWT56" s="425"/>
      <c r="QWU56" s="140"/>
      <c r="QWV56" s="140"/>
      <c r="QWW56" s="144"/>
      <c r="QWX56" s="141"/>
      <c r="QWY56" s="140"/>
      <c r="QWZ56" s="425"/>
      <c r="QXA56" s="425"/>
      <c r="QXB56" s="425"/>
      <c r="QXC56" s="140"/>
      <c r="QXD56" s="140"/>
      <c r="QXE56" s="144"/>
      <c r="QXF56" s="141"/>
      <c r="QXG56" s="140"/>
      <c r="QXH56" s="425"/>
      <c r="QXI56" s="425"/>
      <c r="QXJ56" s="425"/>
      <c r="QXK56" s="140"/>
      <c r="QXL56" s="140"/>
      <c r="QXM56" s="144"/>
      <c r="QXN56" s="141"/>
      <c r="QXO56" s="140"/>
      <c r="QXP56" s="425"/>
      <c r="QXQ56" s="425"/>
      <c r="QXR56" s="425"/>
      <c r="QXS56" s="140"/>
      <c r="QXT56" s="140"/>
      <c r="QXU56" s="144"/>
      <c r="QXV56" s="141"/>
      <c r="QXW56" s="140"/>
      <c r="QXX56" s="425"/>
      <c r="QXY56" s="425"/>
      <c r="QXZ56" s="425"/>
      <c r="QYA56" s="140"/>
      <c r="QYB56" s="140"/>
      <c r="QYC56" s="144"/>
      <c r="QYD56" s="141"/>
      <c r="QYE56" s="140"/>
      <c r="QYF56" s="425"/>
      <c r="QYG56" s="425"/>
      <c r="QYH56" s="425"/>
      <c r="QYI56" s="140"/>
      <c r="QYJ56" s="140"/>
      <c r="QYK56" s="144"/>
      <c r="QYL56" s="141"/>
      <c r="QYM56" s="140"/>
      <c r="QYN56" s="425"/>
      <c r="QYO56" s="425"/>
      <c r="QYP56" s="425"/>
      <c r="QYQ56" s="140"/>
      <c r="QYR56" s="140"/>
      <c r="QYS56" s="144"/>
      <c r="QYT56" s="141"/>
      <c r="QYU56" s="140"/>
      <c r="QYV56" s="425"/>
      <c r="QYW56" s="425"/>
      <c r="QYX56" s="425"/>
      <c r="QYY56" s="140"/>
      <c r="QYZ56" s="140"/>
      <c r="QZA56" s="144"/>
      <c r="QZB56" s="141"/>
      <c r="QZC56" s="140"/>
      <c r="QZD56" s="425"/>
      <c r="QZE56" s="425"/>
      <c r="QZF56" s="425"/>
      <c r="QZG56" s="140"/>
      <c r="QZH56" s="140"/>
      <c r="QZI56" s="144"/>
      <c r="QZJ56" s="141"/>
      <c r="QZK56" s="140"/>
      <c r="QZL56" s="425"/>
      <c r="QZM56" s="425"/>
      <c r="QZN56" s="425"/>
      <c r="QZO56" s="140"/>
      <c r="QZP56" s="140"/>
      <c r="QZQ56" s="144"/>
      <c r="QZR56" s="141"/>
      <c r="QZS56" s="140"/>
      <c r="QZT56" s="425"/>
      <c r="QZU56" s="425"/>
      <c r="QZV56" s="425"/>
      <c r="QZW56" s="140"/>
      <c r="QZX56" s="140"/>
      <c r="QZY56" s="144"/>
      <c r="QZZ56" s="141"/>
      <c r="RAA56" s="140"/>
      <c r="RAB56" s="425"/>
      <c r="RAC56" s="425"/>
      <c r="RAD56" s="425"/>
      <c r="RAE56" s="140"/>
      <c r="RAF56" s="140"/>
      <c r="RAG56" s="144"/>
      <c r="RAH56" s="141"/>
      <c r="RAI56" s="140"/>
      <c r="RAJ56" s="425"/>
      <c r="RAK56" s="425"/>
      <c r="RAL56" s="425"/>
      <c r="RAM56" s="140"/>
      <c r="RAN56" s="140"/>
      <c r="RAO56" s="144"/>
      <c r="RAP56" s="141"/>
      <c r="RAQ56" s="140"/>
      <c r="RAR56" s="425"/>
      <c r="RAS56" s="425"/>
      <c r="RAT56" s="425"/>
      <c r="RAU56" s="140"/>
      <c r="RAV56" s="140"/>
      <c r="RAW56" s="144"/>
      <c r="RAX56" s="141"/>
      <c r="RAY56" s="140"/>
      <c r="RAZ56" s="425"/>
      <c r="RBA56" s="425"/>
      <c r="RBB56" s="425"/>
      <c r="RBC56" s="140"/>
      <c r="RBD56" s="140"/>
      <c r="RBE56" s="144"/>
      <c r="RBF56" s="141"/>
      <c r="RBG56" s="140"/>
      <c r="RBH56" s="425"/>
      <c r="RBI56" s="425"/>
      <c r="RBJ56" s="425"/>
      <c r="RBK56" s="140"/>
      <c r="RBL56" s="140"/>
      <c r="RBM56" s="144"/>
      <c r="RBN56" s="141"/>
      <c r="RBO56" s="140"/>
      <c r="RBP56" s="425"/>
      <c r="RBQ56" s="425"/>
      <c r="RBR56" s="425"/>
      <c r="RBS56" s="140"/>
      <c r="RBT56" s="140"/>
      <c r="RBU56" s="144"/>
      <c r="RBV56" s="141"/>
      <c r="RBW56" s="140"/>
      <c r="RBX56" s="425"/>
      <c r="RBY56" s="425"/>
      <c r="RBZ56" s="425"/>
      <c r="RCA56" s="140"/>
      <c r="RCB56" s="140"/>
      <c r="RCC56" s="144"/>
      <c r="RCD56" s="141"/>
      <c r="RCE56" s="140"/>
      <c r="RCF56" s="425"/>
      <c r="RCG56" s="425"/>
      <c r="RCH56" s="425"/>
      <c r="RCI56" s="140"/>
      <c r="RCJ56" s="140"/>
      <c r="RCK56" s="144"/>
      <c r="RCL56" s="141"/>
      <c r="RCM56" s="140"/>
      <c r="RCN56" s="425"/>
      <c r="RCO56" s="425"/>
      <c r="RCP56" s="425"/>
      <c r="RCQ56" s="140"/>
      <c r="RCR56" s="140"/>
      <c r="RCS56" s="144"/>
      <c r="RCT56" s="141"/>
      <c r="RCU56" s="140"/>
      <c r="RCV56" s="425"/>
      <c r="RCW56" s="425"/>
      <c r="RCX56" s="425"/>
      <c r="RCY56" s="140"/>
      <c r="RCZ56" s="140"/>
      <c r="RDA56" s="144"/>
      <c r="RDB56" s="141"/>
      <c r="RDC56" s="140"/>
      <c r="RDD56" s="425"/>
      <c r="RDE56" s="425"/>
      <c r="RDF56" s="425"/>
      <c r="RDG56" s="140"/>
      <c r="RDH56" s="140"/>
      <c r="RDI56" s="144"/>
      <c r="RDJ56" s="141"/>
      <c r="RDK56" s="140"/>
      <c r="RDL56" s="425"/>
      <c r="RDM56" s="425"/>
      <c r="RDN56" s="425"/>
      <c r="RDO56" s="140"/>
      <c r="RDP56" s="140"/>
      <c r="RDQ56" s="144"/>
      <c r="RDR56" s="141"/>
      <c r="RDS56" s="140"/>
      <c r="RDT56" s="425"/>
      <c r="RDU56" s="425"/>
      <c r="RDV56" s="425"/>
      <c r="RDW56" s="140"/>
      <c r="RDX56" s="140"/>
      <c r="RDY56" s="144"/>
      <c r="RDZ56" s="141"/>
      <c r="REA56" s="140"/>
      <c r="REB56" s="425"/>
      <c r="REC56" s="425"/>
      <c r="RED56" s="425"/>
      <c r="REE56" s="140"/>
      <c r="REF56" s="140"/>
      <c r="REG56" s="144"/>
      <c r="REH56" s="141"/>
      <c r="REI56" s="140"/>
      <c r="REJ56" s="425"/>
      <c r="REK56" s="425"/>
      <c r="REL56" s="425"/>
      <c r="REM56" s="140"/>
      <c r="REN56" s="140"/>
      <c r="REO56" s="144"/>
      <c r="REP56" s="141"/>
      <c r="REQ56" s="140"/>
      <c r="RER56" s="425"/>
      <c r="RES56" s="425"/>
      <c r="RET56" s="425"/>
      <c r="REU56" s="140"/>
      <c r="REV56" s="140"/>
      <c r="REW56" s="144"/>
      <c r="REX56" s="141"/>
      <c r="REY56" s="140"/>
      <c r="REZ56" s="425"/>
      <c r="RFA56" s="425"/>
      <c r="RFB56" s="425"/>
      <c r="RFC56" s="140"/>
      <c r="RFD56" s="140"/>
      <c r="RFE56" s="144"/>
      <c r="RFF56" s="141"/>
      <c r="RFG56" s="140"/>
      <c r="RFH56" s="425"/>
      <c r="RFI56" s="425"/>
      <c r="RFJ56" s="425"/>
      <c r="RFK56" s="140"/>
      <c r="RFL56" s="140"/>
      <c r="RFM56" s="144"/>
      <c r="RFN56" s="141"/>
      <c r="RFO56" s="140"/>
      <c r="RFP56" s="425"/>
      <c r="RFQ56" s="425"/>
      <c r="RFR56" s="425"/>
      <c r="RFS56" s="140"/>
      <c r="RFT56" s="140"/>
      <c r="RFU56" s="144"/>
      <c r="RFV56" s="141"/>
      <c r="RFW56" s="140"/>
      <c r="RFX56" s="425"/>
      <c r="RFY56" s="425"/>
      <c r="RFZ56" s="425"/>
      <c r="RGA56" s="140"/>
      <c r="RGB56" s="140"/>
      <c r="RGC56" s="144"/>
      <c r="RGD56" s="141"/>
      <c r="RGE56" s="140"/>
      <c r="RGF56" s="425"/>
      <c r="RGG56" s="425"/>
      <c r="RGH56" s="425"/>
      <c r="RGI56" s="140"/>
      <c r="RGJ56" s="140"/>
      <c r="RGK56" s="144"/>
      <c r="RGL56" s="141"/>
      <c r="RGM56" s="140"/>
      <c r="RGN56" s="425"/>
      <c r="RGO56" s="425"/>
      <c r="RGP56" s="425"/>
      <c r="RGQ56" s="140"/>
      <c r="RGR56" s="140"/>
      <c r="RGS56" s="144"/>
      <c r="RGT56" s="141"/>
      <c r="RGU56" s="140"/>
      <c r="RGV56" s="425"/>
      <c r="RGW56" s="425"/>
      <c r="RGX56" s="425"/>
      <c r="RGY56" s="140"/>
      <c r="RGZ56" s="140"/>
      <c r="RHA56" s="144"/>
      <c r="RHB56" s="141"/>
      <c r="RHC56" s="140"/>
      <c r="RHD56" s="425"/>
      <c r="RHE56" s="425"/>
      <c r="RHF56" s="425"/>
      <c r="RHG56" s="140"/>
      <c r="RHH56" s="140"/>
      <c r="RHI56" s="144"/>
      <c r="RHJ56" s="141"/>
      <c r="RHK56" s="140"/>
      <c r="RHL56" s="425"/>
      <c r="RHM56" s="425"/>
      <c r="RHN56" s="425"/>
      <c r="RHO56" s="140"/>
      <c r="RHP56" s="140"/>
      <c r="RHQ56" s="144"/>
      <c r="RHR56" s="141"/>
      <c r="RHS56" s="140"/>
      <c r="RHT56" s="425"/>
      <c r="RHU56" s="425"/>
      <c r="RHV56" s="425"/>
      <c r="RHW56" s="140"/>
      <c r="RHX56" s="140"/>
      <c r="RHY56" s="144"/>
      <c r="RHZ56" s="141"/>
      <c r="RIA56" s="140"/>
      <c r="RIB56" s="425"/>
      <c r="RIC56" s="425"/>
      <c r="RID56" s="425"/>
      <c r="RIE56" s="140"/>
      <c r="RIF56" s="140"/>
      <c r="RIG56" s="144"/>
      <c r="RIH56" s="141"/>
      <c r="RII56" s="140"/>
      <c r="RIJ56" s="425"/>
      <c r="RIK56" s="425"/>
      <c r="RIL56" s="425"/>
      <c r="RIM56" s="140"/>
      <c r="RIN56" s="140"/>
      <c r="RIO56" s="144"/>
      <c r="RIP56" s="141"/>
      <c r="RIQ56" s="140"/>
      <c r="RIR56" s="425"/>
      <c r="RIS56" s="425"/>
      <c r="RIT56" s="425"/>
      <c r="RIU56" s="140"/>
      <c r="RIV56" s="140"/>
      <c r="RIW56" s="144"/>
      <c r="RIX56" s="141"/>
      <c r="RIY56" s="140"/>
      <c r="RIZ56" s="425"/>
      <c r="RJA56" s="425"/>
      <c r="RJB56" s="425"/>
      <c r="RJC56" s="140"/>
      <c r="RJD56" s="140"/>
      <c r="RJE56" s="144"/>
      <c r="RJF56" s="141"/>
      <c r="RJG56" s="140"/>
      <c r="RJH56" s="425"/>
      <c r="RJI56" s="425"/>
      <c r="RJJ56" s="425"/>
      <c r="RJK56" s="140"/>
      <c r="RJL56" s="140"/>
      <c r="RJM56" s="144"/>
      <c r="RJN56" s="141"/>
      <c r="RJO56" s="140"/>
      <c r="RJP56" s="425"/>
      <c r="RJQ56" s="425"/>
      <c r="RJR56" s="425"/>
      <c r="RJS56" s="140"/>
      <c r="RJT56" s="140"/>
      <c r="RJU56" s="144"/>
      <c r="RJV56" s="141"/>
      <c r="RJW56" s="140"/>
      <c r="RJX56" s="425"/>
      <c r="RJY56" s="425"/>
      <c r="RJZ56" s="425"/>
      <c r="RKA56" s="140"/>
      <c r="RKB56" s="140"/>
      <c r="RKC56" s="144"/>
      <c r="RKD56" s="141"/>
      <c r="RKE56" s="140"/>
      <c r="RKF56" s="425"/>
      <c r="RKG56" s="425"/>
      <c r="RKH56" s="425"/>
      <c r="RKI56" s="140"/>
      <c r="RKJ56" s="140"/>
      <c r="RKK56" s="144"/>
      <c r="RKL56" s="141"/>
      <c r="RKM56" s="140"/>
      <c r="RKN56" s="425"/>
      <c r="RKO56" s="425"/>
      <c r="RKP56" s="425"/>
      <c r="RKQ56" s="140"/>
      <c r="RKR56" s="140"/>
      <c r="RKS56" s="144"/>
      <c r="RKT56" s="141"/>
      <c r="RKU56" s="140"/>
      <c r="RKV56" s="425"/>
      <c r="RKW56" s="425"/>
      <c r="RKX56" s="425"/>
      <c r="RKY56" s="140"/>
      <c r="RKZ56" s="140"/>
      <c r="RLA56" s="144"/>
      <c r="RLB56" s="141"/>
      <c r="RLC56" s="140"/>
      <c r="RLD56" s="425"/>
      <c r="RLE56" s="425"/>
      <c r="RLF56" s="425"/>
      <c r="RLG56" s="140"/>
      <c r="RLH56" s="140"/>
      <c r="RLI56" s="144"/>
      <c r="RLJ56" s="141"/>
      <c r="RLK56" s="140"/>
      <c r="RLL56" s="425"/>
      <c r="RLM56" s="425"/>
      <c r="RLN56" s="425"/>
      <c r="RLO56" s="140"/>
      <c r="RLP56" s="140"/>
      <c r="RLQ56" s="144"/>
      <c r="RLR56" s="141"/>
      <c r="RLS56" s="140"/>
      <c r="RLT56" s="425"/>
      <c r="RLU56" s="425"/>
      <c r="RLV56" s="425"/>
      <c r="RLW56" s="140"/>
      <c r="RLX56" s="140"/>
      <c r="RLY56" s="144"/>
      <c r="RLZ56" s="141"/>
      <c r="RMA56" s="140"/>
      <c r="RMB56" s="425"/>
      <c r="RMC56" s="425"/>
      <c r="RMD56" s="425"/>
      <c r="RME56" s="140"/>
      <c r="RMF56" s="140"/>
      <c r="RMG56" s="144"/>
      <c r="RMH56" s="141"/>
      <c r="RMI56" s="140"/>
      <c r="RMJ56" s="425"/>
      <c r="RMK56" s="425"/>
      <c r="RML56" s="425"/>
      <c r="RMM56" s="140"/>
      <c r="RMN56" s="140"/>
      <c r="RMO56" s="144"/>
      <c r="RMP56" s="141"/>
      <c r="RMQ56" s="140"/>
      <c r="RMR56" s="425"/>
      <c r="RMS56" s="425"/>
      <c r="RMT56" s="425"/>
      <c r="RMU56" s="140"/>
      <c r="RMV56" s="140"/>
      <c r="RMW56" s="144"/>
      <c r="RMX56" s="141"/>
      <c r="RMY56" s="140"/>
      <c r="RMZ56" s="425"/>
      <c r="RNA56" s="425"/>
      <c r="RNB56" s="425"/>
      <c r="RNC56" s="140"/>
      <c r="RND56" s="140"/>
      <c r="RNE56" s="144"/>
      <c r="RNF56" s="141"/>
      <c r="RNG56" s="140"/>
      <c r="RNH56" s="425"/>
      <c r="RNI56" s="425"/>
      <c r="RNJ56" s="425"/>
      <c r="RNK56" s="140"/>
      <c r="RNL56" s="140"/>
      <c r="RNM56" s="144"/>
      <c r="RNN56" s="141"/>
      <c r="RNO56" s="140"/>
      <c r="RNP56" s="425"/>
      <c r="RNQ56" s="425"/>
      <c r="RNR56" s="425"/>
      <c r="RNS56" s="140"/>
      <c r="RNT56" s="140"/>
      <c r="RNU56" s="144"/>
      <c r="RNV56" s="141"/>
      <c r="RNW56" s="140"/>
      <c r="RNX56" s="425"/>
      <c r="RNY56" s="425"/>
      <c r="RNZ56" s="425"/>
      <c r="ROA56" s="140"/>
      <c r="ROB56" s="140"/>
      <c r="ROC56" s="144"/>
      <c r="ROD56" s="141"/>
      <c r="ROE56" s="140"/>
      <c r="ROF56" s="425"/>
      <c r="ROG56" s="425"/>
      <c r="ROH56" s="425"/>
      <c r="ROI56" s="140"/>
      <c r="ROJ56" s="140"/>
      <c r="ROK56" s="144"/>
      <c r="ROL56" s="141"/>
      <c r="ROM56" s="140"/>
      <c r="RON56" s="425"/>
      <c r="ROO56" s="425"/>
      <c r="ROP56" s="425"/>
      <c r="ROQ56" s="140"/>
      <c r="ROR56" s="140"/>
      <c r="ROS56" s="144"/>
      <c r="ROT56" s="141"/>
      <c r="ROU56" s="140"/>
      <c r="ROV56" s="425"/>
      <c r="ROW56" s="425"/>
      <c r="ROX56" s="425"/>
      <c r="ROY56" s="140"/>
      <c r="ROZ56" s="140"/>
      <c r="RPA56" s="144"/>
      <c r="RPB56" s="141"/>
      <c r="RPC56" s="140"/>
      <c r="RPD56" s="425"/>
      <c r="RPE56" s="425"/>
      <c r="RPF56" s="425"/>
      <c r="RPG56" s="140"/>
      <c r="RPH56" s="140"/>
      <c r="RPI56" s="144"/>
      <c r="RPJ56" s="141"/>
      <c r="RPK56" s="140"/>
      <c r="RPL56" s="425"/>
      <c r="RPM56" s="425"/>
      <c r="RPN56" s="425"/>
      <c r="RPO56" s="140"/>
      <c r="RPP56" s="140"/>
      <c r="RPQ56" s="144"/>
      <c r="RPR56" s="141"/>
      <c r="RPS56" s="140"/>
      <c r="RPT56" s="425"/>
      <c r="RPU56" s="425"/>
      <c r="RPV56" s="425"/>
      <c r="RPW56" s="140"/>
      <c r="RPX56" s="140"/>
      <c r="RPY56" s="144"/>
      <c r="RPZ56" s="141"/>
      <c r="RQA56" s="140"/>
      <c r="RQB56" s="425"/>
      <c r="RQC56" s="425"/>
      <c r="RQD56" s="425"/>
      <c r="RQE56" s="140"/>
      <c r="RQF56" s="140"/>
      <c r="RQG56" s="144"/>
      <c r="RQH56" s="141"/>
      <c r="RQI56" s="140"/>
      <c r="RQJ56" s="425"/>
      <c r="RQK56" s="425"/>
      <c r="RQL56" s="425"/>
      <c r="RQM56" s="140"/>
      <c r="RQN56" s="140"/>
      <c r="RQO56" s="144"/>
      <c r="RQP56" s="141"/>
      <c r="RQQ56" s="140"/>
      <c r="RQR56" s="425"/>
      <c r="RQS56" s="425"/>
      <c r="RQT56" s="425"/>
      <c r="RQU56" s="140"/>
      <c r="RQV56" s="140"/>
      <c r="RQW56" s="144"/>
      <c r="RQX56" s="141"/>
      <c r="RQY56" s="140"/>
      <c r="RQZ56" s="425"/>
      <c r="RRA56" s="425"/>
      <c r="RRB56" s="425"/>
      <c r="RRC56" s="140"/>
      <c r="RRD56" s="140"/>
      <c r="RRE56" s="144"/>
      <c r="RRF56" s="141"/>
      <c r="RRG56" s="140"/>
      <c r="RRH56" s="425"/>
      <c r="RRI56" s="425"/>
      <c r="RRJ56" s="425"/>
      <c r="RRK56" s="140"/>
      <c r="RRL56" s="140"/>
      <c r="RRM56" s="144"/>
      <c r="RRN56" s="141"/>
      <c r="RRO56" s="140"/>
      <c r="RRP56" s="425"/>
      <c r="RRQ56" s="425"/>
      <c r="RRR56" s="425"/>
      <c r="RRS56" s="140"/>
      <c r="RRT56" s="140"/>
      <c r="RRU56" s="144"/>
      <c r="RRV56" s="141"/>
      <c r="RRW56" s="140"/>
      <c r="RRX56" s="425"/>
      <c r="RRY56" s="425"/>
      <c r="RRZ56" s="425"/>
      <c r="RSA56" s="140"/>
      <c r="RSB56" s="140"/>
      <c r="RSC56" s="144"/>
      <c r="RSD56" s="141"/>
      <c r="RSE56" s="140"/>
      <c r="RSF56" s="425"/>
      <c r="RSG56" s="425"/>
      <c r="RSH56" s="425"/>
      <c r="RSI56" s="140"/>
      <c r="RSJ56" s="140"/>
      <c r="RSK56" s="144"/>
      <c r="RSL56" s="141"/>
      <c r="RSM56" s="140"/>
      <c r="RSN56" s="425"/>
      <c r="RSO56" s="425"/>
      <c r="RSP56" s="425"/>
      <c r="RSQ56" s="140"/>
      <c r="RSR56" s="140"/>
      <c r="RSS56" s="144"/>
      <c r="RST56" s="141"/>
      <c r="RSU56" s="140"/>
      <c r="RSV56" s="425"/>
      <c r="RSW56" s="425"/>
      <c r="RSX56" s="425"/>
      <c r="RSY56" s="140"/>
      <c r="RSZ56" s="140"/>
      <c r="RTA56" s="144"/>
      <c r="RTB56" s="141"/>
      <c r="RTC56" s="140"/>
      <c r="RTD56" s="425"/>
      <c r="RTE56" s="425"/>
      <c r="RTF56" s="425"/>
      <c r="RTG56" s="140"/>
      <c r="RTH56" s="140"/>
      <c r="RTI56" s="144"/>
      <c r="RTJ56" s="141"/>
      <c r="RTK56" s="140"/>
      <c r="RTL56" s="425"/>
      <c r="RTM56" s="425"/>
      <c r="RTN56" s="425"/>
      <c r="RTO56" s="140"/>
      <c r="RTP56" s="140"/>
      <c r="RTQ56" s="144"/>
      <c r="RTR56" s="141"/>
      <c r="RTS56" s="140"/>
      <c r="RTT56" s="425"/>
      <c r="RTU56" s="425"/>
      <c r="RTV56" s="425"/>
      <c r="RTW56" s="140"/>
      <c r="RTX56" s="140"/>
      <c r="RTY56" s="144"/>
      <c r="RTZ56" s="141"/>
      <c r="RUA56" s="140"/>
      <c r="RUB56" s="425"/>
      <c r="RUC56" s="425"/>
      <c r="RUD56" s="425"/>
      <c r="RUE56" s="140"/>
      <c r="RUF56" s="140"/>
      <c r="RUG56" s="144"/>
      <c r="RUH56" s="141"/>
      <c r="RUI56" s="140"/>
      <c r="RUJ56" s="425"/>
      <c r="RUK56" s="425"/>
      <c r="RUL56" s="425"/>
      <c r="RUM56" s="140"/>
      <c r="RUN56" s="140"/>
      <c r="RUO56" s="144"/>
      <c r="RUP56" s="141"/>
      <c r="RUQ56" s="140"/>
      <c r="RUR56" s="425"/>
      <c r="RUS56" s="425"/>
      <c r="RUT56" s="425"/>
      <c r="RUU56" s="140"/>
      <c r="RUV56" s="140"/>
      <c r="RUW56" s="144"/>
      <c r="RUX56" s="141"/>
      <c r="RUY56" s="140"/>
      <c r="RUZ56" s="425"/>
      <c r="RVA56" s="425"/>
      <c r="RVB56" s="425"/>
      <c r="RVC56" s="140"/>
      <c r="RVD56" s="140"/>
      <c r="RVE56" s="144"/>
      <c r="RVF56" s="141"/>
      <c r="RVG56" s="140"/>
      <c r="RVH56" s="425"/>
      <c r="RVI56" s="425"/>
      <c r="RVJ56" s="425"/>
      <c r="RVK56" s="140"/>
      <c r="RVL56" s="140"/>
      <c r="RVM56" s="144"/>
      <c r="RVN56" s="141"/>
      <c r="RVO56" s="140"/>
      <c r="RVP56" s="425"/>
      <c r="RVQ56" s="425"/>
      <c r="RVR56" s="425"/>
      <c r="RVS56" s="140"/>
      <c r="RVT56" s="140"/>
      <c r="RVU56" s="144"/>
      <c r="RVV56" s="141"/>
      <c r="RVW56" s="140"/>
      <c r="RVX56" s="425"/>
      <c r="RVY56" s="425"/>
      <c r="RVZ56" s="425"/>
      <c r="RWA56" s="140"/>
      <c r="RWB56" s="140"/>
      <c r="RWC56" s="144"/>
      <c r="RWD56" s="141"/>
      <c r="RWE56" s="140"/>
      <c r="RWF56" s="425"/>
      <c r="RWG56" s="425"/>
      <c r="RWH56" s="425"/>
      <c r="RWI56" s="140"/>
      <c r="RWJ56" s="140"/>
      <c r="RWK56" s="144"/>
      <c r="RWL56" s="141"/>
      <c r="RWM56" s="140"/>
      <c r="RWN56" s="425"/>
      <c r="RWO56" s="425"/>
      <c r="RWP56" s="425"/>
      <c r="RWQ56" s="140"/>
      <c r="RWR56" s="140"/>
      <c r="RWS56" s="144"/>
      <c r="RWT56" s="141"/>
      <c r="RWU56" s="140"/>
      <c r="RWV56" s="425"/>
      <c r="RWW56" s="425"/>
      <c r="RWX56" s="425"/>
      <c r="RWY56" s="140"/>
      <c r="RWZ56" s="140"/>
      <c r="RXA56" s="144"/>
      <c r="RXB56" s="141"/>
      <c r="RXC56" s="140"/>
      <c r="RXD56" s="425"/>
      <c r="RXE56" s="425"/>
      <c r="RXF56" s="425"/>
      <c r="RXG56" s="140"/>
      <c r="RXH56" s="140"/>
      <c r="RXI56" s="144"/>
      <c r="RXJ56" s="141"/>
      <c r="RXK56" s="140"/>
      <c r="RXL56" s="425"/>
      <c r="RXM56" s="425"/>
      <c r="RXN56" s="425"/>
      <c r="RXO56" s="140"/>
      <c r="RXP56" s="140"/>
      <c r="RXQ56" s="144"/>
      <c r="RXR56" s="141"/>
      <c r="RXS56" s="140"/>
      <c r="RXT56" s="425"/>
      <c r="RXU56" s="425"/>
      <c r="RXV56" s="425"/>
      <c r="RXW56" s="140"/>
      <c r="RXX56" s="140"/>
      <c r="RXY56" s="144"/>
      <c r="RXZ56" s="141"/>
      <c r="RYA56" s="140"/>
      <c r="RYB56" s="425"/>
      <c r="RYC56" s="425"/>
      <c r="RYD56" s="425"/>
      <c r="RYE56" s="140"/>
      <c r="RYF56" s="140"/>
      <c r="RYG56" s="144"/>
      <c r="RYH56" s="141"/>
      <c r="RYI56" s="140"/>
      <c r="RYJ56" s="425"/>
      <c r="RYK56" s="425"/>
      <c r="RYL56" s="425"/>
      <c r="RYM56" s="140"/>
      <c r="RYN56" s="140"/>
      <c r="RYO56" s="144"/>
      <c r="RYP56" s="141"/>
      <c r="RYQ56" s="140"/>
      <c r="RYR56" s="425"/>
      <c r="RYS56" s="425"/>
      <c r="RYT56" s="425"/>
      <c r="RYU56" s="140"/>
      <c r="RYV56" s="140"/>
      <c r="RYW56" s="144"/>
      <c r="RYX56" s="141"/>
      <c r="RYY56" s="140"/>
      <c r="RYZ56" s="425"/>
      <c r="RZA56" s="425"/>
      <c r="RZB56" s="425"/>
      <c r="RZC56" s="140"/>
      <c r="RZD56" s="140"/>
      <c r="RZE56" s="144"/>
      <c r="RZF56" s="141"/>
      <c r="RZG56" s="140"/>
      <c r="RZH56" s="425"/>
      <c r="RZI56" s="425"/>
      <c r="RZJ56" s="425"/>
      <c r="RZK56" s="140"/>
      <c r="RZL56" s="140"/>
      <c r="RZM56" s="144"/>
      <c r="RZN56" s="141"/>
      <c r="RZO56" s="140"/>
      <c r="RZP56" s="425"/>
      <c r="RZQ56" s="425"/>
      <c r="RZR56" s="425"/>
      <c r="RZS56" s="140"/>
      <c r="RZT56" s="140"/>
      <c r="RZU56" s="144"/>
      <c r="RZV56" s="141"/>
      <c r="RZW56" s="140"/>
      <c r="RZX56" s="425"/>
      <c r="RZY56" s="425"/>
      <c r="RZZ56" s="425"/>
      <c r="SAA56" s="140"/>
      <c r="SAB56" s="140"/>
      <c r="SAC56" s="144"/>
      <c r="SAD56" s="141"/>
      <c r="SAE56" s="140"/>
      <c r="SAF56" s="425"/>
      <c r="SAG56" s="425"/>
      <c r="SAH56" s="425"/>
      <c r="SAI56" s="140"/>
      <c r="SAJ56" s="140"/>
      <c r="SAK56" s="144"/>
      <c r="SAL56" s="141"/>
      <c r="SAM56" s="140"/>
      <c r="SAN56" s="425"/>
      <c r="SAO56" s="425"/>
      <c r="SAP56" s="425"/>
      <c r="SAQ56" s="140"/>
      <c r="SAR56" s="140"/>
      <c r="SAS56" s="144"/>
      <c r="SAT56" s="141"/>
      <c r="SAU56" s="140"/>
      <c r="SAV56" s="425"/>
      <c r="SAW56" s="425"/>
      <c r="SAX56" s="425"/>
      <c r="SAY56" s="140"/>
      <c r="SAZ56" s="140"/>
      <c r="SBA56" s="144"/>
      <c r="SBB56" s="141"/>
      <c r="SBC56" s="140"/>
      <c r="SBD56" s="425"/>
      <c r="SBE56" s="425"/>
      <c r="SBF56" s="425"/>
      <c r="SBG56" s="140"/>
      <c r="SBH56" s="140"/>
      <c r="SBI56" s="144"/>
      <c r="SBJ56" s="141"/>
      <c r="SBK56" s="140"/>
      <c r="SBL56" s="425"/>
      <c r="SBM56" s="425"/>
      <c r="SBN56" s="425"/>
      <c r="SBO56" s="140"/>
      <c r="SBP56" s="140"/>
      <c r="SBQ56" s="144"/>
      <c r="SBR56" s="141"/>
      <c r="SBS56" s="140"/>
      <c r="SBT56" s="425"/>
      <c r="SBU56" s="425"/>
      <c r="SBV56" s="425"/>
      <c r="SBW56" s="140"/>
      <c r="SBX56" s="140"/>
      <c r="SBY56" s="144"/>
      <c r="SBZ56" s="141"/>
      <c r="SCA56" s="140"/>
      <c r="SCB56" s="425"/>
      <c r="SCC56" s="425"/>
      <c r="SCD56" s="425"/>
      <c r="SCE56" s="140"/>
      <c r="SCF56" s="140"/>
      <c r="SCG56" s="144"/>
      <c r="SCH56" s="141"/>
      <c r="SCI56" s="140"/>
      <c r="SCJ56" s="425"/>
      <c r="SCK56" s="425"/>
      <c r="SCL56" s="425"/>
      <c r="SCM56" s="140"/>
      <c r="SCN56" s="140"/>
      <c r="SCO56" s="144"/>
      <c r="SCP56" s="141"/>
      <c r="SCQ56" s="140"/>
      <c r="SCR56" s="425"/>
      <c r="SCS56" s="425"/>
      <c r="SCT56" s="425"/>
      <c r="SCU56" s="140"/>
      <c r="SCV56" s="140"/>
      <c r="SCW56" s="144"/>
      <c r="SCX56" s="141"/>
      <c r="SCY56" s="140"/>
      <c r="SCZ56" s="425"/>
      <c r="SDA56" s="425"/>
      <c r="SDB56" s="425"/>
      <c r="SDC56" s="140"/>
      <c r="SDD56" s="140"/>
      <c r="SDE56" s="144"/>
      <c r="SDF56" s="141"/>
      <c r="SDG56" s="140"/>
      <c r="SDH56" s="425"/>
      <c r="SDI56" s="425"/>
      <c r="SDJ56" s="425"/>
      <c r="SDK56" s="140"/>
      <c r="SDL56" s="140"/>
      <c r="SDM56" s="144"/>
      <c r="SDN56" s="141"/>
      <c r="SDO56" s="140"/>
      <c r="SDP56" s="425"/>
      <c r="SDQ56" s="425"/>
      <c r="SDR56" s="425"/>
      <c r="SDS56" s="140"/>
      <c r="SDT56" s="140"/>
      <c r="SDU56" s="144"/>
      <c r="SDV56" s="141"/>
      <c r="SDW56" s="140"/>
      <c r="SDX56" s="425"/>
      <c r="SDY56" s="425"/>
      <c r="SDZ56" s="425"/>
      <c r="SEA56" s="140"/>
      <c r="SEB56" s="140"/>
      <c r="SEC56" s="144"/>
      <c r="SED56" s="141"/>
      <c r="SEE56" s="140"/>
      <c r="SEF56" s="425"/>
      <c r="SEG56" s="425"/>
      <c r="SEH56" s="425"/>
      <c r="SEI56" s="140"/>
      <c r="SEJ56" s="140"/>
      <c r="SEK56" s="144"/>
      <c r="SEL56" s="141"/>
      <c r="SEM56" s="140"/>
      <c r="SEN56" s="425"/>
      <c r="SEO56" s="425"/>
      <c r="SEP56" s="425"/>
      <c r="SEQ56" s="140"/>
      <c r="SER56" s="140"/>
      <c r="SES56" s="144"/>
      <c r="SET56" s="141"/>
      <c r="SEU56" s="140"/>
      <c r="SEV56" s="425"/>
      <c r="SEW56" s="425"/>
      <c r="SEX56" s="425"/>
      <c r="SEY56" s="140"/>
      <c r="SEZ56" s="140"/>
      <c r="SFA56" s="144"/>
      <c r="SFB56" s="141"/>
      <c r="SFC56" s="140"/>
      <c r="SFD56" s="425"/>
      <c r="SFE56" s="425"/>
      <c r="SFF56" s="425"/>
      <c r="SFG56" s="140"/>
      <c r="SFH56" s="140"/>
      <c r="SFI56" s="144"/>
      <c r="SFJ56" s="141"/>
      <c r="SFK56" s="140"/>
      <c r="SFL56" s="425"/>
      <c r="SFM56" s="425"/>
      <c r="SFN56" s="425"/>
      <c r="SFO56" s="140"/>
      <c r="SFP56" s="140"/>
      <c r="SFQ56" s="144"/>
      <c r="SFR56" s="141"/>
      <c r="SFS56" s="140"/>
      <c r="SFT56" s="425"/>
      <c r="SFU56" s="425"/>
      <c r="SFV56" s="425"/>
      <c r="SFW56" s="140"/>
      <c r="SFX56" s="140"/>
      <c r="SFY56" s="144"/>
      <c r="SFZ56" s="141"/>
      <c r="SGA56" s="140"/>
      <c r="SGB56" s="425"/>
      <c r="SGC56" s="425"/>
      <c r="SGD56" s="425"/>
      <c r="SGE56" s="140"/>
      <c r="SGF56" s="140"/>
      <c r="SGG56" s="144"/>
      <c r="SGH56" s="141"/>
      <c r="SGI56" s="140"/>
      <c r="SGJ56" s="425"/>
      <c r="SGK56" s="425"/>
      <c r="SGL56" s="425"/>
      <c r="SGM56" s="140"/>
      <c r="SGN56" s="140"/>
      <c r="SGO56" s="144"/>
      <c r="SGP56" s="141"/>
      <c r="SGQ56" s="140"/>
      <c r="SGR56" s="425"/>
      <c r="SGS56" s="425"/>
      <c r="SGT56" s="425"/>
      <c r="SGU56" s="140"/>
      <c r="SGV56" s="140"/>
      <c r="SGW56" s="144"/>
      <c r="SGX56" s="141"/>
      <c r="SGY56" s="140"/>
      <c r="SGZ56" s="425"/>
      <c r="SHA56" s="425"/>
      <c r="SHB56" s="425"/>
      <c r="SHC56" s="140"/>
      <c r="SHD56" s="140"/>
      <c r="SHE56" s="144"/>
      <c r="SHF56" s="141"/>
      <c r="SHG56" s="140"/>
      <c r="SHH56" s="425"/>
      <c r="SHI56" s="425"/>
      <c r="SHJ56" s="425"/>
      <c r="SHK56" s="140"/>
      <c r="SHL56" s="140"/>
      <c r="SHM56" s="144"/>
      <c r="SHN56" s="141"/>
      <c r="SHO56" s="140"/>
      <c r="SHP56" s="425"/>
      <c r="SHQ56" s="425"/>
      <c r="SHR56" s="425"/>
      <c r="SHS56" s="140"/>
      <c r="SHT56" s="140"/>
      <c r="SHU56" s="144"/>
      <c r="SHV56" s="141"/>
      <c r="SHW56" s="140"/>
      <c r="SHX56" s="425"/>
      <c r="SHY56" s="425"/>
      <c r="SHZ56" s="425"/>
      <c r="SIA56" s="140"/>
      <c r="SIB56" s="140"/>
      <c r="SIC56" s="144"/>
      <c r="SID56" s="141"/>
      <c r="SIE56" s="140"/>
      <c r="SIF56" s="425"/>
      <c r="SIG56" s="425"/>
      <c r="SIH56" s="425"/>
      <c r="SII56" s="140"/>
      <c r="SIJ56" s="140"/>
      <c r="SIK56" s="144"/>
      <c r="SIL56" s="141"/>
      <c r="SIM56" s="140"/>
      <c r="SIN56" s="425"/>
      <c r="SIO56" s="425"/>
      <c r="SIP56" s="425"/>
      <c r="SIQ56" s="140"/>
      <c r="SIR56" s="140"/>
      <c r="SIS56" s="144"/>
      <c r="SIT56" s="141"/>
      <c r="SIU56" s="140"/>
      <c r="SIV56" s="425"/>
      <c r="SIW56" s="425"/>
      <c r="SIX56" s="425"/>
      <c r="SIY56" s="140"/>
      <c r="SIZ56" s="140"/>
      <c r="SJA56" s="144"/>
      <c r="SJB56" s="141"/>
      <c r="SJC56" s="140"/>
      <c r="SJD56" s="425"/>
      <c r="SJE56" s="425"/>
      <c r="SJF56" s="425"/>
      <c r="SJG56" s="140"/>
      <c r="SJH56" s="140"/>
      <c r="SJI56" s="144"/>
      <c r="SJJ56" s="141"/>
      <c r="SJK56" s="140"/>
      <c r="SJL56" s="425"/>
      <c r="SJM56" s="425"/>
      <c r="SJN56" s="425"/>
      <c r="SJO56" s="140"/>
      <c r="SJP56" s="140"/>
      <c r="SJQ56" s="144"/>
      <c r="SJR56" s="141"/>
      <c r="SJS56" s="140"/>
      <c r="SJT56" s="425"/>
      <c r="SJU56" s="425"/>
      <c r="SJV56" s="425"/>
      <c r="SJW56" s="140"/>
      <c r="SJX56" s="140"/>
      <c r="SJY56" s="144"/>
      <c r="SJZ56" s="141"/>
      <c r="SKA56" s="140"/>
      <c r="SKB56" s="425"/>
      <c r="SKC56" s="425"/>
      <c r="SKD56" s="425"/>
      <c r="SKE56" s="140"/>
      <c r="SKF56" s="140"/>
      <c r="SKG56" s="144"/>
      <c r="SKH56" s="141"/>
      <c r="SKI56" s="140"/>
      <c r="SKJ56" s="425"/>
      <c r="SKK56" s="425"/>
      <c r="SKL56" s="425"/>
      <c r="SKM56" s="140"/>
      <c r="SKN56" s="140"/>
      <c r="SKO56" s="144"/>
      <c r="SKP56" s="141"/>
      <c r="SKQ56" s="140"/>
      <c r="SKR56" s="425"/>
      <c r="SKS56" s="425"/>
      <c r="SKT56" s="425"/>
      <c r="SKU56" s="140"/>
      <c r="SKV56" s="140"/>
      <c r="SKW56" s="144"/>
      <c r="SKX56" s="141"/>
      <c r="SKY56" s="140"/>
      <c r="SKZ56" s="425"/>
      <c r="SLA56" s="425"/>
      <c r="SLB56" s="425"/>
      <c r="SLC56" s="140"/>
      <c r="SLD56" s="140"/>
      <c r="SLE56" s="144"/>
      <c r="SLF56" s="141"/>
      <c r="SLG56" s="140"/>
      <c r="SLH56" s="425"/>
      <c r="SLI56" s="425"/>
      <c r="SLJ56" s="425"/>
      <c r="SLK56" s="140"/>
      <c r="SLL56" s="140"/>
      <c r="SLM56" s="144"/>
      <c r="SLN56" s="141"/>
      <c r="SLO56" s="140"/>
      <c r="SLP56" s="425"/>
      <c r="SLQ56" s="425"/>
      <c r="SLR56" s="425"/>
      <c r="SLS56" s="140"/>
      <c r="SLT56" s="140"/>
      <c r="SLU56" s="144"/>
      <c r="SLV56" s="141"/>
      <c r="SLW56" s="140"/>
      <c r="SLX56" s="425"/>
      <c r="SLY56" s="425"/>
      <c r="SLZ56" s="425"/>
      <c r="SMA56" s="140"/>
      <c r="SMB56" s="140"/>
      <c r="SMC56" s="144"/>
      <c r="SMD56" s="141"/>
      <c r="SME56" s="140"/>
      <c r="SMF56" s="425"/>
      <c r="SMG56" s="425"/>
      <c r="SMH56" s="425"/>
      <c r="SMI56" s="140"/>
      <c r="SMJ56" s="140"/>
      <c r="SMK56" s="144"/>
      <c r="SML56" s="141"/>
      <c r="SMM56" s="140"/>
      <c r="SMN56" s="425"/>
      <c r="SMO56" s="425"/>
      <c r="SMP56" s="425"/>
      <c r="SMQ56" s="140"/>
      <c r="SMR56" s="140"/>
      <c r="SMS56" s="144"/>
      <c r="SMT56" s="141"/>
      <c r="SMU56" s="140"/>
      <c r="SMV56" s="425"/>
      <c r="SMW56" s="425"/>
      <c r="SMX56" s="425"/>
      <c r="SMY56" s="140"/>
      <c r="SMZ56" s="140"/>
      <c r="SNA56" s="144"/>
      <c r="SNB56" s="141"/>
      <c r="SNC56" s="140"/>
      <c r="SND56" s="425"/>
      <c r="SNE56" s="425"/>
      <c r="SNF56" s="425"/>
      <c r="SNG56" s="140"/>
      <c r="SNH56" s="140"/>
      <c r="SNI56" s="144"/>
      <c r="SNJ56" s="141"/>
      <c r="SNK56" s="140"/>
      <c r="SNL56" s="425"/>
      <c r="SNM56" s="425"/>
      <c r="SNN56" s="425"/>
      <c r="SNO56" s="140"/>
      <c r="SNP56" s="140"/>
      <c r="SNQ56" s="144"/>
      <c r="SNR56" s="141"/>
      <c r="SNS56" s="140"/>
      <c r="SNT56" s="425"/>
      <c r="SNU56" s="425"/>
      <c r="SNV56" s="425"/>
      <c r="SNW56" s="140"/>
      <c r="SNX56" s="140"/>
      <c r="SNY56" s="144"/>
      <c r="SNZ56" s="141"/>
      <c r="SOA56" s="140"/>
      <c r="SOB56" s="425"/>
      <c r="SOC56" s="425"/>
      <c r="SOD56" s="425"/>
      <c r="SOE56" s="140"/>
      <c r="SOF56" s="140"/>
      <c r="SOG56" s="144"/>
      <c r="SOH56" s="141"/>
      <c r="SOI56" s="140"/>
      <c r="SOJ56" s="425"/>
      <c r="SOK56" s="425"/>
      <c r="SOL56" s="425"/>
      <c r="SOM56" s="140"/>
      <c r="SON56" s="140"/>
      <c r="SOO56" s="144"/>
      <c r="SOP56" s="141"/>
      <c r="SOQ56" s="140"/>
      <c r="SOR56" s="425"/>
      <c r="SOS56" s="425"/>
      <c r="SOT56" s="425"/>
      <c r="SOU56" s="140"/>
      <c r="SOV56" s="140"/>
      <c r="SOW56" s="144"/>
      <c r="SOX56" s="141"/>
      <c r="SOY56" s="140"/>
      <c r="SOZ56" s="425"/>
      <c r="SPA56" s="425"/>
      <c r="SPB56" s="425"/>
      <c r="SPC56" s="140"/>
      <c r="SPD56" s="140"/>
      <c r="SPE56" s="144"/>
      <c r="SPF56" s="141"/>
      <c r="SPG56" s="140"/>
      <c r="SPH56" s="425"/>
      <c r="SPI56" s="425"/>
      <c r="SPJ56" s="425"/>
      <c r="SPK56" s="140"/>
      <c r="SPL56" s="140"/>
      <c r="SPM56" s="144"/>
      <c r="SPN56" s="141"/>
      <c r="SPO56" s="140"/>
      <c r="SPP56" s="425"/>
      <c r="SPQ56" s="425"/>
      <c r="SPR56" s="425"/>
      <c r="SPS56" s="140"/>
      <c r="SPT56" s="140"/>
      <c r="SPU56" s="144"/>
      <c r="SPV56" s="141"/>
      <c r="SPW56" s="140"/>
      <c r="SPX56" s="425"/>
      <c r="SPY56" s="425"/>
      <c r="SPZ56" s="425"/>
      <c r="SQA56" s="140"/>
      <c r="SQB56" s="140"/>
      <c r="SQC56" s="144"/>
      <c r="SQD56" s="141"/>
      <c r="SQE56" s="140"/>
      <c r="SQF56" s="425"/>
      <c r="SQG56" s="425"/>
      <c r="SQH56" s="425"/>
      <c r="SQI56" s="140"/>
      <c r="SQJ56" s="140"/>
      <c r="SQK56" s="144"/>
      <c r="SQL56" s="141"/>
      <c r="SQM56" s="140"/>
      <c r="SQN56" s="425"/>
      <c r="SQO56" s="425"/>
      <c r="SQP56" s="425"/>
      <c r="SQQ56" s="140"/>
      <c r="SQR56" s="140"/>
      <c r="SQS56" s="144"/>
      <c r="SQT56" s="141"/>
      <c r="SQU56" s="140"/>
      <c r="SQV56" s="425"/>
      <c r="SQW56" s="425"/>
      <c r="SQX56" s="425"/>
      <c r="SQY56" s="140"/>
      <c r="SQZ56" s="140"/>
      <c r="SRA56" s="144"/>
      <c r="SRB56" s="141"/>
      <c r="SRC56" s="140"/>
      <c r="SRD56" s="425"/>
      <c r="SRE56" s="425"/>
      <c r="SRF56" s="425"/>
      <c r="SRG56" s="140"/>
      <c r="SRH56" s="140"/>
      <c r="SRI56" s="144"/>
      <c r="SRJ56" s="141"/>
      <c r="SRK56" s="140"/>
      <c r="SRL56" s="425"/>
      <c r="SRM56" s="425"/>
      <c r="SRN56" s="425"/>
      <c r="SRO56" s="140"/>
      <c r="SRP56" s="140"/>
      <c r="SRQ56" s="144"/>
      <c r="SRR56" s="141"/>
      <c r="SRS56" s="140"/>
      <c r="SRT56" s="425"/>
      <c r="SRU56" s="425"/>
      <c r="SRV56" s="425"/>
      <c r="SRW56" s="140"/>
      <c r="SRX56" s="140"/>
      <c r="SRY56" s="144"/>
      <c r="SRZ56" s="141"/>
      <c r="SSA56" s="140"/>
      <c r="SSB56" s="425"/>
      <c r="SSC56" s="425"/>
      <c r="SSD56" s="425"/>
      <c r="SSE56" s="140"/>
      <c r="SSF56" s="140"/>
      <c r="SSG56" s="144"/>
      <c r="SSH56" s="141"/>
      <c r="SSI56" s="140"/>
      <c r="SSJ56" s="425"/>
      <c r="SSK56" s="425"/>
      <c r="SSL56" s="425"/>
      <c r="SSM56" s="140"/>
      <c r="SSN56" s="140"/>
      <c r="SSO56" s="144"/>
      <c r="SSP56" s="141"/>
      <c r="SSQ56" s="140"/>
      <c r="SSR56" s="425"/>
      <c r="SSS56" s="425"/>
      <c r="SST56" s="425"/>
      <c r="SSU56" s="140"/>
      <c r="SSV56" s="140"/>
      <c r="SSW56" s="144"/>
      <c r="SSX56" s="141"/>
      <c r="SSY56" s="140"/>
      <c r="SSZ56" s="425"/>
      <c r="STA56" s="425"/>
      <c r="STB56" s="425"/>
      <c r="STC56" s="140"/>
      <c r="STD56" s="140"/>
      <c r="STE56" s="144"/>
      <c r="STF56" s="141"/>
      <c r="STG56" s="140"/>
      <c r="STH56" s="425"/>
      <c r="STI56" s="425"/>
      <c r="STJ56" s="425"/>
      <c r="STK56" s="140"/>
      <c r="STL56" s="140"/>
      <c r="STM56" s="144"/>
      <c r="STN56" s="141"/>
      <c r="STO56" s="140"/>
      <c r="STP56" s="425"/>
      <c r="STQ56" s="425"/>
      <c r="STR56" s="425"/>
      <c r="STS56" s="140"/>
      <c r="STT56" s="140"/>
      <c r="STU56" s="144"/>
      <c r="STV56" s="141"/>
      <c r="STW56" s="140"/>
      <c r="STX56" s="425"/>
      <c r="STY56" s="425"/>
      <c r="STZ56" s="425"/>
      <c r="SUA56" s="140"/>
      <c r="SUB56" s="140"/>
      <c r="SUC56" s="144"/>
      <c r="SUD56" s="141"/>
      <c r="SUE56" s="140"/>
      <c r="SUF56" s="425"/>
      <c r="SUG56" s="425"/>
      <c r="SUH56" s="425"/>
      <c r="SUI56" s="140"/>
      <c r="SUJ56" s="140"/>
      <c r="SUK56" s="144"/>
      <c r="SUL56" s="141"/>
      <c r="SUM56" s="140"/>
      <c r="SUN56" s="425"/>
      <c r="SUO56" s="425"/>
      <c r="SUP56" s="425"/>
      <c r="SUQ56" s="140"/>
      <c r="SUR56" s="140"/>
      <c r="SUS56" s="144"/>
      <c r="SUT56" s="141"/>
      <c r="SUU56" s="140"/>
      <c r="SUV56" s="425"/>
      <c r="SUW56" s="425"/>
      <c r="SUX56" s="425"/>
      <c r="SUY56" s="140"/>
      <c r="SUZ56" s="140"/>
      <c r="SVA56" s="144"/>
      <c r="SVB56" s="141"/>
      <c r="SVC56" s="140"/>
      <c r="SVD56" s="425"/>
      <c r="SVE56" s="425"/>
      <c r="SVF56" s="425"/>
      <c r="SVG56" s="140"/>
      <c r="SVH56" s="140"/>
      <c r="SVI56" s="144"/>
      <c r="SVJ56" s="141"/>
      <c r="SVK56" s="140"/>
      <c r="SVL56" s="425"/>
      <c r="SVM56" s="425"/>
      <c r="SVN56" s="425"/>
      <c r="SVO56" s="140"/>
      <c r="SVP56" s="140"/>
      <c r="SVQ56" s="144"/>
      <c r="SVR56" s="141"/>
      <c r="SVS56" s="140"/>
      <c r="SVT56" s="425"/>
      <c r="SVU56" s="425"/>
      <c r="SVV56" s="425"/>
      <c r="SVW56" s="140"/>
      <c r="SVX56" s="140"/>
      <c r="SVY56" s="144"/>
      <c r="SVZ56" s="141"/>
      <c r="SWA56" s="140"/>
      <c r="SWB56" s="425"/>
      <c r="SWC56" s="425"/>
      <c r="SWD56" s="425"/>
      <c r="SWE56" s="140"/>
      <c r="SWF56" s="140"/>
      <c r="SWG56" s="144"/>
      <c r="SWH56" s="141"/>
      <c r="SWI56" s="140"/>
      <c r="SWJ56" s="425"/>
      <c r="SWK56" s="425"/>
      <c r="SWL56" s="425"/>
      <c r="SWM56" s="140"/>
      <c r="SWN56" s="140"/>
      <c r="SWO56" s="144"/>
      <c r="SWP56" s="141"/>
      <c r="SWQ56" s="140"/>
      <c r="SWR56" s="425"/>
      <c r="SWS56" s="425"/>
      <c r="SWT56" s="425"/>
      <c r="SWU56" s="140"/>
      <c r="SWV56" s="140"/>
      <c r="SWW56" s="144"/>
      <c r="SWX56" s="141"/>
      <c r="SWY56" s="140"/>
      <c r="SWZ56" s="425"/>
      <c r="SXA56" s="425"/>
      <c r="SXB56" s="425"/>
      <c r="SXC56" s="140"/>
      <c r="SXD56" s="140"/>
      <c r="SXE56" s="144"/>
      <c r="SXF56" s="141"/>
      <c r="SXG56" s="140"/>
      <c r="SXH56" s="425"/>
      <c r="SXI56" s="425"/>
      <c r="SXJ56" s="425"/>
      <c r="SXK56" s="140"/>
      <c r="SXL56" s="140"/>
      <c r="SXM56" s="144"/>
      <c r="SXN56" s="141"/>
      <c r="SXO56" s="140"/>
      <c r="SXP56" s="425"/>
      <c r="SXQ56" s="425"/>
      <c r="SXR56" s="425"/>
      <c r="SXS56" s="140"/>
      <c r="SXT56" s="140"/>
      <c r="SXU56" s="144"/>
      <c r="SXV56" s="141"/>
      <c r="SXW56" s="140"/>
      <c r="SXX56" s="425"/>
      <c r="SXY56" s="425"/>
      <c r="SXZ56" s="425"/>
      <c r="SYA56" s="140"/>
      <c r="SYB56" s="140"/>
      <c r="SYC56" s="144"/>
      <c r="SYD56" s="141"/>
      <c r="SYE56" s="140"/>
      <c r="SYF56" s="425"/>
      <c r="SYG56" s="425"/>
      <c r="SYH56" s="425"/>
      <c r="SYI56" s="140"/>
      <c r="SYJ56" s="140"/>
      <c r="SYK56" s="144"/>
      <c r="SYL56" s="141"/>
      <c r="SYM56" s="140"/>
      <c r="SYN56" s="425"/>
      <c r="SYO56" s="425"/>
      <c r="SYP56" s="425"/>
      <c r="SYQ56" s="140"/>
      <c r="SYR56" s="140"/>
      <c r="SYS56" s="144"/>
      <c r="SYT56" s="141"/>
      <c r="SYU56" s="140"/>
      <c r="SYV56" s="425"/>
      <c r="SYW56" s="425"/>
      <c r="SYX56" s="425"/>
      <c r="SYY56" s="140"/>
      <c r="SYZ56" s="140"/>
      <c r="SZA56" s="144"/>
      <c r="SZB56" s="141"/>
      <c r="SZC56" s="140"/>
      <c r="SZD56" s="425"/>
      <c r="SZE56" s="425"/>
      <c r="SZF56" s="425"/>
      <c r="SZG56" s="140"/>
      <c r="SZH56" s="140"/>
      <c r="SZI56" s="144"/>
      <c r="SZJ56" s="141"/>
      <c r="SZK56" s="140"/>
      <c r="SZL56" s="425"/>
      <c r="SZM56" s="425"/>
      <c r="SZN56" s="425"/>
      <c r="SZO56" s="140"/>
      <c r="SZP56" s="140"/>
      <c r="SZQ56" s="144"/>
      <c r="SZR56" s="141"/>
      <c r="SZS56" s="140"/>
      <c r="SZT56" s="425"/>
      <c r="SZU56" s="425"/>
      <c r="SZV56" s="425"/>
      <c r="SZW56" s="140"/>
      <c r="SZX56" s="140"/>
      <c r="SZY56" s="144"/>
      <c r="SZZ56" s="141"/>
      <c r="TAA56" s="140"/>
      <c r="TAB56" s="425"/>
      <c r="TAC56" s="425"/>
      <c r="TAD56" s="425"/>
      <c r="TAE56" s="140"/>
      <c r="TAF56" s="140"/>
      <c r="TAG56" s="144"/>
      <c r="TAH56" s="141"/>
      <c r="TAI56" s="140"/>
      <c r="TAJ56" s="425"/>
      <c r="TAK56" s="425"/>
      <c r="TAL56" s="425"/>
      <c r="TAM56" s="140"/>
      <c r="TAN56" s="140"/>
      <c r="TAO56" s="144"/>
      <c r="TAP56" s="141"/>
      <c r="TAQ56" s="140"/>
      <c r="TAR56" s="425"/>
      <c r="TAS56" s="425"/>
      <c r="TAT56" s="425"/>
      <c r="TAU56" s="140"/>
      <c r="TAV56" s="140"/>
      <c r="TAW56" s="144"/>
      <c r="TAX56" s="141"/>
      <c r="TAY56" s="140"/>
      <c r="TAZ56" s="425"/>
      <c r="TBA56" s="425"/>
      <c r="TBB56" s="425"/>
      <c r="TBC56" s="140"/>
      <c r="TBD56" s="140"/>
      <c r="TBE56" s="144"/>
      <c r="TBF56" s="141"/>
      <c r="TBG56" s="140"/>
      <c r="TBH56" s="425"/>
      <c r="TBI56" s="425"/>
      <c r="TBJ56" s="425"/>
      <c r="TBK56" s="140"/>
      <c r="TBL56" s="140"/>
      <c r="TBM56" s="144"/>
      <c r="TBN56" s="141"/>
      <c r="TBO56" s="140"/>
      <c r="TBP56" s="425"/>
      <c r="TBQ56" s="425"/>
      <c r="TBR56" s="425"/>
      <c r="TBS56" s="140"/>
      <c r="TBT56" s="140"/>
      <c r="TBU56" s="144"/>
      <c r="TBV56" s="141"/>
      <c r="TBW56" s="140"/>
      <c r="TBX56" s="425"/>
      <c r="TBY56" s="425"/>
      <c r="TBZ56" s="425"/>
      <c r="TCA56" s="140"/>
      <c r="TCB56" s="140"/>
      <c r="TCC56" s="144"/>
      <c r="TCD56" s="141"/>
      <c r="TCE56" s="140"/>
      <c r="TCF56" s="425"/>
      <c r="TCG56" s="425"/>
      <c r="TCH56" s="425"/>
      <c r="TCI56" s="140"/>
      <c r="TCJ56" s="140"/>
      <c r="TCK56" s="144"/>
      <c r="TCL56" s="141"/>
      <c r="TCM56" s="140"/>
      <c r="TCN56" s="425"/>
      <c r="TCO56" s="425"/>
      <c r="TCP56" s="425"/>
      <c r="TCQ56" s="140"/>
      <c r="TCR56" s="140"/>
      <c r="TCS56" s="144"/>
      <c r="TCT56" s="141"/>
      <c r="TCU56" s="140"/>
      <c r="TCV56" s="425"/>
      <c r="TCW56" s="425"/>
      <c r="TCX56" s="425"/>
      <c r="TCY56" s="140"/>
      <c r="TCZ56" s="140"/>
      <c r="TDA56" s="144"/>
      <c r="TDB56" s="141"/>
      <c r="TDC56" s="140"/>
      <c r="TDD56" s="425"/>
      <c r="TDE56" s="425"/>
      <c r="TDF56" s="425"/>
      <c r="TDG56" s="140"/>
      <c r="TDH56" s="140"/>
      <c r="TDI56" s="144"/>
      <c r="TDJ56" s="141"/>
      <c r="TDK56" s="140"/>
      <c r="TDL56" s="425"/>
      <c r="TDM56" s="425"/>
      <c r="TDN56" s="425"/>
      <c r="TDO56" s="140"/>
      <c r="TDP56" s="140"/>
      <c r="TDQ56" s="144"/>
      <c r="TDR56" s="141"/>
      <c r="TDS56" s="140"/>
      <c r="TDT56" s="425"/>
      <c r="TDU56" s="425"/>
      <c r="TDV56" s="425"/>
      <c r="TDW56" s="140"/>
      <c r="TDX56" s="140"/>
      <c r="TDY56" s="144"/>
      <c r="TDZ56" s="141"/>
      <c r="TEA56" s="140"/>
      <c r="TEB56" s="425"/>
      <c r="TEC56" s="425"/>
      <c r="TED56" s="425"/>
      <c r="TEE56" s="140"/>
      <c r="TEF56" s="140"/>
      <c r="TEG56" s="144"/>
      <c r="TEH56" s="141"/>
      <c r="TEI56" s="140"/>
      <c r="TEJ56" s="425"/>
      <c r="TEK56" s="425"/>
      <c r="TEL56" s="425"/>
      <c r="TEM56" s="140"/>
      <c r="TEN56" s="140"/>
      <c r="TEO56" s="144"/>
      <c r="TEP56" s="141"/>
      <c r="TEQ56" s="140"/>
      <c r="TER56" s="425"/>
      <c r="TES56" s="425"/>
      <c r="TET56" s="425"/>
      <c r="TEU56" s="140"/>
      <c r="TEV56" s="140"/>
      <c r="TEW56" s="144"/>
      <c r="TEX56" s="141"/>
      <c r="TEY56" s="140"/>
      <c r="TEZ56" s="425"/>
      <c r="TFA56" s="425"/>
      <c r="TFB56" s="425"/>
      <c r="TFC56" s="140"/>
      <c r="TFD56" s="140"/>
      <c r="TFE56" s="144"/>
      <c r="TFF56" s="141"/>
      <c r="TFG56" s="140"/>
      <c r="TFH56" s="425"/>
      <c r="TFI56" s="425"/>
      <c r="TFJ56" s="425"/>
      <c r="TFK56" s="140"/>
      <c r="TFL56" s="140"/>
      <c r="TFM56" s="144"/>
      <c r="TFN56" s="141"/>
      <c r="TFO56" s="140"/>
      <c r="TFP56" s="425"/>
      <c r="TFQ56" s="425"/>
      <c r="TFR56" s="425"/>
      <c r="TFS56" s="140"/>
      <c r="TFT56" s="140"/>
      <c r="TFU56" s="144"/>
      <c r="TFV56" s="141"/>
      <c r="TFW56" s="140"/>
      <c r="TFX56" s="425"/>
      <c r="TFY56" s="425"/>
      <c r="TFZ56" s="425"/>
      <c r="TGA56" s="140"/>
      <c r="TGB56" s="140"/>
      <c r="TGC56" s="144"/>
      <c r="TGD56" s="141"/>
      <c r="TGE56" s="140"/>
      <c r="TGF56" s="425"/>
      <c r="TGG56" s="425"/>
      <c r="TGH56" s="425"/>
      <c r="TGI56" s="140"/>
      <c r="TGJ56" s="140"/>
      <c r="TGK56" s="144"/>
      <c r="TGL56" s="141"/>
      <c r="TGM56" s="140"/>
      <c r="TGN56" s="425"/>
      <c r="TGO56" s="425"/>
      <c r="TGP56" s="425"/>
      <c r="TGQ56" s="140"/>
      <c r="TGR56" s="140"/>
      <c r="TGS56" s="144"/>
      <c r="TGT56" s="141"/>
      <c r="TGU56" s="140"/>
      <c r="TGV56" s="425"/>
      <c r="TGW56" s="425"/>
      <c r="TGX56" s="425"/>
      <c r="TGY56" s="140"/>
      <c r="TGZ56" s="140"/>
      <c r="THA56" s="144"/>
      <c r="THB56" s="141"/>
      <c r="THC56" s="140"/>
      <c r="THD56" s="425"/>
      <c r="THE56" s="425"/>
      <c r="THF56" s="425"/>
      <c r="THG56" s="140"/>
      <c r="THH56" s="140"/>
      <c r="THI56" s="144"/>
      <c r="THJ56" s="141"/>
      <c r="THK56" s="140"/>
      <c r="THL56" s="425"/>
      <c r="THM56" s="425"/>
      <c r="THN56" s="425"/>
      <c r="THO56" s="140"/>
      <c r="THP56" s="140"/>
      <c r="THQ56" s="144"/>
      <c r="THR56" s="141"/>
      <c r="THS56" s="140"/>
      <c r="THT56" s="425"/>
      <c r="THU56" s="425"/>
      <c r="THV56" s="425"/>
      <c r="THW56" s="140"/>
      <c r="THX56" s="140"/>
      <c r="THY56" s="144"/>
      <c r="THZ56" s="141"/>
      <c r="TIA56" s="140"/>
      <c r="TIB56" s="425"/>
      <c r="TIC56" s="425"/>
      <c r="TID56" s="425"/>
      <c r="TIE56" s="140"/>
      <c r="TIF56" s="140"/>
      <c r="TIG56" s="144"/>
      <c r="TIH56" s="141"/>
      <c r="TII56" s="140"/>
      <c r="TIJ56" s="425"/>
      <c r="TIK56" s="425"/>
      <c r="TIL56" s="425"/>
      <c r="TIM56" s="140"/>
      <c r="TIN56" s="140"/>
      <c r="TIO56" s="144"/>
      <c r="TIP56" s="141"/>
      <c r="TIQ56" s="140"/>
      <c r="TIR56" s="425"/>
      <c r="TIS56" s="425"/>
      <c r="TIT56" s="425"/>
      <c r="TIU56" s="140"/>
      <c r="TIV56" s="140"/>
      <c r="TIW56" s="144"/>
      <c r="TIX56" s="141"/>
      <c r="TIY56" s="140"/>
      <c r="TIZ56" s="425"/>
      <c r="TJA56" s="425"/>
      <c r="TJB56" s="425"/>
      <c r="TJC56" s="140"/>
      <c r="TJD56" s="140"/>
      <c r="TJE56" s="144"/>
      <c r="TJF56" s="141"/>
      <c r="TJG56" s="140"/>
      <c r="TJH56" s="425"/>
      <c r="TJI56" s="425"/>
      <c r="TJJ56" s="425"/>
      <c r="TJK56" s="140"/>
      <c r="TJL56" s="140"/>
      <c r="TJM56" s="144"/>
      <c r="TJN56" s="141"/>
      <c r="TJO56" s="140"/>
      <c r="TJP56" s="425"/>
      <c r="TJQ56" s="425"/>
      <c r="TJR56" s="425"/>
      <c r="TJS56" s="140"/>
      <c r="TJT56" s="140"/>
      <c r="TJU56" s="144"/>
      <c r="TJV56" s="141"/>
      <c r="TJW56" s="140"/>
      <c r="TJX56" s="425"/>
      <c r="TJY56" s="425"/>
      <c r="TJZ56" s="425"/>
      <c r="TKA56" s="140"/>
      <c r="TKB56" s="140"/>
      <c r="TKC56" s="144"/>
      <c r="TKD56" s="141"/>
      <c r="TKE56" s="140"/>
      <c r="TKF56" s="425"/>
      <c r="TKG56" s="425"/>
      <c r="TKH56" s="425"/>
      <c r="TKI56" s="140"/>
      <c r="TKJ56" s="140"/>
      <c r="TKK56" s="144"/>
      <c r="TKL56" s="141"/>
      <c r="TKM56" s="140"/>
      <c r="TKN56" s="425"/>
      <c r="TKO56" s="425"/>
      <c r="TKP56" s="425"/>
      <c r="TKQ56" s="140"/>
      <c r="TKR56" s="140"/>
      <c r="TKS56" s="144"/>
      <c r="TKT56" s="141"/>
      <c r="TKU56" s="140"/>
      <c r="TKV56" s="425"/>
      <c r="TKW56" s="425"/>
      <c r="TKX56" s="425"/>
      <c r="TKY56" s="140"/>
      <c r="TKZ56" s="140"/>
      <c r="TLA56" s="144"/>
      <c r="TLB56" s="141"/>
      <c r="TLC56" s="140"/>
      <c r="TLD56" s="425"/>
      <c r="TLE56" s="425"/>
      <c r="TLF56" s="425"/>
      <c r="TLG56" s="140"/>
      <c r="TLH56" s="140"/>
      <c r="TLI56" s="144"/>
      <c r="TLJ56" s="141"/>
      <c r="TLK56" s="140"/>
      <c r="TLL56" s="425"/>
      <c r="TLM56" s="425"/>
      <c r="TLN56" s="425"/>
      <c r="TLO56" s="140"/>
      <c r="TLP56" s="140"/>
      <c r="TLQ56" s="144"/>
      <c r="TLR56" s="141"/>
      <c r="TLS56" s="140"/>
      <c r="TLT56" s="425"/>
      <c r="TLU56" s="425"/>
      <c r="TLV56" s="425"/>
      <c r="TLW56" s="140"/>
      <c r="TLX56" s="140"/>
      <c r="TLY56" s="144"/>
      <c r="TLZ56" s="141"/>
      <c r="TMA56" s="140"/>
      <c r="TMB56" s="425"/>
      <c r="TMC56" s="425"/>
      <c r="TMD56" s="425"/>
      <c r="TME56" s="140"/>
      <c r="TMF56" s="140"/>
      <c r="TMG56" s="144"/>
      <c r="TMH56" s="141"/>
      <c r="TMI56" s="140"/>
      <c r="TMJ56" s="425"/>
      <c r="TMK56" s="425"/>
      <c r="TML56" s="425"/>
      <c r="TMM56" s="140"/>
      <c r="TMN56" s="140"/>
      <c r="TMO56" s="144"/>
      <c r="TMP56" s="141"/>
      <c r="TMQ56" s="140"/>
      <c r="TMR56" s="425"/>
      <c r="TMS56" s="425"/>
      <c r="TMT56" s="425"/>
      <c r="TMU56" s="140"/>
      <c r="TMV56" s="140"/>
      <c r="TMW56" s="144"/>
      <c r="TMX56" s="141"/>
      <c r="TMY56" s="140"/>
      <c r="TMZ56" s="425"/>
      <c r="TNA56" s="425"/>
      <c r="TNB56" s="425"/>
      <c r="TNC56" s="140"/>
      <c r="TND56" s="140"/>
      <c r="TNE56" s="144"/>
      <c r="TNF56" s="141"/>
      <c r="TNG56" s="140"/>
      <c r="TNH56" s="425"/>
      <c r="TNI56" s="425"/>
      <c r="TNJ56" s="425"/>
      <c r="TNK56" s="140"/>
      <c r="TNL56" s="140"/>
      <c r="TNM56" s="144"/>
      <c r="TNN56" s="141"/>
      <c r="TNO56" s="140"/>
      <c r="TNP56" s="425"/>
      <c r="TNQ56" s="425"/>
      <c r="TNR56" s="425"/>
      <c r="TNS56" s="140"/>
      <c r="TNT56" s="140"/>
      <c r="TNU56" s="144"/>
      <c r="TNV56" s="141"/>
      <c r="TNW56" s="140"/>
      <c r="TNX56" s="425"/>
      <c r="TNY56" s="425"/>
      <c r="TNZ56" s="425"/>
      <c r="TOA56" s="140"/>
      <c r="TOB56" s="140"/>
      <c r="TOC56" s="144"/>
      <c r="TOD56" s="141"/>
      <c r="TOE56" s="140"/>
      <c r="TOF56" s="425"/>
      <c r="TOG56" s="425"/>
      <c r="TOH56" s="425"/>
      <c r="TOI56" s="140"/>
      <c r="TOJ56" s="140"/>
      <c r="TOK56" s="144"/>
      <c r="TOL56" s="141"/>
      <c r="TOM56" s="140"/>
      <c r="TON56" s="425"/>
      <c r="TOO56" s="425"/>
      <c r="TOP56" s="425"/>
      <c r="TOQ56" s="140"/>
      <c r="TOR56" s="140"/>
      <c r="TOS56" s="144"/>
      <c r="TOT56" s="141"/>
      <c r="TOU56" s="140"/>
      <c r="TOV56" s="425"/>
      <c r="TOW56" s="425"/>
      <c r="TOX56" s="425"/>
      <c r="TOY56" s="140"/>
      <c r="TOZ56" s="140"/>
      <c r="TPA56" s="144"/>
      <c r="TPB56" s="141"/>
      <c r="TPC56" s="140"/>
      <c r="TPD56" s="425"/>
      <c r="TPE56" s="425"/>
      <c r="TPF56" s="425"/>
      <c r="TPG56" s="140"/>
      <c r="TPH56" s="140"/>
      <c r="TPI56" s="144"/>
      <c r="TPJ56" s="141"/>
      <c r="TPK56" s="140"/>
      <c r="TPL56" s="425"/>
      <c r="TPM56" s="425"/>
      <c r="TPN56" s="425"/>
      <c r="TPO56" s="140"/>
      <c r="TPP56" s="140"/>
      <c r="TPQ56" s="144"/>
      <c r="TPR56" s="141"/>
      <c r="TPS56" s="140"/>
      <c r="TPT56" s="425"/>
      <c r="TPU56" s="425"/>
      <c r="TPV56" s="425"/>
      <c r="TPW56" s="140"/>
      <c r="TPX56" s="140"/>
      <c r="TPY56" s="144"/>
      <c r="TPZ56" s="141"/>
      <c r="TQA56" s="140"/>
      <c r="TQB56" s="425"/>
      <c r="TQC56" s="425"/>
      <c r="TQD56" s="425"/>
      <c r="TQE56" s="140"/>
      <c r="TQF56" s="140"/>
      <c r="TQG56" s="144"/>
      <c r="TQH56" s="141"/>
      <c r="TQI56" s="140"/>
      <c r="TQJ56" s="425"/>
      <c r="TQK56" s="425"/>
      <c r="TQL56" s="425"/>
      <c r="TQM56" s="140"/>
      <c r="TQN56" s="140"/>
      <c r="TQO56" s="144"/>
      <c r="TQP56" s="141"/>
      <c r="TQQ56" s="140"/>
      <c r="TQR56" s="425"/>
      <c r="TQS56" s="425"/>
      <c r="TQT56" s="425"/>
      <c r="TQU56" s="140"/>
      <c r="TQV56" s="140"/>
      <c r="TQW56" s="144"/>
      <c r="TQX56" s="141"/>
      <c r="TQY56" s="140"/>
      <c r="TQZ56" s="425"/>
      <c r="TRA56" s="425"/>
      <c r="TRB56" s="425"/>
      <c r="TRC56" s="140"/>
      <c r="TRD56" s="140"/>
      <c r="TRE56" s="144"/>
      <c r="TRF56" s="141"/>
      <c r="TRG56" s="140"/>
      <c r="TRH56" s="425"/>
      <c r="TRI56" s="425"/>
      <c r="TRJ56" s="425"/>
      <c r="TRK56" s="140"/>
      <c r="TRL56" s="140"/>
      <c r="TRM56" s="144"/>
      <c r="TRN56" s="141"/>
      <c r="TRO56" s="140"/>
      <c r="TRP56" s="425"/>
      <c r="TRQ56" s="425"/>
      <c r="TRR56" s="425"/>
      <c r="TRS56" s="140"/>
      <c r="TRT56" s="140"/>
      <c r="TRU56" s="144"/>
      <c r="TRV56" s="141"/>
      <c r="TRW56" s="140"/>
      <c r="TRX56" s="425"/>
      <c r="TRY56" s="425"/>
      <c r="TRZ56" s="425"/>
      <c r="TSA56" s="140"/>
      <c r="TSB56" s="140"/>
      <c r="TSC56" s="144"/>
      <c r="TSD56" s="141"/>
      <c r="TSE56" s="140"/>
      <c r="TSF56" s="425"/>
      <c r="TSG56" s="425"/>
      <c r="TSH56" s="425"/>
      <c r="TSI56" s="140"/>
      <c r="TSJ56" s="140"/>
      <c r="TSK56" s="144"/>
      <c r="TSL56" s="141"/>
      <c r="TSM56" s="140"/>
      <c r="TSN56" s="425"/>
      <c r="TSO56" s="425"/>
      <c r="TSP56" s="425"/>
      <c r="TSQ56" s="140"/>
      <c r="TSR56" s="140"/>
      <c r="TSS56" s="144"/>
      <c r="TST56" s="141"/>
      <c r="TSU56" s="140"/>
      <c r="TSV56" s="425"/>
      <c r="TSW56" s="425"/>
      <c r="TSX56" s="425"/>
      <c r="TSY56" s="140"/>
      <c r="TSZ56" s="140"/>
      <c r="TTA56" s="144"/>
      <c r="TTB56" s="141"/>
      <c r="TTC56" s="140"/>
      <c r="TTD56" s="425"/>
      <c r="TTE56" s="425"/>
      <c r="TTF56" s="425"/>
      <c r="TTG56" s="140"/>
      <c r="TTH56" s="140"/>
      <c r="TTI56" s="144"/>
      <c r="TTJ56" s="141"/>
      <c r="TTK56" s="140"/>
      <c r="TTL56" s="425"/>
      <c r="TTM56" s="425"/>
      <c r="TTN56" s="425"/>
      <c r="TTO56" s="140"/>
      <c r="TTP56" s="140"/>
      <c r="TTQ56" s="144"/>
      <c r="TTR56" s="141"/>
      <c r="TTS56" s="140"/>
      <c r="TTT56" s="425"/>
      <c r="TTU56" s="425"/>
      <c r="TTV56" s="425"/>
      <c r="TTW56" s="140"/>
      <c r="TTX56" s="140"/>
      <c r="TTY56" s="144"/>
      <c r="TTZ56" s="141"/>
      <c r="TUA56" s="140"/>
      <c r="TUB56" s="425"/>
      <c r="TUC56" s="425"/>
      <c r="TUD56" s="425"/>
      <c r="TUE56" s="140"/>
      <c r="TUF56" s="140"/>
      <c r="TUG56" s="144"/>
      <c r="TUH56" s="141"/>
      <c r="TUI56" s="140"/>
      <c r="TUJ56" s="425"/>
      <c r="TUK56" s="425"/>
      <c r="TUL56" s="425"/>
      <c r="TUM56" s="140"/>
      <c r="TUN56" s="140"/>
      <c r="TUO56" s="144"/>
      <c r="TUP56" s="141"/>
      <c r="TUQ56" s="140"/>
      <c r="TUR56" s="425"/>
      <c r="TUS56" s="425"/>
      <c r="TUT56" s="425"/>
      <c r="TUU56" s="140"/>
      <c r="TUV56" s="140"/>
      <c r="TUW56" s="144"/>
      <c r="TUX56" s="141"/>
      <c r="TUY56" s="140"/>
      <c r="TUZ56" s="425"/>
      <c r="TVA56" s="425"/>
      <c r="TVB56" s="425"/>
      <c r="TVC56" s="140"/>
      <c r="TVD56" s="140"/>
      <c r="TVE56" s="144"/>
      <c r="TVF56" s="141"/>
      <c r="TVG56" s="140"/>
      <c r="TVH56" s="425"/>
      <c r="TVI56" s="425"/>
      <c r="TVJ56" s="425"/>
      <c r="TVK56" s="140"/>
      <c r="TVL56" s="140"/>
      <c r="TVM56" s="144"/>
      <c r="TVN56" s="141"/>
      <c r="TVO56" s="140"/>
      <c r="TVP56" s="425"/>
      <c r="TVQ56" s="425"/>
      <c r="TVR56" s="425"/>
      <c r="TVS56" s="140"/>
      <c r="TVT56" s="140"/>
      <c r="TVU56" s="144"/>
      <c r="TVV56" s="141"/>
      <c r="TVW56" s="140"/>
      <c r="TVX56" s="425"/>
      <c r="TVY56" s="425"/>
      <c r="TVZ56" s="425"/>
      <c r="TWA56" s="140"/>
      <c r="TWB56" s="140"/>
      <c r="TWC56" s="144"/>
      <c r="TWD56" s="141"/>
      <c r="TWE56" s="140"/>
      <c r="TWF56" s="425"/>
      <c r="TWG56" s="425"/>
      <c r="TWH56" s="425"/>
      <c r="TWI56" s="140"/>
      <c r="TWJ56" s="140"/>
      <c r="TWK56" s="144"/>
      <c r="TWL56" s="141"/>
      <c r="TWM56" s="140"/>
      <c r="TWN56" s="425"/>
      <c r="TWO56" s="425"/>
      <c r="TWP56" s="425"/>
      <c r="TWQ56" s="140"/>
      <c r="TWR56" s="140"/>
      <c r="TWS56" s="144"/>
      <c r="TWT56" s="141"/>
      <c r="TWU56" s="140"/>
      <c r="TWV56" s="425"/>
      <c r="TWW56" s="425"/>
      <c r="TWX56" s="425"/>
      <c r="TWY56" s="140"/>
      <c r="TWZ56" s="140"/>
      <c r="TXA56" s="144"/>
      <c r="TXB56" s="141"/>
      <c r="TXC56" s="140"/>
      <c r="TXD56" s="425"/>
      <c r="TXE56" s="425"/>
      <c r="TXF56" s="425"/>
      <c r="TXG56" s="140"/>
      <c r="TXH56" s="140"/>
      <c r="TXI56" s="144"/>
      <c r="TXJ56" s="141"/>
      <c r="TXK56" s="140"/>
      <c r="TXL56" s="425"/>
      <c r="TXM56" s="425"/>
      <c r="TXN56" s="425"/>
      <c r="TXO56" s="140"/>
      <c r="TXP56" s="140"/>
      <c r="TXQ56" s="144"/>
      <c r="TXR56" s="141"/>
      <c r="TXS56" s="140"/>
      <c r="TXT56" s="425"/>
      <c r="TXU56" s="425"/>
      <c r="TXV56" s="425"/>
      <c r="TXW56" s="140"/>
      <c r="TXX56" s="140"/>
      <c r="TXY56" s="144"/>
      <c r="TXZ56" s="141"/>
      <c r="TYA56" s="140"/>
      <c r="TYB56" s="425"/>
      <c r="TYC56" s="425"/>
      <c r="TYD56" s="425"/>
      <c r="TYE56" s="140"/>
      <c r="TYF56" s="140"/>
      <c r="TYG56" s="144"/>
      <c r="TYH56" s="141"/>
      <c r="TYI56" s="140"/>
      <c r="TYJ56" s="425"/>
      <c r="TYK56" s="425"/>
      <c r="TYL56" s="425"/>
      <c r="TYM56" s="140"/>
      <c r="TYN56" s="140"/>
      <c r="TYO56" s="144"/>
      <c r="TYP56" s="141"/>
      <c r="TYQ56" s="140"/>
      <c r="TYR56" s="425"/>
      <c r="TYS56" s="425"/>
      <c r="TYT56" s="425"/>
      <c r="TYU56" s="140"/>
      <c r="TYV56" s="140"/>
      <c r="TYW56" s="144"/>
      <c r="TYX56" s="141"/>
      <c r="TYY56" s="140"/>
      <c r="TYZ56" s="425"/>
      <c r="TZA56" s="425"/>
      <c r="TZB56" s="425"/>
      <c r="TZC56" s="140"/>
      <c r="TZD56" s="140"/>
      <c r="TZE56" s="144"/>
      <c r="TZF56" s="141"/>
      <c r="TZG56" s="140"/>
      <c r="TZH56" s="425"/>
      <c r="TZI56" s="425"/>
      <c r="TZJ56" s="425"/>
      <c r="TZK56" s="140"/>
      <c r="TZL56" s="140"/>
      <c r="TZM56" s="144"/>
      <c r="TZN56" s="141"/>
      <c r="TZO56" s="140"/>
      <c r="TZP56" s="425"/>
      <c r="TZQ56" s="425"/>
      <c r="TZR56" s="425"/>
      <c r="TZS56" s="140"/>
      <c r="TZT56" s="140"/>
      <c r="TZU56" s="144"/>
      <c r="TZV56" s="141"/>
      <c r="TZW56" s="140"/>
      <c r="TZX56" s="425"/>
      <c r="TZY56" s="425"/>
      <c r="TZZ56" s="425"/>
      <c r="UAA56" s="140"/>
      <c r="UAB56" s="140"/>
      <c r="UAC56" s="144"/>
      <c r="UAD56" s="141"/>
      <c r="UAE56" s="140"/>
      <c r="UAF56" s="425"/>
      <c r="UAG56" s="425"/>
      <c r="UAH56" s="425"/>
      <c r="UAI56" s="140"/>
      <c r="UAJ56" s="140"/>
      <c r="UAK56" s="144"/>
      <c r="UAL56" s="141"/>
      <c r="UAM56" s="140"/>
      <c r="UAN56" s="425"/>
      <c r="UAO56" s="425"/>
      <c r="UAP56" s="425"/>
      <c r="UAQ56" s="140"/>
      <c r="UAR56" s="140"/>
      <c r="UAS56" s="144"/>
      <c r="UAT56" s="141"/>
      <c r="UAU56" s="140"/>
      <c r="UAV56" s="425"/>
      <c r="UAW56" s="425"/>
      <c r="UAX56" s="425"/>
      <c r="UAY56" s="140"/>
      <c r="UAZ56" s="140"/>
      <c r="UBA56" s="144"/>
      <c r="UBB56" s="141"/>
      <c r="UBC56" s="140"/>
      <c r="UBD56" s="425"/>
      <c r="UBE56" s="425"/>
      <c r="UBF56" s="425"/>
      <c r="UBG56" s="140"/>
      <c r="UBH56" s="140"/>
      <c r="UBI56" s="144"/>
      <c r="UBJ56" s="141"/>
      <c r="UBK56" s="140"/>
      <c r="UBL56" s="425"/>
      <c r="UBM56" s="425"/>
      <c r="UBN56" s="425"/>
      <c r="UBO56" s="140"/>
      <c r="UBP56" s="140"/>
      <c r="UBQ56" s="144"/>
      <c r="UBR56" s="141"/>
      <c r="UBS56" s="140"/>
      <c r="UBT56" s="425"/>
      <c r="UBU56" s="425"/>
      <c r="UBV56" s="425"/>
      <c r="UBW56" s="140"/>
      <c r="UBX56" s="140"/>
      <c r="UBY56" s="144"/>
      <c r="UBZ56" s="141"/>
      <c r="UCA56" s="140"/>
      <c r="UCB56" s="425"/>
      <c r="UCC56" s="425"/>
      <c r="UCD56" s="425"/>
      <c r="UCE56" s="140"/>
      <c r="UCF56" s="140"/>
      <c r="UCG56" s="144"/>
      <c r="UCH56" s="141"/>
      <c r="UCI56" s="140"/>
      <c r="UCJ56" s="425"/>
      <c r="UCK56" s="425"/>
      <c r="UCL56" s="425"/>
      <c r="UCM56" s="140"/>
      <c r="UCN56" s="140"/>
      <c r="UCO56" s="144"/>
      <c r="UCP56" s="141"/>
      <c r="UCQ56" s="140"/>
      <c r="UCR56" s="425"/>
      <c r="UCS56" s="425"/>
      <c r="UCT56" s="425"/>
      <c r="UCU56" s="140"/>
      <c r="UCV56" s="140"/>
      <c r="UCW56" s="144"/>
      <c r="UCX56" s="141"/>
      <c r="UCY56" s="140"/>
      <c r="UCZ56" s="425"/>
      <c r="UDA56" s="425"/>
      <c r="UDB56" s="425"/>
      <c r="UDC56" s="140"/>
      <c r="UDD56" s="140"/>
      <c r="UDE56" s="144"/>
      <c r="UDF56" s="141"/>
      <c r="UDG56" s="140"/>
      <c r="UDH56" s="425"/>
      <c r="UDI56" s="425"/>
      <c r="UDJ56" s="425"/>
      <c r="UDK56" s="140"/>
      <c r="UDL56" s="140"/>
      <c r="UDM56" s="144"/>
      <c r="UDN56" s="141"/>
      <c r="UDO56" s="140"/>
      <c r="UDP56" s="425"/>
      <c r="UDQ56" s="425"/>
      <c r="UDR56" s="425"/>
      <c r="UDS56" s="140"/>
      <c r="UDT56" s="140"/>
      <c r="UDU56" s="144"/>
      <c r="UDV56" s="141"/>
      <c r="UDW56" s="140"/>
      <c r="UDX56" s="425"/>
      <c r="UDY56" s="425"/>
      <c r="UDZ56" s="425"/>
      <c r="UEA56" s="140"/>
      <c r="UEB56" s="140"/>
      <c r="UEC56" s="144"/>
      <c r="UED56" s="141"/>
      <c r="UEE56" s="140"/>
      <c r="UEF56" s="425"/>
      <c r="UEG56" s="425"/>
      <c r="UEH56" s="425"/>
      <c r="UEI56" s="140"/>
      <c r="UEJ56" s="140"/>
      <c r="UEK56" s="144"/>
      <c r="UEL56" s="141"/>
      <c r="UEM56" s="140"/>
      <c r="UEN56" s="425"/>
      <c r="UEO56" s="425"/>
      <c r="UEP56" s="425"/>
      <c r="UEQ56" s="140"/>
      <c r="UER56" s="140"/>
      <c r="UES56" s="144"/>
      <c r="UET56" s="141"/>
      <c r="UEU56" s="140"/>
      <c r="UEV56" s="425"/>
      <c r="UEW56" s="425"/>
      <c r="UEX56" s="425"/>
      <c r="UEY56" s="140"/>
      <c r="UEZ56" s="140"/>
      <c r="UFA56" s="144"/>
      <c r="UFB56" s="141"/>
      <c r="UFC56" s="140"/>
      <c r="UFD56" s="425"/>
      <c r="UFE56" s="425"/>
      <c r="UFF56" s="425"/>
      <c r="UFG56" s="140"/>
      <c r="UFH56" s="140"/>
      <c r="UFI56" s="144"/>
      <c r="UFJ56" s="141"/>
      <c r="UFK56" s="140"/>
      <c r="UFL56" s="425"/>
      <c r="UFM56" s="425"/>
      <c r="UFN56" s="425"/>
      <c r="UFO56" s="140"/>
      <c r="UFP56" s="140"/>
      <c r="UFQ56" s="144"/>
      <c r="UFR56" s="141"/>
      <c r="UFS56" s="140"/>
      <c r="UFT56" s="425"/>
      <c r="UFU56" s="425"/>
      <c r="UFV56" s="425"/>
      <c r="UFW56" s="140"/>
      <c r="UFX56" s="140"/>
      <c r="UFY56" s="144"/>
      <c r="UFZ56" s="141"/>
      <c r="UGA56" s="140"/>
      <c r="UGB56" s="425"/>
      <c r="UGC56" s="425"/>
      <c r="UGD56" s="425"/>
      <c r="UGE56" s="140"/>
      <c r="UGF56" s="140"/>
      <c r="UGG56" s="144"/>
      <c r="UGH56" s="141"/>
      <c r="UGI56" s="140"/>
      <c r="UGJ56" s="425"/>
      <c r="UGK56" s="425"/>
      <c r="UGL56" s="425"/>
      <c r="UGM56" s="140"/>
      <c r="UGN56" s="140"/>
      <c r="UGO56" s="144"/>
      <c r="UGP56" s="141"/>
      <c r="UGQ56" s="140"/>
      <c r="UGR56" s="425"/>
      <c r="UGS56" s="425"/>
      <c r="UGT56" s="425"/>
      <c r="UGU56" s="140"/>
      <c r="UGV56" s="140"/>
      <c r="UGW56" s="144"/>
      <c r="UGX56" s="141"/>
      <c r="UGY56" s="140"/>
      <c r="UGZ56" s="425"/>
      <c r="UHA56" s="425"/>
      <c r="UHB56" s="425"/>
      <c r="UHC56" s="140"/>
      <c r="UHD56" s="140"/>
      <c r="UHE56" s="144"/>
      <c r="UHF56" s="141"/>
      <c r="UHG56" s="140"/>
      <c r="UHH56" s="425"/>
      <c r="UHI56" s="425"/>
      <c r="UHJ56" s="425"/>
      <c r="UHK56" s="140"/>
      <c r="UHL56" s="140"/>
      <c r="UHM56" s="144"/>
      <c r="UHN56" s="141"/>
      <c r="UHO56" s="140"/>
      <c r="UHP56" s="425"/>
      <c r="UHQ56" s="425"/>
      <c r="UHR56" s="425"/>
      <c r="UHS56" s="140"/>
      <c r="UHT56" s="140"/>
      <c r="UHU56" s="144"/>
      <c r="UHV56" s="141"/>
      <c r="UHW56" s="140"/>
      <c r="UHX56" s="425"/>
      <c r="UHY56" s="425"/>
      <c r="UHZ56" s="425"/>
      <c r="UIA56" s="140"/>
      <c r="UIB56" s="140"/>
      <c r="UIC56" s="144"/>
      <c r="UID56" s="141"/>
      <c r="UIE56" s="140"/>
      <c r="UIF56" s="425"/>
      <c r="UIG56" s="425"/>
      <c r="UIH56" s="425"/>
      <c r="UII56" s="140"/>
      <c r="UIJ56" s="140"/>
      <c r="UIK56" s="144"/>
      <c r="UIL56" s="141"/>
      <c r="UIM56" s="140"/>
      <c r="UIN56" s="425"/>
      <c r="UIO56" s="425"/>
      <c r="UIP56" s="425"/>
      <c r="UIQ56" s="140"/>
      <c r="UIR56" s="140"/>
      <c r="UIS56" s="144"/>
      <c r="UIT56" s="141"/>
      <c r="UIU56" s="140"/>
      <c r="UIV56" s="425"/>
      <c r="UIW56" s="425"/>
      <c r="UIX56" s="425"/>
      <c r="UIY56" s="140"/>
      <c r="UIZ56" s="140"/>
      <c r="UJA56" s="144"/>
      <c r="UJB56" s="141"/>
      <c r="UJC56" s="140"/>
      <c r="UJD56" s="425"/>
      <c r="UJE56" s="425"/>
      <c r="UJF56" s="425"/>
      <c r="UJG56" s="140"/>
      <c r="UJH56" s="140"/>
      <c r="UJI56" s="144"/>
      <c r="UJJ56" s="141"/>
      <c r="UJK56" s="140"/>
      <c r="UJL56" s="425"/>
      <c r="UJM56" s="425"/>
      <c r="UJN56" s="425"/>
      <c r="UJO56" s="140"/>
      <c r="UJP56" s="140"/>
      <c r="UJQ56" s="144"/>
      <c r="UJR56" s="141"/>
      <c r="UJS56" s="140"/>
      <c r="UJT56" s="425"/>
      <c r="UJU56" s="425"/>
      <c r="UJV56" s="425"/>
      <c r="UJW56" s="140"/>
      <c r="UJX56" s="140"/>
      <c r="UJY56" s="144"/>
      <c r="UJZ56" s="141"/>
      <c r="UKA56" s="140"/>
      <c r="UKB56" s="425"/>
      <c r="UKC56" s="425"/>
      <c r="UKD56" s="425"/>
      <c r="UKE56" s="140"/>
      <c r="UKF56" s="140"/>
      <c r="UKG56" s="144"/>
      <c r="UKH56" s="141"/>
      <c r="UKI56" s="140"/>
      <c r="UKJ56" s="425"/>
      <c r="UKK56" s="425"/>
      <c r="UKL56" s="425"/>
      <c r="UKM56" s="140"/>
      <c r="UKN56" s="140"/>
      <c r="UKO56" s="144"/>
      <c r="UKP56" s="141"/>
      <c r="UKQ56" s="140"/>
      <c r="UKR56" s="425"/>
      <c r="UKS56" s="425"/>
      <c r="UKT56" s="425"/>
      <c r="UKU56" s="140"/>
      <c r="UKV56" s="140"/>
      <c r="UKW56" s="144"/>
      <c r="UKX56" s="141"/>
      <c r="UKY56" s="140"/>
      <c r="UKZ56" s="425"/>
      <c r="ULA56" s="425"/>
      <c r="ULB56" s="425"/>
      <c r="ULC56" s="140"/>
      <c r="ULD56" s="140"/>
      <c r="ULE56" s="144"/>
      <c r="ULF56" s="141"/>
      <c r="ULG56" s="140"/>
      <c r="ULH56" s="425"/>
      <c r="ULI56" s="425"/>
      <c r="ULJ56" s="425"/>
      <c r="ULK56" s="140"/>
      <c r="ULL56" s="140"/>
      <c r="ULM56" s="144"/>
      <c r="ULN56" s="141"/>
      <c r="ULO56" s="140"/>
      <c r="ULP56" s="425"/>
      <c r="ULQ56" s="425"/>
      <c r="ULR56" s="425"/>
      <c r="ULS56" s="140"/>
      <c r="ULT56" s="140"/>
      <c r="ULU56" s="144"/>
      <c r="ULV56" s="141"/>
      <c r="ULW56" s="140"/>
      <c r="ULX56" s="425"/>
      <c r="ULY56" s="425"/>
      <c r="ULZ56" s="425"/>
      <c r="UMA56" s="140"/>
      <c r="UMB56" s="140"/>
      <c r="UMC56" s="144"/>
      <c r="UMD56" s="141"/>
      <c r="UME56" s="140"/>
      <c r="UMF56" s="425"/>
      <c r="UMG56" s="425"/>
      <c r="UMH56" s="425"/>
      <c r="UMI56" s="140"/>
      <c r="UMJ56" s="140"/>
      <c r="UMK56" s="144"/>
      <c r="UML56" s="141"/>
      <c r="UMM56" s="140"/>
      <c r="UMN56" s="425"/>
      <c r="UMO56" s="425"/>
      <c r="UMP56" s="425"/>
      <c r="UMQ56" s="140"/>
      <c r="UMR56" s="140"/>
      <c r="UMS56" s="144"/>
      <c r="UMT56" s="141"/>
      <c r="UMU56" s="140"/>
      <c r="UMV56" s="425"/>
      <c r="UMW56" s="425"/>
      <c r="UMX56" s="425"/>
      <c r="UMY56" s="140"/>
      <c r="UMZ56" s="140"/>
      <c r="UNA56" s="144"/>
      <c r="UNB56" s="141"/>
      <c r="UNC56" s="140"/>
      <c r="UND56" s="425"/>
      <c r="UNE56" s="425"/>
      <c r="UNF56" s="425"/>
      <c r="UNG56" s="140"/>
      <c r="UNH56" s="140"/>
      <c r="UNI56" s="144"/>
      <c r="UNJ56" s="141"/>
      <c r="UNK56" s="140"/>
      <c r="UNL56" s="425"/>
      <c r="UNM56" s="425"/>
      <c r="UNN56" s="425"/>
      <c r="UNO56" s="140"/>
      <c r="UNP56" s="140"/>
      <c r="UNQ56" s="144"/>
      <c r="UNR56" s="141"/>
      <c r="UNS56" s="140"/>
      <c r="UNT56" s="425"/>
      <c r="UNU56" s="425"/>
      <c r="UNV56" s="425"/>
      <c r="UNW56" s="140"/>
      <c r="UNX56" s="140"/>
      <c r="UNY56" s="144"/>
      <c r="UNZ56" s="141"/>
      <c r="UOA56" s="140"/>
      <c r="UOB56" s="425"/>
      <c r="UOC56" s="425"/>
      <c r="UOD56" s="425"/>
      <c r="UOE56" s="140"/>
      <c r="UOF56" s="140"/>
      <c r="UOG56" s="144"/>
      <c r="UOH56" s="141"/>
      <c r="UOI56" s="140"/>
      <c r="UOJ56" s="425"/>
      <c r="UOK56" s="425"/>
      <c r="UOL56" s="425"/>
      <c r="UOM56" s="140"/>
      <c r="UON56" s="140"/>
      <c r="UOO56" s="144"/>
      <c r="UOP56" s="141"/>
      <c r="UOQ56" s="140"/>
      <c r="UOR56" s="425"/>
      <c r="UOS56" s="425"/>
      <c r="UOT56" s="425"/>
      <c r="UOU56" s="140"/>
      <c r="UOV56" s="140"/>
      <c r="UOW56" s="144"/>
      <c r="UOX56" s="141"/>
      <c r="UOY56" s="140"/>
      <c r="UOZ56" s="425"/>
      <c r="UPA56" s="425"/>
      <c r="UPB56" s="425"/>
      <c r="UPC56" s="140"/>
      <c r="UPD56" s="140"/>
      <c r="UPE56" s="144"/>
      <c r="UPF56" s="141"/>
      <c r="UPG56" s="140"/>
      <c r="UPH56" s="425"/>
      <c r="UPI56" s="425"/>
      <c r="UPJ56" s="425"/>
      <c r="UPK56" s="140"/>
      <c r="UPL56" s="140"/>
      <c r="UPM56" s="144"/>
      <c r="UPN56" s="141"/>
      <c r="UPO56" s="140"/>
      <c r="UPP56" s="425"/>
      <c r="UPQ56" s="425"/>
      <c r="UPR56" s="425"/>
      <c r="UPS56" s="140"/>
      <c r="UPT56" s="140"/>
      <c r="UPU56" s="144"/>
      <c r="UPV56" s="141"/>
      <c r="UPW56" s="140"/>
      <c r="UPX56" s="425"/>
      <c r="UPY56" s="425"/>
      <c r="UPZ56" s="425"/>
      <c r="UQA56" s="140"/>
      <c r="UQB56" s="140"/>
      <c r="UQC56" s="144"/>
      <c r="UQD56" s="141"/>
      <c r="UQE56" s="140"/>
      <c r="UQF56" s="425"/>
      <c r="UQG56" s="425"/>
      <c r="UQH56" s="425"/>
      <c r="UQI56" s="140"/>
      <c r="UQJ56" s="140"/>
      <c r="UQK56" s="144"/>
      <c r="UQL56" s="141"/>
      <c r="UQM56" s="140"/>
      <c r="UQN56" s="425"/>
      <c r="UQO56" s="425"/>
      <c r="UQP56" s="425"/>
      <c r="UQQ56" s="140"/>
      <c r="UQR56" s="140"/>
      <c r="UQS56" s="144"/>
      <c r="UQT56" s="141"/>
      <c r="UQU56" s="140"/>
      <c r="UQV56" s="425"/>
      <c r="UQW56" s="425"/>
      <c r="UQX56" s="425"/>
      <c r="UQY56" s="140"/>
      <c r="UQZ56" s="140"/>
      <c r="URA56" s="144"/>
      <c r="URB56" s="141"/>
      <c r="URC56" s="140"/>
      <c r="URD56" s="425"/>
      <c r="URE56" s="425"/>
      <c r="URF56" s="425"/>
      <c r="URG56" s="140"/>
      <c r="URH56" s="140"/>
      <c r="URI56" s="144"/>
      <c r="URJ56" s="141"/>
      <c r="URK56" s="140"/>
      <c r="URL56" s="425"/>
      <c r="URM56" s="425"/>
      <c r="URN56" s="425"/>
      <c r="URO56" s="140"/>
      <c r="URP56" s="140"/>
      <c r="URQ56" s="144"/>
      <c r="URR56" s="141"/>
      <c r="URS56" s="140"/>
      <c r="URT56" s="425"/>
      <c r="URU56" s="425"/>
      <c r="URV56" s="425"/>
      <c r="URW56" s="140"/>
      <c r="URX56" s="140"/>
      <c r="URY56" s="144"/>
      <c r="URZ56" s="141"/>
      <c r="USA56" s="140"/>
      <c r="USB56" s="425"/>
      <c r="USC56" s="425"/>
      <c r="USD56" s="425"/>
      <c r="USE56" s="140"/>
      <c r="USF56" s="140"/>
      <c r="USG56" s="144"/>
      <c r="USH56" s="141"/>
      <c r="USI56" s="140"/>
      <c r="USJ56" s="425"/>
      <c r="USK56" s="425"/>
      <c r="USL56" s="425"/>
      <c r="USM56" s="140"/>
      <c r="USN56" s="140"/>
      <c r="USO56" s="144"/>
      <c r="USP56" s="141"/>
      <c r="USQ56" s="140"/>
      <c r="USR56" s="425"/>
      <c r="USS56" s="425"/>
      <c r="UST56" s="425"/>
      <c r="USU56" s="140"/>
      <c r="USV56" s="140"/>
      <c r="USW56" s="144"/>
      <c r="USX56" s="141"/>
      <c r="USY56" s="140"/>
      <c r="USZ56" s="425"/>
      <c r="UTA56" s="425"/>
      <c r="UTB56" s="425"/>
      <c r="UTC56" s="140"/>
      <c r="UTD56" s="140"/>
      <c r="UTE56" s="144"/>
      <c r="UTF56" s="141"/>
      <c r="UTG56" s="140"/>
      <c r="UTH56" s="425"/>
      <c r="UTI56" s="425"/>
      <c r="UTJ56" s="425"/>
      <c r="UTK56" s="140"/>
      <c r="UTL56" s="140"/>
      <c r="UTM56" s="144"/>
      <c r="UTN56" s="141"/>
      <c r="UTO56" s="140"/>
      <c r="UTP56" s="425"/>
      <c r="UTQ56" s="425"/>
      <c r="UTR56" s="425"/>
      <c r="UTS56" s="140"/>
      <c r="UTT56" s="140"/>
      <c r="UTU56" s="144"/>
      <c r="UTV56" s="141"/>
      <c r="UTW56" s="140"/>
      <c r="UTX56" s="425"/>
      <c r="UTY56" s="425"/>
      <c r="UTZ56" s="425"/>
      <c r="UUA56" s="140"/>
      <c r="UUB56" s="140"/>
      <c r="UUC56" s="144"/>
      <c r="UUD56" s="141"/>
      <c r="UUE56" s="140"/>
      <c r="UUF56" s="425"/>
      <c r="UUG56" s="425"/>
      <c r="UUH56" s="425"/>
      <c r="UUI56" s="140"/>
      <c r="UUJ56" s="140"/>
      <c r="UUK56" s="144"/>
      <c r="UUL56" s="141"/>
      <c r="UUM56" s="140"/>
      <c r="UUN56" s="425"/>
      <c r="UUO56" s="425"/>
      <c r="UUP56" s="425"/>
      <c r="UUQ56" s="140"/>
      <c r="UUR56" s="140"/>
      <c r="UUS56" s="144"/>
      <c r="UUT56" s="141"/>
      <c r="UUU56" s="140"/>
      <c r="UUV56" s="425"/>
      <c r="UUW56" s="425"/>
      <c r="UUX56" s="425"/>
      <c r="UUY56" s="140"/>
      <c r="UUZ56" s="140"/>
      <c r="UVA56" s="144"/>
      <c r="UVB56" s="141"/>
      <c r="UVC56" s="140"/>
      <c r="UVD56" s="425"/>
      <c r="UVE56" s="425"/>
      <c r="UVF56" s="425"/>
      <c r="UVG56" s="140"/>
      <c r="UVH56" s="140"/>
      <c r="UVI56" s="144"/>
      <c r="UVJ56" s="141"/>
      <c r="UVK56" s="140"/>
      <c r="UVL56" s="425"/>
      <c r="UVM56" s="425"/>
      <c r="UVN56" s="425"/>
      <c r="UVO56" s="140"/>
      <c r="UVP56" s="140"/>
      <c r="UVQ56" s="144"/>
      <c r="UVR56" s="141"/>
      <c r="UVS56" s="140"/>
      <c r="UVT56" s="425"/>
      <c r="UVU56" s="425"/>
      <c r="UVV56" s="425"/>
      <c r="UVW56" s="140"/>
      <c r="UVX56" s="140"/>
      <c r="UVY56" s="144"/>
      <c r="UVZ56" s="141"/>
      <c r="UWA56" s="140"/>
      <c r="UWB56" s="425"/>
      <c r="UWC56" s="425"/>
      <c r="UWD56" s="425"/>
      <c r="UWE56" s="140"/>
      <c r="UWF56" s="140"/>
      <c r="UWG56" s="144"/>
      <c r="UWH56" s="141"/>
      <c r="UWI56" s="140"/>
      <c r="UWJ56" s="425"/>
      <c r="UWK56" s="425"/>
      <c r="UWL56" s="425"/>
      <c r="UWM56" s="140"/>
      <c r="UWN56" s="140"/>
      <c r="UWO56" s="144"/>
      <c r="UWP56" s="141"/>
      <c r="UWQ56" s="140"/>
      <c r="UWR56" s="425"/>
      <c r="UWS56" s="425"/>
      <c r="UWT56" s="425"/>
      <c r="UWU56" s="140"/>
      <c r="UWV56" s="140"/>
      <c r="UWW56" s="144"/>
      <c r="UWX56" s="141"/>
      <c r="UWY56" s="140"/>
      <c r="UWZ56" s="425"/>
      <c r="UXA56" s="425"/>
      <c r="UXB56" s="425"/>
      <c r="UXC56" s="140"/>
      <c r="UXD56" s="140"/>
      <c r="UXE56" s="144"/>
      <c r="UXF56" s="141"/>
      <c r="UXG56" s="140"/>
      <c r="UXH56" s="425"/>
      <c r="UXI56" s="425"/>
      <c r="UXJ56" s="425"/>
      <c r="UXK56" s="140"/>
      <c r="UXL56" s="140"/>
      <c r="UXM56" s="144"/>
      <c r="UXN56" s="141"/>
      <c r="UXO56" s="140"/>
      <c r="UXP56" s="425"/>
      <c r="UXQ56" s="425"/>
      <c r="UXR56" s="425"/>
      <c r="UXS56" s="140"/>
      <c r="UXT56" s="140"/>
      <c r="UXU56" s="144"/>
      <c r="UXV56" s="141"/>
      <c r="UXW56" s="140"/>
      <c r="UXX56" s="425"/>
      <c r="UXY56" s="425"/>
      <c r="UXZ56" s="425"/>
      <c r="UYA56" s="140"/>
      <c r="UYB56" s="140"/>
      <c r="UYC56" s="144"/>
      <c r="UYD56" s="141"/>
      <c r="UYE56" s="140"/>
      <c r="UYF56" s="425"/>
      <c r="UYG56" s="425"/>
      <c r="UYH56" s="425"/>
      <c r="UYI56" s="140"/>
      <c r="UYJ56" s="140"/>
      <c r="UYK56" s="144"/>
      <c r="UYL56" s="141"/>
      <c r="UYM56" s="140"/>
      <c r="UYN56" s="425"/>
      <c r="UYO56" s="425"/>
      <c r="UYP56" s="425"/>
      <c r="UYQ56" s="140"/>
      <c r="UYR56" s="140"/>
      <c r="UYS56" s="144"/>
      <c r="UYT56" s="141"/>
      <c r="UYU56" s="140"/>
      <c r="UYV56" s="425"/>
      <c r="UYW56" s="425"/>
      <c r="UYX56" s="425"/>
      <c r="UYY56" s="140"/>
      <c r="UYZ56" s="140"/>
      <c r="UZA56" s="144"/>
      <c r="UZB56" s="141"/>
      <c r="UZC56" s="140"/>
      <c r="UZD56" s="425"/>
      <c r="UZE56" s="425"/>
      <c r="UZF56" s="425"/>
      <c r="UZG56" s="140"/>
      <c r="UZH56" s="140"/>
      <c r="UZI56" s="144"/>
      <c r="UZJ56" s="141"/>
      <c r="UZK56" s="140"/>
      <c r="UZL56" s="425"/>
      <c r="UZM56" s="425"/>
      <c r="UZN56" s="425"/>
      <c r="UZO56" s="140"/>
      <c r="UZP56" s="140"/>
      <c r="UZQ56" s="144"/>
      <c r="UZR56" s="141"/>
      <c r="UZS56" s="140"/>
      <c r="UZT56" s="425"/>
      <c r="UZU56" s="425"/>
      <c r="UZV56" s="425"/>
      <c r="UZW56" s="140"/>
      <c r="UZX56" s="140"/>
      <c r="UZY56" s="144"/>
      <c r="UZZ56" s="141"/>
      <c r="VAA56" s="140"/>
      <c r="VAB56" s="425"/>
      <c r="VAC56" s="425"/>
      <c r="VAD56" s="425"/>
      <c r="VAE56" s="140"/>
      <c r="VAF56" s="140"/>
      <c r="VAG56" s="144"/>
      <c r="VAH56" s="141"/>
      <c r="VAI56" s="140"/>
      <c r="VAJ56" s="425"/>
      <c r="VAK56" s="425"/>
      <c r="VAL56" s="425"/>
      <c r="VAM56" s="140"/>
      <c r="VAN56" s="140"/>
      <c r="VAO56" s="144"/>
      <c r="VAP56" s="141"/>
      <c r="VAQ56" s="140"/>
      <c r="VAR56" s="425"/>
      <c r="VAS56" s="425"/>
      <c r="VAT56" s="425"/>
      <c r="VAU56" s="140"/>
      <c r="VAV56" s="140"/>
      <c r="VAW56" s="144"/>
      <c r="VAX56" s="141"/>
      <c r="VAY56" s="140"/>
      <c r="VAZ56" s="425"/>
      <c r="VBA56" s="425"/>
      <c r="VBB56" s="425"/>
      <c r="VBC56" s="140"/>
      <c r="VBD56" s="140"/>
      <c r="VBE56" s="144"/>
      <c r="VBF56" s="141"/>
      <c r="VBG56" s="140"/>
      <c r="VBH56" s="425"/>
      <c r="VBI56" s="425"/>
      <c r="VBJ56" s="425"/>
      <c r="VBK56" s="140"/>
      <c r="VBL56" s="140"/>
      <c r="VBM56" s="144"/>
      <c r="VBN56" s="141"/>
      <c r="VBO56" s="140"/>
      <c r="VBP56" s="425"/>
      <c r="VBQ56" s="425"/>
      <c r="VBR56" s="425"/>
      <c r="VBS56" s="140"/>
      <c r="VBT56" s="140"/>
      <c r="VBU56" s="144"/>
      <c r="VBV56" s="141"/>
      <c r="VBW56" s="140"/>
      <c r="VBX56" s="425"/>
      <c r="VBY56" s="425"/>
      <c r="VBZ56" s="425"/>
      <c r="VCA56" s="140"/>
      <c r="VCB56" s="140"/>
      <c r="VCC56" s="144"/>
      <c r="VCD56" s="141"/>
      <c r="VCE56" s="140"/>
      <c r="VCF56" s="425"/>
      <c r="VCG56" s="425"/>
      <c r="VCH56" s="425"/>
      <c r="VCI56" s="140"/>
      <c r="VCJ56" s="140"/>
      <c r="VCK56" s="144"/>
      <c r="VCL56" s="141"/>
      <c r="VCM56" s="140"/>
      <c r="VCN56" s="425"/>
      <c r="VCO56" s="425"/>
      <c r="VCP56" s="425"/>
      <c r="VCQ56" s="140"/>
      <c r="VCR56" s="140"/>
      <c r="VCS56" s="144"/>
      <c r="VCT56" s="141"/>
      <c r="VCU56" s="140"/>
      <c r="VCV56" s="425"/>
      <c r="VCW56" s="425"/>
      <c r="VCX56" s="425"/>
      <c r="VCY56" s="140"/>
      <c r="VCZ56" s="140"/>
      <c r="VDA56" s="144"/>
      <c r="VDB56" s="141"/>
      <c r="VDC56" s="140"/>
      <c r="VDD56" s="425"/>
      <c r="VDE56" s="425"/>
      <c r="VDF56" s="425"/>
      <c r="VDG56" s="140"/>
      <c r="VDH56" s="140"/>
      <c r="VDI56" s="144"/>
      <c r="VDJ56" s="141"/>
      <c r="VDK56" s="140"/>
      <c r="VDL56" s="425"/>
      <c r="VDM56" s="425"/>
      <c r="VDN56" s="425"/>
      <c r="VDO56" s="140"/>
      <c r="VDP56" s="140"/>
      <c r="VDQ56" s="144"/>
      <c r="VDR56" s="141"/>
      <c r="VDS56" s="140"/>
      <c r="VDT56" s="425"/>
      <c r="VDU56" s="425"/>
      <c r="VDV56" s="425"/>
      <c r="VDW56" s="140"/>
      <c r="VDX56" s="140"/>
      <c r="VDY56" s="144"/>
      <c r="VDZ56" s="141"/>
      <c r="VEA56" s="140"/>
      <c r="VEB56" s="425"/>
      <c r="VEC56" s="425"/>
      <c r="VED56" s="425"/>
      <c r="VEE56" s="140"/>
      <c r="VEF56" s="140"/>
      <c r="VEG56" s="144"/>
      <c r="VEH56" s="141"/>
      <c r="VEI56" s="140"/>
      <c r="VEJ56" s="425"/>
      <c r="VEK56" s="425"/>
      <c r="VEL56" s="425"/>
      <c r="VEM56" s="140"/>
      <c r="VEN56" s="140"/>
      <c r="VEO56" s="144"/>
      <c r="VEP56" s="141"/>
      <c r="VEQ56" s="140"/>
      <c r="VER56" s="425"/>
      <c r="VES56" s="425"/>
      <c r="VET56" s="425"/>
      <c r="VEU56" s="140"/>
      <c r="VEV56" s="140"/>
      <c r="VEW56" s="144"/>
      <c r="VEX56" s="141"/>
      <c r="VEY56" s="140"/>
      <c r="VEZ56" s="425"/>
      <c r="VFA56" s="425"/>
      <c r="VFB56" s="425"/>
      <c r="VFC56" s="140"/>
      <c r="VFD56" s="140"/>
      <c r="VFE56" s="144"/>
      <c r="VFF56" s="141"/>
      <c r="VFG56" s="140"/>
      <c r="VFH56" s="425"/>
      <c r="VFI56" s="425"/>
      <c r="VFJ56" s="425"/>
      <c r="VFK56" s="140"/>
      <c r="VFL56" s="140"/>
      <c r="VFM56" s="144"/>
      <c r="VFN56" s="141"/>
      <c r="VFO56" s="140"/>
      <c r="VFP56" s="425"/>
      <c r="VFQ56" s="425"/>
      <c r="VFR56" s="425"/>
      <c r="VFS56" s="140"/>
      <c r="VFT56" s="140"/>
      <c r="VFU56" s="144"/>
      <c r="VFV56" s="141"/>
      <c r="VFW56" s="140"/>
      <c r="VFX56" s="425"/>
      <c r="VFY56" s="425"/>
      <c r="VFZ56" s="425"/>
      <c r="VGA56" s="140"/>
      <c r="VGB56" s="140"/>
      <c r="VGC56" s="144"/>
      <c r="VGD56" s="141"/>
      <c r="VGE56" s="140"/>
      <c r="VGF56" s="425"/>
      <c r="VGG56" s="425"/>
      <c r="VGH56" s="425"/>
      <c r="VGI56" s="140"/>
      <c r="VGJ56" s="140"/>
      <c r="VGK56" s="144"/>
      <c r="VGL56" s="141"/>
      <c r="VGM56" s="140"/>
      <c r="VGN56" s="425"/>
      <c r="VGO56" s="425"/>
      <c r="VGP56" s="425"/>
      <c r="VGQ56" s="140"/>
      <c r="VGR56" s="140"/>
      <c r="VGS56" s="144"/>
      <c r="VGT56" s="141"/>
      <c r="VGU56" s="140"/>
      <c r="VGV56" s="425"/>
      <c r="VGW56" s="425"/>
      <c r="VGX56" s="425"/>
      <c r="VGY56" s="140"/>
      <c r="VGZ56" s="140"/>
      <c r="VHA56" s="144"/>
      <c r="VHB56" s="141"/>
      <c r="VHC56" s="140"/>
      <c r="VHD56" s="425"/>
      <c r="VHE56" s="425"/>
      <c r="VHF56" s="425"/>
      <c r="VHG56" s="140"/>
      <c r="VHH56" s="140"/>
      <c r="VHI56" s="144"/>
      <c r="VHJ56" s="141"/>
      <c r="VHK56" s="140"/>
      <c r="VHL56" s="425"/>
      <c r="VHM56" s="425"/>
      <c r="VHN56" s="425"/>
      <c r="VHO56" s="140"/>
      <c r="VHP56" s="140"/>
      <c r="VHQ56" s="144"/>
      <c r="VHR56" s="141"/>
      <c r="VHS56" s="140"/>
      <c r="VHT56" s="425"/>
      <c r="VHU56" s="425"/>
      <c r="VHV56" s="425"/>
      <c r="VHW56" s="140"/>
      <c r="VHX56" s="140"/>
      <c r="VHY56" s="144"/>
      <c r="VHZ56" s="141"/>
      <c r="VIA56" s="140"/>
      <c r="VIB56" s="425"/>
      <c r="VIC56" s="425"/>
      <c r="VID56" s="425"/>
      <c r="VIE56" s="140"/>
      <c r="VIF56" s="140"/>
      <c r="VIG56" s="144"/>
      <c r="VIH56" s="141"/>
      <c r="VII56" s="140"/>
      <c r="VIJ56" s="425"/>
      <c r="VIK56" s="425"/>
      <c r="VIL56" s="425"/>
      <c r="VIM56" s="140"/>
      <c r="VIN56" s="140"/>
      <c r="VIO56" s="144"/>
      <c r="VIP56" s="141"/>
      <c r="VIQ56" s="140"/>
      <c r="VIR56" s="425"/>
      <c r="VIS56" s="425"/>
      <c r="VIT56" s="425"/>
      <c r="VIU56" s="140"/>
      <c r="VIV56" s="140"/>
      <c r="VIW56" s="144"/>
      <c r="VIX56" s="141"/>
      <c r="VIY56" s="140"/>
      <c r="VIZ56" s="425"/>
      <c r="VJA56" s="425"/>
      <c r="VJB56" s="425"/>
      <c r="VJC56" s="140"/>
      <c r="VJD56" s="140"/>
      <c r="VJE56" s="144"/>
      <c r="VJF56" s="141"/>
      <c r="VJG56" s="140"/>
      <c r="VJH56" s="425"/>
      <c r="VJI56" s="425"/>
      <c r="VJJ56" s="425"/>
      <c r="VJK56" s="140"/>
      <c r="VJL56" s="140"/>
      <c r="VJM56" s="144"/>
      <c r="VJN56" s="141"/>
      <c r="VJO56" s="140"/>
      <c r="VJP56" s="425"/>
      <c r="VJQ56" s="425"/>
      <c r="VJR56" s="425"/>
      <c r="VJS56" s="140"/>
      <c r="VJT56" s="140"/>
      <c r="VJU56" s="144"/>
      <c r="VJV56" s="141"/>
      <c r="VJW56" s="140"/>
      <c r="VJX56" s="425"/>
      <c r="VJY56" s="425"/>
      <c r="VJZ56" s="425"/>
      <c r="VKA56" s="140"/>
      <c r="VKB56" s="140"/>
      <c r="VKC56" s="144"/>
      <c r="VKD56" s="141"/>
      <c r="VKE56" s="140"/>
      <c r="VKF56" s="425"/>
      <c r="VKG56" s="425"/>
      <c r="VKH56" s="425"/>
      <c r="VKI56" s="140"/>
      <c r="VKJ56" s="140"/>
      <c r="VKK56" s="144"/>
      <c r="VKL56" s="141"/>
      <c r="VKM56" s="140"/>
      <c r="VKN56" s="425"/>
      <c r="VKO56" s="425"/>
      <c r="VKP56" s="425"/>
      <c r="VKQ56" s="140"/>
      <c r="VKR56" s="140"/>
      <c r="VKS56" s="144"/>
      <c r="VKT56" s="141"/>
      <c r="VKU56" s="140"/>
      <c r="VKV56" s="425"/>
      <c r="VKW56" s="425"/>
      <c r="VKX56" s="425"/>
      <c r="VKY56" s="140"/>
      <c r="VKZ56" s="140"/>
      <c r="VLA56" s="144"/>
      <c r="VLB56" s="141"/>
      <c r="VLC56" s="140"/>
      <c r="VLD56" s="425"/>
      <c r="VLE56" s="425"/>
      <c r="VLF56" s="425"/>
      <c r="VLG56" s="140"/>
      <c r="VLH56" s="140"/>
      <c r="VLI56" s="144"/>
      <c r="VLJ56" s="141"/>
      <c r="VLK56" s="140"/>
      <c r="VLL56" s="425"/>
      <c r="VLM56" s="425"/>
      <c r="VLN56" s="425"/>
      <c r="VLO56" s="140"/>
      <c r="VLP56" s="140"/>
      <c r="VLQ56" s="144"/>
      <c r="VLR56" s="141"/>
      <c r="VLS56" s="140"/>
      <c r="VLT56" s="425"/>
      <c r="VLU56" s="425"/>
      <c r="VLV56" s="425"/>
      <c r="VLW56" s="140"/>
      <c r="VLX56" s="140"/>
      <c r="VLY56" s="144"/>
      <c r="VLZ56" s="141"/>
      <c r="VMA56" s="140"/>
      <c r="VMB56" s="425"/>
      <c r="VMC56" s="425"/>
      <c r="VMD56" s="425"/>
      <c r="VME56" s="140"/>
      <c r="VMF56" s="140"/>
      <c r="VMG56" s="144"/>
      <c r="VMH56" s="141"/>
      <c r="VMI56" s="140"/>
      <c r="VMJ56" s="425"/>
      <c r="VMK56" s="425"/>
      <c r="VML56" s="425"/>
      <c r="VMM56" s="140"/>
      <c r="VMN56" s="140"/>
      <c r="VMO56" s="144"/>
      <c r="VMP56" s="141"/>
      <c r="VMQ56" s="140"/>
      <c r="VMR56" s="425"/>
      <c r="VMS56" s="425"/>
      <c r="VMT56" s="425"/>
      <c r="VMU56" s="140"/>
      <c r="VMV56" s="140"/>
      <c r="VMW56" s="144"/>
      <c r="VMX56" s="141"/>
      <c r="VMY56" s="140"/>
      <c r="VMZ56" s="425"/>
      <c r="VNA56" s="425"/>
      <c r="VNB56" s="425"/>
      <c r="VNC56" s="140"/>
      <c r="VND56" s="140"/>
      <c r="VNE56" s="144"/>
      <c r="VNF56" s="141"/>
      <c r="VNG56" s="140"/>
      <c r="VNH56" s="425"/>
      <c r="VNI56" s="425"/>
      <c r="VNJ56" s="425"/>
      <c r="VNK56" s="140"/>
      <c r="VNL56" s="140"/>
      <c r="VNM56" s="144"/>
      <c r="VNN56" s="141"/>
      <c r="VNO56" s="140"/>
      <c r="VNP56" s="425"/>
      <c r="VNQ56" s="425"/>
      <c r="VNR56" s="425"/>
      <c r="VNS56" s="140"/>
      <c r="VNT56" s="140"/>
      <c r="VNU56" s="144"/>
      <c r="VNV56" s="141"/>
      <c r="VNW56" s="140"/>
      <c r="VNX56" s="425"/>
      <c r="VNY56" s="425"/>
      <c r="VNZ56" s="425"/>
      <c r="VOA56" s="140"/>
      <c r="VOB56" s="140"/>
      <c r="VOC56" s="144"/>
      <c r="VOD56" s="141"/>
      <c r="VOE56" s="140"/>
      <c r="VOF56" s="425"/>
      <c r="VOG56" s="425"/>
      <c r="VOH56" s="425"/>
      <c r="VOI56" s="140"/>
      <c r="VOJ56" s="140"/>
      <c r="VOK56" s="144"/>
      <c r="VOL56" s="141"/>
      <c r="VOM56" s="140"/>
      <c r="VON56" s="425"/>
      <c r="VOO56" s="425"/>
      <c r="VOP56" s="425"/>
      <c r="VOQ56" s="140"/>
      <c r="VOR56" s="140"/>
      <c r="VOS56" s="144"/>
      <c r="VOT56" s="141"/>
      <c r="VOU56" s="140"/>
      <c r="VOV56" s="425"/>
      <c r="VOW56" s="425"/>
      <c r="VOX56" s="425"/>
      <c r="VOY56" s="140"/>
      <c r="VOZ56" s="140"/>
      <c r="VPA56" s="144"/>
      <c r="VPB56" s="141"/>
      <c r="VPC56" s="140"/>
      <c r="VPD56" s="425"/>
      <c r="VPE56" s="425"/>
      <c r="VPF56" s="425"/>
      <c r="VPG56" s="140"/>
      <c r="VPH56" s="140"/>
      <c r="VPI56" s="144"/>
      <c r="VPJ56" s="141"/>
      <c r="VPK56" s="140"/>
      <c r="VPL56" s="425"/>
      <c r="VPM56" s="425"/>
      <c r="VPN56" s="425"/>
      <c r="VPO56" s="140"/>
      <c r="VPP56" s="140"/>
      <c r="VPQ56" s="144"/>
      <c r="VPR56" s="141"/>
      <c r="VPS56" s="140"/>
      <c r="VPT56" s="425"/>
      <c r="VPU56" s="425"/>
      <c r="VPV56" s="425"/>
      <c r="VPW56" s="140"/>
      <c r="VPX56" s="140"/>
      <c r="VPY56" s="144"/>
      <c r="VPZ56" s="141"/>
      <c r="VQA56" s="140"/>
      <c r="VQB56" s="425"/>
      <c r="VQC56" s="425"/>
      <c r="VQD56" s="425"/>
      <c r="VQE56" s="140"/>
      <c r="VQF56" s="140"/>
      <c r="VQG56" s="144"/>
      <c r="VQH56" s="141"/>
      <c r="VQI56" s="140"/>
      <c r="VQJ56" s="425"/>
      <c r="VQK56" s="425"/>
      <c r="VQL56" s="425"/>
      <c r="VQM56" s="140"/>
      <c r="VQN56" s="140"/>
      <c r="VQO56" s="144"/>
      <c r="VQP56" s="141"/>
      <c r="VQQ56" s="140"/>
      <c r="VQR56" s="425"/>
      <c r="VQS56" s="425"/>
      <c r="VQT56" s="425"/>
      <c r="VQU56" s="140"/>
      <c r="VQV56" s="140"/>
      <c r="VQW56" s="144"/>
      <c r="VQX56" s="141"/>
      <c r="VQY56" s="140"/>
      <c r="VQZ56" s="425"/>
      <c r="VRA56" s="425"/>
      <c r="VRB56" s="425"/>
      <c r="VRC56" s="140"/>
      <c r="VRD56" s="140"/>
      <c r="VRE56" s="144"/>
      <c r="VRF56" s="141"/>
      <c r="VRG56" s="140"/>
      <c r="VRH56" s="425"/>
      <c r="VRI56" s="425"/>
      <c r="VRJ56" s="425"/>
      <c r="VRK56" s="140"/>
      <c r="VRL56" s="140"/>
      <c r="VRM56" s="144"/>
      <c r="VRN56" s="141"/>
      <c r="VRO56" s="140"/>
      <c r="VRP56" s="425"/>
      <c r="VRQ56" s="425"/>
      <c r="VRR56" s="425"/>
      <c r="VRS56" s="140"/>
      <c r="VRT56" s="140"/>
      <c r="VRU56" s="144"/>
      <c r="VRV56" s="141"/>
      <c r="VRW56" s="140"/>
      <c r="VRX56" s="425"/>
      <c r="VRY56" s="425"/>
      <c r="VRZ56" s="425"/>
      <c r="VSA56" s="140"/>
      <c r="VSB56" s="140"/>
      <c r="VSC56" s="144"/>
      <c r="VSD56" s="141"/>
      <c r="VSE56" s="140"/>
      <c r="VSF56" s="425"/>
      <c r="VSG56" s="425"/>
      <c r="VSH56" s="425"/>
      <c r="VSI56" s="140"/>
      <c r="VSJ56" s="140"/>
      <c r="VSK56" s="144"/>
      <c r="VSL56" s="141"/>
      <c r="VSM56" s="140"/>
      <c r="VSN56" s="425"/>
      <c r="VSO56" s="425"/>
      <c r="VSP56" s="425"/>
      <c r="VSQ56" s="140"/>
      <c r="VSR56" s="140"/>
      <c r="VSS56" s="144"/>
      <c r="VST56" s="141"/>
      <c r="VSU56" s="140"/>
      <c r="VSV56" s="425"/>
      <c r="VSW56" s="425"/>
      <c r="VSX56" s="425"/>
      <c r="VSY56" s="140"/>
      <c r="VSZ56" s="140"/>
      <c r="VTA56" s="144"/>
      <c r="VTB56" s="141"/>
      <c r="VTC56" s="140"/>
      <c r="VTD56" s="425"/>
      <c r="VTE56" s="425"/>
      <c r="VTF56" s="425"/>
      <c r="VTG56" s="140"/>
      <c r="VTH56" s="140"/>
      <c r="VTI56" s="144"/>
      <c r="VTJ56" s="141"/>
      <c r="VTK56" s="140"/>
      <c r="VTL56" s="425"/>
      <c r="VTM56" s="425"/>
      <c r="VTN56" s="425"/>
      <c r="VTO56" s="140"/>
      <c r="VTP56" s="140"/>
      <c r="VTQ56" s="144"/>
      <c r="VTR56" s="141"/>
      <c r="VTS56" s="140"/>
      <c r="VTT56" s="425"/>
      <c r="VTU56" s="425"/>
      <c r="VTV56" s="425"/>
      <c r="VTW56" s="140"/>
      <c r="VTX56" s="140"/>
      <c r="VTY56" s="144"/>
      <c r="VTZ56" s="141"/>
      <c r="VUA56" s="140"/>
      <c r="VUB56" s="425"/>
      <c r="VUC56" s="425"/>
      <c r="VUD56" s="425"/>
      <c r="VUE56" s="140"/>
      <c r="VUF56" s="140"/>
      <c r="VUG56" s="144"/>
      <c r="VUH56" s="141"/>
      <c r="VUI56" s="140"/>
      <c r="VUJ56" s="425"/>
      <c r="VUK56" s="425"/>
      <c r="VUL56" s="425"/>
      <c r="VUM56" s="140"/>
      <c r="VUN56" s="140"/>
      <c r="VUO56" s="144"/>
      <c r="VUP56" s="141"/>
      <c r="VUQ56" s="140"/>
      <c r="VUR56" s="425"/>
      <c r="VUS56" s="425"/>
      <c r="VUT56" s="425"/>
      <c r="VUU56" s="140"/>
      <c r="VUV56" s="140"/>
      <c r="VUW56" s="144"/>
      <c r="VUX56" s="141"/>
      <c r="VUY56" s="140"/>
      <c r="VUZ56" s="425"/>
      <c r="VVA56" s="425"/>
      <c r="VVB56" s="425"/>
      <c r="VVC56" s="140"/>
      <c r="VVD56" s="140"/>
      <c r="VVE56" s="144"/>
      <c r="VVF56" s="141"/>
      <c r="VVG56" s="140"/>
      <c r="VVH56" s="425"/>
      <c r="VVI56" s="425"/>
      <c r="VVJ56" s="425"/>
      <c r="VVK56" s="140"/>
      <c r="VVL56" s="140"/>
      <c r="VVM56" s="144"/>
      <c r="VVN56" s="141"/>
      <c r="VVO56" s="140"/>
      <c r="VVP56" s="425"/>
      <c r="VVQ56" s="425"/>
      <c r="VVR56" s="425"/>
      <c r="VVS56" s="140"/>
      <c r="VVT56" s="140"/>
      <c r="VVU56" s="144"/>
      <c r="VVV56" s="141"/>
      <c r="VVW56" s="140"/>
      <c r="VVX56" s="425"/>
      <c r="VVY56" s="425"/>
      <c r="VVZ56" s="425"/>
      <c r="VWA56" s="140"/>
      <c r="VWB56" s="140"/>
      <c r="VWC56" s="144"/>
      <c r="VWD56" s="141"/>
      <c r="VWE56" s="140"/>
      <c r="VWF56" s="425"/>
      <c r="VWG56" s="425"/>
      <c r="VWH56" s="425"/>
      <c r="VWI56" s="140"/>
      <c r="VWJ56" s="140"/>
      <c r="VWK56" s="144"/>
      <c r="VWL56" s="141"/>
      <c r="VWM56" s="140"/>
      <c r="VWN56" s="425"/>
      <c r="VWO56" s="425"/>
      <c r="VWP56" s="425"/>
      <c r="VWQ56" s="140"/>
      <c r="VWR56" s="140"/>
      <c r="VWS56" s="144"/>
      <c r="VWT56" s="141"/>
      <c r="VWU56" s="140"/>
      <c r="VWV56" s="425"/>
      <c r="VWW56" s="425"/>
      <c r="VWX56" s="425"/>
      <c r="VWY56" s="140"/>
      <c r="VWZ56" s="140"/>
      <c r="VXA56" s="144"/>
      <c r="VXB56" s="141"/>
      <c r="VXC56" s="140"/>
      <c r="VXD56" s="425"/>
      <c r="VXE56" s="425"/>
      <c r="VXF56" s="425"/>
      <c r="VXG56" s="140"/>
      <c r="VXH56" s="140"/>
      <c r="VXI56" s="144"/>
      <c r="VXJ56" s="141"/>
      <c r="VXK56" s="140"/>
      <c r="VXL56" s="425"/>
      <c r="VXM56" s="425"/>
      <c r="VXN56" s="425"/>
      <c r="VXO56" s="140"/>
      <c r="VXP56" s="140"/>
      <c r="VXQ56" s="144"/>
      <c r="VXR56" s="141"/>
      <c r="VXS56" s="140"/>
      <c r="VXT56" s="425"/>
      <c r="VXU56" s="425"/>
      <c r="VXV56" s="425"/>
      <c r="VXW56" s="140"/>
      <c r="VXX56" s="140"/>
      <c r="VXY56" s="144"/>
      <c r="VXZ56" s="141"/>
      <c r="VYA56" s="140"/>
      <c r="VYB56" s="425"/>
      <c r="VYC56" s="425"/>
      <c r="VYD56" s="425"/>
      <c r="VYE56" s="140"/>
      <c r="VYF56" s="140"/>
      <c r="VYG56" s="144"/>
      <c r="VYH56" s="141"/>
      <c r="VYI56" s="140"/>
      <c r="VYJ56" s="425"/>
      <c r="VYK56" s="425"/>
      <c r="VYL56" s="425"/>
      <c r="VYM56" s="140"/>
      <c r="VYN56" s="140"/>
      <c r="VYO56" s="144"/>
      <c r="VYP56" s="141"/>
      <c r="VYQ56" s="140"/>
      <c r="VYR56" s="425"/>
      <c r="VYS56" s="425"/>
      <c r="VYT56" s="425"/>
      <c r="VYU56" s="140"/>
      <c r="VYV56" s="140"/>
      <c r="VYW56" s="144"/>
      <c r="VYX56" s="141"/>
      <c r="VYY56" s="140"/>
      <c r="VYZ56" s="425"/>
      <c r="VZA56" s="425"/>
      <c r="VZB56" s="425"/>
      <c r="VZC56" s="140"/>
      <c r="VZD56" s="140"/>
      <c r="VZE56" s="144"/>
      <c r="VZF56" s="141"/>
      <c r="VZG56" s="140"/>
      <c r="VZH56" s="425"/>
      <c r="VZI56" s="425"/>
      <c r="VZJ56" s="425"/>
      <c r="VZK56" s="140"/>
      <c r="VZL56" s="140"/>
      <c r="VZM56" s="144"/>
      <c r="VZN56" s="141"/>
      <c r="VZO56" s="140"/>
      <c r="VZP56" s="425"/>
      <c r="VZQ56" s="425"/>
      <c r="VZR56" s="425"/>
      <c r="VZS56" s="140"/>
      <c r="VZT56" s="140"/>
      <c r="VZU56" s="144"/>
      <c r="VZV56" s="141"/>
      <c r="VZW56" s="140"/>
      <c r="VZX56" s="425"/>
      <c r="VZY56" s="425"/>
      <c r="VZZ56" s="425"/>
      <c r="WAA56" s="140"/>
      <c r="WAB56" s="140"/>
      <c r="WAC56" s="144"/>
      <c r="WAD56" s="141"/>
      <c r="WAE56" s="140"/>
      <c r="WAF56" s="425"/>
      <c r="WAG56" s="425"/>
      <c r="WAH56" s="425"/>
      <c r="WAI56" s="140"/>
      <c r="WAJ56" s="140"/>
      <c r="WAK56" s="144"/>
      <c r="WAL56" s="141"/>
      <c r="WAM56" s="140"/>
      <c r="WAN56" s="425"/>
      <c r="WAO56" s="425"/>
      <c r="WAP56" s="425"/>
      <c r="WAQ56" s="140"/>
      <c r="WAR56" s="140"/>
      <c r="WAS56" s="144"/>
      <c r="WAT56" s="141"/>
      <c r="WAU56" s="140"/>
      <c r="WAV56" s="425"/>
      <c r="WAW56" s="425"/>
      <c r="WAX56" s="425"/>
      <c r="WAY56" s="140"/>
      <c r="WAZ56" s="140"/>
      <c r="WBA56" s="144"/>
      <c r="WBB56" s="141"/>
      <c r="WBC56" s="140"/>
      <c r="WBD56" s="425"/>
      <c r="WBE56" s="425"/>
      <c r="WBF56" s="425"/>
      <c r="WBG56" s="140"/>
      <c r="WBH56" s="140"/>
      <c r="WBI56" s="144"/>
      <c r="WBJ56" s="141"/>
      <c r="WBK56" s="140"/>
      <c r="WBL56" s="425"/>
      <c r="WBM56" s="425"/>
      <c r="WBN56" s="425"/>
      <c r="WBO56" s="140"/>
      <c r="WBP56" s="140"/>
      <c r="WBQ56" s="144"/>
      <c r="WBR56" s="141"/>
      <c r="WBS56" s="140"/>
      <c r="WBT56" s="425"/>
      <c r="WBU56" s="425"/>
      <c r="WBV56" s="425"/>
      <c r="WBW56" s="140"/>
      <c r="WBX56" s="140"/>
      <c r="WBY56" s="144"/>
      <c r="WBZ56" s="141"/>
      <c r="WCA56" s="140"/>
      <c r="WCB56" s="425"/>
      <c r="WCC56" s="425"/>
      <c r="WCD56" s="425"/>
      <c r="WCE56" s="140"/>
      <c r="WCF56" s="140"/>
      <c r="WCG56" s="144"/>
      <c r="WCH56" s="141"/>
      <c r="WCI56" s="140"/>
      <c r="WCJ56" s="425"/>
      <c r="WCK56" s="425"/>
      <c r="WCL56" s="425"/>
      <c r="WCM56" s="140"/>
      <c r="WCN56" s="140"/>
      <c r="WCO56" s="144"/>
      <c r="WCP56" s="141"/>
      <c r="WCQ56" s="140"/>
      <c r="WCR56" s="425"/>
      <c r="WCS56" s="425"/>
      <c r="WCT56" s="425"/>
      <c r="WCU56" s="140"/>
      <c r="WCV56" s="140"/>
      <c r="WCW56" s="144"/>
      <c r="WCX56" s="141"/>
      <c r="WCY56" s="140"/>
      <c r="WCZ56" s="425"/>
      <c r="WDA56" s="425"/>
      <c r="WDB56" s="425"/>
      <c r="WDC56" s="140"/>
      <c r="WDD56" s="140"/>
      <c r="WDE56" s="144"/>
      <c r="WDF56" s="141"/>
      <c r="WDG56" s="140"/>
      <c r="WDH56" s="425"/>
      <c r="WDI56" s="425"/>
      <c r="WDJ56" s="425"/>
      <c r="WDK56" s="140"/>
      <c r="WDL56" s="140"/>
      <c r="WDM56" s="144"/>
      <c r="WDN56" s="141"/>
      <c r="WDO56" s="140"/>
      <c r="WDP56" s="425"/>
      <c r="WDQ56" s="425"/>
      <c r="WDR56" s="425"/>
      <c r="WDS56" s="140"/>
      <c r="WDT56" s="140"/>
      <c r="WDU56" s="144"/>
      <c r="WDV56" s="141"/>
      <c r="WDW56" s="140"/>
      <c r="WDX56" s="425"/>
      <c r="WDY56" s="425"/>
      <c r="WDZ56" s="425"/>
      <c r="WEA56" s="140"/>
      <c r="WEB56" s="140"/>
      <c r="WEC56" s="144"/>
      <c r="WED56" s="141"/>
      <c r="WEE56" s="140"/>
      <c r="WEF56" s="425"/>
      <c r="WEG56" s="425"/>
      <c r="WEH56" s="425"/>
      <c r="WEI56" s="140"/>
      <c r="WEJ56" s="140"/>
      <c r="WEK56" s="144"/>
      <c r="WEL56" s="141"/>
      <c r="WEM56" s="140"/>
      <c r="WEN56" s="425"/>
      <c r="WEO56" s="425"/>
      <c r="WEP56" s="425"/>
      <c r="WEQ56" s="140"/>
      <c r="WER56" s="140"/>
      <c r="WES56" s="144"/>
      <c r="WET56" s="141"/>
      <c r="WEU56" s="140"/>
      <c r="WEV56" s="425"/>
      <c r="WEW56" s="425"/>
      <c r="WEX56" s="425"/>
      <c r="WEY56" s="140"/>
      <c r="WEZ56" s="140"/>
      <c r="WFA56" s="144"/>
      <c r="WFB56" s="141"/>
      <c r="WFC56" s="140"/>
      <c r="WFD56" s="425"/>
      <c r="WFE56" s="425"/>
      <c r="WFF56" s="425"/>
      <c r="WFG56" s="140"/>
      <c r="WFH56" s="140"/>
      <c r="WFI56" s="144"/>
      <c r="WFJ56" s="141"/>
      <c r="WFK56" s="140"/>
      <c r="WFL56" s="425"/>
      <c r="WFM56" s="425"/>
      <c r="WFN56" s="425"/>
      <c r="WFO56" s="140"/>
      <c r="WFP56" s="140"/>
      <c r="WFQ56" s="144"/>
      <c r="WFR56" s="141"/>
      <c r="WFS56" s="140"/>
      <c r="WFT56" s="425"/>
      <c r="WFU56" s="425"/>
      <c r="WFV56" s="425"/>
      <c r="WFW56" s="140"/>
      <c r="WFX56" s="140"/>
      <c r="WFY56" s="144"/>
      <c r="WFZ56" s="141"/>
      <c r="WGA56" s="140"/>
      <c r="WGB56" s="425"/>
      <c r="WGC56" s="425"/>
      <c r="WGD56" s="425"/>
      <c r="WGE56" s="140"/>
      <c r="WGF56" s="140"/>
      <c r="WGG56" s="144"/>
      <c r="WGH56" s="141"/>
      <c r="WGI56" s="140"/>
      <c r="WGJ56" s="425"/>
      <c r="WGK56" s="425"/>
      <c r="WGL56" s="425"/>
      <c r="WGM56" s="140"/>
      <c r="WGN56" s="140"/>
      <c r="WGO56" s="144"/>
      <c r="WGP56" s="141"/>
      <c r="WGQ56" s="140"/>
      <c r="WGR56" s="425"/>
      <c r="WGS56" s="425"/>
      <c r="WGT56" s="425"/>
      <c r="WGU56" s="140"/>
      <c r="WGV56" s="140"/>
      <c r="WGW56" s="144"/>
      <c r="WGX56" s="141"/>
      <c r="WGY56" s="140"/>
      <c r="WGZ56" s="425"/>
      <c r="WHA56" s="425"/>
      <c r="WHB56" s="425"/>
      <c r="WHC56" s="140"/>
      <c r="WHD56" s="140"/>
      <c r="WHE56" s="144"/>
      <c r="WHF56" s="141"/>
      <c r="WHG56" s="140"/>
      <c r="WHH56" s="425"/>
      <c r="WHI56" s="425"/>
      <c r="WHJ56" s="425"/>
      <c r="WHK56" s="140"/>
      <c r="WHL56" s="140"/>
      <c r="WHM56" s="144"/>
      <c r="WHN56" s="141"/>
      <c r="WHO56" s="140"/>
      <c r="WHP56" s="425"/>
      <c r="WHQ56" s="425"/>
      <c r="WHR56" s="425"/>
      <c r="WHS56" s="140"/>
      <c r="WHT56" s="140"/>
      <c r="WHU56" s="144"/>
      <c r="WHV56" s="141"/>
      <c r="WHW56" s="140"/>
      <c r="WHX56" s="425"/>
      <c r="WHY56" s="425"/>
      <c r="WHZ56" s="425"/>
      <c r="WIA56" s="140"/>
      <c r="WIB56" s="140"/>
      <c r="WIC56" s="144"/>
      <c r="WID56" s="141"/>
      <c r="WIE56" s="140"/>
      <c r="WIF56" s="425"/>
      <c r="WIG56" s="425"/>
      <c r="WIH56" s="425"/>
      <c r="WII56" s="140"/>
      <c r="WIJ56" s="140"/>
      <c r="WIK56" s="144"/>
      <c r="WIL56" s="141"/>
      <c r="WIM56" s="140"/>
      <c r="WIN56" s="425"/>
      <c r="WIO56" s="425"/>
      <c r="WIP56" s="425"/>
      <c r="WIQ56" s="140"/>
      <c r="WIR56" s="140"/>
      <c r="WIS56" s="144"/>
      <c r="WIT56" s="141"/>
      <c r="WIU56" s="140"/>
      <c r="WIV56" s="425"/>
      <c r="WIW56" s="425"/>
      <c r="WIX56" s="425"/>
      <c r="WIY56" s="140"/>
      <c r="WIZ56" s="140"/>
      <c r="WJA56" s="144"/>
      <c r="WJB56" s="141"/>
      <c r="WJC56" s="140"/>
      <c r="WJD56" s="425"/>
      <c r="WJE56" s="425"/>
      <c r="WJF56" s="425"/>
      <c r="WJG56" s="140"/>
      <c r="WJH56" s="140"/>
      <c r="WJI56" s="144"/>
      <c r="WJJ56" s="141"/>
      <c r="WJK56" s="140"/>
      <c r="WJL56" s="425"/>
      <c r="WJM56" s="425"/>
      <c r="WJN56" s="425"/>
      <c r="WJO56" s="140"/>
      <c r="WJP56" s="140"/>
      <c r="WJQ56" s="144"/>
      <c r="WJR56" s="141"/>
      <c r="WJS56" s="140"/>
      <c r="WJT56" s="425"/>
      <c r="WJU56" s="425"/>
      <c r="WJV56" s="425"/>
      <c r="WJW56" s="140"/>
      <c r="WJX56" s="140"/>
      <c r="WJY56" s="144"/>
      <c r="WJZ56" s="141"/>
      <c r="WKA56" s="140"/>
      <c r="WKB56" s="425"/>
      <c r="WKC56" s="425"/>
      <c r="WKD56" s="425"/>
      <c r="WKE56" s="140"/>
      <c r="WKF56" s="140"/>
      <c r="WKG56" s="144"/>
      <c r="WKH56" s="141"/>
      <c r="WKI56" s="140"/>
      <c r="WKJ56" s="425"/>
      <c r="WKK56" s="425"/>
      <c r="WKL56" s="425"/>
      <c r="WKM56" s="140"/>
      <c r="WKN56" s="140"/>
      <c r="WKO56" s="144"/>
      <c r="WKP56" s="141"/>
      <c r="WKQ56" s="140"/>
      <c r="WKR56" s="425"/>
      <c r="WKS56" s="425"/>
      <c r="WKT56" s="425"/>
      <c r="WKU56" s="140"/>
      <c r="WKV56" s="140"/>
      <c r="WKW56" s="144"/>
      <c r="WKX56" s="141"/>
      <c r="WKY56" s="140"/>
      <c r="WKZ56" s="425"/>
      <c r="WLA56" s="425"/>
      <c r="WLB56" s="425"/>
      <c r="WLC56" s="140"/>
      <c r="WLD56" s="140"/>
      <c r="WLE56" s="144"/>
      <c r="WLF56" s="141"/>
      <c r="WLG56" s="140"/>
      <c r="WLH56" s="425"/>
      <c r="WLI56" s="425"/>
      <c r="WLJ56" s="425"/>
      <c r="WLK56" s="140"/>
      <c r="WLL56" s="140"/>
      <c r="WLM56" s="144"/>
      <c r="WLN56" s="141"/>
      <c r="WLO56" s="140"/>
      <c r="WLP56" s="425"/>
      <c r="WLQ56" s="425"/>
      <c r="WLR56" s="425"/>
      <c r="WLS56" s="140"/>
      <c r="WLT56" s="140"/>
      <c r="WLU56" s="144"/>
      <c r="WLV56" s="141"/>
      <c r="WLW56" s="140"/>
      <c r="WLX56" s="425"/>
      <c r="WLY56" s="425"/>
      <c r="WLZ56" s="425"/>
      <c r="WMA56" s="140"/>
      <c r="WMB56" s="140"/>
      <c r="WMC56" s="144"/>
      <c r="WMD56" s="141"/>
      <c r="WME56" s="140"/>
      <c r="WMF56" s="425"/>
      <c r="WMG56" s="425"/>
      <c r="WMH56" s="425"/>
      <c r="WMI56" s="140"/>
      <c r="WMJ56" s="140"/>
      <c r="WMK56" s="144"/>
      <c r="WML56" s="141"/>
      <c r="WMM56" s="140"/>
      <c r="WMN56" s="425"/>
      <c r="WMO56" s="425"/>
      <c r="WMP56" s="425"/>
      <c r="WMQ56" s="140"/>
      <c r="WMR56" s="140"/>
      <c r="WMS56" s="144"/>
      <c r="WMT56" s="141"/>
      <c r="WMU56" s="140"/>
      <c r="WMV56" s="425"/>
      <c r="WMW56" s="425"/>
      <c r="WMX56" s="425"/>
      <c r="WMY56" s="140"/>
      <c r="WMZ56" s="140"/>
      <c r="WNA56" s="144"/>
      <c r="WNB56" s="141"/>
      <c r="WNC56" s="140"/>
      <c r="WND56" s="425"/>
      <c r="WNE56" s="425"/>
      <c r="WNF56" s="425"/>
      <c r="WNG56" s="140"/>
      <c r="WNH56" s="140"/>
      <c r="WNI56" s="144"/>
      <c r="WNJ56" s="141"/>
      <c r="WNK56" s="140"/>
      <c r="WNL56" s="425"/>
      <c r="WNM56" s="425"/>
      <c r="WNN56" s="425"/>
      <c r="WNO56" s="140"/>
      <c r="WNP56" s="140"/>
      <c r="WNQ56" s="144"/>
      <c r="WNR56" s="141"/>
      <c r="WNS56" s="140"/>
      <c r="WNT56" s="425"/>
      <c r="WNU56" s="425"/>
      <c r="WNV56" s="425"/>
      <c r="WNW56" s="140"/>
      <c r="WNX56" s="140"/>
      <c r="WNY56" s="144"/>
      <c r="WNZ56" s="141"/>
      <c r="WOA56" s="140"/>
      <c r="WOB56" s="425"/>
      <c r="WOC56" s="425"/>
      <c r="WOD56" s="425"/>
      <c r="WOE56" s="140"/>
      <c r="WOF56" s="140"/>
      <c r="WOG56" s="144"/>
      <c r="WOH56" s="141"/>
      <c r="WOI56" s="140"/>
      <c r="WOJ56" s="425"/>
      <c r="WOK56" s="425"/>
      <c r="WOL56" s="425"/>
      <c r="WOM56" s="140"/>
      <c r="WON56" s="140"/>
      <c r="WOO56" s="144"/>
      <c r="WOP56" s="141"/>
      <c r="WOQ56" s="140"/>
      <c r="WOR56" s="425"/>
      <c r="WOS56" s="425"/>
      <c r="WOT56" s="425"/>
      <c r="WOU56" s="140"/>
      <c r="WOV56" s="140"/>
      <c r="WOW56" s="144"/>
      <c r="WOX56" s="141"/>
      <c r="WOY56" s="140"/>
      <c r="WOZ56" s="425"/>
      <c r="WPA56" s="425"/>
      <c r="WPB56" s="425"/>
      <c r="WPC56" s="140"/>
      <c r="WPD56" s="140"/>
      <c r="WPE56" s="144"/>
      <c r="WPF56" s="141"/>
      <c r="WPG56" s="140"/>
      <c r="WPH56" s="425"/>
      <c r="WPI56" s="425"/>
      <c r="WPJ56" s="425"/>
      <c r="WPK56" s="140"/>
      <c r="WPL56" s="140"/>
      <c r="WPM56" s="144"/>
      <c r="WPN56" s="141"/>
      <c r="WPO56" s="140"/>
      <c r="WPP56" s="425"/>
      <c r="WPQ56" s="425"/>
      <c r="WPR56" s="425"/>
      <c r="WPS56" s="140"/>
      <c r="WPT56" s="140"/>
      <c r="WPU56" s="144"/>
      <c r="WPV56" s="141"/>
      <c r="WPW56" s="140"/>
      <c r="WPX56" s="425"/>
      <c r="WPY56" s="425"/>
      <c r="WPZ56" s="425"/>
      <c r="WQA56" s="140"/>
      <c r="WQB56" s="140"/>
      <c r="WQC56" s="144"/>
      <c r="WQD56" s="141"/>
      <c r="WQE56" s="140"/>
      <c r="WQF56" s="425"/>
      <c r="WQG56" s="425"/>
      <c r="WQH56" s="425"/>
      <c r="WQI56" s="140"/>
      <c r="WQJ56" s="140"/>
      <c r="WQK56" s="144"/>
      <c r="WQL56" s="141"/>
      <c r="WQM56" s="140"/>
      <c r="WQN56" s="425"/>
      <c r="WQO56" s="425"/>
      <c r="WQP56" s="425"/>
      <c r="WQQ56" s="140"/>
      <c r="WQR56" s="140"/>
      <c r="WQS56" s="144"/>
      <c r="WQT56" s="141"/>
      <c r="WQU56" s="140"/>
      <c r="WQV56" s="425"/>
      <c r="WQW56" s="425"/>
      <c r="WQX56" s="425"/>
      <c r="WQY56" s="140"/>
      <c r="WQZ56" s="140"/>
      <c r="WRA56" s="144"/>
      <c r="WRB56" s="141"/>
      <c r="WRC56" s="140"/>
      <c r="WRD56" s="425"/>
      <c r="WRE56" s="425"/>
      <c r="WRF56" s="425"/>
      <c r="WRG56" s="140"/>
      <c r="WRH56" s="140"/>
      <c r="WRI56" s="144"/>
      <c r="WRJ56" s="141"/>
      <c r="WRK56" s="140"/>
      <c r="WRL56" s="425"/>
      <c r="WRM56" s="425"/>
      <c r="WRN56" s="425"/>
      <c r="WRO56" s="140"/>
      <c r="WRP56" s="140"/>
      <c r="WRQ56" s="144"/>
      <c r="WRR56" s="141"/>
      <c r="WRS56" s="140"/>
      <c r="WRT56" s="425"/>
      <c r="WRU56" s="425"/>
      <c r="WRV56" s="425"/>
      <c r="WRW56" s="140"/>
      <c r="WRX56" s="140"/>
      <c r="WRY56" s="144"/>
      <c r="WRZ56" s="141"/>
      <c r="WSA56" s="140"/>
      <c r="WSB56" s="425"/>
      <c r="WSC56" s="425"/>
      <c r="WSD56" s="425"/>
      <c r="WSE56" s="140"/>
      <c r="WSF56" s="140"/>
      <c r="WSG56" s="144"/>
      <c r="WSH56" s="141"/>
      <c r="WSI56" s="140"/>
      <c r="WSJ56" s="425"/>
      <c r="WSK56" s="425"/>
      <c r="WSL56" s="425"/>
      <c r="WSM56" s="140"/>
      <c r="WSN56" s="140"/>
      <c r="WSO56" s="144"/>
      <c r="WSP56" s="141"/>
      <c r="WSQ56" s="140"/>
      <c r="WSR56" s="425"/>
      <c r="WSS56" s="425"/>
      <c r="WST56" s="425"/>
      <c r="WSU56" s="140"/>
      <c r="WSV56" s="140"/>
      <c r="WSW56" s="144"/>
      <c r="WSX56" s="141"/>
      <c r="WSY56" s="140"/>
      <c r="WSZ56" s="425"/>
      <c r="WTA56" s="425"/>
      <c r="WTB56" s="425"/>
      <c r="WTC56" s="140"/>
      <c r="WTD56" s="140"/>
      <c r="WTE56" s="144"/>
      <c r="WTF56" s="141"/>
      <c r="WTG56" s="140"/>
      <c r="WTH56" s="425"/>
      <c r="WTI56" s="425"/>
      <c r="WTJ56" s="425"/>
      <c r="WTK56" s="140"/>
      <c r="WTL56" s="140"/>
      <c r="WTM56" s="144"/>
      <c r="WTN56" s="141"/>
      <c r="WTO56" s="140"/>
      <c r="WTP56" s="425"/>
      <c r="WTQ56" s="425"/>
      <c r="WTR56" s="425"/>
      <c r="WTS56" s="140"/>
      <c r="WTT56" s="140"/>
      <c r="WTU56" s="144"/>
      <c r="WTV56" s="141"/>
      <c r="WTW56" s="140"/>
      <c r="WTX56" s="425"/>
      <c r="WTY56" s="425"/>
      <c r="WTZ56" s="425"/>
      <c r="WUA56" s="140"/>
      <c r="WUB56" s="140"/>
      <c r="WUC56" s="144"/>
      <c r="WUD56" s="141"/>
      <c r="WUE56" s="140"/>
      <c r="WUF56" s="425"/>
      <c r="WUG56" s="425"/>
      <c r="WUH56" s="425"/>
      <c r="WUI56" s="140"/>
      <c r="WUJ56" s="140"/>
      <c r="WUK56" s="144"/>
      <c r="WUL56" s="141"/>
      <c r="WUM56" s="140"/>
      <c r="WUN56" s="425"/>
      <c r="WUO56" s="425"/>
      <c r="WUP56" s="425"/>
      <c r="WUQ56" s="140"/>
      <c r="WUR56" s="140"/>
      <c r="WUS56" s="144"/>
      <c r="WUT56" s="141"/>
      <c r="WUU56" s="140"/>
      <c r="WUV56" s="425"/>
      <c r="WUW56" s="425"/>
      <c r="WUX56" s="425"/>
      <c r="WUY56" s="140"/>
      <c r="WUZ56" s="140"/>
      <c r="WVA56" s="144"/>
      <c r="WVB56" s="141"/>
      <c r="WVC56" s="140"/>
      <c r="WVD56" s="425"/>
      <c r="WVE56" s="425"/>
      <c r="WVF56" s="425"/>
      <c r="WVG56" s="140"/>
      <c r="WVH56" s="140"/>
      <c r="WVI56" s="144"/>
      <c r="WVJ56" s="141"/>
      <c r="WVK56" s="140"/>
      <c r="WVL56" s="425"/>
      <c r="WVM56" s="425"/>
      <c r="WVN56" s="425"/>
      <c r="WVO56" s="140"/>
      <c r="WVP56" s="140"/>
      <c r="WVQ56" s="144"/>
      <c r="WVR56" s="141"/>
      <c r="WVS56" s="140"/>
      <c r="WVT56" s="425"/>
      <c r="WVU56" s="425"/>
      <c r="WVV56" s="425"/>
      <c r="WVW56" s="140"/>
      <c r="WVX56" s="140"/>
      <c r="WVY56" s="144"/>
      <c r="WVZ56" s="141"/>
      <c r="WWA56" s="140"/>
      <c r="WWB56" s="425"/>
      <c r="WWC56" s="425"/>
      <c r="WWD56" s="425"/>
      <c r="WWE56" s="140"/>
      <c r="WWF56" s="140"/>
      <c r="WWG56" s="144"/>
      <c r="WWH56" s="141"/>
      <c r="WWI56" s="140"/>
      <c r="WWJ56" s="425"/>
      <c r="WWK56" s="425"/>
      <c r="WWL56" s="425"/>
      <c r="WWM56" s="140"/>
      <c r="WWN56" s="140"/>
      <c r="WWO56" s="144"/>
      <c r="WWP56" s="141"/>
      <c r="WWQ56" s="140"/>
      <c r="WWR56" s="425"/>
      <c r="WWS56" s="425"/>
      <c r="WWT56" s="425"/>
      <c r="WWU56" s="140"/>
      <c r="WWV56" s="140"/>
      <c r="WWW56" s="144"/>
      <c r="WWX56" s="141"/>
      <c r="WWY56" s="140"/>
      <c r="WWZ56" s="425"/>
      <c r="WXA56" s="425"/>
      <c r="WXB56" s="425"/>
      <c r="WXC56" s="140"/>
      <c r="WXD56" s="140"/>
      <c r="WXE56" s="144"/>
      <c r="WXF56" s="141"/>
      <c r="WXG56" s="140"/>
      <c r="WXH56" s="425"/>
      <c r="WXI56" s="425"/>
      <c r="WXJ56" s="425"/>
      <c r="WXK56" s="140"/>
      <c r="WXL56" s="140"/>
      <c r="WXM56" s="144"/>
      <c r="WXN56" s="141"/>
      <c r="WXO56" s="140"/>
      <c r="WXP56" s="425"/>
      <c r="WXQ56" s="425"/>
      <c r="WXR56" s="425"/>
      <c r="WXS56" s="140"/>
      <c r="WXT56" s="140"/>
      <c r="WXU56" s="144"/>
      <c r="WXV56" s="141"/>
      <c r="WXW56" s="140"/>
      <c r="WXX56" s="425"/>
      <c r="WXY56" s="425"/>
      <c r="WXZ56" s="425"/>
      <c r="WYA56" s="140"/>
      <c r="WYB56" s="140"/>
      <c r="WYC56" s="144"/>
      <c r="WYD56" s="141"/>
      <c r="WYE56" s="140"/>
      <c r="WYF56" s="425"/>
      <c r="WYG56" s="425"/>
      <c r="WYH56" s="425"/>
      <c r="WYI56" s="140"/>
      <c r="WYJ56" s="140"/>
      <c r="WYK56" s="144"/>
      <c r="WYL56" s="141"/>
    </row>
    <row r="57" spans="1:16210" s="142" customFormat="1" ht="30" x14ac:dyDescent="0.25">
      <c r="A57" s="169" t="str">
        <f>Composição!A101</f>
        <v>COMPOSIÇÃO</v>
      </c>
      <c r="B57" s="441" t="str">
        <f>Composição!C101</f>
        <v>Porta Prancheta 90 x 210 cm</v>
      </c>
      <c r="C57" s="441"/>
      <c r="D57" s="441"/>
      <c r="E57" s="441"/>
      <c r="F57" s="441"/>
      <c r="G57" s="169" t="s">
        <v>396</v>
      </c>
      <c r="H57" s="168">
        <f>AVERAGE(H59:H61)</f>
        <v>135</v>
      </c>
      <c r="I57" s="1"/>
      <c r="J57" s="116" t="s">
        <v>484</v>
      </c>
      <c r="K57" s="140"/>
      <c r="L57" s="425"/>
      <c r="M57" s="425"/>
      <c r="N57" s="425"/>
      <c r="O57" s="140"/>
      <c r="P57" s="140"/>
      <c r="Q57" s="144"/>
      <c r="R57" s="141"/>
      <c r="S57" s="140"/>
      <c r="T57" s="425"/>
      <c r="U57" s="425"/>
      <c r="V57" s="425"/>
      <c r="W57" s="140"/>
      <c r="X57" s="140"/>
      <c r="Y57" s="144"/>
      <c r="Z57" s="141"/>
      <c r="AA57" s="140"/>
      <c r="AB57" s="425"/>
      <c r="AC57" s="425"/>
      <c r="AD57" s="425"/>
      <c r="AE57" s="140"/>
      <c r="AF57" s="140"/>
      <c r="AG57" s="144"/>
      <c r="AH57" s="141"/>
      <c r="AI57" s="140"/>
      <c r="AJ57" s="425"/>
      <c r="AK57" s="425"/>
      <c r="AL57" s="425"/>
      <c r="AM57" s="140"/>
      <c r="AN57" s="140"/>
      <c r="AO57" s="144"/>
      <c r="AP57" s="141"/>
      <c r="AQ57" s="140"/>
      <c r="AR57" s="425"/>
      <c r="AS57" s="425"/>
      <c r="AT57" s="425"/>
      <c r="AU57" s="140"/>
      <c r="AV57" s="140"/>
      <c r="AW57" s="144"/>
      <c r="AX57" s="141"/>
      <c r="AY57" s="140"/>
      <c r="AZ57" s="425"/>
      <c r="BA57" s="425"/>
      <c r="BB57" s="425"/>
      <c r="BC57" s="140"/>
      <c r="BD57" s="140"/>
      <c r="BE57" s="144"/>
      <c r="BF57" s="141"/>
      <c r="BG57" s="140"/>
      <c r="BH57" s="425"/>
      <c r="BI57" s="425"/>
      <c r="BJ57" s="425"/>
      <c r="BK57" s="140"/>
      <c r="BL57" s="140"/>
      <c r="BM57" s="144"/>
      <c r="BN57" s="141"/>
      <c r="BO57" s="140"/>
      <c r="BP57" s="425"/>
      <c r="BQ57" s="425"/>
      <c r="BR57" s="425"/>
      <c r="BS57" s="140"/>
      <c r="BT57" s="140"/>
      <c r="BU57" s="144"/>
      <c r="BV57" s="141"/>
      <c r="BW57" s="140"/>
      <c r="BX57" s="425"/>
      <c r="BY57" s="425"/>
      <c r="BZ57" s="425"/>
      <c r="CA57" s="140"/>
      <c r="CB57" s="140"/>
      <c r="CC57" s="144"/>
      <c r="CD57" s="141"/>
      <c r="CE57" s="140"/>
      <c r="CF57" s="425"/>
      <c r="CG57" s="425"/>
      <c r="CH57" s="425"/>
      <c r="CI57" s="140"/>
      <c r="CJ57" s="140"/>
      <c r="CK57" s="144"/>
      <c r="CL57" s="141"/>
      <c r="CM57" s="140"/>
      <c r="CN57" s="425"/>
      <c r="CO57" s="425"/>
      <c r="CP57" s="425"/>
      <c r="CQ57" s="140"/>
      <c r="CR57" s="140"/>
      <c r="CS57" s="144"/>
      <c r="CT57" s="141"/>
      <c r="CU57" s="140"/>
      <c r="CV57" s="425"/>
      <c r="CW57" s="425"/>
      <c r="CX57" s="425"/>
      <c r="CY57" s="140"/>
      <c r="CZ57" s="140"/>
      <c r="DA57" s="144"/>
      <c r="DB57" s="141"/>
      <c r="DC57" s="140"/>
      <c r="DD57" s="425"/>
      <c r="DE57" s="425"/>
      <c r="DF57" s="425"/>
      <c r="DG57" s="140"/>
      <c r="DH57" s="140"/>
      <c r="DI57" s="144"/>
      <c r="DJ57" s="141"/>
      <c r="DK57" s="140"/>
      <c r="DL57" s="425"/>
      <c r="DM57" s="425"/>
      <c r="DN57" s="425"/>
      <c r="DO57" s="140"/>
      <c r="DP57" s="140"/>
      <c r="DQ57" s="144"/>
      <c r="DR57" s="141"/>
      <c r="DS57" s="140"/>
      <c r="DT57" s="425"/>
      <c r="DU57" s="425"/>
      <c r="DV57" s="425"/>
      <c r="DW57" s="140"/>
      <c r="DX57" s="140"/>
      <c r="DY57" s="144"/>
      <c r="DZ57" s="141"/>
      <c r="EA57" s="140"/>
      <c r="EB57" s="425"/>
      <c r="EC57" s="425"/>
      <c r="ED57" s="425"/>
      <c r="EE57" s="140"/>
      <c r="EF57" s="140"/>
      <c r="EG57" s="144"/>
      <c r="EH57" s="141"/>
      <c r="EI57" s="140"/>
      <c r="EJ57" s="425"/>
      <c r="EK57" s="425"/>
      <c r="EL57" s="425"/>
      <c r="EM57" s="140"/>
      <c r="EN57" s="140"/>
      <c r="EO57" s="144"/>
      <c r="EP57" s="141"/>
      <c r="EQ57" s="140"/>
      <c r="ER57" s="425"/>
      <c r="ES57" s="425"/>
      <c r="ET57" s="425"/>
      <c r="EU57" s="140"/>
      <c r="EV57" s="140"/>
      <c r="EW57" s="144"/>
      <c r="EX57" s="141"/>
      <c r="EY57" s="140"/>
      <c r="EZ57" s="425"/>
      <c r="FA57" s="425"/>
      <c r="FB57" s="425"/>
      <c r="FC57" s="140"/>
      <c r="FD57" s="140"/>
      <c r="FE57" s="144"/>
      <c r="FF57" s="141"/>
      <c r="FG57" s="140"/>
      <c r="FH57" s="425"/>
      <c r="FI57" s="425"/>
      <c r="FJ57" s="425"/>
      <c r="FK57" s="140"/>
      <c r="FL57" s="140"/>
      <c r="FM57" s="144"/>
      <c r="FN57" s="141"/>
      <c r="FO57" s="140"/>
      <c r="FP57" s="425"/>
      <c r="FQ57" s="425"/>
      <c r="FR57" s="425"/>
      <c r="FS57" s="140"/>
      <c r="FT57" s="140"/>
      <c r="FU57" s="144"/>
      <c r="FV57" s="141"/>
      <c r="FW57" s="140"/>
      <c r="FX57" s="425"/>
      <c r="FY57" s="425"/>
      <c r="FZ57" s="425"/>
      <c r="GA57" s="140"/>
      <c r="GB57" s="140"/>
      <c r="GC57" s="144"/>
      <c r="GD57" s="141"/>
      <c r="GE57" s="140"/>
      <c r="GF57" s="425"/>
      <c r="GG57" s="425"/>
      <c r="GH57" s="425"/>
      <c r="GI57" s="140"/>
      <c r="GJ57" s="140"/>
      <c r="GK57" s="144"/>
      <c r="GL57" s="141"/>
      <c r="GM57" s="140"/>
      <c r="GN57" s="425"/>
      <c r="GO57" s="425"/>
      <c r="GP57" s="425"/>
      <c r="GQ57" s="140"/>
      <c r="GR57" s="140"/>
      <c r="GS57" s="144"/>
      <c r="GT57" s="141"/>
      <c r="GU57" s="140"/>
      <c r="GV57" s="425"/>
      <c r="GW57" s="425"/>
      <c r="GX57" s="425"/>
      <c r="GY57" s="140"/>
      <c r="GZ57" s="140"/>
      <c r="HA57" s="144"/>
      <c r="HB57" s="141"/>
      <c r="HC57" s="140"/>
      <c r="HD57" s="425"/>
      <c r="HE57" s="425"/>
      <c r="HF57" s="425"/>
      <c r="HG57" s="140"/>
      <c r="HH57" s="140"/>
      <c r="HI57" s="144"/>
      <c r="HJ57" s="141"/>
      <c r="HK57" s="140"/>
      <c r="HL57" s="425"/>
      <c r="HM57" s="425"/>
      <c r="HN57" s="425"/>
      <c r="HO57" s="140"/>
      <c r="HP57" s="140"/>
      <c r="HQ57" s="144"/>
      <c r="HR57" s="141"/>
      <c r="HS57" s="140"/>
      <c r="HT57" s="425"/>
      <c r="HU57" s="425"/>
      <c r="HV57" s="425"/>
      <c r="HW57" s="140"/>
      <c r="HX57" s="140"/>
      <c r="HY57" s="144"/>
      <c r="HZ57" s="141"/>
      <c r="IA57" s="140"/>
      <c r="IB57" s="425"/>
      <c r="IC57" s="425"/>
      <c r="ID57" s="425"/>
      <c r="IE57" s="140"/>
      <c r="IF57" s="140"/>
      <c r="IG57" s="144"/>
      <c r="IH57" s="141"/>
      <c r="II57" s="140"/>
      <c r="IJ57" s="425"/>
      <c r="IK57" s="425"/>
      <c r="IL57" s="425"/>
      <c r="IM57" s="140"/>
      <c r="IN57" s="140"/>
      <c r="IO57" s="144"/>
      <c r="IP57" s="141"/>
      <c r="IQ57" s="140"/>
      <c r="IR57" s="425"/>
      <c r="IS57" s="425"/>
      <c r="IT57" s="425"/>
      <c r="IU57" s="140"/>
      <c r="IV57" s="140"/>
      <c r="IW57" s="144"/>
      <c r="IX57" s="141"/>
      <c r="IY57" s="140"/>
      <c r="IZ57" s="425"/>
      <c r="JA57" s="425"/>
      <c r="JB57" s="425"/>
      <c r="JC57" s="140"/>
      <c r="JD57" s="140"/>
      <c r="JE57" s="144"/>
      <c r="JF57" s="141"/>
      <c r="JG57" s="140"/>
      <c r="JH57" s="425"/>
      <c r="JI57" s="425"/>
      <c r="JJ57" s="425"/>
      <c r="JK57" s="140"/>
      <c r="JL57" s="140"/>
      <c r="JM57" s="144"/>
      <c r="JN57" s="141"/>
      <c r="JO57" s="140"/>
      <c r="JP57" s="425"/>
      <c r="JQ57" s="425"/>
      <c r="JR57" s="425"/>
      <c r="JS57" s="140"/>
      <c r="JT57" s="140"/>
      <c r="JU57" s="144"/>
      <c r="JV57" s="141"/>
      <c r="JW57" s="140"/>
      <c r="JX57" s="425"/>
      <c r="JY57" s="425"/>
      <c r="JZ57" s="425"/>
      <c r="KA57" s="140"/>
      <c r="KB57" s="140"/>
      <c r="KC57" s="144"/>
      <c r="KD57" s="141"/>
      <c r="KE57" s="140"/>
      <c r="KF57" s="425"/>
      <c r="KG57" s="425"/>
      <c r="KH57" s="425"/>
      <c r="KI57" s="140"/>
      <c r="KJ57" s="140"/>
      <c r="KK57" s="144"/>
      <c r="KL57" s="141"/>
      <c r="KM57" s="140"/>
      <c r="KN57" s="425"/>
      <c r="KO57" s="425"/>
      <c r="KP57" s="425"/>
      <c r="KQ57" s="140"/>
      <c r="KR57" s="140"/>
      <c r="KS57" s="144"/>
      <c r="KT57" s="141"/>
      <c r="KU57" s="140"/>
      <c r="KV57" s="425"/>
      <c r="KW57" s="425"/>
      <c r="KX57" s="425"/>
      <c r="KY57" s="140"/>
      <c r="KZ57" s="140"/>
      <c r="LA57" s="144"/>
      <c r="LB57" s="141"/>
      <c r="LC57" s="140"/>
      <c r="LD57" s="425"/>
      <c r="LE57" s="425"/>
      <c r="LF57" s="425"/>
      <c r="LG57" s="140"/>
      <c r="LH57" s="140"/>
      <c r="LI57" s="144"/>
      <c r="LJ57" s="141"/>
      <c r="LK57" s="140"/>
      <c r="LL57" s="425"/>
      <c r="LM57" s="425"/>
      <c r="LN57" s="425"/>
      <c r="LO57" s="140"/>
      <c r="LP57" s="140"/>
      <c r="LQ57" s="144"/>
      <c r="LR57" s="141"/>
      <c r="LS57" s="140"/>
      <c r="LT57" s="425"/>
      <c r="LU57" s="425"/>
      <c r="LV57" s="425"/>
      <c r="LW57" s="140"/>
      <c r="LX57" s="140"/>
      <c r="LY57" s="144"/>
      <c r="LZ57" s="141"/>
      <c r="MA57" s="140"/>
      <c r="MB57" s="425"/>
      <c r="MC57" s="425"/>
      <c r="MD57" s="425"/>
      <c r="ME57" s="140"/>
      <c r="MF57" s="140"/>
      <c r="MG57" s="144"/>
      <c r="MH57" s="141"/>
      <c r="MI57" s="140"/>
      <c r="MJ57" s="425"/>
      <c r="MK57" s="425"/>
      <c r="ML57" s="425"/>
      <c r="MM57" s="140"/>
      <c r="MN57" s="140"/>
      <c r="MO57" s="144"/>
      <c r="MP57" s="141"/>
      <c r="MQ57" s="140"/>
      <c r="MR57" s="425"/>
      <c r="MS57" s="425"/>
      <c r="MT57" s="425"/>
      <c r="MU57" s="140"/>
      <c r="MV57" s="140"/>
      <c r="MW57" s="144"/>
      <c r="MX57" s="141"/>
      <c r="MY57" s="140"/>
      <c r="MZ57" s="425"/>
      <c r="NA57" s="425"/>
      <c r="NB57" s="425"/>
      <c r="NC57" s="140"/>
      <c r="ND57" s="140"/>
      <c r="NE57" s="144"/>
      <c r="NF57" s="141"/>
      <c r="NG57" s="140"/>
      <c r="NH57" s="425"/>
      <c r="NI57" s="425"/>
      <c r="NJ57" s="425"/>
      <c r="NK57" s="140"/>
      <c r="NL57" s="140"/>
      <c r="NM57" s="144"/>
      <c r="NN57" s="141"/>
      <c r="NO57" s="140"/>
      <c r="NP57" s="425"/>
      <c r="NQ57" s="425"/>
      <c r="NR57" s="425"/>
      <c r="NS57" s="140"/>
      <c r="NT57" s="140"/>
      <c r="NU57" s="144"/>
      <c r="NV57" s="141"/>
      <c r="NW57" s="140"/>
      <c r="NX57" s="425"/>
      <c r="NY57" s="425"/>
      <c r="NZ57" s="425"/>
      <c r="OA57" s="140"/>
      <c r="OB57" s="140"/>
      <c r="OC57" s="144"/>
      <c r="OD57" s="141"/>
      <c r="OE57" s="140"/>
      <c r="OF57" s="425"/>
      <c r="OG57" s="425"/>
      <c r="OH57" s="425"/>
      <c r="OI57" s="140"/>
      <c r="OJ57" s="140"/>
      <c r="OK57" s="144"/>
      <c r="OL57" s="141"/>
      <c r="OM57" s="140"/>
      <c r="ON57" s="425"/>
      <c r="OO57" s="425"/>
      <c r="OP57" s="425"/>
      <c r="OQ57" s="140"/>
      <c r="OR57" s="140"/>
      <c r="OS57" s="144"/>
      <c r="OT57" s="141"/>
      <c r="OU57" s="140"/>
      <c r="OV57" s="425"/>
      <c r="OW57" s="425"/>
      <c r="OX57" s="425"/>
      <c r="OY57" s="140"/>
      <c r="OZ57" s="140"/>
      <c r="PA57" s="144"/>
      <c r="PB57" s="141"/>
      <c r="PC57" s="140"/>
      <c r="PD57" s="425"/>
      <c r="PE57" s="425"/>
      <c r="PF57" s="425"/>
      <c r="PG57" s="140"/>
      <c r="PH57" s="140"/>
      <c r="PI57" s="144"/>
      <c r="PJ57" s="141"/>
      <c r="PK57" s="140"/>
      <c r="PL57" s="425"/>
      <c r="PM57" s="425"/>
      <c r="PN57" s="425"/>
      <c r="PO57" s="140"/>
      <c r="PP57" s="140"/>
      <c r="PQ57" s="144"/>
      <c r="PR57" s="141"/>
      <c r="PS57" s="140"/>
      <c r="PT57" s="425"/>
      <c r="PU57" s="425"/>
      <c r="PV57" s="425"/>
      <c r="PW57" s="140"/>
      <c r="PX57" s="140"/>
      <c r="PY57" s="144"/>
      <c r="PZ57" s="141"/>
      <c r="QA57" s="140"/>
      <c r="QB57" s="425"/>
      <c r="QC57" s="425"/>
      <c r="QD57" s="425"/>
      <c r="QE57" s="140"/>
      <c r="QF57" s="140"/>
      <c r="QG57" s="144"/>
      <c r="QH57" s="141"/>
      <c r="QI57" s="140"/>
      <c r="QJ57" s="425"/>
      <c r="QK57" s="425"/>
      <c r="QL57" s="425"/>
      <c r="QM57" s="140"/>
      <c r="QN57" s="140"/>
      <c r="QO57" s="144"/>
      <c r="QP57" s="141"/>
      <c r="QQ57" s="140"/>
      <c r="QR57" s="425"/>
      <c r="QS57" s="425"/>
      <c r="QT57" s="425"/>
      <c r="QU57" s="140"/>
      <c r="QV57" s="140"/>
      <c r="QW57" s="144"/>
      <c r="QX57" s="141"/>
      <c r="QY57" s="140"/>
      <c r="QZ57" s="425"/>
      <c r="RA57" s="425"/>
      <c r="RB57" s="425"/>
      <c r="RC57" s="140"/>
      <c r="RD57" s="140"/>
      <c r="RE57" s="144"/>
      <c r="RF57" s="141"/>
      <c r="RG57" s="140"/>
      <c r="RH57" s="425"/>
      <c r="RI57" s="425"/>
      <c r="RJ57" s="425"/>
      <c r="RK57" s="140"/>
      <c r="RL57" s="140"/>
      <c r="RM57" s="144"/>
      <c r="RN57" s="141"/>
      <c r="RO57" s="140"/>
      <c r="RP57" s="425"/>
      <c r="RQ57" s="425"/>
      <c r="RR57" s="425"/>
      <c r="RS57" s="140"/>
      <c r="RT57" s="140"/>
      <c r="RU57" s="144"/>
      <c r="RV57" s="141"/>
      <c r="RW57" s="140"/>
      <c r="RX57" s="425"/>
      <c r="RY57" s="425"/>
      <c r="RZ57" s="425"/>
      <c r="SA57" s="140"/>
      <c r="SB57" s="140"/>
      <c r="SC57" s="144"/>
      <c r="SD57" s="141"/>
      <c r="SE57" s="140"/>
      <c r="SF57" s="425"/>
      <c r="SG57" s="425"/>
      <c r="SH57" s="425"/>
      <c r="SI57" s="140"/>
      <c r="SJ57" s="140"/>
      <c r="SK57" s="144"/>
      <c r="SL57" s="141"/>
      <c r="SM57" s="140"/>
      <c r="SN57" s="425"/>
      <c r="SO57" s="425"/>
      <c r="SP57" s="425"/>
      <c r="SQ57" s="140"/>
      <c r="SR57" s="140"/>
      <c r="SS57" s="144"/>
      <c r="ST57" s="141"/>
      <c r="SU57" s="140"/>
      <c r="SV57" s="425"/>
      <c r="SW57" s="425"/>
      <c r="SX57" s="425"/>
      <c r="SY57" s="140"/>
      <c r="SZ57" s="140"/>
      <c r="TA57" s="144"/>
      <c r="TB57" s="141"/>
      <c r="TC57" s="140"/>
      <c r="TD57" s="425"/>
      <c r="TE57" s="425"/>
      <c r="TF57" s="425"/>
      <c r="TG57" s="140"/>
      <c r="TH57" s="140"/>
      <c r="TI57" s="144"/>
      <c r="TJ57" s="141"/>
      <c r="TK57" s="140"/>
      <c r="TL57" s="425"/>
      <c r="TM57" s="425"/>
      <c r="TN57" s="425"/>
      <c r="TO57" s="140"/>
      <c r="TP57" s="140"/>
      <c r="TQ57" s="144"/>
      <c r="TR57" s="141"/>
      <c r="TS57" s="140"/>
      <c r="TT57" s="425"/>
      <c r="TU57" s="425"/>
      <c r="TV57" s="425"/>
      <c r="TW57" s="140"/>
      <c r="TX57" s="140"/>
      <c r="TY57" s="144"/>
      <c r="TZ57" s="141"/>
      <c r="UA57" s="140"/>
      <c r="UB57" s="425"/>
      <c r="UC57" s="425"/>
      <c r="UD57" s="425"/>
      <c r="UE57" s="140"/>
      <c r="UF57" s="140"/>
      <c r="UG57" s="144"/>
      <c r="UH57" s="141"/>
      <c r="UI57" s="140"/>
      <c r="UJ57" s="425"/>
      <c r="UK57" s="425"/>
      <c r="UL57" s="425"/>
      <c r="UM57" s="140"/>
      <c r="UN57" s="140"/>
      <c r="UO57" s="144"/>
      <c r="UP57" s="141"/>
      <c r="UQ57" s="140"/>
      <c r="UR57" s="425"/>
      <c r="US57" s="425"/>
      <c r="UT57" s="425"/>
      <c r="UU57" s="140"/>
      <c r="UV57" s="140"/>
      <c r="UW57" s="144"/>
      <c r="UX57" s="141"/>
      <c r="UY57" s="140"/>
      <c r="UZ57" s="425"/>
      <c r="VA57" s="425"/>
      <c r="VB57" s="425"/>
      <c r="VC57" s="140"/>
      <c r="VD57" s="140"/>
      <c r="VE57" s="144"/>
      <c r="VF57" s="141"/>
      <c r="VG57" s="140"/>
      <c r="VH57" s="425"/>
      <c r="VI57" s="425"/>
      <c r="VJ57" s="425"/>
      <c r="VK57" s="140"/>
      <c r="VL57" s="140"/>
      <c r="VM57" s="144"/>
      <c r="VN57" s="141"/>
      <c r="VO57" s="140"/>
      <c r="VP57" s="425"/>
      <c r="VQ57" s="425"/>
      <c r="VR57" s="425"/>
      <c r="VS57" s="140"/>
      <c r="VT57" s="140"/>
      <c r="VU57" s="144"/>
      <c r="VV57" s="141"/>
      <c r="VW57" s="140"/>
      <c r="VX57" s="425"/>
      <c r="VY57" s="425"/>
      <c r="VZ57" s="425"/>
      <c r="WA57" s="140"/>
      <c r="WB57" s="140"/>
      <c r="WC57" s="144"/>
      <c r="WD57" s="141"/>
      <c r="WE57" s="140"/>
      <c r="WF57" s="425"/>
      <c r="WG57" s="425"/>
      <c r="WH57" s="425"/>
      <c r="WI57" s="140"/>
      <c r="WJ57" s="140"/>
      <c r="WK57" s="144"/>
      <c r="WL57" s="141"/>
      <c r="WM57" s="140"/>
      <c r="WN57" s="425"/>
      <c r="WO57" s="425"/>
      <c r="WP57" s="425"/>
      <c r="WQ57" s="140"/>
      <c r="WR57" s="140"/>
      <c r="WS57" s="144"/>
      <c r="WT57" s="141"/>
      <c r="WU57" s="140"/>
      <c r="WV57" s="425"/>
      <c r="WW57" s="425"/>
      <c r="WX57" s="425"/>
      <c r="WY57" s="140"/>
      <c r="WZ57" s="140"/>
      <c r="XA57" s="144"/>
      <c r="XB57" s="141"/>
      <c r="XC57" s="140"/>
      <c r="XD57" s="425"/>
      <c r="XE57" s="425"/>
      <c r="XF57" s="425"/>
      <c r="XG57" s="140"/>
      <c r="XH57" s="140"/>
      <c r="XI57" s="144"/>
      <c r="XJ57" s="141"/>
      <c r="XK57" s="140"/>
      <c r="XL57" s="425"/>
      <c r="XM57" s="425"/>
      <c r="XN57" s="425"/>
      <c r="XO57" s="140"/>
      <c r="XP57" s="140"/>
      <c r="XQ57" s="144"/>
      <c r="XR57" s="141"/>
      <c r="XS57" s="140"/>
      <c r="XT57" s="425"/>
      <c r="XU57" s="425"/>
      <c r="XV57" s="425"/>
      <c r="XW57" s="140"/>
      <c r="XX57" s="140"/>
      <c r="XY57" s="144"/>
      <c r="XZ57" s="141"/>
      <c r="YA57" s="140"/>
      <c r="YB57" s="425"/>
      <c r="YC57" s="425"/>
      <c r="YD57" s="425"/>
      <c r="YE57" s="140"/>
      <c r="YF57" s="140"/>
      <c r="YG57" s="144"/>
      <c r="YH57" s="141"/>
      <c r="YI57" s="140"/>
      <c r="YJ57" s="425"/>
      <c r="YK57" s="425"/>
      <c r="YL57" s="425"/>
      <c r="YM57" s="140"/>
      <c r="YN57" s="140"/>
      <c r="YO57" s="144"/>
      <c r="YP57" s="141"/>
      <c r="YQ57" s="140"/>
      <c r="YR57" s="425"/>
      <c r="YS57" s="425"/>
      <c r="YT57" s="425"/>
      <c r="YU57" s="140"/>
      <c r="YV57" s="140"/>
      <c r="YW57" s="144"/>
      <c r="YX57" s="141"/>
      <c r="YY57" s="140"/>
      <c r="YZ57" s="425"/>
      <c r="ZA57" s="425"/>
      <c r="ZB57" s="425"/>
      <c r="ZC57" s="140"/>
      <c r="ZD57" s="140"/>
      <c r="ZE57" s="144"/>
      <c r="ZF57" s="141"/>
      <c r="ZG57" s="140"/>
      <c r="ZH57" s="425"/>
      <c r="ZI57" s="425"/>
      <c r="ZJ57" s="425"/>
      <c r="ZK57" s="140"/>
      <c r="ZL57" s="140"/>
      <c r="ZM57" s="144"/>
      <c r="ZN57" s="141"/>
      <c r="ZO57" s="140"/>
      <c r="ZP57" s="425"/>
      <c r="ZQ57" s="425"/>
      <c r="ZR57" s="425"/>
      <c r="ZS57" s="140"/>
      <c r="ZT57" s="140"/>
      <c r="ZU57" s="144"/>
      <c r="ZV57" s="141"/>
      <c r="ZW57" s="140"/>
      <c r="ZX57" s="425"/>
      <c r="ZY57" s="425"/>
      <c r="ZZ57" s="425"/>
      <c r="AAA57" s="140"/>
      <c r="AAB57" s="140"/>
      <c r="AAC57" s="144"/>
      <c r="AAD57" s="141"/>
      <c r="AAE57" s="140"/>
      <c r="AAF57" s="425"/>
      <c r="AAG57" s="425"/>
      <c r="AAH57" s="425"/>
      <c r="AAI57" s="140"/>
      <c r="AAJ57" s="140"/>
      <c r="AAK57" s="144"/>
      <c r="AAL57" s="141"/>
      <c r="AAM57" s="140"/>
      <c r="AAN57" s="425"/>
      <c r="AAO57" s="425"/>
      <c r="AAP57" s="425"/>
      <c r="AAQ57" s="140"/>
      <c r="AAR57" s="140"/>
      <c r="AAS57" s="144"/>
      <c r="AAT57" s="141"/>
      <c r="AAU57" s="140"/>
      <c r="AAV57" s="425"/>
      <c r="AAW57" s="425"/>
      <c r="AAX57" s="425"/>
      <c r="AAY57" s="140"/>
      <c r="AAZ57" s="140"/>
      <c r="ABA57" s="144"/>
      <c r="ABB57" s="141"/>
      <c r="ABC57" s="140"/>
      <c r="ABD57" s="425"/>
      <c r="ABE57" s="425"/>
      <c r="ABF57" s="425"/>
      <c r="ABG57" s="140"/>
      <c r="ABH57" s="140"/>
      <c r="ABI57" s="144"/>
      <c r="ABJ57" s="141"/>
      <c r="ABK57" s="140"/>
      <c r="ABL57" s="425"/>
      <c r="ABM57" s="425"/>
      <c r="ABN57" s="425"/>
      <c r="ABO57" s="140"/>
      <c r="ABP57" s="140"/>
      <c r="ABQ57" s="144"/>
      <c r="ABR57" s="141"/>
      <c r="ABS57" s="140"/>
      <c r="ABT57" s="425"/>
      <c r="ABU57" s="425"/>
      <c r="ABV57" s="425"/>
      <c r="ABW57" s="140"/>
      <c r="ABX57" s="140"/>
      <c r="ABY57" s="144"/>
      <c r="ABZ57" s="141"/>
      <c r="ACA57" s="140"/>
      <c r="ACB57" s="425"/>
      <c r="ACC57" s="425"/>
      <c r="ACD57" s="425"/>
      <c r="ACE57" s="140"/>
      <c r="ACF57" s="140"/>
      <c r="ACG57" s="144"/>
      <c r="ACH57" s="141"/>
      <c r="ACI57" s="140"/>
      <c r="ACJ57" s="425"/>
      <c r="ACK57" s="425"/>
      <c r="ACL57" s="425"/>
      <c r="ACM57" s="140"/>
      <c r="ACN57" s="140"/>
      <c r="ACO57" s="144"/>
      <c r="ACP57" s="141"/>
      <c r="ACQ57" s="140"/>
      <c r="ACR57" s="425"/>
      <c r="ACS57" s="425"/>
      <c r="ACT57" s="425"/>
      <c r="ACU57" s="140"/>
      <c r="ACV57" s="140"/>
      <c r="ACW57" s="144"/>
      <c r="ACX57" s="141"/>
      <c r="ACY57" s="140"/>
      <c r="ACZ57" s="425"/>
      <c r="ADA57" s="425"/>
      <c r="ADB57" s="425"/>
      <c r="ADC57" s="140"/>
      <c r="ADD57" s="140"/>
      <c r="ADE57" s="144"/>
      <c r="ADF57" s="141"/>
      <c r="ADG57" s="140"/>
      <c r="ADH57" s="425"/>
      <c r="ADI57" s="425"/>
      <c r="ADJ57" s="425"/>
      <c r="ADK57" s="140"/>
      <c r="ADL57" s="140"/>
      <c r="ADM57" s="144"/>
      <c r="ADN57" s="141"/>
      <c r="ADO57" s="140"/>
      <c r="ADP57" s="425"/>
      <c r="ADQ57" s="425"/>
      <c r="ADR57" s="425"/>
      <c r="ADS57" s="140"/>
      <c r="ADT57" s="140"/>
      <c r="ADU57" s="144"/>
      <c r="ADV57" s="141"/>
      <c r="ADW57" s="140"/>
      <c r="ADX57" s="425"/>
      <c r="ADY57" s="425"/>
      <c r="ADZ57" s="425"/>
      <c r="AEA57" s="140"/>
      <c r="AEB57" s="140"/>
      <c r="AEC57" s="144"/>
      <c r="AED57" s="141"/>
      <c r="AEE57" s="140"/>
      <c r="AEF57" s="425"/>
      <c r="AEG57" s="425"/>
      <c r="AEH57" s="425"/>
      <c r="AEI57" s="140"/>
      <c r="AEJ57" s="140"/>
      <c r="AEK57" s="144"/>
      <c r="AEL57" s="141"/>
      <c r="AEM57" s="140"/>
      <c r="AEN57" s="425"/>
      <c r="AEO57" s="425"/>
      <c r="AEP57" s="425"/>
      <c r="AEQ57" s="140"/>
      <c r="AER57" s="140"/>
      <c r="AES57" s="144"/>
      <c r="AET57" s="141"/>
      <c r="AEU57" s="140"/>
      <c r="AEV57" s="425"/>
      <c r="AEW57" s="425"/>
      <c r="AEX57" s="425"/>
      <c r="AEY57" s="140"/>
      <c r="AEZ57" s="140"/>
      <c r="AFA57" s="144"/>
      <c r="AFB57" s="141"/>
      <c r="AFC57" s="140"/>
      <c r="AFD57" s="425"/>
      <c r="AFE57" s="425"/>
      <c r="AFF57" s="425"/>
      <c r="AFG57" s="140"/>
      <c r="AFH57" s="140"/>
      <c r="AFI57" s="144"/>
      <c r="AFJ57" s="141"/>
      <c r="AFK57" s="140"/>
      <c r="AFL57" s="425"/>
      <c r="AFM57" s="425"/>
      <c r="AFN57" s="425"/>
      <c r="AFO57" s="140"/>
      <c r="AFP57" s="140"/>
      <c r="AFQ57" s="144"/>
      <c r="AFR57" s="141"/>
      <c r="AFS57" s="140"/>
      <c r="AFT57" s="425"/>
      <c r="AFU57" s="425"/>
      <c r="AFV57" s="425"/>
      <c r="AFW57" s="140"/>
      <c r="AFX57" s="140"/>
      <c r="AFY57" s="144"/>
      <c r="AFZ57" s="141"/>
      <c r="AGA57" s="140"/>
      <c r="AGB57" s="425"/>
      <c r="AGC57" s="425"/>
      <c r="AGD57" s="425"/>
      <c r="AGE57" s="140"/>
      <c r="AGF57" s="140"/>
      <c r="AGG57" s="144"/>
      <c r="AGH57" s="141"/>
      <c r="AGI57" s="140"/>
      <c r="AGJ57" s="425"/>
      <c r="AGK57" s="425"/>
      <c r="AGL57" s="425"/>
      <c r="AGM57" s="140"/>
      <c r="AGN57" s="140"/>
      <c r="AGO57" s="144"/>
      <c r="AGP57" s="141"/>
      <c r="AGQ57" s="140"/>
      <c r="AGR57" s="425"/>
      <c r="AGS57" s="425"/>
      <c r="AGT57" s="425"/>
      <c r="AGU57" s="140"/>
      <c r="AGV57" s="140"/>
      <c r="AGW57" s="144"/>
      <c r="AGX57" s="141"/>
      <c r="AGY57" s="140"/>
      <c r="AGZ57" s="425"/>
      <c r="AHA57" s="425"/>
      <c r="AHB57" s="425"/>
      <c r="AHC57" s="140"/>
      <c r="AHD57" s="140"/>
      <c r="AHE57" s="144"/>
      <c r="AHF57" s="141"/>
      <c r="AHG57" s="140"/>
      <c r="AHH57" s="425"/>
      <c r="AHI57" s="425"/>
      <c r="AHJ57" s="425"/>
      <c r="AHK57" s="140"/>
      <c r="AHL57" s="140"/>
      <c r="AHM57" s="144"/>
      <c r="AHN57" s="141"/>
      <c r="AHO57" s="140"/>
      <c r="AHP57" s="425"/>
      <c r="AHQ57" s="425"/>
      <c r="AHR57" s="425"/>
      <c r="AHS57" s="140"/>
      <c r="AHT57" s="140"/>
      <c r="AHU57" s="144"/>
      <c r="AHV57" s="141"/>
      <c r="AHW57" s="140"/>
      <c r="AHX57" s="425"/>
      <c r="AHY57" s="425"/>
      <c r="AHZ57" s="425"/>
      <c r="AIA57" s="140"/>
      <c r="AIB57" s="140"/>
      <c r="AIC57" s="144"/>
      <c r="AID57" s="141"/>
      <c r="AIE57" s="140"/>
      <c r="AIF57" s="425"/>
      <c r="AIG57" s="425"/>
      <c r="AIH57" s="425"/>
      <c r="AII57" s="140"/>
      <c r="AIJ57" s="140"/>
      <c r="AIK57" s="144"/>
      <c r="AIL57" s="141"/>
      <c r="AIM57" s="140"/>
      <c r="AIN57" s="425"/>
      <c r="AIO57" s="425"/>
      <c r="AIP57" s="425"/>
      <c r="AIQ57" s="140"/>
      <c r="AIR57" s="140"/>
      <c r="AIS57" s="144"/>
      <c r="AIT57" s="141"/>
      <c r="AIU57" s="140"/>
      <c r="AIV57" s="425"/>
      <c r="AIW57" s="425"/>
      <c r="AIX57" s="425"/>
      <c r="AIY57" s="140"/>
      <c r="AIZ57" s="140"/>
      <c r="AJA57" s="144"/>
      <c r="AJB57" s="141"/>
      <c r="AJC57" s="140"/>
      <c r="AJD57" s="425"/>
      <c r="AJE57" s="425"/>
      <c r="AJF57" s="425"/>
      <c r="AJG57" s="140"/>
      <c r="AJH57" s="140"/>
      <c r="AJI57" s="144"/>
      <c r="AJJ57" s="141"/>
      <c r="AJK57" s="140"/>
      <c r="AJL57" s="425"/>
      <c r="AJM57" s="425"/>
      <c r="AJN57" s="425"/>
      <c r="AJO57" s="140"/>
      <c r="AJP57" s="140"/>
      <c r="AJQ57" s="144"/>
      <c r="AJR57" s="141"/>
      <c r="AJS57" s="140"/>
      <c r="AJT57" s="425"/>
      <c r="AJU57" s="425"/>
      <c r="AJV57" s="425"/>
      <c r="AJW57" s="140"/>
      <c r="AJX57" s="140"/>
      <c r="AJY57" s="144"/>
      <c r="AJZ57" s="141"/>
      <c r="AKA57" s="140"/>
      <c r="AKB57" s="425"/>
      <c r="AKC57" s="425"/>
      <c r="AKD57" s="425"/>
      <c r="AKE57" s="140"/>
      <c r="AKF57" s="140"/>
      <c r="AKG57" s="144"/>
      <c r="AKH57" s="141"/>
      <c r="AKI57" s="140"/>
      <c r="AKJ57" s="425"/>
      <c r="AKK57" s="425"/>
      <c r="AKL57" s="425"/>
      <c r="AKM57" s="140"/>
      <c r="AKN57" s="140"/>
      <c r="AKO57" s="144"/>
      <c r="AKP57" s="141"/>
      <c r="AKQ57" s="140"/>
      <c r="AKR57" s="425"/>
      <c r="AKS57" s="425"/>
      <c r="AKT57" s="425"/>
      <c r="AKU57" s="140"/>
      <c r="AKV57" s="140"/>
      <c r="AKW57" s="144"/>
      <c r="AKX57" s="141"/>
      <c r="AKY57" s="140"/>
      <c r="AKZ57" s="425"/>
      <c r="ALA57" s="425"/>
      <c r="ALB57" s="425"/>
      <c r="ALC57" s="140"/>
      <c r="ALD57" s="140"/>
      <c r="ALE57" s="144"/>
      <c r="ALF57" s="141"/>
      <c r="ALG57" s="140"/>
      <c r="ALH57" s="425"/>
      <c r="ALI57" s="425"/>
      <c r="ALJ57" s="425"/>
      <c r="ALK57" s="140"/>
      <c r="ALL57" s="140"/>
      <c r="ALM57" s="144"/>
      <c r="ALN57" s="141"/>
      <c r="ALO57" s="140"/>
      <c r="ALP57" s="425"/>
      <c r="ALQ57" s="425"/>
      <c r="ALR57" s="425"/>
      <c r="ALS57" s="140"/>
      <c r="ALT57" s="140"/>
      <c r="ALU57" s="144"/>
      <c r="ALV57" s="141"/>
      <c r="ALW57" s="140"/>
      <c r="ALX57" s="425"/>
      <c r="ALY57" s="425"/>
      <c r="ALZ57" s="425"/>
      <c r="AMA57" s="140"/>
      <c r="AMB57" s="140"/>
      <c r="AMC57" s="144"/>
      <c r="AMD57" s="141"/>
      <c r="AME57" s="140"/>
      <c r="AMF57" s="425"/>
      <c r="AMG57" s="425"/>
      <c r="AMH57" s="425"/>
      <c r="AMI57" s="140"/>
      <c r="AMJ57" s="140"/>
      <c r="AMK57" s="144"/>
      <c r="AML57" s="141"/>
      <c r="AMM57" s="140"/>
      <c r="AMN57" s="425"/>
      <c r="AMO57" s="425"/>
      <c r="AMP57" s="425"/>
      <c r="AMQ57" s="140"/>
      <c r="AMR57" s="140"/>
      <c r="AMS57" s="144"/>
      <c r="AMT57" s="141"/>
      <c r="AMU57" s="140"/>
      <c r="AMV57" s="425"/>
      <c r="AMW57" s="425"/>
      <c r="AMX57" s="425"/>
      <c r="AMY57" s="140"/>
      <c r="AMZ57" s="140"/>
      <c r="ANA57" s="144"/>
      <c r="ANB57" s="141"/>
      <c r="ANC57" s="140"/>
      <c r="AND57" s="425"/>
      <c r="ANE57" s="425"/>
      <c r="ANF57" s="425"/>
      <c r="ANG57" s="140"/>
      <c r="ANH57" s="140"/>
      <c r="ANI57" s="144"/>
      <c r="ANJ57" s="141"/>
      <c r="ANK57" s="140"/>
      <c r="ANL57" s="425"/>
      <c r="ANM57" s="425"/>
      <c r="ANN57" s="425"/>
      <c r="ANO57" s="140"/>
      <c r="ANP57" s="140"/>
      <c r="ANQ57" s="144"/>
      <c r="ANR57" s="141"/>
      <c r="ANS57" s="140"/>
      <c r="ANT57" s="425"/>
      <c r="ANU57" s="425"/>
      <c r="ANV57" s="425"/>
      <c r="ANW57" s="140"/>
      <c r="ANX57" s="140"/>
      <c r="ANY57" s="144"/>
      <c r="ANZ57" s="141"/>
      <c r="AOA57" s="140"/>
      <c r="AOB57" s="425"/>
      <c r="AOC57" s="425"/>
      <c r="AOD57" s="425"/>
      <c r="AOE57" s="140"/>
      <c r="AOF57" s="140"/>
      <c r="AOG57" s="144"/>
      <c r="AOH57" s="141"/>
      <c r="AOI57" s="140"/>
      <c r="AOJ57" s="425"/>
      <c r="AOK57" s="425"/>
      <c r="AOL57" s="425"/>
      <c r="AOM57" s="140"/>
      <c r="AON57" s="140"/>
      <c r="AOO57" s="144"/>
      <c r="AOP57" s="141"/>
      <c r="AOQ57" s="140"/>
      <c r="AOR57" s="425"/>
      <c r="AOS57" s="425"/>
      <c r="AOT57" s="425"/>
      <c r="AOU57" s="140"/>
      <c r="AOV57" s="140"/>
      <c r="AOW57" s="144"/>
      <c r="AOX57" s="141"/>
      <c r="AOY57" s="140"/>
      <c r="AOZ57" s="425"/>
      <c r="APA57" s="425"/>
      <c r="APB57" s="425"/>
      <c r="APC57" s="140"/>
      <c r="APD57" s="140"/>
      <c r="APE57" s="144"/>
      <c r="APF57" s="141"/>
      <c r="APG57" s="140"/>
      <c r="APH57" s="425"/>
      <c r="API57" s="425"/>
      <c r="APJ57" s="425"/>
      <c r="APK57" s="140"/>
      <c r="APL57" s="140"/>
      <c r="APM57" s="144"/>
      <c r="APN57" s="141"/>
      <c r="APO57" s="140"/>
      <c r="APP57" s="425"/>
      <c r="APQ57" s="425"/>
      <c r="APR57" s="425"/>
      <c r="APS57" s="140"/>
      <c r="APT57" s="140"/>
      <c r="APU57" s="144"/>
      <c r="APV57" s="141"/>
      <c r="APW57" s="140"/>
      <c r="APX57" s="425"/>
      <c r="APY57" s="425"/>
      <c r="APZ57" s="425"/>
      <c r="AQA57" s="140"/>
      <c r="AQB57" s="140"/>
      <c r="AQC57" s="144"/>
      <c r="AQD57" s="141"/>
      <c r="AQE57" s="140"/>
      <c r="AQF57" s="425"/>
      <c r="AQG57" s="425"/>
      <c r="AQH57" s="425"/>
      <c r="AQI57" s="140"/>
      <c r="AQJ57" s="140"/>
      <c r="AQK57" s="144"/>
      <c r="AQL57" s="141"/>
      <c r="AQM57" s="140"/>
      <c r="AQN57" s="425"/>
      <c r="AQO57" s="425"/>
      <c r="AQP57" s="425"/>
      <c r="AQQ57" s="140"/>
      <c r="AQR57" s="140"/>
      <c r="AQS57" s="144"/>
      <c r="AQT57" s="141"/>
      <c r="AQU57" s="140"/>
      <c r="AQV57" s="425"/>
      <c r="AQW57" s="425"/>
      <c r="AQX57" s="425"/>
      <c r="AQY57" s="140"/>
      <c r="AQZ57" s="140"/>
      <c r="ARA57" s="144"/>
      <c r="ARB57" s="141"/>
      <c r="ARC57" s="140"/>
      <c r="ARD57" s="425"/>
      <c r="ARE57" s="425"/>
      <c r="ARF57" s="425"/>
      <c r="ARG57" s="140"/>
      <c r="ARH57" s="140"/>
      <c r="ARI57" s="144"/>
      <c r="ARJ57" s="141"/>
      <c r="ARK57" s="140"/>
      <c r="ARL57" s="425"/>
      <c r="ARM57" s="425"/>
      <c r="ARN57" s="425"/>
      <c r="ARO57" s="140"/>
      <c r="ARP57" s="140"/>
      <c r="ARQ57" s="144"/>
      <c r="ARR57" s="141"/>
      <c r="ARS57" s="140"/>
      <c r="ART57" s="425"/>
      <c r="ARU57" s="425"/>
      <c r="ARV57" s="425"/>
      <c r="ARW57" s="140"/>
      <c r="ARX57" s="140"/>
      <c r="ARY57" s="144"/>
      <c r="ARZ57" s="141"/>
      <c r="ASA57" s="140"/>
      <c r="ASB57" s="425"/>
      <c r="ASC57" s="425"/>
      <c r="ASD57" s="425"/>
      <c r="ASE57" s="140"/>
      <c r="ASF57" s="140"/>
      <c r="ASG57" s="144"/>
      <c r="ASH57" s="141"/>
      <c r="ASI57" s="140"/>
      <c r="ASJ57" s="425"/>
      <c r="ASK57" s="425"/>
      <c r="ASL57" s="425"/>
      <c r="ASM57" s="140"/>
      <c r="ASN57" s="140"/>
      <c r="ASO57" s="144"/>
      <c r="ASP57" s="141"/>
      <c r="ASQ57" s="140"/>
      <c r="ASR57" s="425"/>
      <c r="ASS57" s="425"/>
      <c r="AST57" s="425"/>
      <c r="ASU57" s="140"/>
      <c r="ASV57" s="140"/>
      <c r="ASW57" s="144"/>
      <c r="ASX57" s="141"/>
      <c r="ASY57" s="140"/>
      <c r="ASZ57" s="425"/>
      <c r="ATA57" s="425"/>
      <c r="ATB57" s="425"/>
      <c r="ATC57" s="140"/>
      <c r="ATD57" s="140"/>
      <c r="ATE57" s="144"/>
      <c r="ATF57" s="141"/>
      <c r="ATG57" s="140"/>
      <c r="ATH57" s="425"/>
      <c r="ATI57" s="425"/>
      <c r="ATJ57" s="425"/>
      <c r="ATK57" s="140"/>
      <c r="ATL57" s="140"/>
      <c r="ATM57" s="144"/>
      <c r="ATN57" s="141"/>
      <c r="ATO57" s="140"/>
      <c r="ATP57" s="425"/>
      <c r="ATQ57" s="425"/>
      <c r="ATR57" s="425"/>
      <c r="ATS57" s="140"/>
      <c r="ATT57" s="140"/>
      <c r="ATU57" s="144"/>
      <c r="ATV57" s="141"/>
      <c r="ATW57" s="140"/>
      <c r="ATX57" s="425"/>
      <c r="ATY57" s="425"/>
      <c r="ATZ57" s="425"/>
      <c r="AUA57" s="140"/>
      <c r="AUB57" s="140"/>
      <c r="AUC57" s="144"/>
      <c r="AUD57" s="141"/>
      <c r="AUE57" s="140"/>
      <c r="AUF57" s="425"/>
      <c r="AUG57" s="425"/>
      <c r="AUH57" s="425"/>
      <c r="AUI57" s="140"/>
      <c r="AUJ57" s="140"/>
      <c r="AUK57" s="144"/>
      <c r="AUL57" s="141"/>
      <c r="AUM57" s="140"/>
      <c r="AUN57" s="425"/>
      <c r="AUO57" s="425"/>
      <c r="AUP57" s="425"/>
      <c r="AUQ57" s="140"/>
      <c r="AUR57" s="140"/>
      <c r="AUS57" s="144"/>
      <c r="AUT57" s="141"/>
      <c r="AUU57" s="140"/>
      <c r="AUV57" s="425"/>
      <c r="AUW57" s="425"/>
      <c r="AUX57" s="425"/>
      <c r="AUY57" s="140"/>
      <c r="AUZ57" s="140"/>
      <c r="AVA57" s="144"/>
      <c r="AVB57" s="141"/>
      <c r="AVC57" s="140"/>
      <c r="AVD57" s="425"/>
      <c r="AVE57" s="425"/>
      <c r="AVF57" s="425"/>
      <c r="AVG57" s="140"/>
      <c r="AVH57" s="140"/>
      <c r="AVI57" s="144"/>
      <c r="AVJ57" s="141"/>
      <c r="AVK57" s="140"/>
      <c r="AVL57" s="425"/>
      <c r="AVM57" s="425"/>
      <c r="AVN57" s="425"/>
      <c r="AVO57" s="140"/>
      <c r="AVP57" s="140"/>
      <c r="AVQ57" s="144"/>
      <c r="AVR57" s="141"/>
      <c r="AVS57" s="140"/>
      <c r="AVT57" s="425"/>
      <c r="AVU57" s="425"/>
      <c r="AVV57" s="425"/>
      <c r="AVW57" s="140"/>
      <c r="AVX57" s="140"/>
      <c r="AVY57" s="144"/>
      <c r="AVZ57" s="141"/>
      <c r="AWA57" s="140"/>
      <c r="AWB57" s="425"/>
      <c r="AWC57" s="425"/>
      <c r="AWD57" s="425"/>
      <c r="AWE57" s="140"/>
      <c r="AWF57" s="140"/>
      <c r="AWG57" s="144"/>
      <c r="AWH57" s="141"/>
      <c r="AWI57" s="140"/>
      <c r="AWJ57" s="425"/>
      <c r="AWK57" s="425"/>
      <c r="AWL57" s="425"/>
      <c r="AWM57" s="140"/>
      <c r="AWN57" s="140"/>
      <c r="AWO57" s="144"/>
      <c r="AWP57" s="141"/>
      <c r="AWQ57" s="140"/>
      <c r="AWR57" s="425"/>
      <c r="AWS57" s="425"/>
      <c r="AWT57" s="425"/>
      <c r="AWU57" s="140"/>
      <c r="AWV57" s="140"/>
      <c r="AWW57" s="144"/>
      <c r="AWX57" s="141"/>
      <c r="AWY57" s="140"/>
      <c r="AWZ57" s="425"/>
      <c r="AXA57" s="425"/>
      <c r="AXB57" s="425"/>
      <c r="AXC57" s="140"/>
      <c r="AXD57" s="140"/>
      <c r="AXE57" s="144"/>
      <c r="AXF57" s="141"/>
      <c r="AXG57" s="140"/>
      <c r="AXH57" s="425"/>
      <c r="AXI57" s="425"/>
      <c r="AXJ57" s="425"/>
      <c r="AXK57" s="140"/>
      <c r="AXL57" s="140"/>
      <c r="AXM57" s="144"/>
      <c r="AXN57" s="141"/>
      <c r="AXO57" s="140"/>
      <c r="AXP57" s="425"/>
      <c r="AXQ57" s="425"/>
      <c r="AXR57" s="425"/>
      <c r="AXS57" s="140"/>
      <c r="AXT57" s="140"/>
      <c r="AXU57" s="144"/>
      <c r="AXV57" s="141"/>
      <c r="AXW57" s="140"/>
      <c r="AXX57" s="425"/>
      <c r="AXY57" s="425"/>
      <c r="AXZ57" s="425"/>
      <c r="AYA57" s="140"/>
      <c r="AYB57" s="140"/>
      <c r="AYC57" s="144"/>
      <c r="AYD57" s="141"/>
      <c r="AYE57" s="140"/>
      <c r="AYF57" s="425"/>
      <c r="AYG57" s="425"/>
      <c r="AYH57" s="425"/>
      <c r="AYI57" s="140"/>
      <c r="AYJ57" s="140"/>
      <c r="AYK57" s="144"/>
      <c r="AYL57" s="141"/>
      <c r="AYM57" s="140"/>
      <c r="AYN57" s="425"/>
      <c r="AYO57" s="425"/>
      <c r="AYP57" s="425"/>
      <c r="AYQ57" s="140"/>
      <c r="AYR57" s="140"/>
      <c r="AYS57" s="144"/>
      <c r="AYT57" s="141"/>
      <c r="AYU57" s="140"/>
      <c r="AYV57" s="425"/>
      <c r="AYW57" s="425"/>
      <c r="AYX57" s="425"/>
      <c r="AYY57" s="140"/>
      <c r="AYZ57" s="140"/>
      <c r="AZA57" s="144"/>
      <c r="AZB57" s="141"/>
      <c r="AZC57" s="140"/>
      <c r="AZD57" s="425"/>
      <c r="AZE57" s="425"/>
      <c r="AZF57" s="425"/>
      <c r="AZG57" s="140"/>
      <c r="AZH57" s="140"/>
      <c r="AZI57" s="144"/>
      <c r="AZJ57" s="141"/>
      <c r="AZK57" s="140"/>
      <c r="AZL57" s="425"/>
      <c r="AZM57" s="425"/>
      <c r="AZN57" s="425"/>
      <c r="AZO57" s="140"/>
      <c r="AZP57" s="140"/>
      <c r="AZQ57" s="144"/>
      <c r="AZR57" s="141"/>
      <c r="AZS57" s="140"/>
      <c r="AZT57" s="425"/>
      <c r="AZU57" s="425"/>
      <c r="AZV57" s="425"/>
      <c r="AZW57" s="140"/>
      <c r="AZX57" s="140"/>
      <c r="AZY57" s="144"/>
      <c r="AZZ57" s="141"/>
      <c r="BAA57" s="140"/>
      <c r="BAB57" s="425"/>
      <c r="BAC57" s="425"/>
      <c r="BAD57" s="425"/>
      <c r="BAE57" s="140"/>
      <c r="BAF57" s="140"/>
      <c r="BAG57" s="144"/>
      <c r="BAH57" s="141"/>
      <c r="BAI57" s="140"/>
      <c r="BAJ57" s="425"/>
      <c r="BAK57" s="425"/>
      <c r="BAL57" s="425"/>
      <c r="BAM57" s="140"/>
      <c r="BAN57" s="140"/>
      <c r="BAO57" s="144"/>
      <c r="BAP57" s="141"/>
      <c r="BAQ57" s="140"/>
      <c r="BAR57" s="425"/>
      <c r="BAS57" s="425"/>
      <c r="BAT57" s="425"/>
      <c r="BAU57" s="140"/>
      <c r="BAV57" s="140"/>
      <c r="BAW57" s="144"/>
      <c r="BAX57" s="141"/>
      <c r="BAY57" s="140"/>
      <c r="BAZ57" s="425"/>
      <c r="BBA57" s="425"/>
      <c r="BBB57" s="425"/>
      <c r="BBC57" s="140"/>
      <c r="BBD57" s="140"/>
      <c r="BBE57" s="144"/>
      <c r="BBF57" s="141"/>
      <c r="BBG57" s="140"/>
      <c r="BBH57" s="425"/>
      <c r="BBI57" s="425"/>
      <c r="BBJ57" s="425"/>
      <c r="BBK57" s="140"/>
      <c r="BBL57" s="140"/>
      <c r="BBM57" s="144"/>
      <c r="BBN57" s="141"/>
      <c r="BBO57" s="140"/>
      <c r="BBP57" s="425"/>
      <c r="BBQ57" s="425"/>
      <c r="BBR57" s="425"/>
      <c r="BBS57" s="140"/>
      <c r="BBT57" s="140"/>
      <c r="BBU57" s="144"/>
      <c r="BBV57" s="141"/>
      <c r="BBW57" s="140"/>
      <c r="BBX57" s="425"/>
      <c r="BBY57" s="425"/>
      <c r="BBZ57" s="425"/>
      <c r="BCA57" s="140"/>
      <c r="BCB57" s="140"/>
      <c r="BCC57" s="144"/>
      <c r="BCD57" s="141"/>
      <c r="BCE57" s="140"/>
      <c r="BCF57" s="425"/>
      <c r="BCG57" s="425"/>
      <c r="BCH57" s="425"/>
      <c r="BCI57" s="140"/>
      <c r="BCJ57" s="140"/>
      <c r="BCK57" s="144"/>
      <c r="BCL57" s="141"/>
      <c r="BCM57" s="140"/>
      <c r="BCN57" s="425"/>
      <c r="BCO57" s="425"/>
      <c r="BCP57" s="425"/>
      <c r="BCQ57" s="140"/>
      <c r="BCR57" s="140"/>
      <c r="BCS57" s="144"/>
      <c r="BCT57" s="141"/>
      <c r="BCU57" s="140"/>
      <c r="BCV57" s="425"/>
      <c r="BCW57" s="425"/>
      <c r="BCX57" s="425"/>
      <c r="BCY57" s="140"/>
      <c r="BCZ57" s="140"/>
      <c r="BDA57" s="144"/>
      <c r="BDB57" s="141"/>
      <c r="BDC57" s="140"/>
      <c r="BDD57" s="425"/>
      <c r="BDE57" s="425"/>
      <c r="BDF57" s="425"/>
      <c r="BDG57" s="140"/>
      <c r="BDH57" s="140"/>
      <c r="BDI57" s="144"/>
      <c r="BDJ57" s="141"/>
      <c r="BDK57" s="140"/>
      <c r="BDL57" s="425"/>
      <c r="BDM57" s="425"/>
      <c r="BDN57" s="425"/>
      <c r="BDO57" s="140"/>
      <c r="BDP57" s="140"/>
      <c r="BDQ57" s="144"/>
      <c r="BDR57" s="141"/>
      <c r="BDS57" s="140"/>
      <c r="BDT57" s="425"/>
      <c r="BDU57" s="425"/>
      <c r="BDV57" s="425"/>
      <c r="BDW57" s="140"/>
      <c r="BDX57" s="140"/>
      <c r="BDY57" s="144"/>
      <c r="BDZ57" s="141"/>
      <c r="BEA57" s="140"/>
      <c r="BEB57" s="425"/>
      <c r="BEC57" s="425"/>
      <c r="BED57" s="425"/>
      <c r="BEE57" s="140"/>
      <c r="BEF57" s="140"/>
      <c r="BEG57" s="144"/>
      <c r="BEH57" s="141"/>
      <c r="BEI57" s="140"/>
      <c r="BEJ57" s="425"/>
      <c r="BEK57" s="425"/>
      <c r="BEL57" s="425"/>
      <c r="BEM57" s="140"/>
      <c r="BEN57" s="140"/>
      <c r="BEO57" s="144"/>
      <c r="BEP57" s="141"/>
      <c r="BEQ57" s="140"/>
      <c r="BER57" s="425"/>
      <c r="BES57" s="425"/>
      <c r="BET57" s="425"/>
      <c r="BEU57" s="140"/>
      <c r="BEV57" s="140"/>
      <c r="BEW57" s="144"/>
      <c r="BEX57" s="141"/>
      <c r="BEY57" s="140"/>
      <c r="BEZ57" s="425"/>
      <c r="BFA57" s="425"/>
      <c r="BFB57" s="425"/>
      <c r="BFC57" s="140"/>
      <c r="BFD57" s="140"/>
      <c r="BFE57" s="144"/>
      <c r="BFF57" s="141"/>
      <c r="BFG57" s="140"/>
      <c r="BFH57" s="425"/>
      <c r="BFI57" s="425"/>
      <c r="BFJ57" s="425"/>
      <c r="BFK57" s="140"/>
      <c r="BFL57" s="140"/>
      <c r="BFM57" s="144"/>
      <c r="BFN57" s="141"/>
      <c r="BFO57" s="140"/>
      <c r="BFP57" s="425"/>
      <c r="BFQ57" s="425"/>
      <c r="BFR57" s="425"/>
      <c r="BFS57" s="140"/>
      <c r="BFT57" s="140"/>
      <c r="BFU57" s="144"/>
      <c r="BFV57" s="141"/>
      <c r="BFW57" s="140"/>
      <c r="BFX57" s="425"/>
      <c r="BFY57" s="425"/>
      <c r="BFZ57" s="425"/>
      <c r="BGA57" s="140"/>
      <c r="BGB57" s="140"/>
      <c r="BGC57" s="144"/>
      <c r="BGD57" s="141"/>
      <c r="BGE57" s="140"/>
      <c r="BGF57" s="425"/>
      <c r="BGG57" s="425"/>
      <c r="BGH57" s="425"/>
      <c r="BGI57" s="140"/>
      <c r="BGJ57" s="140"/>
      <c r="BGK57" s="144"/>
      <c r="BGL57" s="141"/>
      <c r="BGM57" s="140"/>
      <c r="BGN57" s="425"/>
      <c r="BGO57" s="425"/>
      <c r="BGP57" s="425"/>
      <c r="BGQ57" s="140"/>
      <c r="BGR57" s="140"/>
      <c r="BGS57" s="144"/>
      <c r="BGT57" s="141"/>
      <c r="BGU57" s="140"/>
      <c r="BGV57" s="425"/>
      <c r="BGW57" s="425"/>
      <c r="BGX57" s="425"/>
      <c r="BGY57" s="140"/>
      <c r="BGZ57" s="140"/>
      <c r="BHA57" s="144"/>
      <c r="BHB57" s="141"/>
      <c r="BHC57" s="140"/>
      <c r="BHD57" s="425"/>
      <c r="BHE57" s="425"/>
      <c r="BHF57" s="425"/>
      <c r="BHG57" s="140"/>
      <c r="BHH57" s="140"/>
      <c r="BHI57" s="144"/>
      <c r="BHJ57" s="141"/>
      <c r="BHK57" s="140"/>
      <c r="BHL57" s="425"/>
      <c r="BHM57" s="425"/>
      <c r="BHN57" s="425"/>
      <c r="BHO57" s="140"/>
      <c r="BHP57" s="140"/>
      <c r="BHQ57" s="144"/>
      <c r="BHR57" s="141"/>
      <c r="BHS57" s="140"/>
      <c r="BHT57" s="425"/>
      <c r="BHU57" s="425"/>
      <c r="BHV57" s="425"/>
      <c r="BHW57" s="140"/>
      <c r="BHX57" s="140"/>
      <c r="BHY57" s="144"/>
      <c r="BHZ57" s="141"/>
      <c r="BIA57" s="140"/>
      <c r="BIB57" s="425"/>
      <c r="BIC57" s="425"/>
      <c r="BID57" s="425"/>
      <c r="BIE57" s="140"/>
      <c r="BIF57" s="140"/>
      <c r="BIG57" s="144"/>
      <c r="BIH57" s="141"/>
      <c r="BII57" s="140"/>
      <c r="BIJ57" s="425"/>
      <c r="BIK57" s="425"/>
      <c r="BIL57" s="425"/>
      <c r="BIM57" s="140"/>
      <c r="BIN57" s="140"/>
      <c r="BIO57" s="144"/>
      <c r="BIP57" s="141"/>
      <c r="BIQ57" s="140"/>
      <c r="BIR57" s="425"/>
      <c r="BIS57" s="425"/>
      <c r="BIT57" s="425"/>
      <c r="BIU57" s="140"/>
      <c r="BIV57" s="140"/>
      <c r="BIW57" s="144"/>
      <c r="BIX57" s="141"/>
      <c r="BIY57" s="140"/>
      <c r="BIZ57" s="425"/>
      <c r="BJA57" s="425"/>
      <c r="BJB57" s="425"/>
      <c r="BJC57" s="140"/>
      <c r="BJD57" s="140"/>
      <c r="BJE57" s="144"/>
      <c r="BJF57" s="141"/>
      <c r="BJG57" s="140"/>
      <c r="BJH57" s="425"/>
      <c r="BJI57" s="425"/>
      <c r="BJJ57" s="425"/>
      <c r="BJK57" s="140"/>
      <c r="BJL57" s="140"/>
      <c r="BJM57" s="144"/>
      <c r="BJN57" s="141"/>
      <c r="BJO57" s="140"/>
      <c r="BJP57" s="425"/>
      <c r="BJQ57" s="425"/>
      <c r="BJR57" s="425"/>
      <c r="BJS57" s="140"/>
      <c r="BJT57" s="140"/>
      <c r="BJU57" s="144"/>
      <c r="BJV57" s="141"/>
      <c r="BJW57" s="140"/>
      <c r="BJX57" s="425"/>
      <c r="BJY57" s="425"/>
      <c r="BJZ57" s="425"/>
      <c r="BKA57" s="140"/>
      <c r="BKB57" s="140"/>
      <c r="BKC57" s="144"/>
      <c r="BKD57" s="141"/>
      <c r="BKE57" s="140"/>
      <c r="BKF57" s="425"/>
      <c r="BKG57" s="425"/>
      <c r="BKH57" s="425"/>
      <c r="BKI57" s="140"/>
      <c r="BKJ57" s="140"/>
      <c r="BKK57" s="144"/>
      <c r="BKL57" s="141"/>
      <c r="BKM57" s="140"/>
      <c r="BKN57" s="425"/>
      <c r="BKO57" s="425"/>
      <c r="BKP57" s="425"/>
      <c r="BKQ57" s="140"/>
      <c r="BKR57" s="140"/>
      <c r="BKS57" s="144"/>
      <c r="BKT57" s="141"/>
      <c r="BKU57" s="140"/>
      <c r="BKV57" s="425"/>
      <c r="BKW57" s="425"/>
      <c r="BKX57" s="425"/>
      <c r="BKY57" s="140"/>
      <c r="BKZ57" s="140"/>
      <c r="BLA57" s="144"/>
      <c r="BLB57" s="141"/>
      <c r="BLC57" s="140"/>
      <c r="BLD57" s="425"/>
      <c r="BLE57" s="425"/>
      <c r="BLF57" s="425"/>
      <c r="BLG57" s="140"/>
      <c r="BLH57" s="140"/>
      <c r="BLI57" s="144"/>
      <c r="BLJ57" s="141"/>
      <c r="BLK57" s="140"/>
      <c r="BLL57" s="425"/>
      <c r="BLM57" s="425"/>
      <c r="BLN57" s="425"/>
      <c r="BLO57" s="140"/>
      <c r="BLP57" s="140"/>
      <c r="BLQ57" s="144"/>
      <c r="BLR57" s="141"/>
      <c r="BLS57" s="140"/>
      <c r="BLT57" s="425"/>
      <c r="BLU57" s="425"/>
      <c r="BLV57" s="425"/>
      <c r="BLW57" s="140"/>
      <c r="BLX57" s="140"/>
      <c r="BLY57" s="144"/>
      <c r="BLZ57" s="141"/>
      <c r="BMA57" s="140"/>
      <c r="BMB57" s="425"/>
      <c r="BMC57" s="425"/>
      <c r="BMD57" s="425"/>
      <c r="BME57" s="140"/>
      <c r="BMF57" s="140"/>
      <c r="BMG57" s="144"/>
      <c r="BMH57" s="141"/>
      <c r="BMI57" s="140"/>
      <c r="BMJ57" s="425"/>
      <c r="BMK57" s="425"/>
      <c r="BML57" s="425"/>
      <c r="BMM57" s="140"/>
      <c r="BMN57" s="140"/>
      <c r="BMO57" s="144"/>
      <c r="BMP57" s="141"/>
      <c r="BMQ57" s="140"/>
      <c r="BMR57" s="425"/>
      <c r="BMS57" s="425"/>
      <c r="BMT57" s="425"/>
      <c r="BMU57" s="140"/>
      <c r="BMV57" s="140"/>
      <c r="BMW57" s="144"/>
      <c r="BMX57" s="141"/>
      <c r="BMY57" s="140"/>
      <c r="BMZ57" s="425"/>
      <c r="BNA57" s="425"/>
      <c r="BNB57" s="425"/>
      <c r="BNC57" s="140"/>
      <c r="BND57" s="140"/>
      <c r="BNE57" s="144"/>
      <c r="BNF57" s="141"/>
      <c r="BNG57" s="140"/>
      <c r="BNH57" s="425"/>
      <c r="BNI57" s="425"/>
      <c r="BNJ57" s="425"/>
      <c r="BNK57" s="140"/>
      <c r="BNL57" s="140"/>
      <c r="BNM57" s="144"/>
      <c r="BNN57" s="141"/>
      <c r="BNO57" s="140"/>
      <c r="BNP57" s="425"/>
      <c r="BNQ57" s="425"/>
      <c r="BNR57" s="425"/>
      <c r="BNS57" s="140"/>
      <c r="BNT57" s="140"/>
      <c r="BNU57" s="144"/>
      <c r="BNV57" s="141"/>
      <c r="BNW57" s="140"/>
      <c r="BNX57" s="425"/>
      <c r="BNY57" s="425"/>
      <c r="BNZ57" s="425"/>
      <c r="BOA57" s="140"/>
      <c r="BOB57" s="140"/>
      <c r="BOC57" s="144"/>
      <c r="BOD57" s="141"/>
      <c r="BOE57" s="140"/>
      <c r="BOF57" s="425"/>
      <c r="BOG57" s="425"/>
      <c r="BOH57" s="425"/>
      <c r="BOI57" s="140"/>
      <c r="BOJ57" s="140"/>
      <c r="BOK57" s="144"/>
      <c r="BOL57" s="141"/>
      <c r="BOM57" s="140"/>
      <c r="BON57" s="425"/>
      <c r="BOO57" s="425"/>
      <c r="BOP57" s="425"/>
      <c r="BOQ57" s="140"/>
      <c r="BOR57" s="140"/>
      <c r="BOS57" s="144"/>
      <c r="BOT57" s="141"/>
      <c r="BOU57" s="140"/>
      <c r="BOV57" s="425"/>
      <c r="BOW57" s="425"/>
      <c r="BOX57" s="425"/>
      <c r="BOY57" s="140"/>
      <c r="BOZ57" s="140"/>
      <c r="BPA57" s="144"/>
      <c r="BPB57" s="141"/>
      <c r="BPC57" s="140"/>
      <c r="BPD57" s="425"/>
      <c r="BPE57" s="425"/>
      <c r="BPF57" s="425"/>
      <c r="BPG57" s="140"/>
      <c r="BPH57" s="140"/>
      <c r="BPI57" s="144"/>
      <c r="BPJ57" s="141"/>
      <c r="BPK57" s="140"/>
      <c r="BPL57" s="425"/>
      <c r="BPM57" s="425"/>
      <c r="BPN57" s="425"/>
      <c r="BPO57" s="140"/>
      <c r="BPP57" s="140"/>
      <c r="BPQ57" s="144"/>
      <c r="BPR57" s="141"/>
      <c r="BPS57" s="140"/>
      <c r="BPT57" s="425"/>
      <c r="BPU57" s="425"/>
      <c r="BPV57" s="425"/>
      <c r="BPW57" s="140"/>
      <c r="BPX57" s="140"/>
      <c r="BPY57" s="144"/>
      <c r="BPZ57" s="141"/>
      <c r="BQA57" s="140"/>
      <c r="BQB57" s="425"/>
      <c r="BQC57" s="425"/>
      <c r="BQD57" s="425"/>
      <c r="BQE57" s="140"/>
      <c r="BQF57" s="140"/>
      <c r="BQG57" s="144"/>
      <c r="BQH57" s="141"/>
      <c r="BQI57" s="140"/>
      <c r="BQJ57" s="425"/>
      <c r="BQK57" s="425"/>
      <c r="BQL57" s="425"/>
      <c r="BQM57" s="140"/>
      <c r="BQN57" s="140"/>
      <c r="BQO57" s="144"/>
      <c r="BQP57" s="141"/>
      <c r="BQQ57" s="140"/>
      <c r="BQR57" s="425"/>
      <c r="BQS57" s="425"/>
      <c r="BQT57" s="425"/>
      <c r="BQU57" s="140"/>
      <c r="BQV57" s="140"/>
      <c r="BQW57" s="144"/>
      <c r="BQX57" s="141"/>
      <c r="BQY57" s="140"/>
      <c r="BQZ57" s="425"/>
      <c r="BRA57" s="425"/>
      <c r="BRB57" s="425"/>
      <c r="BRC57" s="140"/>
      <c r="BRD57" s="140"/>
      <c r="BRE57" s="144"/>
      <c r="BRF57" s="141"/>
      <c r="BRG57" s="140"/>
      <c r="BRH57" s="425"/>
      <c r="BRI57" s="425"/>
      <c r="BRJ57" s="425"/>
      <c r="BRK57" s="140"/>
      <c r="BRL57" s="140"/>
      <c r="BRM57" s="144"/>
      <c r="BRN57" s="141"/>
      <c r="BRO57" s="140"/>
      <c r="BRP57" s="425"/>
      <c r="BRQ57" s="425"/>
      <c r="BRR57" s="425"/>
      <c r="BRS57" s="140"/>
      <c r="BRT57" s="140"/>
      <c r="BRU57" s="144"/>
      <c r="BRV57" s="141"/>
      <c r="BRW57" s="140"/>
      <c r="BRX57" s="425"/>
      <c r="BRY57" s="425"/>
      <c r="BRZ57" s="425"/>
      <c r="BSA57" s="140"/>
      <c r="BSB57" s="140"/>
      <c r="BSC57" s="144"/>
      <c r="BSD57" s="141"/>
      <c r="BSE57" s="140"/>
      <c r="BSF57" s="425"/>
      <c r="BSG57" s="425"/>
      <c r="BSH57" s="425"/>
      <c r="BSI57" s="140"/>
      <c r="BSJ57" s="140"/>
      <c r="BSK57" s="144"/>
      <c r="BSL57" s="141"/>
      <c r="BSM57" s="140"/>
      <c r="BSN57" s="425"/>
      <c r="BSO57" s="425"/>
      <c r="BSP57" s="425"/>
      <c r="BSQ57" s="140"/>
      <c r="BSR57" s="140"/>
      <c r="BSS57" s="144"/>
      <c r="BST57" s="141"/>
      <c r="BSU57" s="140"/>
      <c r="BSV57" s="425"/>
      <c r="BSW57" s="425"/>
      <c r="BSX57" s="425"/>
      <c r="BSY57" s="140"/>
      <c r="BSZ57" s="140"/>
      <c r="BTA57" s="144"/>
      <c r="BTB57" s="141"/>
      <c r="BTC57" s="140"/>
      <c r="BTD57" s="425"/>
      <c r="BTE57" s="425"/>
      <c r="BTF57" s="425"/>
      <c r="BTG57" s="140"/>
      <c r="BTH57" s="140"/>
      <c r="BTI57" s="144"/>
      <c r="BTJ57" s="141"/>
      <c r="BTK57" s="140"/>
      <c r="BTL57" s="425"/>
      <c r="BTM57" s="425"/>
      <c r="BTN57" s="425"/>
      <c r="BTO57" s="140"/>
      <c r="BTP57" s="140"/>
      <c r="BTQ57" s="144"/>
      <c r="BTR57" s="141"/>
      <c r="BTS57" s="140"/>
      <c r="BTT57" s="425"/>
      <c r="BTU57" s="425"/>
      <c r="BTV57" s="425"/>
      <c r="BTW57" s="140"/>
      <c r="BTX57" s="140"/>
      <c r="BTY57" s="144"/>
      <c r="BTZ57" s="141"/>
      <c r="BUA57" s="140"/>
      <c r="BUB57" s="425"/>
      <c r="BUC57" s="425"/>
      <c r="BUD57" s="425"/>
      <c r="BUE57" s="140"/>
      <c r="BUF57" s="140"/>
      <c r="BUG57" s="144"/>
      <c r="BUH57" s="141"/>
      <c r="BUI57" s="140"/>
      <c r="BUJ57" s="425"/>
      <c r="BUK57" s="425"/>
      <c r="BUL57" s="425"/>
      <c r="BUM57" s="140"/>
      <c r="BUN57" s="140"/>
      <c r="BUO57" s="144"/>
      <c r="BUP57" s="141"/>
      <c r="BUQ57" s="140"/>
      <c r="BUR57" s="425"/>
      <c r="BUS57" s="425"/>
      <c r="BUT57" s="425"/>
      <c r="BUU57" s="140"/>
      <c r="BUV57" s="140"/>
      <c r="BUW57" s="144"/>
      <c r="BUX57" s="141"/>
      <c r="BUY57" s="140"/>
      <c r="BUZ57" s="425"/>
      <c r="BVA57" s="425"/>
      <c r="BVB57" s="425"/>
      <c r="BVC57" s="140"/>
      <c r="BVD57" s="140"/>
      <c r="BVE57" s="144"/>
      <c r="BVF57" s="141"/>
      <c r="BVG57" s="140"/>
      <c r="BVH57" s="425"/>
      <c r="BVI57" s="425"/>
      <c r="BVJ57" s="425"/>
      <c r="BVK57" s="140"/>
      <c r="BVL57" s="140"/>
      <c r="BVM57" s="144"/>
      <c r="BVN57" s="141"/>
      <c r="BVO57" s="140"/>
      <c r="BVP57" s="425"/>
      <c r="BVQ57" s="425"/>
      <c r="BVR57" s="425"/>
      <c r="BVS57" s="140"/>
      <c r="BVT57" s="140"/>
      <c r="BVU57" s="144"/>
      <c r="BVV57" s="141"/>
      <c r="BVW57" s="140"/>
      <c r="BVX57" s="425"/>
      <c r="BVY57" s="425"/>
      <c r="BVZ57" s="425"/>
      <c r="BWA57" s="140"/>
      <c r="BWB57" s="140"/>
      <c r="BWC57" s="144"/>
      <c r="BWD57" s="141"/>
      <c r="BWE57" s="140"/>
      <c r="BWF57" s="425"/>
      <c r="BWG57" s="425"/>
      <c r="BWH57" s="425"/>
      <c r="BWI57" s="140"/>
      <c r="BWJ57" s="140"/>
      <c r="BWK57" s="144"/>
      <c r="BWL57" s="141"/>
      <c r="BWM57" s="140"/>
      <c r="BWN57" s="425"/>
      <c r="BWO57" s="425"/>
      <c r="BWP57" s="425"/>
      <c r="BWQ57" s="140"/>
      <c r="BWR57" s="140"/>
      <c r="BWS57" s="144"/>
      <c r="BWT57" s="141"/>
      <c r="BWU57" s="140"/>
      <c r="BWV57" s="425"/>
      <c r="BWW57" s="425"/>
      <c r="BWX57" s="425"/>
      <c r="BWY57" s="140"/>
      <c r="BWZ57" s="140"/>
      <c r="BXA57" s="144"/>
      <c r="BXB57" s="141"/>
      <c r="BXC57" s="140"/>
      <c r="BXD57" s="425"/>
      <c r="BXE57" s="425"/>
      <c r="BXF57" s="425"/>
      <c r="BXG57" s="140"/>
      <c r="BXH57" s="140"/>
      <c r="BXI57" s="144"/>
      <c r="BXJ57" s="141"/>
      <c r="BXK57" s="140"/>
      <c r="BXL57" s="425"/>
      <c r="BXM57" s="425"/>
      <c r="BXN57" s="425"/>
      <c r="BXO57" s="140"/>
      <c r="BXP57" s="140"/>
      <c r="BXQ57" s="144"/>
      <c r="BXR57" s="141"/>
      <c r="BXS57" s="140"/>
      <c r="BXT57" s="425"/>
      <c r="BXU57" s="425"/>
      <c r="BXV57" s="425"/>
      <c r="BXW57" s="140"/>
      <c r="BXX57" s="140"/>
      <c r="BXY57" s="144"/>
      <c r="BXZ57" s="141"/>
      <c r="BYA57" s="140"/>
      <c r="BYB57" s="425"/>
      <c r="BYC57" s="425"/>
      <c r="BYD57" s="425"/>
      <c r="BYE57" s="140"/>
      <c r="BYF57" s="140"/>
      <c r="BYG57" s="144"/>
      <c r="BYH57" s="141"/>
      <c r="BYI57" s="140"/>
      <c r="BYJ57" s="425"/>
      <c r="BYK57" s="425"/>
      <c r="BYL57" s="425"/>
      <c r="BYM57" s="140"/>
      <c r="BYN57" s="140"/>
      <c r="BYO57" s="144"/>
      <c r="BYP57" s="141"/>
      <c r="BYQ57" s="140"/>
      <c r="BYR57" s="425"/>
      <c r="BYS57" s="425"/>
      <c r="BYT57" s="425"/>
      <c r="BYU57" s="140"/>
      <c r="BYV57" s="140"/>
      <c r="BYW57" s="144"/>
      <c r="BYX57" s="141"/>
      <c r="BYY57" s="140"/>
      <c r="BYZ57" s="425"/>
      <c r="BZA57" s="425"/>
      <c r="BZB57" s="425"/>
      <c r="BZC57" s="140"/>
      <c r="BZD57" s="140"/>
      <c r="BZE57" s="144"/>
      <c r="BZF57" s="141"/>
      <c r="BZG57" s="140"/>
      <c r="BZH57" s="425"/>
      <c r="BZI57" s="425"/>
      <c r="BZJ57" s="425"/>
      <c r="BZK57" s="140"/>
      <c r="BZL57" s="140"/>
      <c r="BZM57" s="144"/>
      <c r="BZN57" s="141"/>
      <c r="BZO57" s="140"/>
      <c r="BZP57" s="425"/>
      <c r="BZQ57" s="425"/>
      <c r="BZR57" s="425"/>
      <c r="BZS57" s="140"/>
      <c r="BZT57" s="140"/>
      <c r="BZU57" s="144"/>
      <c r="BZV57" s="141"/>
      <c r="BZW57" s="140"/>
      <c r="BZX57" s="425"/>
      <c r="BZY57" s="425"/>
      <c r="BZZ57" s="425"/>
      <c r="CAA57" s="140"/>
      <c r="CAB57" s="140"/>
      <c r="CAC57" s="144"/>
      <c r="CAD57" s="141"/>
      <c r="CAE57" s="140"/>
      <c r="CAF57" s="425"/>
      <c r="CAG57" s="425"/>
      <c r="CAH57" s="425"/>
      <c r="CAI57" s="140"/>
      <c r="CAJ57" s="140"/>
      <c r="CAK57" s="144"/>
      <c r="CAL57" s="141"/>
      <c r="CAM57" s="140"/>
      <c r="CAN57" s="425"/>
      <c r="CAO57" s="425"/>
      <c r="CAP57" s="425"/>
      <c r="CAQ57" s="140"/>
      <c r="CAR57" s="140"/>
      <c r="CAS57" s="144"/>
      <c r="CAT57" s="141"/>
      <c r="CAU57" s="140"/>
      <c r="CAV57" s="425"/>
      <c r="CAW57" s="425"/>
      <c r="CAX57" s="425"/>
      <c r="CAY57" s="140"/>
      <c r="CAZ57" s="140"/>
      <c r="CBA57" s="144"/>
      <c r="CBB57" s="141"/>
      <c r="CBC57" s="140"/>
      <c r="CBD57" s="425"/>
      <c r="CBE57" s="425"/>
      <c r="CBF57" s="425"/>
      <c r="CBG57" s="140"/>
      <c r="CBH57" s="140"/>
      <c r="CBI57" s="144"/>
      <c r="CBJ57" s="141"/>
      <c r="CBK57" s="140"/>
      <c r="CBL57" s="425"/>
      <c r="CBM57" s="425"/>
      <c r="CBN57" s="425"/>
      <c r="CBO57" s="140"/>
      <c r="CBP57" s="140"/>
      <c r="CBQ57" s="144"/>
      <c r="CBR57" s="141"/>
      <c r="CBS57" s="140"/>
      <c r="CBT57" s="425"/>
      <c r="CBU57" s="425"/>
      <c r="CBV57" s="425"/>
      <c r="CBW57" s="140"/>
      <c r="CBX57" s="140"/>
      <c r="CBY57" s="144"/>
      <c r="CBZ57" s="141"/>
      <c r="CCA57" s="140"/>
      <c r="CCB57" s="425"/>
      <c r="CCC57" s="425"/>
      <c r="CCD57" s="425"/>
      <c r="CCE57" s="140"/>
      <c r="CCF57" s="140"/>
      <c r="CCG57" s="144"/>
      <c r="CCH57" s="141"/>
      <c r="CCI57" s="140"/>
      <c r="CCJ57" s="425"/>
      <c r="CCK57" s="425"/>
      <c r="CCL57" s="425"/>
      <c r="CCM57" s="140"/>
      <c r="CCN57" s="140"/>
      <c r="CCO57" s="144"/>
      <c r="CCP57" s="141"/>
      <c r="CCQ57" s="140"/>
      <c r="CCR57" s="425"/>
      <c r="CCS57" s="425"/>
      <c r="CCT57" s="425"/>
      <c r="CCU57" s="140"/>
      <c r="CCV57" s="140"/>
      <c r="CCW57" s="144"/>
      <c r="CCX57" s="141"/>
      <c r="CCY57" s="140"/>
      <c r="CCZ57" s="425"/>
      <c r="CDA57" s="425"/>
      <c r="CDB57" s="425"/>
      <c r="CDC57" s="140"/>
      <c r="CDD57" s="140"/>
      <c r="CDE57" s="144"/>
      <c r="CDF57" s="141"/>
      <c r="CDG57" s="140"/>
      <c r="CDH57" s="425"/>
      <c r="CDI57" s="425"/>
      <c r="CDJ57" s="425"/>
      <c r="CDK57" s="140"/>
      <c r="CDL57" s="140"/>
      <c r="CDM57" s="144"/>
      <c r="CDN57" s="141"/>
      <c r="CDO57" s="140"/>
      <c r="CDP57" s="425"/>
      <c r="CDQ57" s="425"/>
      <c r="CDR57" s="425"/>
      <c r="CDS57" s="140"/>
      <c r="CDT57" s="140"/>
      <c r="CDU57" s="144"/>
      <c r="CDV57" s="141"/>
      <c r="CDW57" s="140"/>
      <c r="CDX57" s="425"/>
      <c r="CDY57" s="425"/>
      <c r="CDZ57" s="425"/>
      <c r="CEA57" s="140"/>
      <c r="CEB57" s="140"/>
      <c r="CEC57" s="144"/>
      <c r="CED57" s="141"/>
      <c r="CEE57" s="140"/>
      <c r="CEF57" s="425"/>
      <c r="CEG57" s="425"/>
      <c r="CEH57" s="425"/>
      <c r="CEI57" s="140"/>
      <c r="CEJ57" s="140"/>
      <c r="CEK57" s="144"/>
      <c r="CEL57" s="141"/>
      <c r="CEM57" s="140"/>
      <c r="CEN57" s="425"/>
      <c r="CEO57" s="425"/>
      <c r="CEP57" s="425"/>
      <c r="CEQ57" s="140"/>
      <c r="CER57" s="140"/>
      <c r="CES57" s="144"/>
      <c r="CET57" s="141"/>
      <c r="CEU57" s="140"/>
      <c r="CEV57" s="425"/>
      <c r="CEW57" s="425"/>
      <c r="CEX57" s="425"/>
      <c r="CEY57" s="140"/>
      <c r="CEZ57" s="140"/>
      <c r="CFA57" s="144"/>
      <c r="CFB57" s="141"/>
      <c r="CFC57" s="140"/>
      <c r="CFD57" s="425"/>
      <c r="CFE57" s="425"/>
      <c r="CFF57" s="425"/>
      <c r="CFG57" s="140"/>
      <c r="CFH57" s="140"/>
      <c r="CFI57" s="144"/>
      <c r="CFJ57" s="141"/>
      <c r="CFK57" s="140"/>
      <c r="CFL57" s="425"/>
      <c r="CFM57" s="425"/>
      <c r="CFN57" s="425"/>
      <c r="CFO57" s="140"/>
      <c r="CFP57" s="140"/>
      <c r="CFQ57" s="144"/>
      <c r="CFR57" s="141"/>
      <c r="CFS57" s="140"/>
      <c r="CFT57" s="425"/>
      <c r="CFU57" s="425"/>
      <c r="CFV57" s="425"/>
      <c r="CFW57" s="140"/>
      <c r="CFX57" s="140"/>
      <c r="CFY57" s="144"/>
      <c r="CFZ57" s="141"/>
      <c r="CGA57" s="140"/>
      <c r="CGB57" s="425"/>
      <c r="CGC57" s="425"/>
      <c r="CGD57" s="425"/>
      <c r="CGE57" s="140"/>
      <c r="CGF57" s="140"/>
      <c r="CGG57" s="144"/>
      <c r="CGH57" s="141"/>
      <c r="CGI57" s="140"/>
      <c r="CGJ57" s="425"/>
      <c r="CGK57" s="425"/>
      <c r="CGL57" s="425"/>
      <c r="CGM57" s="140"/>
      <c r="CGN57" s="140"/>
      <c r="CGO57" s="144"/>
      <c r="CGP57" s="141"/>
      <c r="CGQ57" s="140"/>
      <c r="CGR57" s="425"/>
      <c r="CGS57" s="425"/>
      <c r="CGT57" s="425"/>
      <c r="CGU57" s="140"/>
      <c r="CGV57" s="140"/>
      <c r="CGW57" s="144"/>
      <c r="CGX57" s="141"/>
      <c r="CGY57" s="140"/>
      <c r="CGZ57" s="425"/>
      <c r="CHA57" s="425"/>
      <c r="CHB57" s="425"/>
      <c r="CHC57" s="140"/>
      <c r="CHD57" s="140"/>
      <c r="CHE57" s="144"/>
      <c r="CHF57" s="141"/>
      <c r="CHG57" s="140"/>
      <c r="CHH57" s="425"/>
      <c r="CHI57" s="425"/>
      <c r="CHJ57" s="425"/>
      <c r="CHK57" s="140"/>
      <c r="CHL57" s="140"/>
      <c r="CHM57" s="144"/>
      <c r="CHN57" s="141"/>
      <c r="CHO57" s="140"/>
      <c r="CHP57" s="425"/>
      <c r="CHQ57" s="425"/>
      <c r="CHR57" s="425"/>
      <c r="CHS57" s="140"/>
      <c r="CHT57" s="140"/>
      <c r="CHU57" s="144"/>
      <c r="CHV57" s="141"/>
      <c r="CHW57" s="140"/>
      <c r="CHX57" s="425"/>
      <c r="CHY57" s="425"/>
      <c r="CHZ57" s="425"/>
      <c r="CIA57" s="140"/>
      <c r="CIB57" s="140"/>
      <c r="CIC57" s="144"/>
      <c r="CID57" s="141"/>
      <c r="CIE57" s="140"/>
      <c r="CIF57" s="425"/>
      <c r="CIG57" s="425"/>
      <c r="CIH57" s="425"/>
      <c r="CII57" s="140"/>
      <c r="CIJ57" s="140"/>
      <c r="CIK57" s="144"/>
      <c r="CIL57" s="141"/>
      <c r="CIM57" s="140"/>
      <c r="CIN57" s="425"/>
      <c r="CIO57" s="425"/>
      <c r="CIP57" s="425"/>
      <c r="CIQ57" s="140"/>
      <c r="CIR57" s="140"/>
      <c r="CIS57" s="144"/>
      <c r="CIT57" s="141"/>
      <c r="CIU57" s="140"/>
      <c r="CIV57" s="425"/>
      <c r="CIW57" s="425"/>
      <c r="CIX57" s="425"/>
      <c r="CIY57" s="140"/>
      <c r="CIZ57" s="140"/>
      <c r="CJA57" s="144"/>
      <c r="CJB57" s="141"/>
      <c r="CJC57" s="140"/>
      <c r="CJD57" s="425"/>
      <c r="CJE57" s="425"/>
      <c r="CJF57" s="425"/>
      <c r="CJG57" s="140"/>
      <c r="CJH57" s="140"/>
      <c r="CJI57" s="144"/>
      <c r="CJJ57" s="141"/>
      <c r="CJK57" s="140"/>
      <c r="CJL57" s="425"/>
      <c r="CJM57" s="425"/>
      <c r="CJN57" s="425"/>
      <c r="CJO57" s="140"/>
      <c r="CJP57" s="140"/>
      <c r="CJQ57" s="144"/>
      <c r="CJR57" s="141"/>
      <c r="CJS57" s="140"/>
      <c r="CJT57" s="425"/>
      <c r="CJU57" s="425"/>
      <c r="CJV57" s="425"/>
      <c r="CJW57" s="140"/>
      <c r="CJX57" s="140"/>
      <c r="CJY57" s="144"/>
      <c r="CJZ57" s="141"/>
      <c r="CKA57" s="140"/>
      <c r="CKB57" s="425"/>
      <c r="CKC57" s="425"/>
      <c r="CKD57" s="425"/>
      <c r="CKE57" s="140"/>
      <c r="CKF57" s="140"/>
      <c r="CKG57" s="144"/>
      <c r="CKH57" s="141"/>
      <c r="CKI57" s="140"/>
      <c r="CKJ57" s="425"/>
      <c r="CKK57" s="425"/>
      <c r="CKL57" s="425"/>
      <c r="CKM57" s="140"/>
      <c r="CKN57" s="140"/>
      <c r="CKO57" s="144"/>
      <c r="CKP57" s="141"/>
      <c r="CKQ57" s="140"/>
      <c r="CKR57" s="425"/>
      <c r="CKS57" s="425"/>
      <c r="CKT57" s="425"/>
      <c r="CKU57" s="140"/>
      <c r="CKV57" s="140"/>
      <c r="CKW57" s="144"/>
      <c r="CKX57" s="141"/>
      <c r="CKY57" s="140"/>
      <c r="CKZ57" s="425"/>
      <c r="CLA57" s="425"/>
      <c r="CLB57" s="425"/>
      <c r="CLC57" s="140"/>
      <c r="CLD57" s="140"/>
      <c r="CLE57" s="144"/>
      <c r="CLF57" s="141"/>
      <c r="CLG57" s="140"/>
      <c r="CLH57" s="425"/>
      <c r="CLI57" s="425"/>
      <c r="CLJ57" s="425"/>
      <c r="CLK57" s="140"/>
      <c r="CLL57" s="140"/>
      <c r="CLM57" s="144"/>
      <c r="CLN57" s="141"/>
      <c r="CLO57" s="140"/>
      <c r="CLP57" s="425"/>
      <c r="CLQ57" s="425"/>
      <c r="CLR57" s="425"/>
      <c r="CLS57" s="140"/>
      <c r="CLT57" s="140"/>
      <c r="CLU57" s="144"/>
      <c r="CLV57" s="141"/>
      <c r="CLW57" s="140"/>
      <c r="CLX57" s="425"/>
      <c r="CLY57" s="425"/>
      <c r="CLZ57" s="425"/>
      <c r="CMA57" s="140"/>
      <c r="CMB57" s="140"/>
      <c r="CMC57" s="144"/>
      <c r="CMD57" s="141"/>
      <c r="CME57" s="140"/>
      <c r="CMF57" s="425"/>
      <c r="CMG57" s="425"/>
      <c r="CMH57" s="425"/>
      <c r="CMI57" s="140"/>
      <c r="CMJ57" s="140"/>
      <c r="CMK57" s="144"/>
      <c r="CML57" s="141"/>
      <c r="CMM57" s="140"/>
      <c r="CMN57" s="425"/>
      <c r="CMO57" s="425"/>
      <c r="CMP57" s="425"/>
      <c r="CMQ57" s="140"/>
      <c r="CMR57" s="140"/>
      <c r="CMS57" s="144"/>
      <c r="CMT57" s="141"/>
      <c r="CMU57" s="140"/>
      <c r="CMV57" s="425"/>
      <c r="CMW57" s="425"/>
      <c r="CMX57" s="425"/>
      <c r="CMY57" s="140"/>
      <c r="CMZ57" s="140"/>
      <c r="CNA57" s="144"/>
      <c r="CNB57" s="141"/>
      <c r="CNC57" s="140"/>
      <c r="CND57" s="425"/>
      <c r="CNE57" s="425"/>
      <c r="CNF57" s="425"/>
      <c r="CNG57" s="140"/>
      <c r="CNH57" s="140"/>
      <c r="CNI57" s="144"/>
      <c r="CNJ57" s="141"/>
      <c r="CNK57" s="140"/>
      <c r="CNL57" s="425"/>
      <c r="CNM57" s="425"/>
      <c r="CNN57" s="425"/>
      <c r="CNO57" s="140"/>
      <c r="CNP57" s="140"/>
      <c r="CNQ57" s="144"/>
      <c r="CNR57" s="141"/>
      <c r="CNS57" s="140"/>
      <c r="CNT57" s="425"/>
      <c r="CNU57" s="425"/>
      <c r="CNV57" s="425"/>
      <c r="CNW57" s="140"/>
      <c r="CNX57" s="140"/>
      <c r="CNY57" s="144"/>
      <c r="CNZ57" s="141"/>
      <c r="COA57" s="140"/>
      <c r="COB57" s="425"/>
      <c r="COC57" s="425"/>
      <c r="COD57" s="425"/>
      <c r="COE57" s="140"/>
      <c r="COF57" s="140"/>
      <c r="COG57" s="144"/>
      <c r="COH57" s="141"/>
      <c r="COI57" s="140"/>
      <c r="COJ57" s="425"/>
      <c r="COK57" s="425"/>
      <c r="COL57" s="425"/>
      <c r="COM57" s="140"/>
      <c r="CON57" s="140"/>
      <c r="COO57" s="144"/>
      <c r="COP57" s="141"/>
      <c r="COQ57" s="140"/>
      <c r="COR57" s="425"/>
      <c r="COS57" s="425"/>
      <c r="COT57" s="425"/>
      <c r="COU57" s="140"/>
      <c r="COV57" s="140"/>
      <c r="COW57" s="144"/>
      <c r="COX57" s="141"/>
      <c r="COY57" s="140"/>
      <c r="COZ57" s="425"/>
      <c r="CPA57" s="425"/>
      <c r="CPB57" s="425"/>
      <c r="CPC57" s="140"/>
      <c r="CPD57" s="140"/>
      <c r="CPE57" s="144"/>
      <c r="CPF57" s="141"/>
      <c r="CPG57" s="140"/>
      <c r="CPH57" s="425"/>
      <c r="CPI57" s="425"/>
      <c r="CPJ57" s="425"/>
      <c r="CPK57" s="140"/>
      <c r="CPL57" s="140"/>
      <c r="CPM57" s="144"/>
      <c r="CPN57" s="141"/>
      <c r="CPO57" s="140"/>
      <c r="CPP57" s="425"/>
      <c r="CPQ57" s="425"/>
      <c r="CPR57" s="425"/>
      <c r="CPS57" s="140"/>
      <c r="CPT57" s="140"/>
      <c r="CPU57" s="144"/>
      <c r="CPV57" s="141"/>
      <c r="CPW57" s="140"/>
      <c r="CPX57" s="425"/>
      <c r="CPY57" s="425"/>
      <c r="CPZ57" s="425"/>
      <c r="CQA57" s="140"/>
      <c r="CQB57" s="140"/>
      <c r="CQC57" s="144"/>
      <c r="CQD57" s="141"/>
      <c r="CQE57" s="140"/>
      <c r="CQF57" s="425"/>
      <c r="CQG57" s="425"/>
      <c r="CQH57" s="425"/>
      <c r="CQI57" s="140"/>
      <c r="CQJ57" s="140"/>
      <c r="CQK57" s="144"/>
      <c r="CQL57" s="141"/>
      <c r="CQM57" s="140"/>
      <c r="CQN57" s="425"/>
      <c r="CQO57" s="425"/>
      <c r="CQP57" s="425"/>
      <c r="CQQ57" s="140"/>
      <c r="CQR57" s="140"/>
      <c r="CQS57" s="144"/>
      <c r="CQT57" s="141"/>
      <c r="CQU57" s="140"/>
      <c r="CQV57" s="425"/>
      <c r="CQW57" s="425"/>
      <c r="CQX57" s="425"/>
      <c r="CQY57" s="140"/>
      <c r="CQZ57" s="140"/>
      <c r="CRA57" s="144"/>
      <c r="CRB57" s="141"/>
      <c r="CRC57" s="140"/>
      <c r="CRD57" s="425"/>
      <c r="CRE57" s="425"/>
      <c r="CRF57" s="425"/>
      <c r="CRG57" s="140"/>
      <c r="CRH57" s="140"/>
      <c r="CRI57" s="144"/>
      <c r="CRJ57" s="141"/>
      <c r="CRK57" s="140"/>
      <c r="CRL57" s="425"/>
      <c r="CRM57" s="425"/>
      <c r="CRN57" s="425"/>
      <c r="CRO57" s="140"/>
      <c r="CRP57" s="140"/>
      <c r="CRQ57" s="144"/>
      <c r="CRR57" s="141"/>
      <c r="CRS57" s="140"/>
      <c r="CRT57" s="425"/>
      <c r="CRU57" s="425"/>
      <c r="CRV57" s="425"/>
      <c r="CRW57" s="140"/>
      <c r="CRX57" s="140"/>
      <c r="CRY57" s="144"/>
      <c r="CRZ57" s="141"/>
      <c r="CSA57" s="140"/>
      <c r="CSB57" s="425"/>
      <c r="CSC57" s="425"/>
      <c r="CSD57" s="425"/>
      <c r="CSE57" s="140"/>
      <c r="CSF57" s="140"/>
      <c r="CSG57" s="144"/>
      <c r="CSH57" s="141"/>
      <c r="CSI57" s="140"/>
      <c r="CSJ57" s="425"/>
      <c r="CSK57" s="425"/>
      <c r="CSL57" s="425"/>
      <c r="CSM57" s="140"/>
      <c r="CSN57" s="140"/>
      <c r="CSO57" s="144"/>
      <c r="CSP57" s="141"/>
      <c r="CSQ57" s="140"/>
      <c r="CSR57" s="425"/>
      <c r="CSS57" s="425"/>
      <c r="CST57" s="425"/>
      <c r="CSU57" s="140"/>
      <c r="CSV57" s="140"/>
      <c r="CSW57" s="144"/>
      <c r="CSX57" s="141"/>
      <c r="CSY57" s="140"/>
      <c r="CSZ57" s="425"/>
      <c r="CTA57" s="425"/>
      <c r="CTB57" s="425"/>
      <c r="CTC57" s="140"/>
      <c r="CTD57" s="140"/>
      <c r="CTE57" s="144"/>
      <c r="CTF57" s="141"/>
      <c r="CTG57" s="140"/>
      <c r="CTH57" s="425"/>
      <c r="CTI57" s="425"/>
      <c r="CTJ57" s="425"/>
      <c r="CTK57" s="140"/>
      <c r="CTL57" s="140"/>
      <c r="CTM57" s="144"/>
      <c r="CTN57" s="141"/>
      <c r="CTO57" s="140"/>
      <c r="CTP57" s="425"/>
      <c r="CTQ57" s="425"/>
      <c r="CTR57" s="425"/>
      <c r="CTS57" s="140"/>
      <c r="CTT57" s="140"/>
      <c r="CTU57" s="144"/>
      <c r="CTV57" s="141"/>
      <c r="CTW57" s="140"/>
      <c r="CTX57" s="425"/>
      <c r="CTY57" s="425"/>
      <c r="CTZ57" s="425"/>
      <c r="CUA57" s="140"/>
      <c r="CUB57" s="140"/>
      <c r="CUC57" s="144"/>
      <c r="CUD57" s="141"/>
      <c r="CUE57" s="140"/>
      <c r="CUF57" s="425"/>
      <c r="CUG57" s="425"/>
      <c r="CUH57" s="425"/>
      <c r="CUI57" s="140"/>
      <c r="CUJ57" s="140"/>
      <c r="CUK57" s="144"/>
      <c r="CUL57" s="141"/>
      <c r="CUM57" s="140"/>
      <c r="CUN57" s="425"/>
      <c r="CUO57" s="425"/>
      <c r="CUP57" s="425"/>
      <c r="CUQ57" s="140"/>
      <c r="CUR57" s="140"/>
      <c r="CUS57" s="144"/>
      <c r="CUT57" s="141"/>
      <c r="CUU57" s="140"/>
      <c r="CUV57" s="425"/>
      <c r="CUW57" s="425"/>
      <c r="CUX57" s="425"/>
      <c r="CUY57" s="140"/>
      <c r="CUZ57" s="140"/>
      <c r="CVA57" s="144"/>
      <c r="CVB57" s="141"/>
      <c r="CVC57" s="140"/>
      <c r="CVD57" s="425"/>
      <c r="CVE57" s="425"/>
      <c r="CVF57" s="425"/>
      <c r="CVG57" s="140"/>
      <c r="CVH57" s="140"/>
      <c r="CVI57" s="144"/>
      <c r="CVJ57" s="141"/>
      <c r="CVK57" s="140"/>
      <c r="CVL57" s="425"/>
      <c r="CVM57" s="425"/>
      <c r="CVN57" s="425"/>
      <c r="CVO57" s="140"/>
      <c r="CVP57" s="140"/>
      <c r="CVQ57" s="144"/>
      <c r="CVR57" s="141"/>
      <c r="CVS57" s="140"/>
      <c r="CVT57" s="425"/>
      <c r="CVU57" s="425"/>
      <c r="CVV57" s="425"/>
      <c r="CVW57" s="140"/>
      <c r="CVX57" s="140"/>
      <c r="CVY57" s="144"/>
      <c r="CVZ57" s="141"/>
      <c r="CWA57" s="140"/>
      <c r="CWB57" s="425"/>
      <c r="CWC57" s="425"/>
      <c r="CWD57" s="425"/>
      <c r="CWE57" s="140"/>
      <c r="CWF57" s="140"/>
      <c r="CWG57" s="144"/>
      <c r="CWH57" s="141"/>
      <c r="CWI57" s="140"/>
      <c r="CWJ57" s="425"/>
      <c r="CWK57" s="425"/>
      <c r="CWL57" s="425"/>
      <c r="CWM57" s="140"/>
      <c r="CWN57" s="140"/>
      <c r="CWO57" s="144"/>
      <c r="CWP57" s="141"/>
      <c r="CWQ57" s="140"/>
      <c r="CWR57" s="425"/>
      <c r="CWS57" s="425"/>
      <c r="CWT57" s="425"/>
      <c r="CWU57" s="140"/>
      <c r="CWV57" s="140"/>
      <c r="CWW57" s="144"/>
      <c r="CWX57" s="141"/>
      <c r="CWY57" s="140"/>
      <c r="CWZ57" s="425"/>
      <c r="CXA57" s="425"/>
      <c r="CXB57" s="425"/>
      <c r="CXC57" s="140"/>
      <c r="CXD57" s="140"/>
      <c r="CXE57" s="144"/>
      <c r="CXF57" s="141"/>
      <c r="CXG57" s="140"/>
      <c r="CXH57" s="425"/>
      <c r="CXI57" s="425"/>
      <c r="CXJ57" s="425"/>
      <c r="CXK57" s="140"/>
      <c r="CXL57" s="140"/>
      <c r="CXM57" s="144"/>
      <c r="CXN57" s="141"/>
      <c r="CXO57" s="140"/>
      <c r="CXP57" s="425"/>
      <c r="CXQ57" s="425"/>
      <c r="CXR57" s="425"/>
      <c r="CXS57" s="140"/>
      <c r="CXT57" s="140"/>
      <c r="CXU57" s="144"/>
      <c r="CXV57" s="141"/>
      <c r="CXW57" s="140"/>
      <c r="CXX57" s="425"/>
      <c r="CXY57" s="425"/>
      <c r="CXZ57" s="425"/>
      <c r="CYA57" s="140"/>
      <c r="CYB57" s="140"/>
      <c r="CYC57" s="144"/>
      <c r="CYD57" s="141"/>
      <c r="CYE57" s="140"/>
      <c r="CYF57" s="425"/>
      <c r="CYG57" s="425"/>
      <c r="CYH57" s="425"/>
      <c r="CYI57" s="140"/>
      <c r="CYJ57" s="140"/>
      <c r="CYK57" s="144"/>
      <c r="CYL57" s="141"/>
      <c r="CYM57" s="140"/>
      <c r="CYN57" s="425"/>
      <c r="CYO57" s="425"/>
      <c r="CYP57" s="425"/>
      <c r="CYQ57" s="140"/>
      <c r="CYR57" s="140"/>
      <c r="CYS57" s="144"/>
      <c r="CYT57" s="141"/>
      <c r="CYU57" s="140"/>
      <c r="CYV57" s="425"/>
      <c r="CYW57" s="425"/>
      <c r="CYX57" s="425"/>
      <c r="CYY57" s="140"/>
      <c r="CYZ57" s="140"/>
      <c r="CZA57" s="144"/>
      <c r="CZB57" s="141"/>
      <c r="CZC57" s="140"/>
      <c r="CZD57" s="425"/>
      <c r="CZE57" s="425"/>
      <c r="CZF57" s="425"/>
      <c r="CZG57" s="140"/>
      <c r="CZH57" s="140"/>
      <c r="CZI57" s="144"/>
      <c r="CZJ57" s="141"/>
      <c r="CZK57" s="140"/>
      <c r="CZL57" s="425"/>
      <c r="CZM57" s="425"/>
      <c r="CZN57" s="425"/>
      <c r="CZO57" s="140"/>
      <c r="CZP57" s="140"/>
      <c r="CZQ57" s="144"/>
      <c r="CZR57" s="141"/>
      <c r="CZS57" s="140"/>
      <c r="CZT57" s="425"/>
      <c r="CZU57" s="425"/>
      <c r="CZV57" s="425"/>
      <c r="CZW57" s="140"/>
      <c r="CZX57" s="140"/>
      <c r="CZY57" s="144"/>
      <c r="CZZ57" s="141"/>
      <c r="DAA57" s="140"/>
      <c r="DAB57" s="425"/>
      <c r="DAC57" s="425"/>
      <c r="DAD57" s="425"/>
      <c r="DAE57" s="140"/>
      <c r="DAF57" s="140"/>
      <c r="DAG57" s="144"/>
      <c r="DAH57" s="141"/>
      <c r="DAI57" s="140"/>
      <c r="DAJ57" s="425"/>
      <c r="DAK57" s="425"/>
      <c r="DAL57" s="425"/>
      <c r="DAM57" s="140"/>
      <c r="DAN57" s="140"/>
      <c r="DAO57" s="144"/>
      <c r="DAP57" s="141"/>
      <c r="DAQ57" s="140"/>
      <c r="DAR57" s="425"/>
      <c r="DAS57" s="425"/>
      <c r="DAT57" s="425"/>
      <c r="DAU57" s="140"/>
      <c r="DAV57" s="140"/>
      <c r="DAW57" s="144"/>
      <c r="DAX57" s="141"/>
      <c r="DAY57" s="140"/>
      <c r="DAZ57" s="425"/>
      <c r="DBA57" s="425"/>
      <c r="DBB57" s="425"/>
      <c r="DBC57" s="140"/>
      <c r="DBD57" s="140"/>
      <c r="DBE57" s="144"/>
      <c r="DBF57" s="141"/>
      <c r="DBG57" s="140"/>
      <c r="DBH57" s="425"/>
      <c r="DBI57" s="425"/>
      <c r="DBJ57" s="425"/>
      <c r="DBK57" s="140"/>
      <c r="DBL57" s="140"/>
      <c r="DBM57" s="144"/>
      <c r="DBN57" s="141"/>
      <c r="DBO57" s="140"/>
      <c r="DBP57" s="425"/>
      <c r="DBQ57" s="425"/>
      <c r="DBR57" s="425"/>
      <c r="DBS57" s="140"/>
      <c r="DBT57" s="140"/>
      <c r="DBU57" s="144"/>
      <c r="DBV57" s="141"/>
      <c r="DBW57" s="140"/>
      <c r="DBX57" s="425"/>
      <c r="DBY57" s="425"/>
      <c r="DBZ57" s="425"/>
      <c r="DCA57" s="140"/>
      <c r="DCB57" s="140"/>
      <c r="DCC57" s="144"/>
      <c r="DCD57" s="141"/>
      <c r="DCE57" s="140"/>
      <c r="DCF57" s="425"/>
      <c r="DCG57" s="425"/>
      <c r="DCH57" s="425"/>
      <c r="DCI57" s="140"/>
      <c r="DCJ57" s="140"/>
      <c r="DCK57" s="144"/>
      <c r="DCL57" s="141"/>
      <c r="DCM57" s="140"/>
      <c r="DCN57" s="425"/>
      <c r="DCO57" s="425"/>
      <c r="DCP57" s="425"/>
      <c r="DCQ57" s="140"/>
      <c r="DCR57" s="140"/>
      <c r="DCS57" s="144"/>
      <c r="DCT57" s="141"/>
      <c r="DCU57" s="140"/>
      <c r="DCV57" s="425"/>
      <c r="DCW57" s="425"/>
      <c r="DCX57" s="425"/>
      <c r="DCY57" s="140"/>
      <c r="DCZ57" s="140"/>
      <c r="DDA57" s="144"/>
      <c r="DDB57" s="141"/>
      <c r="DDC57" s="140"/>
      <c r="DDD57" s="425"/>
      <c r="DDE57" s="425"/>
      <c r="DDF57" s="425"/>
      <c r="DDG57" s="140"/>
      <c r="DDH57" s="140"/>
      <c r="DDI57" s="144"/>
      <c r="DDJ57" s="141"/>
      <c r="DDK57" s="140"/>
      <c r="DDL57" s="425"/>
      <c r="DDM57" s="425"/>
      <c r="DDN57" s="425"/>
      <c r="DDO57" s="140"/>
      <c r="DDP57" s="140"/>
      <c r="DDQ57" s="144"/>
      <c r="DDR57" s="141"/>
      <c r="DDS57" s="140"/>
      <c r="DDT57" s="425"/>
      <c r="DDU57" s="425"/>
      <c r="DDV57" s="425"/>
      <c r="DDW57" s="140"/>
      <c r="DDX57" s="140"/>
      <c r="DDY57" s="144"/>
      <c r="DDZ57" s="141"/>
      <c r="DEA57" s="140"/>
      <c r="DEB57" s="425"/>
      <c r="DEC57" s="425"/>
      <c r="DED57" s="425"/>
      <c r="DEE57" s="140"/>
      <c r="DEF57" s="140"/>
      <c r="DEG57" s="144"/>
      <c r="DEH57" s="141"/>
      <c r="DEI57" s="140"/>
      <c r="DEJ57" s="425"/>
      <c r="DEK57" s="425"/>
      <c r="DEL57" s="425"/>
      <c r="DEM57" s="140"/>
      <c r="DEN57" s="140"/>
      <c r="DEO57" s="144"/>
      <c r="DEP57" s="141"/>
      <c r="DEQ57" s="140"/>
      <c r="DER57" s="425"/>
      <c r="DES57" s="425"/>
      <c r="DET57" s="425"/>
      <c r="DEU57" s="140"/>
      <c r="DEV57" s="140"/>
      <c r="DEW57" s="144"/>
      <c r="DEX57" s="141"/>
      <c r="DEY57" s="140"/>
      <c r="DEZ57" s="425"/>
      <c r="DFA57" s="425"/>
      <c r="DFB57" s="425"/>
      <c r="DFC57" s="140"/>
      <c r="DFD57" s="140"/>
      <c r="DFE57" s="144"/>
      <c r="DFF57" s="141"/>
      <c r="DFG57" s="140"/>
      <c r="DFH57" s="425"/>
      <c r="DFI57" s="425"/>
      <c r="DFJ57" s="425"/>
      <c r="DFK57" s="140"/>
      <c r="DFL57" s="140"/>
      <c r="DFM57" s="144"/>
      <c r="DFN57" s="141"/>
      <c r="DFO57" s="140"/>
      <c r="DFP57" s="425"/>
      <c r="DFQ57" s="425"/>
      <c r="DFR57" s="425"/>
      <c r="DFS57" s="140"/>
      <c r="DFT57" s="140"/>
      <c r="DFU57" s="144"/>
      <c r="DFV57" s="141"/>
      <c r="DFW57" s="140"/>
      <c r="DFX57" s="425"/>
      <c r="DFY57" s="425"/>
      <c r="DFZ57" s="425"/>
      <c r="DGA57" s="140"/>
      <c r="DGB57" s="140"/>
      <c r="DGC57" s="144"/>
      <c r="DGD57" s="141"/>
      <c r="DGE57" s="140"/>
      <c r="DGF57" s="425"/>
      <c r="DGG57" s="425"/>
      <c r="DGH57" s="425"/>
      <c r="DGI57" s="140"/>
      <c r="DGJ57" s="140"/>
      <c r="DGK57" s="144"/>
      <c r="DGL57" s="141"/>
      <c r="DGM57" s="140"/>
      <c r="DGN57" s="425"/>
      <c r="DGO57" s="425"/>
      <c r="DGP57" s="425"/>
      <c r="DGQ57" s="140"/>
      <c r="DGR57" s="140"/>
      <c r="DGS57" s="144"/>
      <c r="DGT57" s="141"/>
      <c r="DGU57" s="140"/>
      <c r="DGV57" s="425"/>
      <c r="DGW57" s="425"/>
      <c r="DGX57" s="425"/>
      <c r="DGY57" s="140"/>
      <c r="DGZ57" s="140"/>
      <c r="DHA57" s="144"/>
      <c r="DHB57" s="141"/>
      <c r="DHC57" s="140"/>
      <c r="DHD57" s="425"/>
      <c r="DHE57" s="425"/>
      <c r="DHF57" s="425"/>
      <c r="DHG57" s="140"/>
      <c r="DHH57" s="140"/>
      <c r="DHI57" s="144"/>
      <c r="DHJ57" s="141"/>
      <c r="DHK57" s="140"/>
      <c r="DHL57" s="425"/>
      <c r="DHM57" s="425"/>
      <c r="DHN57" s="425"/>
      <c r="DHO57" s="140"/>
      <c r="DHP57" s="140"/>
      <c r="DHQ57" s="144"/>
      <c r="DHR57" s="141"/>
      <c r="DHS57" s="140"/>
      <c r="DHT57" s="425"/>
      <c r="DHU57" s="425"/>
      <c r="DHV57" s="425"/>
      <c r="DHW57" s="140"/>
      <c r="DHX57" s="140"/>
      <c r="DHY57" s="144"/>
      <c r="DHZ57" s="141"/>
      <c r="DIA57" s="140"/>
      <c r="DIB57" s="425"/>
      <c r="DIC57" s="425"/>
      <c r="DID57" s="425"/>
      <c r="DIE57" s="140"/>
      <c r="DIF57" s="140"/>
      <c r="DIG57" s="144"/>
      <c r="DIH57" s="141"/>
      <c r="DII57" s="140"/>
      <c r="DIJ57" s="425"/>
      <c r="DIK57" s="425"/>
      <c r="DIL57" s="425"/>
      <c r="DIM57" s="140"/>
      <c r="DIN57" s="140"/>
      <c r="DIO57" s="144"/>
      <c r="DIP57" s="141"/>
      <c r="DIQ57" s="140"/>
      <c r="DIR57" s="425"/>
      <c r="DIS57" s="425"/>
      <c r="DIT57" s="425"/>
      <c r="DIU57" s="140"/>
      <c r="DIV57" s="140"/>
      <c r="DIW57" s="144"/>
      <c r="DIX57" s="141"/>
      <c r="DIY57" s="140"/>
      <c r="DIZ57" s="425"/>
      <c r="DJA57" s="425"/>
      <c r="DJB57" s="425"/>
      <c r="DJC57" s="140"/>
      <c r="DJD57" s="140"/>
      <c r="DJE57" s="144"/>
      <c r="DJF57" s="141"/>
      <c r="DJG57" s="140"/>
      <c r="DJH57" s="425"/>
      <c r="DJI57" s="425"/>
      <c r="DJJ57" s="425"/>
      <c r="DJK57" s="140"/>
      <c r="DJL57" s="140"/>
      <c r="DJM57" s="144"/>
      <c r="DJN57" s="141"/>
      <c r="DJO57" s="140"/>
      <c r="DJP57" s="425"/>
      <c r="DJQ57" s="425"/>
      <c r="DJR57" s="425"/>
      <c r="DJS57" s="140"/>
      <c r="DJT57" s="140"/>
      <c r="DJU57" s="144"/>
      <c r="DJV57" s="141"/>
      <c r="DJW57" s="140"/>
      <c r="DJX57" s="425"/>
      <c r="DJY57" s="425"/>
      <c r="DJZ57" s="425"/>
      <c r="DKA57" s="140"/>
      <c r="DKB57" s="140"/>
      <c r="DKC57" s="144"/>
      <c r="DKD57" s="141"/>
      <c r="DKE57" s="140"/>
      <c r="DKF57" s="425"/>
      <c r="DKG57" s="425"/>
      <c r="DKH57" s="425"/>
      <c r="DKI57" s="140"/>
      <c r="DKJ57" s="140"/>
      <c r="DKK57" s="144"/>
      <c r="DKL57" s="141"/>
      <c r="DKM57" s="140"/>
      <c r="DKN57" s="425"/>
      <c r="DKO57" s="425"/>
      <c r="DKP57" s="425"/>
      <c r="DKQ57" s="140"/>
      <c r="DKR57" s="140"/>
      <c r="DKS57" s="144"/>
      <c r="DKT57" s="141"/>
      <c r="DKU57" s="140"/>
      <c r="DKV57" s="425"/>
      <c r="DKW57" s="425"/>
      <c r="DKX57" s="425"/>
      <c r="DKY57" s="140"/>
      <c r="DKZ57" s="140"/>
      <c r="DLA57" s="144"/>
      <c r="DLB57" s="141"/>
      <c r="DLC57" s="140"/>
      <c r="DLD57" s="425"/>
      <c r="DLE57" s="425"/>
      <c r="DLF57" s="425"/>
      <c r="DLG57" s="140"/>
      <c r="DLH57" s="140"/>
      <c r="DLI57" s="144"/>
      <c r="DLJ57" s="141"/>
      <c r="DLK57" s="140"/>
      <c r="DLL57" s="425"/>
      <c r="DLM57" s="425"/>
      <c r="DLN57" s="425"/>
      <c r="DLO57" s="140"/>
      <c r="DLP57" s="140"/>
      <c r="DLQ57" s="144"/>
      <c r="DLR57" s="141"/>
      <c r="DLS57" s="140"/>
      <c r="DLT57" s="425"/>
      <c r="DLU57" s="425"/>
      <c r="DLV57" s="425"/>
      <c r="DLW57" s="140"/>
      <c r="DLX57" s="140"/>
      <c r="DLY57" s="144"/>
      <c r="DLZ57" s="141"/>
      <c r="DMA57" s="140"/>
      <c r="DMB57" s="425"/>
      <c r="DMC57" s="425"/>
      <c r="DMD57" s="425"/>
      <c r="DME57" s="140"/>
      <c r="DMF57" s="140"/>
      <c r="DMG57" s="144"/>
      <c r="DMH57" s="141"/>
      <c r="DMI57" s="140"/>
      <c r="DMJ57" s="425"/>
      <c r="DMK57" s="425"/>
      <c r="DML57" s="425"/>
      <c r="DMM57" s="140"/>
      <c r="DMN57" s="140"/>
      <c r="DMO57" s="144"/>
      <c r="DMP57" s="141"/>
      <c r="DMQ57" s="140"/>
      <c r="DMR57" s="425"/>
      <c r="DMS57" s="425"/>
      <c r="DMT57" s="425"/>
      <c r="DMU57" s="140"/>
      <c r="DMV57" s="140"/>
      <c r="DMW57" s="144"/>
      <c r="DMX57" s="141"/>
      <c r="DMY57" s="140"/>
      <c r="DMZ57" s="425"/>
      <c r="DNA57" s="425"/>
      <c r="DNB57" s="425"/>
      <c r="DNC57" s="140"/>
      <c r="DND57" s="140"/>
      <c r="DNE57" s="144"/>
      <c r="DNF57" s="141"/>
      <c r="DNG57" s="140"/>
      <c r="DNH57" s="425"/>
      <c r="DNI57" s="425"/>
      <c r="DNJ57" s="425"/>
      <c r="DNK57" s="140"/>
      <c r="DNL57" s="140"/>
      <c r="DNM57" s="144"/>
      <c r="DNN57" s="141"/>
      <c r="DNO57" s="140"/>
      <c r="DNP57" s="425"/>
      <c r="DNQ57" s="425"/>
      <c r="DNR57" s="425"/>
      <c r="DNS57" s="140"/>
      <c r="DNT57" s="140"/>
      <c r="DNU57" s="144"/>
      <c r="DNV57" s="141"/>
      <c r="DNW57" s="140"/>
      <c r="DNX57" s="425"/>
      <c r="DNY57" s="425"/>
      <c r="DNZ57" s="425"/>
      <c r="DOA57" s="140"/>
      <c r="DOB57" s="140"/>
      <c r="DOC57" s="144"/>
      <c r="DOD57" s="141"/>
      <c r="DOE57" s="140"/>
      <c r="DOF57" s="425"/>
      <c r="DOG57" s="425"/>
      <c r="DOH57" s="425"/>
      <c r="DOI57" s="140"/>
      <c r="DOJ57" s="140"/>
      <c r="DOK57" s="144"/>
      <c r="DOL57" s="141"/>
      <c r="DOM57" s="140"/>
      <c r="DON57" s="425"/>
      <c r="DOO57" s="425"/>
      <c r="DOP57" s="425"/>
      <c r="DOQ57" s="140"/>
      <c r="DOR57" s="140"/>
      <c r="DOS57" s="144"/>
      <c r="DOT57" s="141"/>
      <c r="DOU57" s="140"/>
      <c r="DOV57" s="425"/>
      <c r="DOW57" s="425"/>
      <c r="DOX57" s="425"/>
      <c r="DOY57" s="140"/>
      <c r="DOZ57" s="140"/>
      <c r="DPA57" s="144"/>
      <c r="DPB57" s="141"/>
      <c r="DPC57" s="140"/>
      <c r="DPD57" s="425"/>
      <c r="DPE57" s="425"/>
      <c r="DPF57" s="425"/>
      <c r="DPG57" s="140"/>
      <c r="DPH57" s="140"/>
      <c r="DPI57" s="144"/>
      <c r="DPJ57" s="141"/>
      <c r="DPK57" s="140"/>
      <c r="DPL57" s="425"/>
      <c r="DPM57" s="425"/>
      <c r="DPN57" s="425"/>
      <c r="DPO57" s="140"/>
      <c r="DPP57" s="140"/>
      <c r="DPQ57" s="144"/>
      <c r="DPR57" s="141"/>
      <c r="DPS57" s="140"/>
      <c r="DPT57" s="425"/>
      <c r="DPU57" s="425"/>
      <c r="DPV57" s="425"/>
      <c r="DPW57" s="140"/>
      <c r="DPX57" s="140"/>
      <c r="DPY57" s="144"/>
      <c r="DPZ57" s="141"/>
      <c r="DQA57" s="140"/>
      <c r="DQB57" s="425"/>
      <c r="DQC57" s="425"/>
      <c r="DQD57" s="425"/>
      <c r="DQE57" s="140"/>
      <c r="DQF57" s="140"/>
      <c r="DQG57" s="144"/>
      <c r="DQH57" s="141"/>
      <c r="DQI57" s="140"/>
      <c r="DQJ57" s="425"/>
      <c r="DQK57" s="425"/>
      <c r="DQL57" s="425"/>
      <c r="DQM57" s="140"/>
      <c r="DQN57" s="140"/>
      <c r="DQO57" s="144"/>
      <c r="DQP57" s="141"/>
      <c r="DQQ57" s="140"/>
      <c r="DQR57" s="425"/>
      <c r="DQS57" s="425"/>
      <c r="DQT57" s="425"/>
      <c r="DQU57" s="140"/>
      <c r="DQV57" s="140"/>
      <c r="DQW57" s="144"/>
      <c r="DQX57" s="141"/>
      <c r="DQY57" s="140"/>
      <c r="DQZ57" s="425"/>
      <c r="DRA57" s="425"/>
      <c r="DRB57" s="425"/>
      <c r="DRC57" s="140"/>
      <c r="DRD57" s="140"/>
      <c r="DRE57" s="144"/>
      <c r="DRF57" s="141"/>
      <c r="DRG57" s="140"/>
      <c r="DRH57" s="425"/>
      <c r="DRI57" s="425"/>
      <c r="DRJ57" s="425"/>
      <c r="DRK57" s="140"/>
      <c r="DRL57" s="140"/>
      <c r="DRM57" s="144"/>
      <c r="DRN57" s="141"/>
      <c r="DRO57" s="140"/>
      <c r="DRP57" s="425"/>
      <c r="DRQ57" s="425"/>
      <c r="DRR57" s="425"/>
      <c r="DRS57" s="140"/>
      <c r="DRT57" s="140"/>
      <c r="DRU57" s="144"/>
      <c r="DRV57" s="141"/>
      <c r="DRW57" s="140"/>
      <c r="DRX57" s="425"/>
      <c r="DRY57" s="425"/>
      <c r="DRZ57" s="425"/>
      <c r="DSA57" s="140"/>
      <c r="DSB57" s="140"/>
      <c r="DSC57" s="144"/>
      <c r="DSD57" s="141"/>
      <c r="DSE57" s="140"/>
      <c r="DSF57" s="425"/>
      <c r="DSG57" s="425"/>
      <c r="DSH57" s="425"/>
      <c r="DSI57" s="140"/>
      <c r="DSJ57" s="140"/>
      <c r="DSK57" s="144"/>
      <c r="DSL57" s="141"/>
      <c r="DSM57" s="140"/>
      <c r="DSN57" s="425"/>
      <c r="DSO57" s="425"/>
      <c r="DSP57" s="425"/>
      <c r="DSQ57" s="140"/>
      <c r="DSR57" s="140"/>
      <c r="DSS57" s="144"/>
      <c r="DST57" s="141"/>
      <c r="DSU57" s="140"/>
      <c r="DSV57" s="425"/>
      <c r="DSW57" s="425"/>
      <c r="DSX57" s="425"/>
      <c r="DSY57" s="140"/>
      <c r="DSZ57" s="140"/>
      <c r="DTA57" s="144"/>
      <c r="DTB57" s="141"/>
      <c r="DTC57" s="140"/>
      <c r="DTD57" s="425"/>
      <c r="DTE57" s="425"/>
      <c r="DTF57" s="425"/>
      <c r="DTG57" s="140"/>
      <c r="DTH57" s="140"/>
      <c r="DTI57" s="144"/>
      <c r="DTJ57" s="141"/>
      <c r="DTK57" s="140"/>
      <c r="DTL57" s="425"/>
      <c r="DTM57" s="425"/>
      <c r="DTN57" s="425"/>
      <c r="DTO57" s="140"/>
      <c r="DTP57" s="140"/>
      <c r="DTQ57" s="144"/>
      <c r="DTR57" s="141"/>
      <c r="DTS57" s="140"/>
      <c r="DTT57" s="425"/>
      <c r="DTU57" s="425"/>
      <c r="DTV57" s="425"/>
      <c r="DTW57" s="140"/>
      <c r="DTX57" s="140"/>
      <c r="DTY57" s="144"/>
      <c r="DTZ57" s="141"/>
      <c r="DUA57" s="140"/>
      <c r="DUB57" s="425"/>
      <c r="DUC57" s="425"/>
      <c r="DUD57" s="425"/>
      <c r="DUE57" s="140"/>
      <c r="DUF57" s="140"/>
      <c r="DUG57" s="144"/>
      <c r="DUH57" s="141"/>
      <c r="DUI57" s="140"/>
      <c r="DUJ57" s="425"/>
      <c r="DUK57" s="425"/>
      <c r="DUL57" s="425"/>
      <c r="DUM57" s="140"/>
      <c r="DUN57" s="140"/>
      <c r="DUO57" s="144"/>
      <c r="DUP57" s="141"/>
      <c r="DUQ57" s="140"/>
      <c r="DUR57" s="425"/>
      <c r="DUS57" s="425"/>
      <c r="DUT57" s="425"/>
      <c r="DUU57" s="140"/>
      <c r="DUV57" s="140"/>
      <c r="DUW57" s="144"/>
      <c r="DUX57" s="141"/>
      <c r="DUY57" s="140"/>
      <c r="DUZ57" s="425"/>
      <c r="DVA57" s="425"/>
      <c r="DVB57" s="425"/>
      <c r="DVC57" s="140"/>
      <c r="DVD57" s="140"/>
      <c r="DVE57" s="144"/>
      <c r="DVF57" s="141"/>
      <c r="DVG57" s="140"/>
      <c r="DVH57" s="425"/>
      <c r="DVI57" s="425"/>
      <c r="DVJ57" s="425"/>
      <c r="DVK57" s="140"/>
      <c r="DVL57" s="140"/>
      <c r="DVM57" s="144"/>
      <c r="DVN57" s="141"/>
      <c r="DVO57" s="140"/>
      <c r="DVP57" s="425"/>
      <c r="DVQ57" s="425"/>
      <c r="DVR57" s="425"/>
      <c r="DVS57" s="140"/>
      <c r="DVT57" s="140"/>
      <c r="DVU57" s="144"/>
      <c r="DVV57" s="141"/>
      <c r="DVW57" s="140"/>
      <c r="DVX57" s="425"/>
      <c r="DVY57" s="425"/>
      <c r="DVZ57" s="425"/>
      <c r="DWA57" s="140"/>
      <c r="DWB57" s="140"/>
      <c r="DWC57" s="144"/>
      <c r="DWD57" s="141"/>
      <c r="DWE57" s="140"/>
      <c r="DWF57" s="425"/>
      <c r="DWG57" s="425"/>
      <c r="DWH57" s="425"/>
      <c r="DWI57" s="140"/>
      <c r="DWJ57" s="140"/>
      <c r="DWK57" s="144"/>
      <c r="DWL57" s="141"/>
      <c r="DWM57" s="140"/>
      <c r="DWN57" s="425"/>
      <c r="DWO57" s="425"/>
      <c r="DWP57" s="425"/>
      <c r="DWQ57" s="140"/>
      <c r="DWR57" s="140"/>
      <c r="DWS57" s="144"/>
      <c r="DWT57" s="141"/>
      <c r="DWU57" s="140"/>
      <c r="DWV57" s="425"/>
      <c r="DWW57" s="425"/>
      <c r="DWX57" s="425"/>
      <c r="DWY57" s="140"/>
      <c r="DWZ57" s="140"/>
      <c r="DXA57" s="144"/>
      <c r="DXB57" s="141"/>
      <c r="DXC57" s="140"/>
      <c r="DXD57" s="425"/>
      <c r="DXE57" s="425"/>
      <c r="DXF57" s="425"/>
      <c r="DXG57" s="140"/>
      <c r="DXH57" s="140"/>
      <c r="DXI57" s="144"/>
      <c r="DXJ57" s="141"/>
      <c r="DXK57" s="140"/>
      <c r="DXL57" s="425"/>
      <c r="DXM57" s="425"/>
      <c r="DXN57" s="425"/>
      <c r="DXO57" s="140"/>
      <c r="DXP57" s="140"/>
      <c r="DXQ57" s="144"/>
      <c r="DXR57" s="141"/>
      <c r="DXS57" s="140"/>
      <c r="DXT57" s="425"/>
      <c r="DXU57" s="425"/>
      <c r="DXV57" s="425"/>
      <c r="DXW57" s="140"/>
      <c r="DXX57" s="140"/>
      <c r="DXY57" s="144"/>
      <c r="DXZ57" s="141"/>
      <c r="DYA57" s="140"/>
      <c r="DYB57" s="425"/>
      <c r="DYC57" s="425"/>
      <c r="DYD57" s="425"/>
      <c r="DYE57" s="140"/>
      <c r="DYF57" s="140"/>
      <c r="DYG57" s="144"/>
      <c r="DYH57" s="141"/>
      <c r="DYI57" s="140"/>
      <c r="DYJ57" s="425"/>
      <c r="DYK57" s="425"/>
      <c r="DYL57" s="425"/>
      <c r="DYM57" s="140"/>
      <c r="DYN57" s="140"/>
      <c r="DYO57" s="144"/>
      <c r="DYP57" s="141"/>
      <c r="DYQ57" s="140"/>
      <c r="DYR57" s="425"/>
      <c r="DYS57" s="425"/>
      <c r="DYT57" s="425"/>
      <c r="DYU57" s="140"/>
      <c r="DYV57" s="140"/>
      <c r="DYW57" s="144"/>
      <c r="DYX57" s="141"/>
      <c r="DYY57" s="140"/>
      <c r="DYZ57" s="425"/>
      <c r="DZA57" s="425"/>
      <c r="DZB57" s="425"/>
      <c r="DZC57" s="140"/>
      <c r="DZD57" s="140"/>
      <c r="DZE57" s="144"/>
      <c r="DZF57" s="141"/>
      <c r="DZG57" s="140"/>
      <c r="DZH57" s="425"/>
      <c r="DZI57" s="425"/>
      <c r="DZJ57" s="425"/>
      <c r="DZK57" s="140"/>
      <c r="DZL57" s="140"/>
      <c r="DZM57" s="144"/>
      <c r="DZN57" s="141"/>
      <c r="DZO57" s="140"/>
      <c r="DZP57" s="425"/>
      <c r="DZQ57" s="425"/>
      <c r="DZR57" s="425"/>
      <c r="DZS57" s="140"/>
      <c r="DZT57" s="140"/>
      <c r="DZU57" s="144"/>
      <c r="DZV57" s="141"/>
      <c r="DZW57" s="140"/>
      <c r="DZX57" s="425"/>
      <c r="DZY57" s="425"/>
      <c r="DZZ57" s="425"/>
      <c r="EAA57" s="140"/>
      <c r="EAB57" s="140"/>
      <c r="EAC57" s="144"/>
      <c r="EAD57" s="141"/>
      <c r="EAE57" s="140"/>
      <c r="EAF57" s="425"/>
      <c r="EAG57" s="425"/>
      <c r="EAH57" s="425"/>
      <c r="EAI57" s="140"/>
      <c r="EAJ57" s="140"/>
      <c r="EAK57" s="144"/>
      <c r="EAL57" s="141"/>
      <c r="EAM57" s="140"/>
      <c r="EAN57" s="425"/>
      <c r="EAO57" s="425"/>
      <c r="EAP57" s="425"/>
      <c r="EAQ57" s="140"/>
      <c r="EAR57" s="140"/>
      <c r="EAS57" s="144"/>
      <c r="EAT57" s="141"/>
      <c r="EAU57" s="140"/>
      <c r="EAV57" s="425"/>
      <c r="EAW57" s="425"/>
      <c r="EAX57" s="425"/>
      <c r="EAY57" s="140"/>
      <c r="EAZ57" s="140"/>
      <c r="EBA57" s="144"/>
      <c r="EBB57" s="141"/>
      <c r="EBC57" s="140"/>
      <c r="EBD57" s="425"/>
      <c r="EBE57" s="425"/>
      <c r="EBF57" s="425"/>
      <c r="EBG57" s="140"/>
      <c r="EBH57" s="140"/>
      <c r="EBI57" s="144"/>
      <c r="EBJ57" s="141"/>
      <c r="EBK57" s="140"/>
      <c r="EBL57" s="425"/>
      <c r="EBM57" s="425"/>
      <c r="EBN57" s="425"/>
      <c r="EBO57" s="140"/>
      <c r="EBP57" s="140"/>
      <c r="EBQ57" s="144"/>
      <c r="EBR57" s="141"/>
      <c r="EBS57" s="140"/>
      <c r="EBT57" s="425"/>
      <c r="EBU57" s="425"/>
      <c r="EBV57" s="425"/>
      <c r="EBW57" s="140"/>
      <c r="EBX57" s="140"/>
      <c r="EBY57" s="144"/>
      <c r="EBZ57" s="141"/>
      <c r="ECA57" s="140"/>
      <c r="ECB57" s="425"/>
      <c r="ECC57" s="425"/>
      <c r="ECD57" s="425"/>
      <c r="ECE57" s="140"/>
      <c r="ECF57" s="140"/>
      <c r="ECG57" s="144"/>
      <c r="ECH57" s="141"/>
      <c r="ECI57" s="140"/>
      <c r="ECJ57" s="425"/>
      <c r="ECK57" s="425"/>
      <c r="ECL57" s="425"/>
      <c r="ECM57" s="140"/>
      <c r="ECN57" s="140"/>
      <c r="ECO57" s="144"/>
      <c r="ECP57" s="141"/>
      <c r="ECQ57" s="140"/>
      <c r="ECR57" s="425"/>
      <c r="ECS57" s="425"/>
      <c r="ECT57" s="425"/>
      <c r="ECU57" s="140"/>
      <c r="ECV57" s="140"/>
      <c r="ECW57" s="144"/>
      <c r="ECX57" s="141"/>
      <c r="ECY57" s="140"/>
      <c r="ECZ57" s="425"/>
      <c r="EDA57" s="425"/>
      <c r="EDB57" s="425"/>
      <c r="EDC57" s="140"/>
      <c r="EDD57" s="140"/>
      <c r="EDE57" s="144"/>
      <c r="EDF57" s="141"/>
      <c r="EDG57" s="140"/>
      <c r="EDH57" s="425"/>
      <c r="EDI57" s="425"/>
      <c r="EDJ57" s="425"/>
      <c r="EDK57" s="140"/>
      <c r="EDL57" s="140"/>
      <c r="EDM57" s="144"/>
      <c r="EDN57" s="141"/>
      <c r="EDO57" s="140"/>
      <c r="EDP57" s="425"/>
      <c r="EDQ57" s="425"/>
      <c r="EDR57" s="425"/>
      <c r="EDS57" s="140"/>
      <c r="EDT57" s="140"/>
      <c r="EDU57" s="144"/>
      <c r="EDV57" s="141"/>
      <c r="EDW57" s="140"/>
      <c r="EDX57" s="425"/>
      <c r="EDY57" s="425"/>
      <c r="EDZ57" s="425"/>
      <c r="EEA57" s="140"/>
      <c r="EEB57" s="140"/>
      <c r="EEC57" s="144"/>
      <c r="EED57" s="141"/>
      <c r="EEE57" s="140"/>
      <c r="EEF57" s="425"/>
      <c r="EEG57" s="425"/>
      <c r="EEH57" s="425"/>
      <c r="EEI57" s="140"/>
      <c r="EEJ57" s="140"/>
      <c r="EEK57" s="144"/>
      <c r="EEL57" s="141"/>
      <c r="EEM57" s="140"/>
      <c r="EEN57" s="425"/>
      <c r="EEO57" s="425"/>
      <c r="EEP57" s="425"/>
      <c r="EEQ57" s="140"/>
      <c r="EER57" s="140"/>
      <c r="EES57" s="144"/>
      <c r="EET57" s="141"/>
      <c r="EEU57" s="140"/>
      <c r="EEV57" s="425"/>
      <c r="EEW57" s="425"/>
      <c r="EEX57" s="425"/>
      <c r="EEY57" s="140"/>
      <c r="EEZ57" s="140"/>
      <c r="EFA57" s="144"/>
      <c r="EFB57" s="141"/>
      <c r="EFC57" s="140"/>
      <c r="EFD57" s="425"/>
      <c r="EFE57" s="425"/>
      <c r="EFF57" s="425"/>
      <c r="EFG57" s="140"/>
      <c r="EFH57" s="140"/>
      <c r="EFI57" s="144"/>
      <c r="EFJ57" s="141"/>
      <c r="EFK57" s="140"/>
      <c r="EFL57" s="425"/>
      <c r="EFM57" s="425"/>
      <c r="EFN57" s="425"/>
      <c r="EFO57" s="140"/>
      <c r="EFP57" s="140"/>
      <c r="EFQ57" s="144"/>
      <c r="EFR57" s="141"/>
      <c r="EFS57" s="140"/>
      <c r="EFT57" s="425"/>
      <c r="EFU57" s="425"/>
      <c r="EFV57" s="425"/>
      <c r="EFW57" s="140"/>
      <c r="EFX57" s="140"/>
      <c r="EFY57" s="144"/>
      <c r="EFZ57" s="141"/>
      <c r="EGA57" s="140"/>
      <c r="EGB57" s="425"/>
      <c r="EGC57" s="425"/>
      <c r="EGD57" s="425"/>
      <c r="EGE57" s="140"/>
      <c r="EGF57" s="140"/>
      <c r="EGG57" s="144"/>
      <c r="EGH57" s="141"/>
      <c r="EGI57" s="140"/>
      <c r="EGJ57" s="425"/>
      <c r="EGK57" s="425"/>
      <c r="EGL57" s="425"/>
      <c r="EGM57" s="140"/>
      <c r="EGN57" s="140"/>
      <c r="EGO57" s="144"/>
      <c r="EGP57" s="141"/>
      <c r="EGQ57" s="140"/>
      <c r="EGR57" s="425"/>
      <c r="EGS57" s="425"/>
      <c r="EGT57" s="425"/>
      <c r="EGU57" s="140"/>
      <c r="EGV57" s="140"/>
      <c r="EGW57" s="144"/>
      <c r="EGX57" s="141"/>
      <c r="EGY57" s="140"/>
      <c r="EGZ57" s="425"/>
      <c r="EHA57" s="425"/>
      <c r="EHB57" s="425"/>
      <c r="EHC57" s="140"/>
      <c r="EHD57" s="140"/>
      <c r="EHE57" s="144"/>
      <c r="EHF57" s="141"/>
      <c r="EHG57" s="140"/>
      <c r="EHH57" s="425"/>
      <c r="EHI57" s="425"/>
      <c r="EHJ57" s="425"/>
      <c r="EHK57" s="140"/>
      <c r="EHL57" s="140"/>
      <c r="EHM57" s="144"/>
      <c r="EHN57" s="141"/>
      <c r="EHO57" s="140"/>
      <c r="EHP57" s="425"/>
      <c r="EHQ57" s="425"/>
      <c r="EHR57" s="425"/>
      <c r="EHS57" s="140"/>
      <c r="EHT57" s="140"/>
      <c r="EHU57" s="144"/>
      <c r="EHV57" s="141"/>
      <c r="EHW57" s="140"/>
      <c r="EHX57" s="425"/>
      <c r="EHY57" s="425"/>
      <c r="EHZ57" s="425"/>
      <c r="EIA57" s="140"/>
      <c r="EIB57" s="140"/>
      <c r="EIC57" s="144"/>
      <c r="EID57" s="141"/>
      <c r="EIE57" s="140"/>
      <c r="EIF57" s="425"/>
      <c r="EIG57" s="425"/>
      <c r="EIH57" s="425"/>
      <c r="EII57" s="140"/>
      <c r="EIJ57" s="140"/>
      <c r="EIK57" s="144"/>
      <c r="EIL57" s="141"/>
      <c r="EIM57" s="140"/>
      <c r="EIN57" s="425"/>
      <c r="EIO57" s="425"/>
      <c r="EIP57" s="425"/>
      <c r="EIQ57" s="140"/>
      <c r="EIR57" s="140"/>
      <c r="EIS57" s="144"/>
      <c r="EIT57" s="141"/>
      <c r="EIU57" s="140"/>
      <c r="EIV57" s="425"/>
      <c r="EIW57" s="425"/>
      <c r="EIX57" s="425"/>
      <c r="EIY57" s="140"/>
      <c r="EIZ57" s="140"/>
      <c r="EJA57" s="144"/>
      <c r="EJB57" s="141"/>
      <c r="EJC57" s="140"/>
      <c r="EJD57" s="425"/>
      <c r="EJE57" s="425"/>
      <c r="EJF57" s="425"/>
      <c r="EJG57" s="140"/>
      <c r="EJH57" s="140"/>
      <c r="EJI57" s="144"/>
      <c r="EJJ57" s="141"/>
      <c r="EJK57" s="140"/>
      <c r="EJL57" s="425"/>
      <c r="EJM57" s="425"/>
      <c r="EJN57" s="425"/>
      <c r="EJO57" s="140"/>
      <c r="EJP57" s="140"/>
      <c r="EJQ57" s="144"/>
      <c r="EJR57" s="141"/>
      <c r="EJS57" s="140"/>
      <c r="EJT57" s="425"/>
      <c r="EJU57" s="425"/>
      <c r="EJV57" s="425"/>
      <c r="EJW57" s="140"/>
      <c r="EJX57" s="140"/>
      <c r="EJY57" s="144"/>
      <c r="EJZ57" s="141"/>
      <c r="EKA57" s="140"/>
      <c r="EKB57" s="425"/>
      <c r="EKC57" s="425"/>
      <c r="EKD57" s="425"/>
      <c r="EKE57" s="140"/>
      <c r="EKF57" s="140"/>
      <c r="EKG57" s="144"/>
      <c r="EKH57" s="141"/>
      <c r="EKI57" s="140"/>
      <c r="EKJ57" s="425"/>
      <c r="EKK57" s="425"/>
      <c r="EKL57" s="425"/>
      <c r="EKM57" s="140"/>
      <c r="EKN57" s="140"/>
      <c r="EKO57" s="144"/>
      <c r="EKP57" s="141"/>
      <c r="EKQ57" s="140"/>
      <c r="EKR57" s="425"/>
      <c r="EKS57" s="425"/>
      <c r="EKT57" s="425"/>
      <c r="EKU57" s="140"/>
      <c r="EKV57" s="140"/>
      <c r="EKW57" s="144"/>
      <c r="EKX57" s="141"/>
      <c r="EKY57" s="140"/>
      <c r="EKZ57" s="425"/>
      <c r="ELA57" s="425"/>
      <c r="ELB57" s="425"/>
      <c r="ELC57" s="140"/>
      <c r="ELD57" s="140"/>
      <c r="ELE57" s="144"/>
      <c r="ELF57" s="141"/>
      <c r="ELG57" s="140"/>
      <c r="ELH57" s="425"/>
      <c r="ELI57" s="425"/>
      <c r="ELJ57" s="425"/>
      <c r="ELK57" s="140"/>
      <c r="ELL57" s="140"/>
      <c r="ELM57" s="144"/>
      <c r="ELN57" s="141"/>
      <c r="ELO57" s="140"/>
      <c r="ELP57" s="425"/>
      <c r="ELQ57" s="425"/>
      <c r="ELR57" s="425"/>
      <c r="ELS57" s="140"/>
      <c r="ELT57" s="140"/>
      <c r="ELU57" s="144"/>
      <c r="ELV57" s="141"/>
      <c r="ELW57" s="140"/>
      <c r="ELX57" s="425"/>
      <c r="ELY57" s="425"/>
      <c r="ELZ57" s="425"/>
      <c r="EMA57" s="140"/>
      <c r="EMB57" s="140"/>
      <c r="EMC57" s="144"/>
      <c r="EMD57" s="141"/>
      <c r="EME57" s="140"/>
      <c r="EMF57" s="425"/>
      <c r="EMG57" s="425"/>
      <c r="EMH57" s="425"/>
      <c r="EMI57" s="140"/>
      <c r="EMJ57" s="140"/>
      <c r="EMK57" s="144"/>
      <c r="EML57" s="141"/>
      <c r="EMM57" s="140"/>
      <c r="EMN57" s="425"/>
      <c r="EMO57" s="425"/>
      <c r="EMP57" s="425"/>
      <c r="EMQ57" s="140"/>
      <c r="EMR57" s="140"/>
      <c r="EMS57" s="144"/>
      <c r="EMT57" s="141"/>
      <c r="EMU57" s="140"/>
      <c r="EMV57" s="425"/>
      <c r="EMW57" s="425"/>
      <c r="EMX57" s="425"/>
      <c r="EMY57" s="140"/>
      <c r="EMZ57" s="140"/>
      <c r="ENA57" s="144"/>
      <c r="ENB57" s="141"/>
      <c r="ENC57" s="140"/>
      <c r="END57" s="425"/>
      <c r="ENE57" s="425"/>
      <c r="ENF57" s="425"/>
      <c r="ENG57" s="140"/>
      <c r="ENH57" s="140"/>
      <c r="ENI57" s="144"/>
      <c r="ENJ57" s="141"/>
      <c r="ENK57" s="140"/>
      <c r="ENL57" s="425"/>
      <c r="ENM57" s="425"/>
      <c r="ENN57" s="425"/>
      <c r="ENO57" s="140"/>
      <c r="ENP57" s="140"/>
      <c r="ENQ57" s="144"/>
      <c r="ENR57" s="141"/>
      <c r="ENS57" s="140"/>
      <c r="ENT57" s="425"/>
      <c r="ENU57" s="425"/>
      <c r="ENV57" s="425"/>
      <c r="ENW57" s="140"/>
      <c r="ENX57" s="140"/>
      <c r="ENY57" s="144"/>
      <c r="ENZ57" s="141"/>
      <c r="EOA57" s="140"/>
      <c r="EOB57" s="425"/>
      <c r="EOC57" s="425"/>
      <c r="EOD57" s="425"/>
      <c r="EOE57" s="140"/>
      <c r="EOF57" s="140"/>
      <c r="EOG57" s="144"/>
      <c r="EOH57" s="141"/>
      <c r="EOI57" s="140"/>
      <c r="EOJ57" s="425"/>
      <c r="EOK57" s="425"/>
      <c r="EOL57" s="425"/>
      <c r="EOM57" s="140"/>
      <c r="EON57" s="140"/>
      <c r="EOO57" s="144"/>
      <c r="EOP57" s="141"/>
      <c r="EOQ57" s="140"/>
      <c r="EOR57" s="425"/>
      <c r="EOS57" s="425"/>
      <c r="EOT57" s="425"/>
      <c r="EOU57" s="140"/>
      <c r="EOV57" s="140"/>
      <c r="EOW57" s="144"/>
      <c r="EOX57" s="141"/>
      <c r="EOY57" s="140"/>
      <c r="EOZ57" s="425"/>
      <c r="EPA57" s="425"/>
      <c r="EPB57" s="425"/>
      <c r="EPC57" s="140"/>
      <c r="EPD57" s="140"/>
      <c r="EPE57" s="144"/>
      <c r="EPF57" s="141"/>
      <c r="EPG57" s="140"/>
      <c r="EPH57" s="425"/>
      <c r="EPI57" s="425"/>
      <c r="EPJ57" s="425"/>
      <c r="EPK57" s="140"/>
      <c r="EPL57" s="140"/>
      <c r="EPM57" s="144"/>
      <c r="EPN57" s="141"/>
      <c r="EPO57" s="140"/>
      <c r="EPP57" s="425"/>
      <c r="EPQ57" s="425"/>
      <c r="EPR57" s="425"/>
      <c r="EPS57" s="140"/>
      <c r="EPT57" s="140"/>
      <c r="EPU57" s="144"/>
      <c r="EPV57" s="141"/>
      <c r="EPW57" s="140"/>
      <c r="EPX57" s="425"/>
      <c r="EPY57" s="425"/>
      <c r="EPZ57" s="425"/>
      <c r="EQA57" s="140"/>
      <c r="EQB57" s="140"/>
      <c r="EQC57" s="144"/>
      <c r="EQD57" s="141"/>
      <c r="EQE57" s="140"/>
      <c r="EQF57" s="425"/>
      <c r="EQG57" s="425"/>
      <c r="EQH57" s="425"/>
      <c r="EQI57" s="140"/>
      <c r="EQJ57" s="140"/>
      <c r="EQK57" s="144"/>
      <c r="EQL57" s="141"/>
      <c r="EQM57" s="140"/>
      <c r="EQN57" s="425"/>
      <c r="EQO57" s="425"/>
      <c r="EQP57" s="425"/>
      <c r="EQQ57" s="140"/>
      <c r="EQR57" s="140"/>
      <c r="EQS57" s="144"/>
      <c r="EQT57" s="141"/>
      <c r="EQU57" s="140"/>
      <c r="EQV57" s="425"/>
      <c r="EQW57" s="425"/>
      <c r="EQX57" s="425"/>
      <c r="EQY57" s="140"/>
      <c r="EQZ57" s="140"/>
      <c r="ERA57" s="144"/>
      <c r="ERB57" s="141"/>
      <c r="ERC57" s="140"/>
      <c r="ERD57" s="425"/>
      <c r="ERE57" s="425"/>
      <c r="ERF57" s="425"/>
      <c r="ERG57" s="140"/>
      <c r="ERH57" s="140"/>
      <c r="ERI57" s="144"/>
      <c r="ERJ57" s="141"/>
      <c r="ERK57" s="140"/>
      <c r="ERL57" s="425"/>
      <c r="ERM57" s="425"/>
      <c r="ERN57" s="425"/>
      <c r="ERO57" s="140"/>
      <c r="ERP57" s="140"/>
      <c r="ERQ57" s="144"/>
      <c r="ERR57" s="141"/>
      <c r="ERS57" s="140"/>
      <c r="ERT57" s="425"/>
      <c r="ERU57" s="425"/>
      <c r="ERV57" s="425"/>
      <c r="ERW57" s="140"/>
      <c r="ERX57" s="140"/>
      <c r="ERY57" s="144"/>
      <c r="ERZ57" s="141"/>
      <c r="ESA57" s="140"/>
      <c r="ESB57" s="425"/>
      <c r="ESC57" s="425"/>
      <c r="ESD57" s="425"/>
      <c r="ESE57" s="140"/>
      <c r="ESF57" s="140"/>
      <c r="ESG57" s="144"/>
      <c r="ESH57" s="141"/>
      <c r="ESI57" s="140"/>
      <c r="ESJ57" s="425"/>
      <c r="ESK57" s="425"/>
      <c r="ESL57" s="425"/>
      <c r="ESM57" s="140"/>
      <c r="ESN57" s="140"/>
      <c r="ESO57" s="144"/>
      <c r="ESP57" s="141"/>
      <c r="ESQ57" s="140"/>
      <c r="ESR57" s="425"/>
      <c r="ESS57" s="425"/>
      <c r="EST57" s="425"/>
      <c r="ESU57" s="140"/>
      <c r="ESV57" s="140"/>
      <c r="ESW57" s="144"/>
      <c r="ESX57" s="141"/>
      <c r="ESY57" s="140"/>
      <c r="ESZ57" s="425"/>
      <c r="ETA57" s="425"/>
      <c r="ETB57" s="425"/>
      <c r="ETC57" s="140"/>
      <c r="ETD57" s="140"/>
      <c r="ETE57" s="144"/>
      <c r="ETF57" s="141"/>
      <c r="ETG57" s="140"/>
      <c r="ETH57" s="425"/>
      <c r="ETI57" s="425"/>
      <c r="ETJ57" s="425"/>
      <c r="ETK57" s="140"/>
      <c r="ETL57" s="140"/>
      <c r="ETM57" s="144"/>
      <c r="ETN57" s="141"/>
      <c r="ETO57" s="140"/>
      <c r="ETP57" s="425"/>
      <c r="ETQ57" s="425"/>
      <c r="ETR57" s="425"/>
      <c r="ETS57" s="140"/>
      <c r="ETT57" s="140"/>
      <c r="ETU57" s="144"/>
      <c r="ETV57" s="141"/>
      <c r="ETW57" s="140"/>
      <c r="ETX57" s="425"/>
      <c r="ETY57" s="425"/>
      <c r="ETZ57" s="425"/>
      <c r="EUA57" s="140"/>
      <c r="EUB57" s="140"/>
      <c r="EUC57" s="144"/>
      <c r="EUD57" s="141"/>
      <c r="EUE57" s="140"/>
      <c r="EUF57" s="425"/>
      <c r="EUG57" s="425"/>
      <c r="EUH57" s="425"/>
      <c r="EUI57" s="140"/>
      <c r="EUJ57" s="140"/>
      <c r="EUK57" s="144"/>
      <c r="EUL57" s="141"/>
      <c r="EUM57" s="140"/>
      <c r="EUN57" s="425"/>
      <c r="EUO57" s="425"/>
      <c r="EUP57" s="425"/>
      <c r="EUQ57" s="140"/>
      <c r="EUR57" s="140"/>
      <c r="EUS57" s="144"/>
      <c r="EUT57" s="141"/>
      <c r="EUU57" s="140"/>
      <c r="EUV57" s="425"/>
      <c r="EUW57" s="425"/>
      <c r="EUX57" s="425"/>
      <c r="EUY57" s="140"/>
      <c r="EUZ57" s="140"/>
      <c r="EVA57" s="144"/>
      <c r="EVB57" s="141"/>
      <c r="EVC57" s="140"/>
      <c r="EVD57" s="425"/>
      <c r="EVE57" s="425"/>
      <c r="EVF57" s="425"/>
      <c r="EVG57" s="140"/>
      <c r="EVH57" s="140"/>
      <c r="EVI57" s="144"/>
      <c r="EVJ57" s="141"/>
      <c r="EVK57" s="140"/>
      <c r="EVL57" s="425"/>
      <c r="EVM57" s="425"/>
      <c r="EVN57" s="425"/>
      <c r="EVO57" s="140"/>
      <c r="EVP57" s="140"/>
      <c r="EVQ57" s="144"/>
      <c r="EVR57" s="141"/>
      <c r="EVS57" s="140"/>
      <c r="EVT57" s="425"/>
      <c r="EVU57" s="425"/>
      <c r="EVV57" s="425"/>
      <c r="EVW57" s="140"/>
      <c r="EVX57" s="140"/>
      <c r="EVY57" s="144"/>
      <c r="EVZ57" s="141"/>
      <c r="EWA57" s="140"/>
      <c r="EWB57" s="425"/>
      <c r="EWC57" s="425"/>
      <c r="EWD57" s="425"/>
      <c r="EWE57" s="140"/>
      <c r="EWF57" s="140"/>
      <c r="EWG57" s="144"/>
      <c r="EWH57" s="141"/>
      <c r="EWI57" s="140"/>
      <c r="EWJ57" s="425"/>
      <c r="EWK57" s="425"/>
      <c r="EWL57" s="425"/>
      <c r="EWM57" s="140"/>
      <c r="EWN57" s="140"/>
      <c r="EWO57" s="144"/>
      <c r="EWP57" s="141"/>
      <c r="EWQ57" s="140"/>
      <c r="EWR57" s="425"/>
      <c r="EWS57" s="425"/>
      <c r="EWT57" s="425"/>
      <c r="EWU57" s="140"/>
      <c r="EWV57" s="140"/>
      <c r="EWW57" s="144"/>
      <c r="EWX57" s="141"/>
      <c r="EWY57" s="140"/>
      <c r="EWZ57" s="425"/>
      <c r="EXA57" s="425"/>
      <c r="EXB57" s="425"/>
      <c r="EXC57" s="140"/>
      <c r="EXD57" s="140"/>
      <c r="EXE57" s="144"/>
      <c r="EXF57" s="141"/>
      <c r="EXG57" s="140"/>
      <c r="EXH57" s="425"/>
      <c r="EXI57" s="425"/>
      <c r="EXJ57" s="425"/>
      <c r="EXK57" s="140"/>
      <c r="EXL57" s="140"/>
      <c r="EXM57" s="144"/>
      <c r="EXN57" s="141"/>
      <c r="EXO57" s="140"/>
      <c r="EXP57" s="425"/>
      <c r="EXQ57" s="425"/>
      <c r="EXR57" s="425"/>
      <c r="EXS57" s="140"/>
      <c r="EXT57" s="140"/>
      <c r="EXU57" s="144"/>
      <c r="EXV57" s="141"/>
      <c r="EXW57" s="140"/>
      <c r="EXX57" s="425"/>
      <c r="EXY57" s="425"/>
      <c r="EXZ57" s="425"/>
      <c r="EYA57" s="140"/>
      <c r="EYB57" s="140"/>
      <c r="EYC57" s="144"/>
      <c r="EYD57" s="141"/>
      <c r="EYE57" s="140"/>
      <c r="EYF57" s="425"/>
      <c r="EYG57" s="425"/>
      <c r="EYH57" s="425"/>
      <c r="EYI57" s="140"/>
      <c r="EYJ57" s="140"/>
      <c r="EYK57" s="144"/>
      <c r="EYL57" s="141"/>
      <c r="EYM57" s="140"/>
      <c r="EYN57" s="425"/>
      <c r="EYO57" s="425"/>
      <c r="EYP57" s="425"/>
      <c r="EYQ57" s="140"/>
      <c r="EYR57" s="140"/>
      <c r="EYS57" s="144"/>
      <c r="EYT57" s="141"/>
      <c r="EYU57" s="140"/>
      <c r="EYV57" s="425"/>
      <c r="EYW57" s="425"/>
      <c r="EYX57" s="425"/>
      <c r="EYY57" s="140"/>
      <c r="EYZ57" s="140"/>
      <c r="EZA57" s="144"/>
      <c r="EZB57" s="141"/>
      <c r="EZC57" s="140"/>
      <c r="EZD57" s="425"/>
      <c r="EZE57" s="425"/>
      <c r="EZF57" s="425"/>
      <c r="EZG57" s="140"/>
      <c r="EZH57" s="140"/>
      <c r="EZI57" s="144"/>
      <c r="EZJ57" s="141"/>
      <c r="EZK57" s="140"/>
      <c r="EZL57" s="425"/>
      <c r="EZM57" s="425"/>
      <c r="EZN57" s="425"/>
      <c r="EZO57" s="140"/>
      <c r="EZP57" s="140"/>
      <c r="EZQ57" s="144"/>
      <c r="EZR57" s="141"/>
      <c r="EZS57" s="140"/>
      <c r="EZT57" s="425"/>
      <c r="EZU57" s="425"/>
      <c r="EZV57" s="425"/>
      <c r="EZW57" s="140"/>
      <c r="EZX57" s="140"/>
      <c r="EZY57" s="144"/>
      <c r="EZZ57" s="141"/>
      <c r="FAA57" s="140"/>
      <c r="FAB57" s="425"/>
      <c r="FAC57" s="425"/>
      <c r="FAD57" s="425"/>
      <c r="FAE57" s="140"/>
      <c r="FAF57" s="140"/>
      <c r="FAG57" s="144"/>
      <c r="FAH57" s="141"/>
      <c r="FAI57" s="140"/>
      <c r="FAJ57" s="425"/>
      <c r="FAK57" s="425"/>
      <c r="FAL57" s="425"/>
      <c r="FAM57" s="140"/>
      <c r="FAN57" s="140"/>
      <c r="FAO57" s="144"/>
      <c r="FAP57" s="141"/>
      <c r="FAQ57" s="140"/>
      <c r="FAR57" s="425"/>
      <c r="FAS57" s="425"/>
      <c r="FAT57" s="425"/>
      <c r="FAU57" s="140"/>
      <c r="FAV57" s="140"/>
      <c r="FAW57" s="144"/>
      <c r="FAX57" s="141"/>
      <c r="FAY57" s="140"/>
      <c r="FAZ57" s="425"/>
      <c r="FBA57" s="425"/>
      <c r="FBB57" s="425"/>
      <c r="FBC57" s="140"/>
      <c r="FBD57" s="140"/>
      <c r="FBE57" s="144"/>
      <c r="FBF57" s="141"/>
      <c r="FBG57" s="140"/>
      <c r="FBH57" s="425"/>
      <c r="FBI57" s="425"/>
      <c r="FBJ57" s="425"/>
      <c r="FBK57" s="140"/>
      <c r="FBL57" s="140"/>
      <c r="FBM57" s="144"/>
      <c r="FBN57" s="141"/>
      <c r="FBO57" s="140"/>
      <c r="FBP57" s="425"/>
      <c r="FBQ57" s="425"/>
      <c r="FBR57" s="425"/>
      <c r="FBS57" s="140"/>
      <c r="FBT57" s="140"/>
      <c r="FBU57" s="144"/>
      <c r="FBV57" s="141"/>
      <c r="FBW57" s="140"/>
      <c r="FBX57" s="425"/>
      <c r="FBY57" s="425"/>
      <c r="FBZ57" s="425"/>
      <c r="FCA57" s="140"/>
      <c r="FCB57" s="140"/>
      <c r="FCC57" s="144"/>
      <c r="FCD57" s="141"/>
      <c r="FCE57" s="140"/>
      <c r="FCF57" s="425"/>
      <c r="FCG57" s="425"/>
      <c r="FCH57" s="425"/>
      <c r="FCI57" s="140"/>
      <c r="FCJ57" s="140"/>
      <c r="FCK57" s="144"/>
      <c r="FCL57" s="141"/>
      <c r="FCM57" s="140"/>
      <c r="FCN57" s="425"/>
      <c r="FCO57" s="425"/>
      <c r="FCP57" s="425"/>
      <c r="FCQ57" s="140"/>
      <c r="FCR57" s="140"/>
      <c r="FCS57" s="144"/>
      <c r="FCT57" s="141"/>
      <c r="FCU57" s="140"/>
      <c r="FCV57" s="425"/>
      <c r="FCW57" s="425"/>
      <c r="FCX57" s="425"/>
      <c r="FCY57" s="140"/>
      <c r="FCZ57" s="140"/>
      <c r="FDA57" s="144"/>
      <c r="FDB57" s="141"/>
      <c r="FDC57" s="140"/>
      <c r="FDD57" s="425"/>
      <c r="FDE57" s="425"/>
      <c r="FDF57" s="425"/>
      <c r="FDG57" s="140"/>
      <c r="FDH57" s="140"/>
      <c r="FDI57" s="144"/>
      <c r="FDJ57" s="141"/>
      <c r="FDK57" s="140"/>
      <c r="FDL57" s="425"/>
      <c r="FDM57" s="425"/>
      <c r="FDN57" s="425"/>
      <c r="FDO57" s="140"/>
      <c r="FDP57" s="140"/>
      <c r="FDQ57" s="144"/>
      <c r="FDR57" s="141"/>
      <c r="FDS57" s="140"/>
      <c r="FDT57" s="425"/>
      <c r="FDU57" s="425"/>
      <c r="FDV57" s="425"/>
      <c r="FDW57" s="140"/>
      <c r="FDX57" s="140"/>
      <c r="FDY57" s="144"/>
      <c r="FDZ57" s="141"/>
      <c r="FEA57" s="140"/>
      <c r="FEB57" s="425"/>
      <c r="FEC57" s="425"/>
      <c r="FED57" s="425"/>
      <c r="FEE57" s="140"/>
      <c r="FEF57" s="140"/>
      <c r="FEG57" s="144"/>
      <c r="FEH57" s="141"/>
      <c r="FEI57" s="140"/>
      <c r="FEJ57" s="425"/>
      <c r="FEK57" s="425"/>
      <c r="FEL57" s="425"/>
      <c r="FEM57" s="140"/>
      <c r="FEN57" s="140"/>
      <c r="FEO57" s="144"/>
      <c r="FEP57" s="141"/>
      <c r="FEQ57" s="140"/>
      <c r="FER57" s="425"/>
      <c r="FES57" s="425"/>
      <c r="FET57" s="425"/>
      <c r="FEU57" s="140"/>
      <c r="FEV57" s="140"/>
      <c r="FEW57" s="144"/>
      <c r="FEX57" s="141"/>
      <c r="FEY57" s="140"/>
      <c r="FEZ57" s="425"/>
      <c r="FFA57" s="425"/>
      <c r="FFB57" s="425"/>
      <c r="FFC57" s="140"/>
      <c r="FFD57" s="140"/>
      <c r="FFE57" s="144"/>
      <c r="FFF57" s="141"/>
      <c r="FFG57" s="140"/>
      <c r="FFH57" s="425"/>
      <c r="FFI57" s="425"/>
      <c r="FFJ57" s="425"/>
      <c r="FFK57" s="140"/>
      <c r="FFL57" s="140"/>
      <c r="FFM57" s="144"/>
      <c r="FFN57" s="141"/>
      <c r="FFO57" s="140"/>
      <c r="FFP57" s="425"/>
      <c r="FFQ57" s="425"/>
      <c r="FFR57" s="425"/>
      <c r="FFS57" s="140"/>
      <c r="FFT57" s="140"/>
      <c r="FFU57" s="144"/>
      <c r="FFV57" s="141"/>
      <c r="FFW57" s="140"/>
      <c r="FFX57" s="425"/>
      <c r="FFY57" s="425"/>
      <c r="FFZ57" s="425"/>
      <c r="FGA57" s="140"/>
      <c r="FGB57" s="140"/>
      <c r="FGC57" s="144"/>
      <c r="FGD57" s="141"/>
      <c r="FGE57" s="140"/>
      <c r="FGF57" s="425"/>
      <c r="FGG57" s="425"/>
      <c r="FGH57" s="425"/>
      <c r="FGI57" s="140"/>
      <c r="FGJ57" s="140"/>
      <c r="FGK57" s="144"/>
      <c r="FGL57" s="141"/>
      <c r="FGM57" s="140"/>
      <c r="FGN57" s="425"/>
      <c r="FGO57" s="425"/>
      <c r="FGP57" s="425"/>
      <c r="FGQ57" s="140"/>
      <c r="FGR57" s="140"/>
      <c r="FGS57" s="144"/>
      <c r="FGT57" s="141"/>
      <c r="FGU57" s="140"/>
      <c r="FGV57" s="425"/>
      <c r="FGW57" s="425"/>
      <c r="FGX57" s="425"/>
      <c r="FGY57" s="140"/>
      <c r="FGZ57" s="140"/>
      <c r="FHA57" s="144"/>
      <c r="FHB57" s="141"/>
      <c r="FHC57" s="140"/>
      <c r="FHD57" s="425"/>
      <c r="FHE57" s="425"/>
      <c r="FHF57" s="425"/>
      <c r="FHG57" s="140"/>
      <c r="FHH57" s="140"/>
      <c r="FHI57" s="144"/>
      <c r="FHJ57" s="141"/>
      <c r="FHK57" s="140"/>
      <c r="FHL57" s="425"/>
      <c r="FHM57" s="425"/>
      <c r="FHN57" s="425"/>
      <c r="FHO57" s="140"/>
      <c r="FHP57" s="140"/>
      <c r="FHQ57" s="144"/>
      <c r="FHR57" s="141"/>
      <c r="FHS57" s="140"/>
      <c r="FHT57" s="425"/>
      <c r="FHU57" s="425"/>
      <c r="FHV57" s="425"/>
      <c r="FHW57" s="140"/>
      <c r="FHX57" s="140"/>
      <c r="FHY57" s="144"/>
      <c r="FHZ57" s="141"/>
      <c r="FIA57" s="140"/>
      <c r="FIB57" s="425"/>
      <c r="FIC57" s="425"/>
      <c r="FID57" s="425"/>
      <c r="FIE57" s="140"/>
      <c r="FIF57" s="140"/>
      <c r="FIG57" s="144"/>
      <c r="FIH57" s="141"/>
      <c r="FII57" s="140"/>
      <c r="FIJ57" s="425"/>
      <c r="FIK57" s="425"/>
      <c r="FIL57" s="425"/>
      <c r="FIM57" s="140"/>
      <c r="FIN57" s="140"/>
      <c r="FIO57" s="144"/>
      <c r="FIP57" s="141"/>
      <c r="FIQ57" s="140"/>
      <c r="FIR57" s="425"/>
      <c r="FIS57" s="425"/>
      <c r="FIT57" s="425"/>
      <c r="FIU57" s="140"/>
      <c r="FIV57" s="140"/>
      <c r="FIW57" s="144"/>
      <c r="FIX57" s="141"/>
      <c r="FIY57" s="140"/>
      <c r="FIZ57" s="425"/>
      <c r="FJA57" s="425"/>
      <c r="FJB57" s="425"/>
      <c r="FJC57" s="140"/>
      <c r="FJD57" s="140"/>
      <c r="FJE57" s="144"/>
      <c r="FJF57" s="141"/>
      <c r="FJG57" s="140"/>
      <c r="FJH57" s="425"/>
      <c r="FJI57" s="425"/>
      <c r="FJJ57" s="425"/>
      <c r="FJK57" s="140"/>
      <c r="FJL57" s="140"/>
      <c r="FJM57" s="144"/>
      <c r="FJN57" s="141"/>
      <c r="FJO57" s="140"/>
      <c r="FJP57" s="425"/>
      <c r="FJQ57" s="425"/>
      <c r="FJR57" s="425"/>
      <c r="FJS57" s="140"/>
      <c r="FJT57" s="140"/>
      <c r="FJU57" s="144"/>
      <c r="FJV57" s="141"/>
      <c r="FJW57" s="140"/>
      <c r="FJX57" s="425"/>
      <c r="FJY57" s="425"/>
      <c r="FJZ57" s="425"/>
      <c r="FKA57" s="140"/>
      <c r="FKB57" s="140"/>
      <c r="FKC57" s="144"/>
      <c r="FKD57" s="141"/>
      <c r="FKE57" s="140"/>
      <c r="FKF57" s="425"/>
      <c r="FKG57" s="425"/>
      <c r="FKH57" s="425"/>
      <c r="FKI57" s="140"/>
      <c r="FKJ57" s="140"/>
      <c r="FKK57" s="144"/>
      <c r="FKL57" s="141"/>
      <c r="FKM57" s="140"/>
      <c r="FKN57" s="425"/>
      <c r="FKO57" s="425"/>
      <c r="FKP57" s="425"/>
      <c r="FKQ57" s="140"/>
      <c r="FKR57" s="140"/>
      <c r="FKS57" s="144"/>
      <c r="FKT57" s="141"/>
      <c r="FKU57" s="140"/>
      <c r="FKV57" s="425"/>
      <c r="FKW57" s="425"/>
      <c r="FKX57" s="425"/>
      <c r="FKY57" s="140"/>
      <c r="FKZ57" s="140"/>
      <c r="FLA57" s="144"/>
      <c r="FLB57" s="141"/>
      <c r="FLC57" s="140"/>
      <c r="FLD57" s="425"/>
      <c r="FLE57" s="425"/>
      <c r="FLF57" s="425"/>
      <c r="FLG57" s="140"/>
      <c r="FLH57" s="140"/>
      <c r="FLI57" s="144"/>
      <c r="FLJ57" s="141"/>
      <c r="FLK57" s="140"/>
      <c r="FLL57" s="425"/>
      <c r="FLM57" s="425"/>
      <c r="FLN57" s="425"/>
      <c r="FLO57" s="140"/>
      <c r="FLP57" s="140"/>
      <c r="FLQ57" s="144"/>
      <c r="FLR57" s="141"/>
      <c r="FLS57" s="140"/>
      <c r="FLT57" s="425"/>
      <c r="FLU57" s="425"/>
      <c r="FLV57" s="425"/>
      <c r="FLW57" s="140"/>
      <c r="FLX57" s="140"/>
      <c r="FLY57" s="144"/>
      <c r="FLZ57" s="141"/>
      <c r="FMA57" s="140"/>
      <c r="FMB57" s="425"/>
      <c r="FMC57" s="425"/>
      <c r="FMD57" s="425"/>
      <c r="FME57" s="140"/>
      <c r="FMF57" s="140"/>
      <c r="FMG57" s="144"/>
      <c r="FMH57" s="141"/>
      <c r="FMI57" s="140"/>
      <c r="FMJ57" s="425"/>
      <c r="FMK57" s="425"/>
      <c r="FML57" s="425"/>
      <c r="FMM57" s="140"/>
      <c r="FMN57" s="140"/>
      <c r="FMO57" s="144"/>
      <c r="FMP57" s="141"/>
      <c r="FMQ57" s="140"/>
      <c r="FMR57" s="425"/>
      <c r="FMS57" s="425"/>
      <c r="FMT57" s="425"/>
      <c r="FMU57" s="140"/>
      <c r="FMV57" s="140"/>
      <c r="FMW57" s="144"/>
      <c r="FMX57" s="141"/>
      <c r="FMY57" s="140"/>
      <c r="FMZ57" s="425"/>
      <c r="FNA57" s="425"/>
      <c r="FNB57" s="425"/>
      <c r="FNC57" s="140"/>
      <c r="FND57" s="140"/>
      <c r="FNE57" s="144"/>
      <c r="FNF57" s="141"/>
      <c r="FNG57" s="140"/>
      <c r="FNH57" s="425"/>
      <c r="FNI57" s="425"/>
      <c r="FNJ57" s="425"/>
      <c r="FNK57" s="140"/>
      <c r="FNL57" s="140"/>
      <c r="FNM57" s="144"/>
      <c r="FNN57" s="141"/>
      <c r="FNO57" s="140"/>
      <c r="FNP57" s="425"/>
      <c r="FNQ57" s="425"/>
      <c r="FNR57" s="425"/>
      <c r="FNS57" s="140"/>
      <c r="FNT57" s="140"/>
      <c r="FNU57" s="144"/>
      <c r="FNV57" s="141"/>
      <c r="FNW57" s="140"/>
      <c r="FNX57" s="425"/>
      <c r="FNY57" s="425"/>
      <c r="FNZ57" s="425"/>
      <c r="FOA57" s="140"/>
      <c r="FOB57" s="140"/>
      <c r="FOC57" s="144"/>
      <c r="FOD57" s="141"/>
      <c r="FOE57" s="140"/>
      <c r="FOF57" s="425"/>
      <c r="FOG57" s="425"/>
      <c r="FOH57" s="425"/>
      <c r="FOI57" s="140"/>
      <c r="FOJ57" s="140"/>
      <c r="FOK57" s="144"/>
      <c r="FOL57" s="141"/>
      <c r="FOM57" s="140"/>
      <c r="FON57" s="425"/>
      <c r="FOO57" s="425"/>
      <c r="FOP57" s="425"/>
      <c r="FOQ57" s="140"/>
      <c r="FOR57" s="140"/>
      <c r="FOS57" s="144"/>
      <c r="FOT57" s="141"/>
      <c r="FOU57" s="140"/>
      <c r="FOV57" s="425"/>
      <c r="FOW57" s="425"/>
      <c r="FOX57" s="425"/>
      <c r="FOY57" s="140"/>
      <c r="FOZ57" s="140"/>
      <c r="FPA57" s="144"/>
      <c r="FPB57" s="141"/>
      <c r="FPC57" s="140"/>
      <c r="FPD57" s="425"/>
      <c r="FPE57" s="425"/>
      <c r="FPF57" s="425"/>
      <c r="FPG57" s="140"/>
      <c r="FPH57" s="140"/>
      <c r="FPI57" s="144"/>
      <c r="FPJ57" s="141"/>
      <c r="FPK57" s="140"/>
      <c r="FPL57" s="425"/>
      <c r="FPM57" s="425"/>
      <c r="FPN57" s="425"/>
      <c r="FPO57" s="140"/>
      <c r="FPP57" s="140"/>
      <c r="FPQ57" s="144"/>
      <c r="FPR57" s="141"/>
      <c r="FPS57" s="140"/>
      <c r="FPT57" s="425"/>
      <c r="FPU57" s="425"/>
      <c r="FPV57" s="425"/>
      <c r="FPW57" s="140"/>
      <c r="FPX57" s="140"/>
      <c r="FPY57" s="144"/>
      <c r="FPZ57" s="141"/>
      <c r="FQA57" s="140"/>
      <c r="FQB57" s="425"/>
      <c r="FQC57" s="425"/>
      <c r="FQD57" s="425"/>
      <c r="FQE57" s="140"/>
      <c r="FQF57" s="140"/>
      <c r="FQG57" s="144"/>
      <c r="FQH57" s="141"/>
      <c r="FQI57" s="140"/>
      <c r="FQJ57" s="425"/>
      <c r="FQK57" s="425"/>
      <c r="FQL57" s="425"/>
      <c r="FQM57" s="140"/>
      <c r="FQN57" s="140"/>
      <c r="FQO57" s="144"/>
      <c r="FQP57" s="141"/>
      <c r="FQQ57" s="140"/>
      <c r="FQR57" s="425"/>
      <c r="FQS57" s="425"/>
      <c r="FQT57" s="425"/>
      <c r="FQU57" s="140"/>
      <c r="FQV57" s="140"/>
      <c r="FQW57" s="144"/>
      <c r="FQX57" s="141"/>
      <c r="FQY57" s="140"/>
      <c r="FQZ57" s="425"/>
      <c r="FRA57" s="425"/>
      <c r="FRB57" s="425"/>
      <c r="FRC57" s="140"/>
      <c r="FRD57" s="140"/>
      <c r="FRE57" s="144"/>
      <c r="FRF57" s="141"/>
      <c r="FRG57" s="140"/>
      <c r="FRH57" s="425"/>
      <c r="FRI57" s="425"/>
      <c r="FRJ57" s="425"/>
      <c r="FRK57" s="140"/>
      <c r="FRL57" s="140"/>
      <c r="FRM57" s="144"/>
      <c r="FRN57" s="141"/>
      <c r="FRO57" s="140"/>
      <c r="FRP57" s="425"/>
      <c r="FRQ57" s="425"/>
      <c r="FRR57" s="425"/>
      <c r="FRS57" s="140"/>
      <c r="FRT57" s="140"/>
      <c r="FRU57" s="144"/>
      <c r="FRV57" s="141"/>
      <c r="FRW57" s="140"/>
      <c r="FRX57" s="425"/>
      <c r="FRY57" s="425"/>
      <c r="FRZ57" s="425"/>
      <c r="FSA57" s="140"/>
      <c r="FSB57" s="140"/>
      <c r="FSC57" s="144"/>
      <c r="FSD57" s="141"/>
      <c r="FSE57" s="140"/>
      <c r="FSF57" s="425"/>
      <c r="FSG57" s="425"/>
      <c r="FSH57" s="425"/>
      <c r="FSI57" s="140"/>
      <c r="FSJ57" s="140"/>
      <c r="FSK57" s="144"/>
      <c r="FSL57" s="141"/>
      <c r="FSM57" s="140"/>
      <c r="FSN57" s="425"/>
      <c r="FSO57" s="425"/>
      <c r="FSP57" s="425"/>
      <c r="FSQ57" s="140"/>
      <c r="FSR57" s="140"/>
      <c r="FSS57" s="144"/>
      <c r="FST57" s="141"/>
      <c r="FSU57" s="140"/>
      <c r="FSV57" s="425"/>
      <c r="FSW57" s="425"/>
      <c r="FSX57" s="425"/>
      <c r="FSY57" s="140"/>
      <c r="FSZ57" s="140"/>
      <c r="FTA57" s="144"/>
      <c r="FTB57" s="141"/>
      <c r="FTC57" s="140"/>
      <c r="FTD57" s="425"/>
      <c r="FTE57" s="425"/>
      <c r="FTF57" s="425"/>
      <c r="FTG57" s="140"/>
      <c r="FTH57" s="140"/>
      <c r="FTI57" s="144"/>
      <c r="FTJ57" s="141"/>
      <c r="FTK57" s="140"/>
      <c r="FTL57" s="425"/>
      <c r="FTM57" s="425"/>
      <c r="FTN57" s="425"/>
      <c r="FTO57" s="140"/>
      <c r="FTP57" s="140"/>
      <c r="FTQ57" s="144"/>
      <c r="FTR57" s="141"/>
      <c r="FTS57" s="140"/>
      <c r="FTT57" s="425"/>
      <c r="FTU57" s="425"/>
      <c r="FTV57" s="425"/>
      <c r="FTW57" s="140"/>
      <c r="FTX57" s="140"/>
      <c r="FTY57" s="144"/>
      <c r="FTZ57" s="141"/>
      <c r="FUA57" s="140"/>
      <c r="FUB57" s="425"/>
      <c r="FUC57" s="425"/>
      <c r="FUD57" s="425"/>
      <c r="FUE57" s="140"/>
      <c r="FUF57" s="140"/>
      <c r="FUG57" s="144"/>
      <c r="FUH57" s="141"/>
      <c r="FUI57" s="140"/>
      <c r="FUJ57" s="425"/>
      <c r="FUK57" s="425"/>
      <c r="FUL57" s="425"/>
      <c r="FUM57" s="140"/>
      <c r="FUN57" s="140"/>
      <c r="FUO57" s="144"/>
      <c r="FUP57" s="141"/>
      <c r="FUQ57" s="140"/>
      <c r="FUR57" s="425"/>
      <c r="FUS57" s="425"/>
      <c r="FUT57" s="425"/>
      <c r="FUU57" s="140"/>
      <c r="FUV57" s="140"/>
      <c r="FUW57" s="144"/>
      <c r="FUX57" s="141"/>
      <c r="FUY57" s="140"/>
      <c r="FUZ57" s="425"/>
      <c r="FVA57" s="425"/>
      <c r="FVB57" s="425"/>
      <c r="FVC57" s="140"/>
      <c r="FVD57" s="140"/>
      <c r="FVE57" s="144"/>
      <c r="FVF57" s="141"/>
      <c r="FVG57" s="140"/>
      <c r="FVH57" s="425"/>
      <c r="FVI57" s="425"/>
      <c r="FVJ57" s="425"/>
      <c r="FVK57" s="140"/>
      <c r="FVL57" s="140"/>
      <c r="FVM57" s="144"/>
      <c r="FVN57" s="141"/>
      <c r="FVO57" s="140"/>
      <c r="FVP57" s="425"/>
      <c r="FVQ57" s="425"/>
      <c r="FVR57" s="425"/>
      <c r="FVS57" s="140"/>
      <c r="FVT57" s="140"/>
      <c r="FVU57" s="144"/>
      <c r="FVV57" s="141"/>
      <c r="FVW57" s="140"/>
      <c r="FVX57" s="425"/>
      <c r="FVY57" s="425"/>
      <c r="FVZ57" s="425"/>
      <c r="FWA57" s="140"/>
      <c r="FWB57" s="140"/>
      <c r="FWC57" s="144"/>
      <c r="FWD57" s="141"/>
      <c r="FWE57" s="140"/>
      <c r="FWF57" s="425"/>
      <c r="FWG57" s="425"/>
      <c r="FWH57" s="425"/>
      <c r="FWI57" s="140"/>
      <c r="FWJ57" s="140"/>
      <c r="FWK57" s="144"/>
      <c r="FWL57" s="141"/>
      <c r="FWM57" s="140"/>
      <c r="FWN57" s="425"/>
      <c r="FWO57" s="425"/>
      <c r="FWP57" s="425"/>
      <c r="FWQ57" s="140"/>
      <c r="FWR57" s="140"/>
      <c r="FWS57" s="144"/>
      <c r="FWT57" s="141"/>
      <c r="FWU57" s="140"/>
      <c r="FWV57" s="425"/>
      <c r="FWW57" s="425"/>
      <c r="FWX57" s="425"/>
      <c r="FWY57" s="140"/>
      <c r="FWZ57" s="140"/>
      <c r="FXA57" s="144"/>
      <c r="FXB57" s="141"/>
      <c r="FXC57" s="140"/>
      <c r="FXD57" s="425"/>
      <c r="FXE57" s="425"/>
      <c r="FXF57" s="425"/>
      <c r="FXG57" s="140"/>
      <c r="FXH57" s="140"/>
      <c r="FXI57" s="144"/>
      <c r="FXJ57" s="141"/>
      <c r="FXK57" s="140"/>
      <c r="FXL57" s="425"/>
      <c r="FXM57" s="425"/>
      <c r="FXN57" s="425"/>
      <c r="FXO57" s="140"/>
      <c r="FXP57" s="140"/>
      <c r="FXQ57" s="144"/>
      <c r="FXR57" s="141"/>
      <c r="FXS57" s="140"/>
      <c r="FXT57" s="425"/>
      <c r="FXU57" s="425"/>
      <c r="FXV57" s="425"/>
      <c r="FXW57" s="140"/>
      <c r="FXX57" s="140"/>
      <c r="FXY57" s="144"/>
      <c r="FXZ57" s="141"/>
      <c r="FYA57" s="140"/>
      <c r="FYB57" s="425"/>
      <c r="FYC57" s="425"/>
      <c r="FYD57" s="425"/>
      <c r="FYE57" s="140"/>
      <c r="FYF57" s="140"/>
      <c r="FYG57" s="144"/>
      <c r="FYH57" s="141"/>
      <c r="FYI57" s="140"/>
      <c r="FYJ57" s="425"/>
      <c r="FYK57" s="425"/>
      <c r="FYL57" s="425"/>
      <c r="FYM57" s="140"/>
      <c r="FYN57" s="140"/>
      <c r="FYO57" s="144"/>
      <c r="FYP57" s="141"/>
      <c r="FYQ57" s="140"/>
      <c r="FYR57" s="425"/>
      <c r="FYS57" s="425"/>
      <c r="FYT57" s="425"/>
      <c r="FYU57" s="140"/>
      <c r="FYV57" s="140"/>
      <c r="FYW57" s="144"/>
      <c r="FYX57" s="141"/>
      <c r="FYY57" s="140"/>
      <c r="FYZ57" s="425"/>
      <c r="FZA57" s="425"/>
      <c r="FZB57" s="425"/>
      <c r="FZC57" s="140"/>
      <c r="FZD57" s="140"/>
      <c r="FZE57" s="144"/>
      <c r="FZF57" s="141"/>
      <c r="FZG57" s="140"/>
      <c r="FZH57" s="425"/>
      <c r="FZI57" s="425"/>
      <c r="FZJ57" s="425"/>
      <c r="FZK57" s="140"/>
      <c r="FZL57" s="140"/>
      <c r="FZM57" s="144"/>
      <c r="FZN57" s="141"/>
      <c r="FZO57" s="140"/>
      <c r="FZP57" s="425"/>
      <c r="FZQ57" s="425"/>
      <c r="FZR57" s="425"/>
      <c r="FZS57" s="140"/>
      <c r="FZT57" s="140"/>
      <c r="FZU57" s="144"/>
      <c r="FZV57" s="141"/>
      <c r="FZW57" s="140"/>
      <c r="FZX57" s="425"/>
      <c r="FZY57" s="425"/>
      <c r="FZZ57" s="425"/>
      <c r="GAA57" s="140"/>
      <c r="GAB57" s="140"/>
      <c r="GAC57" s="144"/>
      <c r="GAD57" s="141"/>
      <c r="GAE57" s="140"/>
      <c r="GAF57" s="425"/>
      <c r="GAG57" s="425"/>
      <c r="GAH57" s="425"/>
      <c r="GAI57" s="140"/>
      <c r="GAJ57" s="140"/>
      <c r="GAK57" s="144"/>
      <c r="GAL57" s="141"/>
      <c r="GAM57" s="140"/>
      <c r="GAN57" s="425"/>
      <c r="GAO57" s="425"/>
      <c r="GAP57" s="425"/>
      <c r="GAQ57" s="140"/>
      <c r="GAR57" s="140"/>
      <c r="GAS57" s="144"/>
      <c r="GAT57" s="141"/>
      <c r="GAU57" s="140"/>
      <c r="GAV57" s="425"/>
      <c r="GAW57" s="425"/>
      <c r="GAX57" s="425"/>
      <c r="GAY57" s="140"/>
      <c r="GAZ57" s="140"/>
      <c r="GBA57" s="144"/>
      <c r="GBB57" s="141"/>
      <c r="GBC57" s="140"/>
      <c r="GBD57" s="425"/>
      <c r="GBE57" s="425"/>
      <c r="GBF57" s="425"/>
      <c r="GBG57" s="140"/>
      <c r="GBH57" s="140"/>
      <c r="GBI57" s="144"/>
      <c r="GBJ57" s="141"/>
      <c r="GBK57" s="140"/>
      <c r="GBL57" s="425"/>
      <c r="GBM57" s="425"/>
      <c r="GBN57" s="425"/>
      <c r="GBO57" s="140"/>
      <c r="GBP57" s="140"/>
      <c r="GBQ57" s="144"/>
      <c r="GBR57" s="141"/>
      <c r="GBS57" s="140"/>
      <c r="GBT57" s="425"/>
      <c r="GBU57" s="425"/>
      <c r="GBV57" s="425"/>
      <c r="GBW57" s="140"/>
      <c r="GBX57" s="140"/>
      <c r="GBY57" s="144"/>
      <c r="GBZ57" s="141"/>
      <c r="GCA57" s="140"/>
      <c r="GCB57" s="425"/>
      <c r="GCC57" s="425"/>
      <c r="GCD57" s="425"/>
      <c r="GCE57" s="140"/>
      <c r="GCF57" s="140"/>
      <c r="GCG57" s="144"/>
      <c r="GCH57" s="141"/>
      <c r="GCI57" s="140"/>
      <c r="GCJ57" s="425"/>
      <c r="GCK57" s="425"/>
      <c r="GCL57" s="425"/>
      <c r="GCM57" s="140"/>
      <c r="GCN57" s="140"/>
      <c r="GCO57" s="144"/>
      <c r="GCP57" s="141"/>
      <c r="GCQ57" s="140"/>
      <c r="GCR57" s="425"/>
      <c r="GCS57" s="425"/>
      <c r="GCT57" s="425"/>
      <c r="GCU57" s="140"/>
      <c r="GCV57" s="140"/>
      <c r="GCW57" s="144"/>
      <c r="GCX57" s="141"/>
      <c r="GCY57" s="140"/>
      <c r="GCZ57" s="425"/>
      <c r="GDA57" s="425"/>
      <c r="GDB57" s="425"/>
      <c r="GDC57" s="140"/>
      <c r="GDD57" s="140"/>
      <c r="GDE57" s="144"/>
      <c r="GDF57" s="141"/>
      <c r="GDG57" s="140"/>
      <c r="GDH57" s="425"/>
      <c r="GDI57" s="425"/>
      <c r="GDJ57" s="425"/>
      <c r="GDK57" s="140"/>
      <c r="GDL57" s="140"/>
      <c r="GDM57" s="144"/>
      <c r="GDN57" s="141"/>
      <c r="GDO57" s="140"/>
      <c r="GDP57" s="425"/>
      <c r="GDQ57" s="425"/>
      <c r="GDR57" s="425"/>
      <c r="GDS57" s="140"/>
      <c r="GDT57" s="140"/>
      <c r="GDU57" s="144"/>
      <c r="GDV57" s="141"/>
      <c r="GDW57" s="140"/>
      <c r="GDX57" s="425"/>
      <c r="GDY57" s="425"/>
      <c r="GDZ57" s="425"/>
      <c r="GEA57" s="140"/>
      <c r="GEB57" s="140"/>
      <c r="GEC57" s="144"/>
      <c r="GED57" s="141"/>
      <c r="GEE57" s="140"/>
      <c r="GEF57" s="425"/>
      <c r="GEG57" s="425"/>
      <c r="GEH57" s="425"/>
      <c r="GEI57" s="140"/>
      <c r="GEJ57" s="140"/>
      <c r="GEK57" s="144"/>
      <c r="GEL57" s="141"/>
      <c r="GEM57" s="140"/>
      <c r="GEN57" s="425"/>
      <c r="GEO57" s="425"/>
      <c r="GEP57" s="425"/>
      <c r="GEQ57" s="140"/>
      <c r="GER57" s="140"/>
      <c r="GES57" s="144"/>
      <c r="GET57" s="141"/>
      <c r="GEU57" s="140"/>
      <c r="GEV57" s="425"/>
      <c r="GEW57" s="425"/>
      <c r="GEX57" s="425"/>
      <c r="GEY57" s="140"/>
      <c r="GEZ57" s="140"/>
      <c r="GFA57" s="144"/>
      <c r="GFB57" s="141"/>
      <c r="GFC57" s="140"/>
      <c r="GFD57" s="425"/>
      <c r="GFE57" s="425"/>
      <c r="GFF57" s="425"/>
      <c r="GFG57" s="140"/>
      <c r="GFH57" s="140"/>
      <c r="GFI57" s="144"/>
      <c r="GFJ57" s="141"/>
      <c r="GFK57" s="140"/>
      <c r="GFL57" s="425"/>
      <c r="GFM57" s="425"/>
      <c r="GFN57" s="425"/>
      <c r="GFO57" s="140"/>
      <c r="GFP57" s="140"/>
      <c r="GFQ57" s="144"/>
      <c r="GFR57" s="141"/>
      <c r="GFS57" s="140"/>
      <c r="GFT57" s="425"/>
      <c r="GFU57" s="425"/>
      <c r="GFV57" s="425"/>
      <c r="GFW57" s="140"/>
      <c r="GFX57" s="140"/>
      <c r="GFY57" s="144"/>
      <c r="GFZ57" s="141"/>
      <c r="GGA57" s="140"/>
      <c r="GGB57" s="425"/>
      <c r="GGC57" s="425"/>
      <c r="GGD57" s="425"/>
      <c r="GGE57" s="140"/>
      <c r="GGF57" s="140"/>
      <c r="GGG57" s="144"/>
      <c r="GGH57" s="141"/>
      <c r="GGI57" s="140"/>
      <c r="GGJ57" s="425"/>
      <c r="GGK57" s="425"/>
      <c r="GGL57" s="425"/>
      <c r="GGM57" s="140"/>
      <c r="GGN57" s="140"/>
      <c r="GGO57" s="144"/>
      <c r="GGP57" s="141"/>
      <c r="GGQ57" s="140"/>
      <c r="GGR57" s="425"/>
      <c r="GGS57" s="425"/>
      <c r="GGT57" s="425"/>
      <c r="GGU57" s="140"/>
      <c r="GGV57" s="140"/>
      <c r="GGW57" s="144"/>
      <c r="GGX57" s="141"/>
      <c r="GGY57" s="140"/>
      <c r="GGZ57" s="425"/>
      <c r="GHA57" s="425"/>
      <c r="GHB57" s="425"/>
      <c r="GHC57" s="140"/>
      <c r="GHD57" s="140"/>
      <c r="GHE57" s="144"/>
      <c r="GHF57" s="141"/>
      <c r="GHG57" s="140"/>
      <c r="GHH57" s="425"/>
      <c r="GHI57" s="425"/>
      <c r="GHJ57" s="425"/>
      <c r="GHK57" s="140"/>
      <c r="GHL57" s="140"/>
      <c r="GHM57" s="144"/>
      <c r="GHN57" s="141"/>
      <c r="GHO57" s="140"/>
      <c r="GHP57" s="425"/>
      <c r="GHQ57" s="425"/>
      <c r="GHR57" s="425"/>
      <c r="GHS57" s="140"/>
      <c r="GHT57" s="140"/>
      <c r="GHU57" s="144"/>
      <c r="GHV57" s="141"/>
      <c r="GHW57" s="140"/>
      <c r="GHX57" s="425"/>
      <c r="GHY57" s="425"/>
      <c r="GHZ57" s="425"/>
      <c r="GIA57" s="140"/>
      <c r="GIB57" s="140"/>
      <c r="GIC57" s="144"/>
      <c r="GID57" s="141"/>
      <c r="GIE57" s="140"/>
      <c r="GIF57" s="425"/>
      <c r="GIG57" s="425"/>
      <c r="GIH57" s="425"/>
      <c r="GII57" s="140"/>
      <c r="GIJ57" s="140"/>
      <c r="GIK57" s="144"/>
      <c r="GIL57" s="141"/>
      <c r="GIM57" s="140"/>
      <c r="GIN57" s="425"/>
      <c r="GIO57" s="425"/>
      <c r="GIP57" s="425"/>
      <c r="GIQ57" s="140"/>
      <c r="GIR57" s="140"/>
      <c r="GIS57" s="144"/>
      <c r="GIT57" s="141"/>
      <c r="GIU57" s="140"/>
      <c r="GIV57" s="425"/>
      <c r="GIW57" s="425"/>
      <c r="GIX57" s="425"/>
      <c r="GIY57" s="140"/>
      <c r="GIZ57" s="140"/>
      <c r="GJA57" s="144"/>
      <c r="GJB57" s="141"/>
      <c r="GJC57" s="140"/>
      <c r="GJD57" s="425"/>
      <c r="GJE57" s="425"/>
      <c r="GJF57" s="425"/>
      <c r="GJG57" s="140"/>
      <c r="GJH57" s="140"/>
      <c r="GJI57" s="144"/>
      <c r="GJJ57" s="141"/>
      <c r="GJK57" s="140"/>
      <c r="GJL57" s="425"/>
      <c r="GJM57" s="425"/>
      <c r="GJN57" s="425"/>
      <c r="GJO57" s="140"/>
      <c r="GJP57" s="140"/>
      <c r="GJQ57" s="144"/>
      <c r="GJR57" s="141"/>
      <c r="GJS57" s="140"/>
      <c r="GJT57" s="425"/>
      <c r="GJU57" s="425"/>
      <c r="GJV57" s="425"/>
      <c r="GJW57" s="140"/>
      <c r="GJX57" s="140"/>
      <c r="GJY57" s="144"/>
      <c r="GJZ57" s="141"/>
      <c r="GKA57" s="140"/>
      <c r="GKB57" s="425"/>
      <c r="GKC57" s="425"/>
      <c r="GKD57" s="425"/>
      <c r="GKE57" s="140"/>
      <c r="GKF57" s="140"/>
      <c r="GKG57" s="144"/>
      <c r="GKH57" s="141"/>
      <c r="GKI57" s="140"/>
      <c r="GKJ57" s="425"/>
      <c r="GKK57" s="425"/>
      <c r="GKL57" s="425"/>
      <c r="GKM57" s="140"/>
      <c r="GKN57" s="140"/>
      <c r="GKO57" s="144"/>
      <c r="GKP57" s="141"/>
      <c r="GKQ57" s="140"/>
      <c r="GKR57" s="425"/>
      <c r="GKS57" s="425"/>
      <c r="GKT57" s="425"/>
      <c r="GKU57" s="140"/>
      <c r="GKV57" s="140"/>
      <c r="GKW57" s="144"/>
      <c r="GKX57" s="141"/>
      <c r="GKY57" s="140"/>
      <c r="GKZ57" s="425"/>
      <c r="GLA57" s="425"/>
      <c r="GLB57" s="425"/>
      <c r="GLC57" s="140"/>
      <c r="GLD57" s="140"/>
      <c r="GLE57" s="144"/>
      <c r="GLF57" s="141"/>
      <c r="GLG57" s="140"/>
      <c r="GLH57" s="425"/>
      <c r="GLI57" s="425"/>
      <c r="GLJ57" s="425"/>
      <c r="GLK57" s="140"/>
      <c r="GLL57" s="140"/>
      <c r="GLM57" s="144"/>
      <c r="GLN57" s="141"/>
      <c r="GLO57" s="140"/>
      <c r="GLP57" s="425"/>
      <c r="GLQ57" s="425"/>
      <c r="GLR57" s="425"/>
      <c r="GLS57" s="140"/>
      <c r="GLT57" s="140"/>
      <c r="GLU57" s="144"/>
      <c r="GLV57" s="141"/>
      <c r="GLW57" s="140"/>
      <c r="GLX57" s="425"/>
      <c r="GLY57" s="425"/>
      <c r="GLZ57" s="425"/>
      <c r="GMA57" s="140"/>
      <c r="GMB57" s="140"/>
      <c r="GMC57" s="144"/>
      <c r="GMD57" s="141"/>
      <c r="GME57" s="140"/>
      <c r="GMF57" s="425"/>
      <c r="GMG57" s="425"/>
      <c r="GMH57" s="425"/>
      <c r="GMI57" s="140"/>
      <c r="GMJ57" s="140"/>
      <c r="GMK57" s="144"/>
      <c r="GML57" s="141"/>
      <c r="GMM57" s="140"/>
      <c r="GMN57" s="425"/>
      <c r="GMO57" s="425"/>
      <c r="GMP57" s="425"/>
      <c r="GMQ57" s="140"/>
      <c r="GMR57" s="140"/>
      <c r="GMS57" s="144"/>
      <c r="GMT57" s="141"/>
      <c r="GMU57" s="140"/>
      <c r="GMV57" s="425"/>
      <c r="GMW57" s="425"/>
      <c r="GMX57" s="425"/>
      <c r="GMY57" s="140"/>
      <c r="GMZ57" s="140"/>
      <c r="GNA57" s="144"/>
      <c r="GNB57" s="141"/>
      <c r="GNC57" s="140"/>
      <c r="GND57" s="425"/>
      <c r="GNE57" s="425"/>
      <c r="GNF57" s="425"/>
      <c r="GNG57" s="140"/>
      <c r="GNH57" s="140"/>
      <c r="GNI57" s="144"/>
      <c r="GNJ57" s="141"/>
      <c r="GNK57" s="140"/>
      <c r="GNL57" s="425"/>
      <c r="GNM57" s="425"/>
      <c r="GNN57" s="425"/>
      <c r="GNO57" s="140"/>
      <c r="GNP57" s="140"/>
      <c r="GNQ57" s="144"/>
      <c r="GNR57" s="141"/>
      <c r="GNS57" s="140"/>
      <c r="GNT57" s="425"/>
      <c r="GNU57" s="425"/>
      <c r="GNV57" s="425"/>
      <c r="GNW57" s="140"/>
      <c r="GNX57" s="140"/>
      <c r="GNY57" s="144"/>
      <c r="GNZ57" s="141"/>
      <c r="GOA57" s="140"/>
      <c r="GOB57" s="425"/>
      <c r="GOC57" s="425"/>
      <c r="GOD57" s="425"/>
      <c r="GOE57" s="140"/>
      <c r="GOF57" s="140"/>
      <c r="GOG57" s="144"/>
      <c r="GOH57" s="141"/>
      <c r="GOI57" s="140"/>
      <c r="GOJ57" s="425"/>
      <c r="GOK57" s="425"/>
      <c r="GOL57" s="425"/>
      <c r="GOM57" s="140"/>
      <c r="GON57" s="140"/>
      <c r="GOO57" s="144"/>
      <c r="GOP57" s="141"/>
      <c r="GOQ57" s="140"/>
      <c r="GOR57" s="425"/>
      <c r="GOS57" s="425"/>
      <c r="GOT57" s="425"/>
      <c r="GOU57" s="140"/>
      <c r="GOV57" s="140"/>
      <c r="GOW57" s="144"/>
      <c r="GOX57" s="141"/>
      <c r="GOY57" s="140"/>
      <c r="GOZ57" s="425"/>
      <c r="GPA57" s="425"/>
      <c r="GPB57" s="425"/>
      <c r="GPC57" s="140"/>
      <c r="GPD57" s="140"/>
      <c r="GPE57" s="144"/>
      <c r="GPF57" s="141"/>
      <c r="GPG57" s="140"/>
      <c r="GPH57" s="425"/>
      <c r="GPI57" s="425"/>
      <c r="GPJ57" s="425"/>
      <c r="GPK57" s="140"/>
      <c r="GPL57" s="140"/>
      <c r="GPM57" s="144"/>
      <c r="GPN57" s="141"/>
      <c r="GPO57" s="140"/>
      <c r="GPP57" s="425"/>
      <c r="GPQ57" s="425"/>
      <c r="GPR57" s="425"/>
      <c r="GPS57" s="140"/>
      <c r="GPT57" s="140"/>
      <c r="GPU57" s="144"/>
      <c r="GPV57" s="141"/>
      <c r="GPW57" s="140"/>
      <c r="GPX57" s="425"/>
      <c r="GPY57" s="425"/>
      <c r="GPZ57" s="425"/>
      <c r="GQA57" s="140"/>
      <c r="GQB57" s="140"/>
      <c r="GQC57" s="144"/>
      <c r="GQD57" s="141"/>
      <c r="GQE57" s="140"/>
      <c r="GQF57" s="425"/>
      <c r="GQG57" s="425"/>
      <c r="GQH57" s="425"/>
      <c r="GQI57" s="140"/>
      <c r="GQJ57" s="140"/>
      <c r="GQK57" s="144"/>
      <c r="GQL57" s="141"/>
      <c r="GQM57" s="140"/>
      <c r="GQN57" s="425"/>
      <c r="GQO57" s="425"/>
      <c r="GQP57" s="425"/>
      <c r="GQQ57" s="140"/>
      <c r="GQR57" s="140"/>
      <c r="GQS57" s="144"/>
      <c r="GQT57" s="141"/>
      <c r="GQU57" s="140"/>
      <c r="GQV57" s="425"/>
      <c r="GQW57" s="425"/>
      <c r="GQX57" s="425"/>
      <c r="GQY57" s="140"/>
      <c r="GQZ57" s="140"/>
      <c r="GRA57" s="144"/>
      <c r="GRB57" s="141"/>
      <c r="GRC57" s="140"/>
      <c r="GRD57" s="425"/>
      <c r="GRE57" s="425"/>
      <c r="GRF57" s="425"/>
      <c r="GRG57" s="140"/>
      <c r="GRH57" s="140"/>
      <c r="GRI57" s="144"/>
      <c r="GRJ57" s="141"/>
      <c r="GRK57" s="140"/>
      <c r="GRL57" s="425"/>
      <c r="GRM57" s="425"/>
      <c r="GRN57" s="425"/>
      <c r="GRO57" s="140"/>
      <c r="GRP57" s="140"/>
      <c r="GRQ57" s="144"/>
      <c r="GRR57" s="141"/>
      <c r="GRS57" s="140"/>
      <c r="GRT57" s="425"/>
      <c r="GRU57" s="425"/>
      <c r="GRV57" s="425"/>
      <c r="GRW57" s="140"/>
      <c r="GRX57" s="140"/>
      <c r="GRY57" s="144"/>
      <c r="GRZ57" s="141"/>
      <c r="GSA57" s="140"/>
      <c r="GSB57" s="425"/>
      <c r="GSC57" s="425"/>
      <c r="GSD57" s="425"/>
      <c r="GSE57" s="140"/>
      <c r="GSF57" s="140"/>
      <c r="GSG57" s="144"/>
      <c r="GSH57" s="141"/>
      <c r="GSI57" s="140"/>
      <c r="GSJ57" s="425"/>
      <c r="GSK57" s="425"/>
      <c r="GSL57" s="425"/>
      <c r="GSM57" s="140"/>
      <c r="GSN57" s="140"/>
      <c r="GSO57" s="144"/>
      <c r="GSP57" s="141"/>
      <c r="GSQ57" s="140"/>
      <c r="GSR57" s="425"/>
      <c r="GSS57" s="425"/>
      <c r="GST57" s="425"/>
      <c r="GSU57" s="140"/>
      <c r="GSV57" s="140"/>
      <c r="GSW57" s="144"/>
      <c r="GSX57" s="141"/>
      <c r="GSY57" s="140"/>
      <c r="GSZ57" s="425"/>
      <c r="GTA57" s="425"/>
      <c r="GTB57" s="425"/>
      <c r="GTC57" s="140"/>
      <c r="GTD57" s="140"/>
      <c r="GTE57" s="144"/>
      <c r="GTF57" s="141"/>
      <c r="GTG57" s="140"/>
      <c r="GTH57" s="425"/>
      <c r="GTI57" s="425"/>
      <c r="GTJ57" s="425"/>
      <c r="GTK57" s="140"/>
      <c r="GTL57" s="140"/>
      <c r="GTM57" s="144"/>
      <c r="GTN57" s="141"/>
      <c r="GTO57" s="140"/>
      <c r="GTP57" s="425"/>
      <c r="GTQ57" s="425"/>
      <c r="GTR57" s="425"/>
      <c r="GTS57" s="140"/>
      <c r="GTT57" s="140"/>
      <c r="GTU57" s="144"/>
      <c r="GTV57" s="141"/>
      <c r="GTW57" s="140"/>
      <c r="GTX57" s="425"/>
      <c r="GTY57" s="425"/>
      <c r="GTZ57" s="425"/>
      <c r="GUA57" s="140"/>
      <c r="GUB57" s="140"/>
      <c r="GUC57" s="144"/>
      <c r="GUD57" s="141"/>
      <c r="GUE57" s="140"/>
      <c r="GUF57" s="425"/>
      <c r="GUG57" s="425"/>
      <c r="GUH57" s="425"/>
      <c r="GUI57" s="140"/>
      <c r="GUJ57" s="140"/>
      <c r="GUK57" s="144"/>
      <c r="GUL57" s="141"/>
      <c r="GUM57" s="140"/>
      <c r="GUN57" s="425"/>
      <c r="GUO57" s="425"/>
      <c r="GUP57" s="425"/>
      <c r="GUQ57" s="140"/>
      <c r="GUR57" s="140"/>
      <c r="GUS57" s="144"/>
      <c r="GUT57" s="141"/>
      <c r="GUU57" s="140"/>
      <c r="GUV57" s="425"/>
      <c r="GUW57" s="425"/>
      <c r="GUX57" s="425"/>
      <c r="GUY57" s="140"/>
      <c r="GUZ57" s="140"/>
      <c r="GVA57" s="144"/>
      <c r="GVB57" s="141"/>
      <c r="GVC57" s="140"/>
      <c r="GVD57" s="425"/>
      <c r="GVE57" s="425"/>
      <c r="GVF57" s="425"/>
      <c r="GVG57" s="140"/>
      <c r="GVH57" s="140"/>
      <c r="GVI57" s="144"/>
      <c r="GVJ57" s="141"/>
      <c r="GVK57" s="140"/>
      <c r="GVL57" s="425"/>
      <c r="GVM57" s="425"/>
      <c r="GVN57" s="425"/>
      <c r="GVO57" s="140"/>
      <c r="GVP57" s="140"/>
      <c r="GVQ57" s="144"/>
      <c r="GVR57" s="141"/>
      <c r="GVS57" s="140"/>
      <c r="GVT57" s="425"/>
      <c r="GVU57" s="425"/>
      <c r="GVV57" s="425"/>
      <c r="GVW57" s="140"/>
      <c r="GVX57" s="140"/>
      <c r="GVY57" s="144"/>
      <c r="GVZ57" s="141"/>
      <c r="GWA57" s="140"/>
      <c r="GWB57" s="425"/>
      <c r="GWC57" s="425"/>
      <c r="GWD57" s="425"/>
      <c r="GWE57" s="140"/>
      <c r="GWF57" s="140"/>
      <c r="GWG57" s="144"/>
      <c r="GWH57" s="141"/>
      <c r="GWI57" s="140"/>
      <c r="GWJ57" s="425"/>
      <c r="GWK57" s="425"/>
      <c r="GWL57" s="425"/>
      <c r="GWM57" s="140"/>
      <c r="GWN57" s="140"/>
      <c r="GWO57" s="144"/>
      <c r="GWP57" s="141"/>
      <c r="GWQ57" s="140"/>
      <c r="GWR57" s="425"/>
      <c r="GWS57" s="425"/>
      <c r="GWT57" s="425"/>
      <c r="GWU57" s="140"/>
      <c r="GWV57" s="140"/>
      <c r="GWW57" s="144"/>
      <c r="GWX57" s="141"/>
      <c r="GWY57" s="140"/>
      <c r="GWZ57" s="425"/>
      <c r="GXA57" s="425"/>
      <c r="GXB57" s="425"/>
      <c r="GXC57" s="140"/>
      <c r="GXD57" s="140"/>
      <c r="GXE57" s="144"/>
      <c r="GXF57" s="141"/>
      <c r="GXG57" s="140"/>
      <c r="GXH57" s="425"/>
      <c r="GXI57" s="425"/>
      <c r="GXJ57" s="425"/>
      <c r="GXK57" s="140"/>
      <c r="GXL57" s="140"/>
      <c r="GXM57" s="144"/>
      <c r="GXN57" s="141"/>
      <c r="GXO57" s="140"/>
      <c r="GXP57" s="425"/>
      <c r="GXQ57" s="425"/>
      <c r="GXR57" s="425"/>
      <c r="GXS57" s="140"/>
      <c r="GXT57" s="140"/>
      <c r="GXU57" s="144"/>
      <c r="GXV57" s="141"/>
      <c r="GXW57" s="140"/>
      <c r="GXX57" s="425"/>
      <c r="GXY57" s="425"/>
      <c r="GXZ57" s="425"/>
      <c r="GYA57" s="140"/>
      <c r="GYB57" s="140"/>
      <c r="GYC57" s="144"/>
      <c r="GYD57" s="141"/>
      <c r="GYE57" s="140"/>
      <c r="GYF57" s="425"/>
      <c r="GYG57" s="425"/>
      <c r="GYH57" s="425"/>
      <c r="GYI57" s="140"/>
      <c r="GYJ57" s="140"/>
      <c r="GYK57" s="144"/>
      <c r="GYL57" s="141"/>
      <c r="GYM57" s="140"/>
      <c r="GYN57" s="425"/>
      <c r="GYO57" s="425"/>
      <c r="GYP57" s="425"/>
      <c r="GYQ57" s="140"/>
      <c r="GYR57" s="140"/>
      <c r="GYS57" s="144"/>
      <c r="GYT57" s="141"/>
      <c r="GYU57" s="140"/>
      <c r="GYV57" s="425"/>
      <c r="GYW57" s="425"/>
      <c r="GYX57" s="425"/>
      <c r="GYY57" s="140"/>
      <c r="GYZ57" s="140"/>
      <c r="GZA57" s="144"/>
      <c r="GZB57" s="141"/>
      <c r="GZC57" s="140"/>
      <c r="GZD57" s="425"/>
      <c r="GZE57" s="425"/>
      <c r="GZF57" s="425"/>
      <c r="GZG57" s="140"/>
      <c r="GZH57" s="140"/>
      <c r="GZI57" s="144"/>
      <c r="GZJ57" s="141"/>
      <c r="GZK57" s="140"/>
      <c r="GZL57" s="425"/>
      <c r="GZM57" s="425"/>
      <c r="GZN57" s="425"/>
      <c r="GZO57" s="140"/>
      <c r="GZP57" s="140"/>
      <c r="GZQ57" s="144"/>
      <c r="GZR57" s="141"/>
      <c r="GZS57" s="140"/>
      <c r="GZT57" s="425"/>
      <c r="GZU57" s="425"/>
      <c r="GZV57" s="425"/>
      <c r="GZW57" s="140"/>
      <c r="GZX57" s="140"/>
      <c r="GZY57" s="144"/>
      <c r="GZZ57" s="141"/>
      <c r="HAA57" s="140"/>
      <c r="HAB57" s="425"/>
      <c r="HAC57" s="425"/>
      <c r="HAD57" s="425"/>
      <c r="HAE57" s="140"/>
      <c r="HAF57" s="140"/>
      <c r="HAG57" s="144"/>
      <c r="HAH57" s="141"/>
      <c r="HAI57" s="140"/>
      <c r="HAJ57" s="425"/>
      <c r="HAK57" s="425"/>
      <c r="HAL57" s="425"/>
      <c r="HAM57" s="140"/>
      <c r="HAN57" s="140"/>
      <c r="HAO57" s="144"/>
      <c r="HAP57" s="141"/>
      <c r="HAQ57" s="140"/>
      <c r="HAR57" s="425"/>
      <c r="HAS57" s="425"/>
      <c r="HAT57" s="425"/>
      <c r="HAU57" s="140"/>
      <c r="HAV57" s="140"/>
      <c r="HAW57" s="144"/>
      <c r="HAX57" s="141"/>
      <c r="HAY57" s="140"/>
      <c r="HAZ57" s="425"/>
      <c r="HBA57" s="425"/>
      <c r="HBB57" s="425"/>
      <c r="HBC57" s="140"/>
      <c r="HBD57" s="140"/>
      <c r="HBE57" s="144"/>
      <c r="HBF57" s="141"/>
      <c r="HBG57" s="140"/>
      <c r="HBH57" s="425"/>
      <c r="HBI57" s="425"/>
      <c r="HBJ57" s="425"/>
      <c r="HBK57" s="140"/>
      <c r="HBL57" s="140"/>
      <c r="HBM57" s="144"/>
      <c r="HBN57" s="141"/>
      <c r="HBO57" s="140"/>
      <c r="HBP57" s="425"/>
      <c r="HBQ57" s="425"/>
      <c r="HBR57" s="425"/>
      <c r="HBS57" s="140"/>
      <c r="HBT57" s="140"/>
      <c r="HBU57" s="144"/>
      <c r="HBV57" s="141"/>
      <c r="HBW57" s="140"/>
      <c r="HBX57" s="425"/>
      <c r="HBY57" s="425"/>
      <c r="HBZ57" s="425"/>
      <c r="HCA57" s="140"/>
      <c r="HCB57" s="140"/>
      <c r="HCC57" s="144"/>
      <c r="HCD57" s="141"/>
      <c r="HCE57" s="140"/>
      <c r="HCF57" s="425"/>
      <c r="HCG57" s="425"/>
      <c r="HCH57" s="425"/>
      <c r="HCI57" s="140"/>
      <c r="HCJ57" s="140"/>
      <c r="HCK57" s="144"/>
      <c r="HCL57" s="141"/>
      <c r="HCM57" s="140"/>
      <c r="HCN57" s="425"/>
      <c r="HCO57" s="425"/>
      <c r="HCP57" s="425"/>
      <c r="HCQ57" s="140"/>
      <c r="HCR57" s="140"/>
      <c r="HCS57" s="144"/>
      <c r="HCT57" s="141"/>
      <c r="HCU57" s="140"/>
      <c r="HCV57" s="425"/>
      <c r="HCW57" s="425"/>
      <c r="HCX57" s="425"/>
      <c r="HCY57" s="140"/>
      <c r="HCZ57" s="140"/>
      <c r="HDA57" s="144"/>
      <c r="HDB57" s="141"/>
      <c r="HDC57" s="140"/>
      <c r="HDD57" s="425"/>
      <c r="HDE57" s="425"/>
      <c r="HDF57" s="425"/>
      <c r="HDG57" s="140"/>
      <c r="HDH57" s="140"/>
      <c r="HDI57" s="144"/>
      <c r="HDJ57" s="141"/>
      <c r="HDK57" s="140"/>
      <c r="HDL57" s="425"/>
      <c r="HDM57" s="425"/>
      <c r="HDN57" s="425"/>
      <c r="HDO57" s="140"/>
      <c r="HDP57" s="140"/>
      <c r="HDQ57" s="144"/>
      <c r="HDR57" s="141"/>
      <c r="HDS57" s="140"/>
      <c r="HDT57" s="425"/>
      <c r="HDU57" s="425"/>
      <c r="HDV57" s="425"/>
      <c r="HDW57" s="140"/>
      <c r="HDX57" s="140"/>
      <c r="HDY57" s="144"/>
      <c r="HDZ57" s="141"/>
      <c r="HEA57" s="140"/>
      <c r="HEB57" s="425"/>
      <c r="HEC57" s="425"/>
      <c r="HED57" s="425"/>
      <c r="HEE57" s="140"/>
      <c r="HEF57" s="140"/>
      <c r="HEG57" s="144"/>
      <c r="HEH57" s="141"/>
      <c r="HEI57" s="140"/>
      <c r="HEJ57" s="425"/>
      <c r="HEK57" s="425"/>
      <c r="HEL57" s="425"/>
      <c r="HEM57" s="140"/>
      <c r="HEN57" s="140"/>
      <c r="HEO57" s="144"/>
      <c r="HEP57" s="141"/>
      <c r="HEQ57" s="140"/>
      <c r="HER57" s="425"/>
      <c r="HES57" s="425"/>
      <c r="HET57" s="425"/>
      <c r="HEU57" s="140"/>
      <c r="HEV57" s="140"/>
      <c r="HEW57" s="144"/>
      <c r="HEX57" s="141"/>
      <c r="HEY57" s="140"/>
      <c r="HEZ57" s="425"/>
      <c r="HFA57" s="425"/>
      <c r="HFB57" s="425"/>
      <c r="HFC57" s="140"/>
      <c r="HFD57" s="140"/>
      <c r="HFE57" s="144"/>
      <c r="HFF57" s="141"/>
      <c r="HFG57" s="140"/>
      <c r="HFH57" s="425"/>
      <c r="HFI57" s="425"/>
      <c r="HFJ57" s="425"/>
      <c r="HFK57" s="140"/>
      <c r="HFL57" s="140"/>
      <c r="HFM57" s="144"/>
      <c r="HFN57" s="141"/>
      <c r="HFO57" s="140"/>
      <c r="HFP57" s="425"/>
      <c r="HFQ57" s="425"/>
      <c r="HFR57" s="425"/>
      <c r="HFS57" s="140"/>
      <c r="HFT57" s="140"/>
      <c r="HFU57" s="144"/>
      <c r="HFV57" s="141"/>
      <c r="HFW57" s="140"/>
      <c r="HFX57" s="425"/>
      <c r="HFY57" s="425"/>
      <c r="HFZ57" s="425"/>
      <c r="HGA57" s="140"/>
      <c r="HGB57" s="140"/>
      <c r="HGC57" s="144"/>
      <c r="HGD57" s="141"/>
      <c r="HGE57" s="140"/>
      <c r="HGF57" s="425"/>
      <c r="HGG57" s="425"/>
      <c r="HGH57" s="425"/>
      <c r="HGI57" s="140"/>
      <c r="HGJ57" s="140"/>
      <c r="HGK57" s="144"/>
      <c r="HGL57" s="141"/>
      <c r="HGM57" s="140"/>
      <c r="HGN57" s="425"/>
      <c r="HGO57" s="425"/>
      <c r="HGP57" s="425"/>
      <c r="HGQ57" s="140"/>
      <c r="HGR57" s="140"/>
      <c r="HGS57" s="144"/>
      <c r="HGT57" s="141"/>
      <c r="HGU57" s="140"/>
      <c r="HGV57" s="425"/>
      <c r="HGW57" s="425"/>
      <c r="HGX57" s="425"/>
      <c r="HGY57" s="140"/>
      <c r="HGZ57" s="140"/>
      <c r="HHA57" s="144"/>
      <c r="HHB57" s="141"/>
      <c r="HHC57" s="140"/>
      <c r="HHD57" s="425"/>
      <c r="HHE57" s="425"/>
      <c r="HHF57" s="425"/>
      <c r="HHG57" s="140"/>
      <c r="HHH57" s="140"/>
      <c r="HHI57" s="144"/>
      <c r="HHJ57" s="141"/>
      <c r="HHK57" s="140"/>
      <c r="HHL57" s="425"/>
      <c r="HHM57" s="425"/>
      <c r="HHN57" s="425"/>
      <c r="HHO57" s="140"/>
      <c r="HHP57" s="140"/>
      <c r="HHQ57" s="144"/>
      <c r="HHR57" s="141"/>
      <c r="HHS57" s="140"/>
      <c r="HHT57" s="425"/>
      <c r="HHU57" s="425"/>
      <c r="HHV57" s="425"/>
      <c r="HHW57" s="140"/>
      <c r="HHX57" s="140"/>
      <c r="HHY57" s="144"/>
      <c r="HHZ57" s="141"/>
      <c r="HIA57" s="140"/>
      <c r="HIB57" s="425"/>
      <c r="HIC57" s="425"/>
      <c r="HID57" s="425"/>
      <c r="HIE57" s="140"/>
      <c r="HIF57" s="140"/>
      <c r="HIG57" s="144"/>
      <c r="HIH57" s="141"/>
      <c r="HII57" s="140"/>
      <c r="HIJ57" s="425"/>
      <c r="HIK57" s="425"/>
      <c r="HIL57" s="425"/>
      <c r="HIM57" s="140"/>
      <c r="HIN57" s="140"/>
      <c r="HIO57" s="144"/>
      <c r="HIP57" s="141"/>
      <c r="HIQ57" s="140"/>
      <c r="HIR57" s="425"/>
      <c r="HIS57" s="425"/>
      <c r="HIT57" s="425"/>
      <c r="HIU57" s="140"/>
      <c r="HIV57" s="140"/>
      <c r="HIW57" s="144"/>
      <c r="HIX57" s="141"/>
      <c r="HIY57" s="140"/>
      <c r="HIZ57" s="425"/>
      <c r="HJA57" s="425"/>
      <c r="HJB57" s="425"/>
      <c r="HJC57" s="140"/>
      <c r="HJD57" s="140"/>
      <c r="HJE57" s="144"/>
      <c r="HJF57" s="141"/>
      <c r="HJG57" s="140"/>
      <c r="HJH57" s="425"/>
      <c r="HJI57" s="425"/>
      <c r="HJJ57" s="425"/>
      <c r="HJK57" s="140"/>
      <c r="HJL57" s="140"/>
      <c r="HJM57" s="144"/>
      <c r="HJN57" s="141"/>
      <c r="HJO57" s="140"/>
      <c r="HJP57" s="425"/>
      <c r="HJQ57" s="425"/>
      <c r="HJR57" s="425"/>
      <c r="HJS57" s="140"/>
      <c r="HJT57" s="140"/>
      <c r="HJU57" s="144"/>
      <c r="HJV57" s="141"/>
      <c r="HJW57" s="140"/>
      <c r="HJX57" s="425"/>
      <c r="HJY57" s="425"/>
      <c r="HJZ57" s="425"/>
      <c r="HKA57" s="140"/>
      <c r="HKB57" s="140"/>
      <c r="HKC57" s="144"/>
      <c r="HKD57" s="141"/>
      <c r="HKE57" s="140"/>
      <c r="HKF57" s="425"/>
      <c r="HKG57" s="425"/>
      <c r="HKH57" s="425"/>
      <c r="HKI57" s="140"/>
      <c r="HKJ57" s="140"/>
      <c r="HKK57" s="144"/>
      <c r="HKL57" s="141"/>
      <c r="HKM57" s="140"/>
      <c r="HKN57" s="425"/>
      <c r="HKO57" s="425"/>
      <c r="HKP57" s="425"/>
      <c r="HKQ57" s="140"/>
      <c r="HKR57" s="140"/>
      <c r="HKS57" s="144"/>
      <c r="HKT57" s="141"/>
      <c r="HKU57" s="140"/>
      <c r="HKV57" s="425"/>
      <c r="HKW57" s="425"/>
      <c r="HKX57" s="425"/>
      <c r="HKY57" s="140"/>
      <c r="HKZ57" s="140"/>
      <c r="HLA57" s="144"/>
      <c r="HLB57" s="141"/>
      <c r="HLC57" s="140"/>
      <c r="HLD57" s="425"/>
      <c r="HLE57" s="425"/>
      <c r="HLF57" s="425"/>
      <c r="HLG57" s="140"/>
      <c r="HLH57" s="140"/>
      <c r="HLI57" s="144"/>
      <c r="HLJ57" s="141"/>
      <c r="HLK57" s="140"/>
      <c r="HLL57" s="425"/>
      <c r="HLM57" s="425"/>
      <c r="HLN57" s="425"/>
      <c r="HLO57" s="140"/>
      <c r="HLP57" s="140"/>
      <c r="HLQ57" s="144"/>
      <c r="HLR57" s="141"/>
      <c r="HLS57" s="140"/>
      <c r="HLT57" s="425"/>
      <c r="HLU57" s="425"/>
      <c r="HLV57" s="425"/>
      <c r="HLW57" s="140"/>
      <c r="HLX57" s="140"/>
      <c r="HLY57" s="144"/>
      <c r="HLZ57" s="141"/>
      <c r="HMA57" s="140"/>
      <c r="HMB57" s="425"/>
      <c r="HMC57" s="425"/>
      <c r="HMD57" s="425"/>
      <c r="HME57" s="140"/>
      <c r="HMF57" s="140"/>
      <c r="HMG57" s="144"/>
      <c r="HMH57" s="141"/>
      <c r="HMI57" s="140"/>
      <c r="HMJ57" s="425"/>
      <c r="HMK57" s="425"/>
      <c r="HML57" s="425"/>
      <c r="HMM57" s="140"/>
      <c r="HMN57" s="140"/>
      <c r="HMO57" s="144"/>
      <c r="HMP57" s="141"/>
      <c r="HMQ57" s="140"/>
      <c r="HMR57" s="425"/>
      <c r="HMS57" s="425"/>
      <c r="HMT57" s="425"/>
      <c r="HMU57" s="140"/>
      <c r="HMV57" s="140"/>
      <c r="HMW57" s="144"/>
      <c r="HMX57" s="141"/>
      <c r="HMY57" s="140"/>
      <c r="HMZ57" s="425"/>
      <c r="HNA57" s="425"/>
      <c r="HNB57" s="425"/>
      <c r="HNC57" s="140"/>
      <c r="HND57" s="140"/>
      <c r="HNE57" s="144"/>
      <c r="HNF57" s="141"/>
      <c r="HNG57" s="140"/>
      <c r="HNH57" s="425"/>
      <c r="HNI57" s="425"/>
      <c r="HNJ57" s="425"/>
      <c r="HNK57" s="140"/>
      <c r="HNL57" s="140"/>
      <c r="HNM57" s="144"/>
      <c r="HNN57" s="141"/>
      <c r="HNO57" s="140"/>
      <c r="HNP57" s="425"/>
      <c r="HNQ57" s="425"/>
      <c r="HNR57" s="425"/>
      <c r="HNS57" s="140"/>
      <c r="HNT57" s="140"/>
      <c r="HNU57" s="144"/>
      <c r="HNV57" s="141"/>
      <c r="HNW57" s="140"/>
      <c r="HNX57" s="425"/>
      <c r="HNY57" s="425"/>
      <c r="HNZ57" s="425"/>
      <c r="HOA57" s="140"/>
      <c r="HOB57" s="140"/>
      <c r="HOC57" s="144"/>
      <c r="HOD57" s="141"/>
      <c r="HOE57" s="140"/>
      <c r="HOF57" s="425"/>
      <c r="HOG57" s="425"/>
      <c r="HOH57" s="425"/>
      <c r="HOI57" s="140"/>
      <c r="HOJ57" s="140"/>
      <c r="HOK57" s="144"/>
      <c r="HOL57" s="141"/>
      <c r="HOM57" s="140"/>
      <c r="HON57" s="425"/>
      <c r="HOO57" s="425"/>
      <c r="HOP57" s="425"/>
      <c r="HOQ57" s="140"/>
      <c r="HOR57" s="140"/>
      <c r="HOS57" s="144"/>
      <c r="HOT57" s="141"/>
      <c r="HOU57" s="140"/>
      <c r="HOV57" s="425"/>
      <c r="HOW57" s="425"/>
      <c r="HOX57" s="425"/>
      <c r="HOY57" s="140"/>
      <c r="HOZ57" s="140"/>
      <c r="HPA57" s="144"/>
      <c r="HPB57" s="141"/>
      <c r="HPC57" s="140"/>
      <c r="HPD57" s="425"/>
      <c r="HPE57" s="425"/>
      <c r="HPF57" s="425"/>
      <c r="HPG57" s="140"/>
      <c r="HPH57" s="140"/>
      <c r="HPI57" s="144"/>
      <c r="HPJ57" s="141"/>
      <c r="HPK57" s="140"/>
      <c r="HPL57" s="425"/>
      <c r="HPM57" s="425"/>
      <c r="HPN57" s="425"/>
      <c r="HPO57" s="140"/>
      <c r="HPP57" s="140"/>
      <c r="HPQ57" s="144"/>
      <c r="HPR57" s="141"/>
      <c r="HPS57" s="140"/>
      <c r="HPT57" s="425"/>
      <c r="HPU57" s="425"/>
      <c r="HPV57" s="425"/>
      <c r="HPW57" s="140"/>
      <c r="HPX57" s="140"/>
      <c r="HPY57" s="144"/>
      <c r="HPZ57" s="141"/>
      <c r="HQA57" s="140"/>
      <c r="HQB57" s="425"/>
      <c r="HQC57" s="425"/>
      <c r="HQD57" s="425"/>
      <c r="HQE57" s="140"/>
      <c r="HQF57" s="140"/>
      <c r="HQG57" s="144"/>
      <c r="HQH57" s="141"/>
      <c r="HQI57" s="140"/>
      <c r="HQJ57" s="425"/>
      <c r="HQK57" s="425"/>
      <c r="HQL57" s="425"/>
      <c r="HQM57" s="140"/>
      <c r="HQN57" s="140"/>
      <c r="HQO57" s="144"/>
      <c r="HQP57" s="141"/>
      <c r="HQQ57" s="140"/>
      <c r="HQR57" s="425"/>
      <c r="HQS57" s="425"/>
      <c r="HQT57" s="425"/>
      <c r="HQU57" s="140"/>
      <c r="HQV57" s="140"/>
      <c r="HQW57" s="144"/>
      <c r="HQX57" s="141"/>
      <c r="HQY57" s="140"/>
      <c r="HQZ57" s="425"/>
      <c r="HRA57" s="425"/>
      <c r="HRB57" s="425"/>
      <c r="HRC57" s="140"/>
      <c r="HRD57" s="140"/>
      <c r="HRE57" s="144"/>
      <c r="HRF57" s="141"/>
      <c r="HRG57" s="140"/>
      <c r="HRH57" s="425"/>
      <c r="HRI57" s="425"/>
      <c r="HRJ57" s="425"/>
      <c r="HRK57" s="140"/>
      <c r="HRL57" s="140"/>
      <c r="HRM57" s="144"/>
      <c r="HRN57" s="141"/>
      <c r="HRO57" s="140"/>
      <c r="HRP57" s="425"/>
      <c r="HRQ57" s="425"/>
      <c r="HRR57" s="425"/>
      <c r="HRS57" s="140"/>
      <c r="HRT57" s="140"/>
      <c r="HRU57" s="144"/>
      <c r="HRV57" s="141"/>
      <c r="HRW57" s="140"/>
      <c r="HRX57" s="425"/>
      <c r="HRY57" s="425"/>
      <c r="HRZ57" s="425"/>
      <c r="HSA57" s="140"/>
      <c r="HSB57" s="140"/>
      <c r="HSC57" s="144"/>
      <c r="HSD57" s="141"/>
      <c r="HSE57" s="140"/>
      <c r="HSF57" s="425"/>
      <c r="HSG57" s="425"/>
      <c r="HSH57" s="425"/>
      <c r="HSI57" s="140"/>
      <c r="HSJ57" s="140"/>
      <c r="HSK57" s="144"/>
      <c r="HSL57" s="141"/>
      <c r="HSM57" s="140"/>
      <c r="HSN57" s="425"/>
      <c r="HSO57" s="425"/>
      <c r="HSP57" s="425"/>
      <c r="HSQ57" s="140"/>
      <c r="HSR57" s="140"/>
      <c r="HSS57" s="144"/>
      <c r="HST57" s="141"/>
      <c r="HSU57" s="140"/>
      <c r="HSV57" s="425"/>
      <c r="HSW57" s="425"/>
      <c r="HSX57" s="425"/>
      <c r="HSY57" s="140"/>
      <c r="HSZ57" s="140"/>
      <c r="HTA57" s="144"/>
      <c r="HTB57" s="141"/>
      <c r="HTC57" s="140"/>
      <c r="HTD57" s="425"/>
      <c r="HTE57" s="425"/>
      <c r="HTF57" s="425"/>
      <c r="HTG57" s="140"/>
      <c r="HTH57" s="140"/>
      <c r="HTI57" s="144"/>
      <c r="HTJ57" s="141"/>
      <c r="HTK57" s="140"/>
      <c r="HTL57" s="425"/>
      <c r="HTM57" s="425"/>
      <c r="HTN57" s="425"/>
      <c r="HTO57" s="140"/>
      <c r="HTP57" s="140"/>
      <c r="HTQ57" s="144"/>
      <c r="HTR57" s="141"/>
      <c r="HTS57" s="140"/>
      <c r="HTT57" s="425"/>
      <c r="HTU57" s="425"/>
      <c r="HTV57" s="425"/>
      <c r="HTW57" s="140"/>
      <c r="HTX57" s="140"/>
      <c r="HTY57" s="144"/>
      <c r="HTZ57" s="141"/>
      <c r="HUA57" s="140"/>
      <c r="HUB57" s="425"/>
      <c r="HUC57" s="425"/>
      <c r="HUD57" s="425"/>
      <c r="HUE57" s="140"/>
      <c r="HUF57" s="140"/>
      <c r="HUG57" s="144"/>
      <c r="HUH57" s="141"/>
      <c r="HUI57" s="140"/>
      <c r="HUJ57" s="425"/>
      <c r="HUK57" s="425"/>
      <c r="HUL57" s="425"/>
      <c r="HUM57" s="140"/>
      <c r="HUN57" s="140"/>
      <c r="HUO57" s="144"/>
      <c r="HUP57" s="141"/>
      <c r="HUQ57" s="140"/>
      <c r="HUR57" s="425"/>
      <c r="HUS57" s="425"/>
      <c r="HUT57" s="425"/>
      <c r="HUU57" s="140"/>
      <c r="HUV57" s="140"/>
      <c r="HUW57" s="144"/>
      <c r="HUX57" s="141"/>
      <c r="HUY57" s="140"/>
      <c r="HUZ57" s="425"/>
      <c r="HVA57" s="425"/>
      <c r="HVB57" s="425"/>
      <c r="HVC57" s="140"/>
      <c r="HVD57" s="140"/>
      <c r="HVE57" s="144"/>
      <c r="HVF57" s="141"/>
      <c r="HVG57" s="140"/>
      <c r="HVH57" s="425"/>
      <c r="HVI57" s="425"/>
      <c r="HVJ57" s="425"/>
      <c r="HVK57" s="140"/>
      <c r="HVL57" s="140"/>
      <c r="HVM57" s="144"/>
      <c r="HVN57" s="141"/>
      <c r="HVO57" s="140"/>
      <c r="HVP57" s="425"/>
      <c r="HVQ57" s="425"/>
      <c r="HVR57" s="425"/>
      <c r="HVS57" s="140"/>
      <c r="HVT57" s="140"/>
      <c r="HVU57" s="144"/>
      <c r="HVV57" s="141"/>
      <c r="HVW57" s="140"/>
      <c r="HVX57" s="425"/>
      <c r="HVY57" s="425"/>
      <c r="HVZ57" s="425"/>
      <c r="HWA57" s="140"/>
      <c r="HWB57" s="140"/>
      <c r="HWC57" s="144"/>
      <c r="HWD57" s="141"/>
      <c r="HWE57" s="140"/>
      <c r="HWF57" s="425"/>
      <c r="HWG57" s="425"/>
      <c r="HWH57" s="425"/>
      <c r="HWI57" s="140"/>
      <c r="HWJ57" s="140"/>
      <c r="HWK57" s="144"/>
      <c r="HWL57" s="141"/>
      <c r="HWM57" s="140"/>
      <c r="HWN57" s="425"/>
      <c r="HWO57" s="425"/>
      <c r="HWP57" s="425"/>
      <c r="HWQ57" s="140"/>
      <c r="HWR57" s="140"/>
      <c r="HWS57" s="144"/>
      <c r="HWT57" s="141"/>
      <c r="HWU57" s="140"/>
      <c r="HWV57" s="425"/>
      <c r="HWW57" s="425"/>
      <c r="HWX57" s="425"/>
      <c r="HWY57" s="140"/>
      <c r="HWZ57" s="140"/>
      <c r="HXA57" s="144"/>
      <c r="HXB57" s="141"/>
      <c r="HXC57" s="140"/>
      <c r="HXD57" s="425"/>
      <c r="HXE57" s="425"/>
      <c r="HXF57" s="425"/>
      <c r="HXG57" s="140"/>
      <c r="HXH57" s="140"/>
      <c r="HXI57" s="144"/>
      <c r="HXJ57" s="141"/>
      <c r="HXK57" s="140"/>
      <c r="HXL57" s="425"/>
      <c r="HXM57" s="425"/>
      <c r="HXN57" s="425"/>
      <c r="HXO57" s="140"/>
      <c r="HXP57" s="140"/>
      <c r="HXQ57" s="144"/>
      <c r="HXR57" s="141"/>
      <c r="HXS57" s="140"/>
      <c r="HXT57" s="425"/>
      <c r="HXU57" s="425"/>
      <c r="HXV57" s="425"/>
      <c r="HXW57" s="140"/>
      <c r="HXX57" s="140"/>
      <c r="HXY57" s="144"/>
      <c r="HXZ57" s="141"/>
      <c r="HYA57" s="140"/>
      <c r="HYB57" s="425"/>
      <c r="HYC57" s="425"/>
      <c r="HYD57" s="425"/>
      <c r="HYE57" s="140"/>
      <c r="HYF57" s="140"/>
      <c r="HYG57" s="144"/>
      <c r="HYH57" s="141"/>
      <c r="HYI57" s="140"/>
      <c r="HYJ57" s="425"/>
      <c r="HYK57" s="425"/>
      <c r="HYL57" s="425"/>
      <c r="HYM57" s="140"/>
      <c r="HYN57" s="140"/>
      <c r="HYO57" s="144"/>
      <c r="HYP57" s="141"/>
      <c r="HYQ57" s="140"/>
      <c r="HYR57" s="425"/>
      <c r="HYS57" s="425"/>
      <c r="HYT57" s="425"/>
      <c r="HYU57" s="140"/>
      <c r="HYV57" s="140"/>
      <c r="HYW57" s="144"/>
      <c r="HYX57" s="141"/>
      <c r="HYY57" s="140"/>
      <c r="HYZ57" s="425"/>
      <c r="HZA57" s="425"/>
      <c r="HZB57" s="425"/>
      <c r="HZC57" s="140"/>
      <c r="HZD57" s="140"/>
      <c r="HZE57" s="144"/>
      <c r="HZF57" s="141"/>
      <c r="HZG57" s="140"/>
      <c r="HZH57" s="425"/>
      <c r="HZI57" s="425"/>
      <c r="HZJ57" s="425"/>
      <c r="HZK57" s="140"/>
      <c r="HZL57" s="140"/>
      <c r="HZM57" s="144"/>
      <c r="HZN57" s="141"/>
      <c r="HZO57" s="140"/>
      <c r="HZP57" s="425"/>
      <c r="HZQ57" s="425"/>
      <c r="HZR57" s="425"/>
      <c r="HZS57" s="140"/>
      <c r="HZT57" s="140"/>
      <c r="HZU57" s="144"/>
      <c r="HZV57" s="141"/>
      <c r="HZW57" s="140"/>
      <c r="HZX57" s="425"/>
      <c r="HZY57" s="425"/>
      <c r="HZZ57" s="425"/>
      <c r="IAA57" s="140"/>
      <c r="IAB57" s="140"/>
      <c r="IAC57" s="144"/>
      <c r="IAD57" s="141"/>
      <c r="IAE57" s="140"/>
      <c r="IAF57" s="425"/>
      <c r="IAG57" s="425"/>
      <c r="IAH57" s="425"/>
      <c r="IAI57" s="140"/>
      <c r="IAJ57" s="140"/>
      <c r="IAK57" s="144"/>
      <c r="IAL57" s="141"/>
      <c r="IAM57" s="140"/>
      <c r="IAN57" s="425"/>
      <c r="IAO57" s="425"/>
      <c r="IAP57" s="425"/>
      <c r="IAQ57" s="140"/>
      <c r="IAR57" s="140"/>
      <c r="IAS57" s="144"/>
      <c r="IAT57" s="141"/>
      <c r="IAU57" s="140"/>
      <c r="IAV57" s="425"/>
      <c r="IAW57" s="425"/>
      <c r="IAX57" s="425"/>
      <c r="IAY57" s="140"/>
      <c r="IAZ57" s="140"/>
      <c r="IBA57" s="144"/>
      <c r="IBB57" s="141"/>
      <c r="IBC57" s="140"/>
      <c r="IBD57" s="425"/>
      <c r="IBE57" s="425"/>
      <c r="IBF57" s="425"/>
      <c r="IBG57" s="140"/>
      <c r="IBH57" s="140"/>
      <c r="IBI57" s="144"/>
      <c r="IBJ57" s="141"/>
      <c r="IBK57" s="140"/>
      <c r="IBL57" s="425"/>
      <c r="IBM57" s="425"/>
      <c r="IBN57" s="425"/>
      <c r="IBO57" s="140"/>
      <c r="IBP57" s="140"/>
      <c r="IBQ57" s="144"/>
      <c r="IBR57" s="141"/>
      <c r="IBS57" s="140"/>
      <c r="IBT57" s="425"/>
      <c r="IBU57" s="425"/>
      <c r="IBV57" s="425"/>
      <c r="IBW57" s="140"/>
      <c r="IBX57" s="140"/>
      <c r="IBY57" s="144"/>
      <c r="IBZ57" s="141"/>
      <c r="ICA57" s="140"/>
      <c r="ICB57" s="425"/>
      <c r="ICC57" s="425"/>
      <c r="ICD57" s="425"/>
      <c r="ICE57" s="140"/>
      <c r="ICF57" s="140"/>
      <c r="ICG57" s="144"/>
      <c r="ICH57" s="141"/>
      <c r="ICI57" s="140"/>
      <c r="ICJ57" s="425"/>
      <c r="ICK57" s="425"/>
      <c r="ICL57" s="425"/>
      <c r="ICM57" s="140"/>
      <c r="ICN57" s="140"/>
      <c r="ICO57" s="144"/>
      <c r="ICP57" s="141"/>
      <c r="ICQ57" s="140"/>
      <c r="ICR57" s="425"/>
      <c r="ICS57" s="425"/>
      <c r="ICT57" s="425"/>
      <c r="ICU57" s="140"/>
      <c r="ICV57" s="140"/>
      <c r="ICW57" s="144"/>
      <c r="ICX57" s="141"/>
      <c r="ICY57" s="140"/>
      <c r="ICZ57" s="425"/>
      <c r="IDA57" s="425"/>
      <c r="IDB57" s="425"/>
      <c r="IDC57" s="140"/>
      <c r="IDD57" s="140"/>
      <c r="IDE57" s="144"/>
      <c r="IDF57" s="141"/>
      <c r="IDG57" s="140"/>
      <c r="IDH57" s="425"/>
      <c r="IDI57" s="425"/>
      <c r="IDJ57" s="425"/>
      <c r="IDK57" s="140"/>
      <c r="IDL57" s="140"/>
      <c r="IDM57" s="144"/>
      <c r="IDN57" s="141"/>
      <c r="IDO57" s="140"/>
      <c r="IDP57" s="425"/>
      <c r="IDQ57" s="425"/>
      <c r="IDR57" s="425"/>
      <c r="IDS57" s="140"/>
      <c r="IDT57" s="140"/>
      <c r="IDU57" s="144"/>
      <c r="IDV57" s="141"/>
      <c r="IDW57" s="140"/>
      <c r="IDX57" s="425"/>
      <c r="IDY57" s="425"/>
      <c r="IDZ57" s="425"/>
      <c r="IEA57" s="140"/>
      <c r="IEB57" s="140"/>
      <c r="IEC57" s="144"/>
      <c r="IED57" s="141"/>
      <c r="IEE57" s="140"/>
      <c r="IEF57" s="425"/>
      <c r="IEG57" s="425"/>
      <c r="IEH57" s="425"/>
      <c r="IEI57" s="140"/>
      <c r="IEJ57" s="140"/>
      <c r="IEK57" s="144"/>
      <c r="IEL57" s="141"/>
      <c r="IEM57" s="140"/>
      <c r="IEN57" s="425"/>
      <c r="IEO57" s="425"/>
      <c r="IEP57" s="425"/>
      <c r="IEQ57" s="140"/>
      <c r="IER57" s="140"/>
      <c r="IES57" s="144"/>
      <c r="IET57" s="141"/>
      <c r="IEU57" s="140"/>
      <c r="IEV57" s="425"/>
      <c r="IEW57" s="425"/>
      <c r="IEX57" s="425"/>
      <c r="IEY57" s="140"/>
      <c r="IEZ57" s="140"/>
      <c r="IFA57" s="144"/>
      <c r="IFB57" s="141"/>
      <c r="IFC57" s="140"/>
      <c r="IFD57" s="425"/>
      <c r="IFE57" s="425"/>
      <c r="IFF57" s="425"/>
      <c r="IFG57" s="140"/>
      <c r="IFH57" s="140"/>
      <c r="IFI57" s="144"/>
      <c r="IFJ57" s="141"/>
      <c r="IFK57" s="140"/>
      <c r="IFL57" s="425"/>
      <c r="IFM57" s="425"/>
      <c r="IFN57" s="425"/>
      <c r="IFO57" s="140"/>
      <c r="IFP57" s="140"/>
      <c r="IFQ57" s="144"/>
      <c r="IFR57" s="141"/>
      <c r="IFS57" s="140"/>
      <c r="IFT57" s="425"/>
      <c r="IFU57" s="425"/>
      <c r="IFV57" s="425"/>
      <c r="IFW57" s="140"/>
      <c r="IFX57" s="140"/>
      <c r="IFY57" s="144"/>
      <c r="IFZ57" s="141"/>
      <c r="IGA57" s="140"/>
      <c r="IGB57" s="425"/>
      <c r="IGC57" s="425"/>
      <c r="IGD57" s="425"/>
      <c r="IGE57" s="140"/>
      <c r="IGF57" s="140"/>
      <c r="IGG57" s="144"/>
      <c r="IGH57" s="141"/>
      <c r="IGI57" s="140"/>
      <c r="IGJ57" s="425"/>
      <c r="IGK57" s="425"/>
      <c r="IGL57" s="425"/>
      <c r="IGM57" s="140"/>
      <c r="IGN57" s="140"/>
      <c r="IGO57" s="144"/>
      <c r="IGP57" s="141"/>
      <c r="IGQ57" s="140"/>
      <c r="IGR57" s="425"/>
      <c r="IGS57" s="425"/>
      <c r="IGT57" s="425"/>
      <c r="IGU57" s="140"/>
      <c r="IGV57" s="140"/>
      <c r="IGW57" s="144"/>
      <c r="IGX57" s="141"/>
      <c r="IGY57" s="140"/>
      <c r="IGZ57" s="425"/>
      <c r="IHA57" s="425"/>
      <c r="IHB57" s="425"/>
      <c r="IHC57" s="140"/>
      <c r="IHD57" s="140"/>
      <c r="IHE57" s="144"/>
      <c r="IHF57" s="141"/>
      <c r="IHG57" s="140"/>
      <c r="IHH57" s="425"/>
      <c r="IHI57" s="425"/>
      <c r="IHJ57" s="425"/>
      <c r="IHK57" s="140"/>
      <c r="IHL57" s="140"/>
      <c r="IHM57" s="144"/>
      <c r="IHN57" s="141"/>
      <c r="IHO57" s="140"/>
      <c r="IHP57" s="425"/>
      <c r="IHQ57" s="425"/>
      <c r="IHR57" s="425"/>
      <c r="IHS57" s="140"/>
      <c r="IHT57" s="140"/>
      <c r="IHU57" s="144"/>
      <c r="IHV57" s="141"/>
      <c r="IHW57" s="140"/>
      <c r="IHX57" s="425"/>
      <c r="IHY57" s="425"/>
      <c r="IHZ57" s="425"/>
      <c r="IIA57" s="140"/>
      <c r="IIB57" s="140"/>
      <c r="IIC57" s="144"/>
      <c r="IID57" s="141"/>
      <c r="IIE57" s="140"/>
      <c r="IIF57" s="425"/>
      <c r="IIG57" s="425"/>
      <c r="IIH57" s="425"/>
      <c r="III57" s="140"/>
      <c r="IIJ57" s="140"/>
      <c r="IIK57" s="144"/>
      <c r="IIL57" s="141"/>
      <c r="IIM57" s="140"/>
      <c r="IIN57" s="425"/>
      <c r="IIO57" s="425"/>
      <c r="IIP57" s="425"/>
      <c r="IIQ57" s="140"/>
      <c r="IIR57" s="140"/>
      <c r="IIS57" s="144"/>
      <c r="IIT57" s="141"/>
      <c r="IIU57" s="140"/>
      <c r="IIV57" s="425"/>
      <c r="IIW57" s="425"/>
      <c r="IIX57" s="425"/>
      <c r="IIY57" s="140"/>
      <c r="IIZ57" s="140"/>
      <c r="IJA57" s="144"/>
      <c r="IJB57" s="141"/>
      <c r="IJC57" s="140"/>
      <c r="IJD57" s="425"/>
      <c r="IJE57" s="425"/>
      <c r="IJF57" s="425"/>
      <c r="IJG57" s="140"/>
      <c r="IJH57" s="140"/>
      <c r="IJI57" s="144"/>
      <c r="IJJ57" s="141"/>
      <c r="IJK57" s="140"/>
      <c r="IJL57" s="425"/>
      <c r="IJM57" s="425"/>
      <c r="IJN57" s="425"/>
      <c r="IJO57" s="140"/>
      <c r="IJP57" s="140"/>
      <c r="IJQ57" s="144"/>
      <c r="IJR57" s="141"/>
      <c r="IJS57" s="140"/>
      <c r="IJT57" s="425"/>
      <c r="IJU57" s="425"/>
      <c r="IJV57" s="425"/>
      <c r="IJW57" s="140"/>
      <c r="IJX57" s="140"/>
      <c r="IJY57" s="144"/>
      <c r="IJZ57" s="141"/>
      <c r="IKA57" s="140"/>
      <c r="IKB57" s="425"/>
      <c r="IKC57" s="425"/>
      <c r="IKD57" s="425"/>
      <c r="IKE57" s="140"/>
      <c r="IKF57" s="140"/>
      <c r="IKG57" s="144"/>
      <c r="IKH57" s="141"/>
      <c r="IKI57" s="140"/>
      <c r="IKJ57" s="425"/>
      <c r="IKK57" s="425"/>
      <c r="IKL57" s="425"/>
      <c r="IKM57" s="140"/>
      <c r="IKN57" s="140"/>
      <c r="IKO57" s="144"/>
      <c r="IKP57" s="141"/>
      <c r="IKQ57" s="140"/>
      <c r="IKR57" s="425"/>
      <c r="IKS57" s="425"/>
      <c r="IKT57" s="425"/>
      <c r="IKU57" s="140"/>
      <c r="IKV57" s="140"/>
      <c r="IKW57" s="144"/>
      <c r="IKX57" s="141"/>
      <c r="IKY57" s="140"/>
      <c r="IKZ57" s="425"/>
      <c r="ILA57" s="425"/>
      <c r="ILB57" s="425"/>
      <c r="ILC57" s="140"/>
      <c r="ILD57" s="140"/>
      <c r="ILE57" s="144"/>
      <c r="ILF57" s="141"/>
      <c r="ILG57" s="140"/>
      <c r="ILH57" s="425"/>
      <c r="ILI57" s="425"/>
      <c r="ILJ57" s="425"/>
      <c r="ILK57" s="140"/>
      <c r="ILL57" s="140"/>
      <c r="ILM57" s="144"/>
      <c r="ILN57" s="141"/>
      <c r="ILO57" s="140"/>
      <c r="ILP57" s="425"/>
      <c r="ILQ57" s="425"/>
      <c r="ILR57" s="425"/>
      <c r="ILS57" s="140"/>
      <c r="ILT57" s="140"/>
      <c r="ILU57" s="144"/>
      <c r="ILV57" s="141"/>
      <c r="ILW57" s="140"/>
      <c r="ILX57" s="425"/>
      <c r="ILY57" s="425"/>
      <c r="ILZ57" s="425"/>
      <c r="IMA57" s="140"/>
      <c r="IMB57" s="140"/>
      <c r="IMC57" s="144"/>
      <c r="IMD57" s="141"/>
      <c r="IME57" s="140"/>
      <c r="IMF57" s="425"/>
      <c r="IMG57" s="425"/>
      <c r="IMH57" s="425"/>
      <c r="IMI57" s="140"/>
      <c r="IMJ57" s="140"/>
      <c r="IMK57" s="144"/>
      <c r="IML57" s="141"/>
      <c r="IMM57" s="140"/>
      <c r="IMN57" s="425"/>
      <c r="IMO57" s="425"/>
      <c r="IMP57" s="425"/>
      <c r="IMQ57" s="140"/>
      <c r="IMR57" s="140"/>
      <c r="IMS57" s="144"/>
      <c r="IMT57" s="141"/>
      <c r="IMU57" s="140"/>
      <c r="IMV57" s="425"/>
      <c r="IMW57" s="425"/>
      <c r="IMX57" s="425"/>
      <c r="IMY57" s="140"/>
      <c r="IMZ57" s="140"/>
      <c r="INA57" s="144"/>
      <c r="INB57" s="141"/>
      <c r="INC57" s="140"/>
      <c r="IND57" s="425"/>
      <c r="INE57" s="425"/>
      <c r="INF57" s="425"/>
      <c r="ING57" s="140"/>
      <c r="INH57" s="140"/>
      <c r="INI57" s="144"/>
      <c r="INJ57" s="141"/>
      <c r="INK57" s="140"/>
      <c r="INL57" s="425"/>
      <c r="INM57" s="425"/>
      <c r="INN57" s="425"/>
      <c r="INO57" s="140"/>
      <c r="INP57" s="140"/>
      <c r="INQ57" s="144"/>
      <c r="INR57" s="141"/>
      <c r="INS57" s="140"/>
      <c r="INT57" s="425"/>
      <c r="INU57" s="425"/>
      <c r="INV57" s="425"/>
      <c r="INW57" s="140"/>
      <c r="INX57" s="140"/>
      <c r="INY57" s="144"/>
      <c r="INZ57" s="141"/>
      <c r="IOA57" s="140"/>
      <c r="IOB57" s="425"/>
      <c r="IOC57" s="425"/>
      <c r="IOD57" s="425"/>
      <c r="IOE57" s="140"/>
      <c r="IOF57" s="140"/>
      <c r="IOG57" s="144"/>
      <c r="IOH57" s="141"/>
      <c r="IOI57" s="140"/>
      <c r="IOJ57" s="425"/>
      <c r="IOK57" s="425"/>
      <c r="IOL57" s="425"/>
      <c r="IOM57" s="140"/>
      <c r="ION57" s="140"/>
      <c r="IOO57" s="144"/>
      <c r="IOP57" s="141"/>
      <c r="IOQ57" s="140"/>
      <c r="IOR57" s="425"/>
      <c r="IOS57" s="425"/>
      <c r="IOT57" s="425"/>
      <c r="IOU57" s="140"/>
      <c r="IOV57" s="140"/>
      <c r="IOW57" s="144"/>
      <c r="IOX57" s="141"/>
      <c r="IOY57" s="140"/>
      <c r="IOZ57" s="425"/>
      <c r="IPA57" s="425"/>
      <c r="IPB57" s="425"/>
      <c r="IPC57" s="140"/>
      <c r="IPD57" s="140"/>
      <c r="IPE57" s="144"/>
      <c r="IPF57" s="141"/>
      <c r="IPG57" s="140"/>
      <c r="IPH57" s="425"/>
      <c r="IPI57" s="425"/>
      <c r="IPJ57" s="425"/>
      <c r="IPK57" s="140"/>
      <c r="IPL57" s="140"/>
      <c r="IPM57" s="144"/>
      <c r="IPN57" s="141"/>
      <c r="IPO57" s="140"/>
      <c r="IPP57" s="425"/>
      <c r="IPQ57" s="425"/>
      <c r="IPR57" s="425"/>
      <c r="IPS57" s="140"/>
      <c r="IPT57" s="140"/>
      <c r="IPU57" s="144"/>
      <c r="IPV57" s="141"/>
      <c r="IPW57" s="140"/>
      <c r="IPX57" s="425"/>
      <c r="IPY57" s="425"/>
      <c r="IPZ57" s="425"/>
      <c r="IQA57" s="140"/>
      <c r="IQB57" s="140"/>
      <c r="IQC57" s="144"/>
      <c r="IQD57" s="141"/>
      <c r="IQE57" s="140"/>
      <c r="IQF57" s="425"/>
      <c r="IQG57" s="425"/>
      <c r="IQH57" s="425"/>
      <c r="IQI57" s="140"/>
      <c r="IQJ57" s="140"/>
      <c r="IQK57" s="144"/>
      <c r="IQL57" s="141"/>
      <c r="IQM57" s="140"/>
      <c r="IQN57" s="425"/>
      <c r="IQO57" s="425"/>
      <c r="IQP57" s="425"/>
      <c r="IQQ57" s="140"/>
      <c r="IQR57" s="140"/>
      <c r="IQS57" s="144"/>
      <c r="IQT57" s="141"/>
      <c r="IQU57" s="140"/>
      <c r="IQV57" s="425"/>
      <c r="IQW57" s="425"/>
      <c r="IQX57" s="425"/>
      <c r="IQY57" s="140"/>
      <c r="IQZ57" s="140"/>
      <c r="IRA57" s="144"/>
      <c r="IRB57" s="141"/>
      <c r="IRC57" s="140"/>
      <c r="IRD57" s="425"/>
      <c r="IRE57" s="425"/>
      <c r="IRF57" s="425"/>
      <c r="IRG57" s="140"/>
      <c r="IRH57" s="140"/>
      <c r="IRI57" s="144"/>
      <c r="IRJ57" s="141"/>
      <c r="IRK57" s="140"/>
      <c r="IRL57" s="425"/>
      <c r="IRM57" s="425"/>
      <c r="IRN57" s="425"/>
      <c r="IRO57" s="140"/>
      <c r="IRP57" s="140"/>
      <c r="IRQ57" s="144"/>
      <c r="IRR57" s="141"/>
      <c r="IRS57" s="140"/>
      <c r="IRT57" s="425"/>
      <c r="IRU57" s="425"/>
      <c r="IRV57" s="425"/>
      <c r="IRW57" s="140"/>
      <c r="IRX57" s="140"/>
      <c r="IRY57" s="144"/>
      <c r="IRZ57" s="141"/>
      <c r="ISA57" s="140"/>
      <c r="ISB57" s="425"/>
      <c r="ISC57" s="425"/>
      <c r="ISD57" s="425"/>
      <c r="ISE57" s="140"/>
      <c r="ISF57" s="140"/>
      <c r="ISG57" s="144"/>
      <c r="ISH57" s="141"/>
      <c r="ISI57" s="140"/>
      <c r="ISJ57" s="425"/>
      <c r="ISK57" s="425"/>
      <c r="ISL57" s="425"/>
      <c r="ISM57" s="140"/>
      <c r="ISN57" s="140"/>
      <c r="ISO57" s="144"/>
      <c r="ISP57" s="141"/>
      <c r="ISQ57" s="140"/>
      <c r="ISR57" s="425"/>
      <c r="ISS57" s="425"/>
      <c r="IST57" s="425"/>
      <c r="ISU57" s="140"/>
      <c r="ISV57" s="140"/>
      <c r="ISW57" s="144"/>
      <c r="ISX57" s="141"/>
      <c r="ISY57" s="140"/>
      <c r="ISZ57" s="425"/>
      <c r="ITA57" s="425"/>
      <c r="ITB57" s="425"/>
      <c r="ITC57" s="140"/>
      <c r="ITD57" s="140"/>
      <c r="ITE57" s="144"/>
      <c r="ITF57" s="141"/>
      <c r="ITG57" s="140"/>
      <c r="ITH57" s="425"/>
      <c r="ITI57" s="425"/>
      <c r="ITJ57" s="425"/>
      <c r="ITK57" s="140"/>
      <c r="ITL57" s="140"/>
      <c r="ITM57" s="144"/>
      <c r="ITN57" s="141"/>
      <c r="ITO57" s="140"/>
      <c r="ITP57" s="425"/>
      <c r="ITQ57" s="425"/>
      <c r="ITR57" s="425"/>
      <c r="ITS57" s="140"/>
      <c r="ITT57" s="140"/>
      <c r="ITU57" s="144"/>
      <c r="ITV57" s="141"/>
      <c r="ITW57" s="140"/>
      <c r="ITX57" s="425"/>
      <c r="ITY57" s="425"/>
      <c r="ITZ57" s="425"/>
      <c r="IUA57" s="140"/>
      <c r="IUB57" s="140"/>
      <c r="IUC57" s="144"/>
      <c r="IUD57" s="141"/>
      <c r="IUE57" s="140"/>
      <c r="IUF57" s="425"/>
      <c r="IUG57" s="425"/>
      <c r="IUH57" s="425"/>
      <c r="IUI57" s="140"/>
      <c r="IUJ57" s="140"/>
      <c r="IUK57" s="144"/>
      <c r="IUL57" s="141"/>
      <c r="IUM57" s="140"/>
      <c r="IUN57" s="425"/>
      <c r="IUO57" s="425"/>
      <c r="IUP57" s="425"/>
      <c r="IUQ57" s="140"/>
      <c r="IUR57" s="140"/>
      <c r="IUS57" s="144"/>
      <c r="IUT57" s="141"/>
      <c r="IUU57" s="140"/>
      <c r="IUV57" s="425"/>
      <c r="IUW57" s="425"/>
      <c r="IUX57" s="425"/>
      <c r="IUY57" s="140"/>
      <c r="IUZ57" s="140"/>
      <c r="IVA57" s="144"/>
      <c r="IVB57" s="141"/>
      <c r="IVC57" s="140"/>
      <c r="IVD57" s="425"/>
      <c r="IVE57" s="425"/>
      <c r="IVF57" s="425"/>
      <c r="IVG57" s="140"/>
      <c r="IVH57" s="140"/>
      <c r="IVI57" s="144"/>
      <c r="IVJ57" s="141"/>
      <c r="IVK57" s="140"/>
      <c r="IVL57" s="425"/>
      <c r="IVM57" s="425"/>
      <c r="IVN57" s="425"/>
      <c r="IVO57" s="140"/>
      <c r="IVP57" s="140"/>
      <c r="IVQ57" s="144"/>
      <c r="IVR57" s="141"/>
      <c r="IVS57" s="140"/>
      <c r="IVT57" s="425"/>
      <c r="IVU57" s="425"/>
      <c r="IVV57" s="425"/>
      <c r="IVW57" s="140"/>
      <c r="IVX57" s="140"/>
      <c r="IVY57" s="144"/>
      <c r="IVZ57" s="141"/>
      <c r="IWA57" s="140"/>
      <c r="IWB57" s="425"/>
      <c r="IWC57" s="425"/>
      <c r="IWD57" s="425"/>
      <c r="IWE57" s="140"/>
      <c r="IWF57" s="140"/>
      <c r="IWG57" s="144"/>
      <c r="IWH57" s="141"/>
      <c r="IWI57" s="140"/>
      <c r="IWJ57" s="425"/>
      <c r="IWK57" s="425"/>
      <c r="IWL57" s="425"/>
      <c r="IWM57" s="140"/>
      <c r="IWN57" s="140"/>
      <c r="IWO57" s="144"/>
      <c r="IWP57" s="141"/>
      <c r="IWQ57" s="140"/>
      <c r="IWR57" s="425"/>
      <c r="IWS57" s="425"/>
      <c r="IWT57" s="425"/>
      <c r="IWU57" s="140"/>
      <c r="IWV57" s="140"/>
      <c r="IWW57" s="144"/>
      <c r="IWX57" s="141"/>
      <c r="IWY57" s="140"/>
      <c r="IWZ57" s="425"/>
      <c r="IXA57" s="425"/>
      <c r="IXB57" s="425"/>
      <c r="IXC57" s="140"/>
      <c r="IXD57" s="140"/>
      <c r="IXE57" s="144"/>
      <c r="IXF57" s="141"/>
      <c r="IXG57" s="140"/>
      <c r="IXH57" s="425"/>
      <c r="IXI57" s="425"/>
      <c r="IXJ57" s="425"/>
      <c r="IXK57" s="140"/>
      <c r="IXL57" s="140"/>
      <c r="IXM57" s="144"/>
      <c r="IXN57" s="141"/>
      <c r="IXO57" s="140"/>
      <c r="IXP57" s="425"/>
      <c r="IXQ57" s="425"/>
      <c r="IXR57" s="425"/>
      <c r="IXS57" s="140"/>
      <c r="IXT57" s="140"/>
      <c r="IXU57" s="144"/>
      <c r="IXV57" s="141"/>
      <c r="IXW57" s="140"/>
      <c r="IXX57" s="425"/>
      <c r="IXY57" s="425"/>
      <c r="IXZ57" s="425"/>
      <c r="IYA57" s="140"/>
      <c r="IYB57" s="140"/>
      <c r="IYC57" s="144"/>
      <c r="IYD57" s="141"/>
      <c r="IYE57" s="140"/>
      <c r="IYF57" s="425"/>
      <c r="IYG57" s="425"/>
      <c r="IYH57" s="425"/>
      <c r="IYI57" s="140"/>
      <c r="IYJ57" s="140"/>
      <c r="IYK57" s="144"/>
      <c r="IYL57" s="141"/>
      <c r="IYM57" s="140"/>
      <c r="IYN57" s="425"/>
      <c r="IYO57" s="425"/>
      <c r="IYP57" s="425"/>
      <c r="IYQ57" s="140"/>
      <c r="IYR57" s="140"/>
      <c r="IYS57" s="144"/>
      <c r="IYT57" s="141"/>
      <c r="IYU57" s="140"/>
      <c r="IYV57" s="425"/>
      <c r="IYW57" s="425"/>
      <c r="IYX57" s="425"/>
      <c r="IYY57" s="140"/>
      <c r="IYZ57" s="140"/>
      <c r="IZA57" s="144"/>
      <c r="IZB57" s="141"/>
      <c r="IZC57" s="140"/>
      <c r="IZD57" s="425"/>
      <c r="IZE57" s="425"/>
      <c r="IZF57" s="425"/>
      <c r="IZG57" s="140"/>
      <c r="IZH57" s="140"/>
      <c r="IZI57" s="144"/>
      <c r="IZJ57" s="141"/>
      <c r="IZK57" s="140"/>
      <c r="IZL57" s="425"/>
      <c r="IZM57" s="425"/>
      <c r="IZN57" s="425"/>
      <c r="IZO57" s="140"/>
      <c r="IZP57" s="140"/>
      <c r="IZQ57" s="144"/>
      <c r="IZR57" s="141"/>
      <c r="IZS57" s="140"/>
      <c r="IZT57" s="425"/>
      <c r="IZU57" s="425"/>
      <c r="IZV57" s="425"/>
      <c r="IZW57" s="140"/>
      <c r="IZX57" s="140"/>
      <c r="IZY57" s="144"/>
      <c r="IZZ57" s="141"/>
      <c r="JAA57" s="140"/>
      <c r="JAB57" s="425"/>
      <c r="JAC57" s="425"/>
      <c r="JAD57" s="425"/>
      <c r="JAE57" s="140"/>
      <c r="JAF57" s="140"/>
      <c r="JAG57" s="144"/>
      <c r="JAH57" s="141"/>
      <c r="JAI57" s="140"/>
      <c r="JAJ57" s="425"/>
      <c r="JAK57" s="425"/>
      <c r="JAL57" s="425"/>
      <c r="JAM57" s="140"/>
      <c r="JAN57" s="140"/>
      <c r="JAO57" s="144"/>
      <c r="JAP57" s="141"/>
      <c r="JAQ57" s="140"/>
      <c r="JAR57" s="425"/>
      <c r="JAS57" s="425"/>
      <c r="JAT57" s="425"/>
      <c r="JAU57" s="140"/>
      <c r="JAV57" s="140"/>
      <c r="JAW57" s="144"/>
      <c r="JAX57" s="141"/>
      <c r="JAY57" s="140"/>
      <c r="JAZ57" s="425"/>
      <c r="JBA57" s="425"/>
      <c r="JBB57" s="425"/>
      <c r="JBC57" s="140"/>
      <c r="JBD57" s="140"/>
      <c r="JBE57" s="144"/>
      <c r="JBF57" s="141"/>
      <c r="JBG57" s="140"/>
      <c r="JBH57" s="425"/>
      <c r="JBI57" s="425"/>
      <c r="JBJ57" s="425"/>
      <c r="JBK57" s="140"/>
      <c r="JBL57" s="140"/>
      <c r="JBM57" s="144"/>
      <c r="JBN57" s="141"/>
      <c r="JBO57" s="140"/>
      <c r="JBP57" s="425"/>
      <c r="JBQ57" s="425"/>
      <c r="JBR57" s="425"/>
      <c r="JBS57" s="140"/>
      <c r="JBT57" s="140"/>
      <c r="JBU57" s="144"/>
      <c r="JBV57" s="141"/>
      <c r="JBW57" s="140"/>
      <c r="JBX57" s="425"/>
      <c r="JBY57" s="425"/>
      <c r="JBZ57" s="425"/>
      <c r="JCA57" s="140"/>
      <c r="JCB57" s="140"/>
      <c r="JCC57" s="144"/>
      <c r="JCD57" s="141"/>
      <c r="JCE57" s="140"/>
      <c r="JCF57" s="425"/>
      <c r="JCG57" s="425"/>
      <c r="JCH57" s="425"/>
      <c r="JCI57" s="140"/>
      <c r="JCJ57" s="140"/>
      <c r="JCK57" s="144"/>
      <c r="JCL57" s="141"/>
      <c r="JCM57" s="140"/>
      <c r="JCN57" s="425"/>
      <c r="JCO57" s="425"/>
      <c r="JCP57" s="425"/>
      <c r="JCQ57" s="140"/>
      <c r="JCR57" s="140"/>
      <c r="JCS57" s="144"/>
      <c r="JCT57" s="141"/>
      <c r="JCU57" s="140"/>
      <c r="JCV57" s="425"/>
      <c r="JCW57" s="425"/>
      <c r="JCX57" s="425"/>
      <c r="JCY57" s="140"/>
      <c r="JCZ57" s="140"/>
      <c r="JDA57" s="144"/>
      <c r="JDB57" s="141"/>
      <c r="JDC57" s="140"/>
      <c r="JDD57" s="425"/>
      <c r="JDE57" s="425"/>
      <c r="JDF57" s="425"/>
      <c r="JDG57" s="140"/>
      <c r="JDH57" s="140"/>
      <c r="JDI57" s="144"/>
      <c r="JDJ57" s="141"/>
      <c r="JDK57" s="140"/>
      <c r="JDL57" s="425"/>
      <c r="JDM57" s="425"/>
      <c r="JDN57" s="425"/>
      <c r="JDO57" s="140"/>
      <c r="JDP57" s="140"/>
      <c r="JDQ57" s="144"/>
      <c r="JDR57" s="141"/>
      <c r="JDS57" s="140"/>
      <c r="JDT57" s="425"/>
      <c r="JDU57" s="425"/>
      <c r="JDV57" s="425"/>
      <c r="JDW57" s="140"/>
      <c r="JDX57" s="140"/>
      <c r="JDY57" s="144"/>
      <c r="JDZ57" s="141"/>
      <c r="JEA57" s="140"/>
      <c r="JEB57" s="425"/>
      <c r="JEC57" s="425"/>
      <c r="JED57" s="425"/>
      <c r="JEE57" s="140"/>
      <c r="JEF57" s="140"/>
      <c r="JEG57" s="144"/>
      <c r="JEH57" s="141"/>
      <c r="JEI57" s="140"/>
      <c r="JEJ57" s="425"/>
      <c r="JEK57" s="425"/>
      <c r="JEL57" s="425"/>
      <c r="JEM57" s="140"/>
      <c r="JEN57" s="140"/>
      <c r="JEO57" s="144"/>
      <c r="JEP57" s="141"/>
      <c r="JEQ57" s="140"/>
      <c r="JER57" s="425"/>
      <c r="JES57" s="425"/>
      <c r="JET57" s="425"/>
      <c r="JEU57" s="140"/>
      <c r="JEV57" s="140"/>
      <c r="JEW57" s="144"/>
      <c r="JEX57" s="141"/>
      <c r="JEY57" s="140"/>
      <c r="JEZ57" s="425"/>
      <c r="JFA57" s="425"/>
      <c r="JFB57" s="425"/>
      <c r="JFC57" s="140"/>
      <c r="JFD57" s="140"/>
      <c r="JFE57" s="144"/>
      <c r="JFF57" s="141"/>
      <c r="JFG57" s="140"/>
      <c r="JFH57" s="425"/>
      <c r="JFI57" s="425"/>
      <c r="JFJ57" s="425"/>
      <c r="JFK57" s="140"/>
      <c r="JFL57" s="140"/>
      <c r="JFM57" s="144"/>
      <c r="JFN57" s="141"/>
      <c r="JFO57" s="140"/>
      <c r="JFP57" s="425"/>
      <c r="JFQ57" s="425"/>
      <c r="JFR57" s="425"/>
      <c r="JFS57" s="140"/>
      <c r="JFT57" s="140"/>
      <c r="JFU57" s="144"/>
      <c r="JFV57" s="141"/>
      <c r="JFW57" s="140"/>
      <c r="JFX57" s="425"/>
      <c r="JFY57" s="425"/>
      <c r="JFZ57" s="425"/>
      <c r="JGA57" s="140"/>
      <c r="JGB57" s="140"/>
      <c r="JGC57" s="144"/>
      <c r="JGD57" s="141"/>
      <c r="JGE57" s="140"/>
      <c r="JGF57" s="425"/>
      <c r="JGG57" s="425"/>
      <c r="JGH57" s="425"/>
      <c r="JGI57" s="140"/>
      <c r="JGJ57" s="140"/>
      <c r="JGK57" s="144"/>
      <c r="JGL57" s="141"/>
      <c r="JGM57" s="140"/>
      <c r="JGN57" s="425"/>
      <c r="JGO57" s="425"/>
      <c r="JGP57" s="425"/>
      <c r="JGQ57" s="140"/>
      <c r="JGR57" s="140"/>
      <c r="JGS57" s="144"/>
      <c r="JGT57" s="141"/>
      <c r="JGU57" s="140"/>
      <c r="JGV57" s="425"/>
      <c r="JGW57" s="425"/>
      <c r="JGX57" s="425"/>
      <c r="JGY57" s="140"/>
      <c r="JGZ57" s="140"/>
      <c r="JHA57" s="144"/>
      <c r="JHB57" s="141"/>
      <c r="JHC57" s="140"/>
      <c r="JHD57" s="425"/>
      <c r="JHE57" s="425"/>
      <c r="JHF57" s="425"/>
      <c r="JHG57" s="140"/>
      <c r="JHH57" s="140"/>
      <c r="JHI57" s="144"/>
      <c r="JHJ57" s="141"/>
      <c r="JHK57" s="140"/>
      <c r="JHL57" s="425"/>
      <c r="JHM57" s="425"/>
      <c r="JHN57" s="425"/>
      <c r="JHO57" s="140"/>
      <c r="JHP57" s="140"/>
      <c r="JHQ57" s="144"/>
      <c r="JHR57" s="141"/>
      <c r="JHS57" s="140"/>
      <c r="JHT57" s="425"/>
      <c r="JHU57" s="425"/>
      <c r="JHV57" s="425"/>
      <c r="JHW57" s="140"/>
      <c r="JHX57" s="140"/>
      <c r="JHY57" s="144"/>
      <c r="JHZ57" s="141"/>
      <c r="JIA57" s="140"/>
      <c r="JIB57" s="425"/>
      <c r="JIC57" s="425"/>
      <c r="JID57" s="425"/>
      <c r="JIE57" s="140"/>
      <c r="JIF57" s="140"/>
      <c r="JIG57" s="144"/>
      <c r="JIH57" s="141"/>
      <c r="JII57" s="140"/>
      <c r="JIJ57" s="425"/>
      <c r="JIK57" s="425"/>
      <c r="JIL57" s="425"/>
      <c r="JIM57" s="140"/>
      <c r="JIN57" s="140"/>
      <c r="JIO57" s="144"/>
      <c r="JIP57" s="141"/>
      <c r="JIQ57" s="140"/>
      <c r="JIR57" s="425"/>
      <c r="JIS57" s="425"/>
      <c r="JIT57" s="425"/>
      <c r="JIU57" s="140"/>
      <c r="JIV57" s="140"/>
      <c r="JIW57" s="144"/>
      <c r="JIX57" s="141"/>
      <c r="JIY57" s="140"/>
      <c r="JIZ57" s="425"/>
      <c r="JJA57" s="425"/>
      <c r="JJB57" s="425"/>
      <c r="JJC57" s="140"/>
      <c r="JJD57" s="140"/>
      <c r="JJE57" s="144"/>
      <c r="JJF57" s="141"/>
      <c r="JJG57" s="140"/>
      <c r="JJH57" s="425"/>
      <c r="JJI57" s="425"/>
      <c r="JJJ57" s="425"/>
      <c r="JJK57" s="140"/>
      <c r="JJL57" s="140"/>
      <c r="JJM57" s="144"/>
      <c r="JJN57" s="141"/>
      <c r="JJO57" s="140"/>
      <c r="JJP57" s="425"/>
      <c r="JJQ57" s="425"/>
      <c r="JJR57" s="425"/>
      <c r="JJS57" s="140"/>
      <c r="JJT57" s="140"/>
      <c r="JJU57" s="144"/>
      <c r="JJV57" s="141"/>
      <c r="JJW57" s="140"/>
      <c r="JJX57" s="425"/>
      <c r="JJY57" s="425"/>
      <c r="JJZ57" s="425"/>
      <c r="JKA57" s="140"/>
      <c r="JKB57" s="140"/>
      <c r="JKC57" s="144"/>
      <c r="JKD57" s="141"/>
      <c r="JKE57" s="140"/>
      <c r="JKF57" s="425"/>
      <c r="JKG57" s="425"/>
      <c r="JKH57" s="425"/>
      <c r="JKI57" s="140"/>
      <c r="JKJ57" s="140"/>
      <c r="JKK57" s="144"/>
      <c r="JKL57" s="141"/>
      <c r="JKM57" s="140"/>
      <c r="JKN57" s="425"/>
      <c r="JKO57" s="425"/>
      <c r="JKP57" s="425"/>
      <c r="JKQ57" s="140"/>
      <c r="JKR57" s="140"/>
      <c r="JKS57" s="144"/>
      <c r="JKT57" s="141"/>
      <c r="JKU57" s="140"/>
      <c r="JKV57" s="425"/>
      <c r="JKW57" s="425"/>
      <c r="JKX57" s="425"/>
      <c r="JKY57" s="140"/>
      <c r="JKZ57" s="140"/>
      <c r="JLA57" s="144"/>
      <c r="JLB57" s="141"/>
      <c r="JLC57" s="140"/>
      <c r="JLD57" s="425"/>
      <c r="JLE57" s="425"/>
      <c r="JLF57" s="425"/>
      <c r="JLG57" s="140"/>
      <c r="JLH57" s="140"/>
      <c r="JLI57" s="144"/>
      <c r="JLJ57" s="141"/>
      <c r="JLK57" s="140"/>
      <c r="JLL57" s="425"/>
      <c r="JLM57" s="425"/>
      <c r="JLN57" s="425"/>
      <c r="JLO57" s="140"/>
      <c r="JLP57" s="140"/>
      <c r="JLQ57" s="144"/>
      <c r="JLR57" s="141"/>
      <c r="JLS57" s="140"/>
      <c r="JLT57" s="425"/>
      <c r="JLU57" s="425"/>
      <c r="JLV57" s="425"/>
      <c r="JLW57" s="140"/>
      <c r="JLX57" s="140"/>
      <c r="JLY57" s="144"/>
      <c r="JLZ57" s="141"/>
      <c r="JMA57" s="140"/>
      <c r="JMB57" s="425"/>
      <c r="JMC57" s="425"/>
      <c r="JMD57" s="425"/>
      <c r="JME57" s="140"/>
      <c r="JMF57" s="140"/>
      <c r="JMG57" s="144"/>
      <c r="JMH57" s="141"/>
      <c r="JMI57" s="140"/>
      <c r="JMJ57" s="425"/>
      <c r="JMK57" s="425"/>
      <c r="JML57" s="425"/>
      <c r="JMM57" s="140"/>
      <c r="JMN57" s="140"/>
      <c r="JMO57" s="144"/>
      <c r="JMP57" s="141"/>
      <c r="JMQ57" s="140"/>
      <c r="JMR57" s="425"/>
      <c r="JMS57" s="425"/>
      <c r="JMT57" s="425"/>
      <c r="JMU57" s="140"/>
      <c r="JMV57" s="140"/>
      <c r="JMW57" s="144"/>
      <c r="JMX57" s="141"/>
      <c r="JMY57" s="140"/>
      <c r="JMZ57" s="425"/>
      <c r="JNA57" s="425"/>
      <c r="JNB57" s="425"/>
      <c r="JNC57" s="140"/>
      <c r="JND57" s="140"/>
      <c r="JNE57" s="144"/>
      <c r="JNF57" s="141"/>
      <c r="JNG57" s="140"/>
      <c r="JNH57" s="425"/>
      <c r="JNI57" s="425"/>
      <c r="JNJ57" s="425"/>
      <c r="JNK57" s="140"/>
      <c r="JNL57" s="140"/>
      <c r="JNM57" s="144"/>
      <c r="JNN57" s="141"/>
      <c r="JNO57" s="140"/>
      <c r="JNP57" s="425"/>
      <c r="JNQ57" s="425"/>
      <c r="JNR57" s="425"/>
      <c r="JNS57" s="140"/>
      <c r="JNT57" s="140"/>
      <c r="JNU57" s="144"/>
      <c r="JNV57" s="141"/>
      <c r="JNW57" s="140"/>
      <c r="JNX57" s="425"/>
      <c r="JNY57" s="425"/>
      <c r="JNZ57" s="425"/>
      <c r="JOA57" s="140"/>
      <c r="JOB57" s="140"/>
      <c r="JOC57" s="144"/>
      <c r="JOD57" s="141"/>
      <c r="JOE57" s="140"/>
      <c r="JOF57" s="425"/>
      <c r="JOG57" s="425"/>
      <c r="JOH57" s="425"/>
      <c r="JOI57" s="140"/>
      <c r="JOJ57" s="140"/>
      <c r="JOK57" s="144"/>
      <c r="JOL57" s="141"/>
      <c r="JOM57" s="140"/>
      <c r="JON57" s="425"/>
      <c r="JOO57" s="425"/>
      <c r="JOP57" s="425"/>
      <c r="JOQ57" s="140"/>
      <c r="JOR57" s="140"/>
      <c r="JOS57" s="144"/>
      <c r="JOT57" s="141"/>
      <c r="JOU57" s="140"/>
      <c r="JOV57" s="425"/>
      <c r="JOW57" s="425"/>
      <c r="JOX57" s="425"/>
      <c r="JOY57" s="140"/>
      <c r="JOZ57" s="140"/>
      <c r="JPA57" s="144"/>
      <c r="JPB57" s="141"/>
      <c r="JPC57" s="140"/>
      <c r="JPD57" s="425"/>
      <c r="JPE57" s="425"/>
      <c r="JPF57" s="425"/>
      <c r="JPG57" s="140"/>
      <c r="JPH57" s="140"/>
      <c r="JPI57" s="144"/>
      <c r="JPJ57" s="141"/>
      <c r="JPK57" s="140"/>
      <c r="JPL57" s="425"/>
      <c r="JPM57" s="425"/>
      <c r="JPN57" s="425"/>
      <c r="JPO57" s="140"/>
      <c r="JPP57" s="140"/>
      <c r="JPQ57" s="144"/>
      <c r="JPR57" s="141"/>
      <c r="JPS57" s="140"/>
      <c r="JPT57" s="425"/>
      <c r="JPU57" s="425"/>
      <c r="JPV57" s="425"/>
      <c r="JPW57" s="140"/>
      <c r="JPX57" s="140"/>
      <c r="JPY57" s="144"/>
      <c r="JPZ57" s="141"/>
      <c r="JQA57" s="140"/>
      <c r="JQB57" s="425"/>
      <c r="JQC57" s="425"/>
      <c r="JQD57" s="425"/>
      <c r="JQE57" s="140"/>
      <c r="JQF57" s="140"/>
      <c r="JQG57" s="144"/>
      <c r="JQH57" s="141"/>
      <c r="JQI57" s="140"/>
      <c r="JQJ57" s="425"/>
      <c r="JQK57" s="425"/>
      <c r="JQL57" s="425"/>
      <c r="JQM57" s="140"/>
      <c r="JQN57" s="140"/>
      <c r="JQO57" s="144"/>
      <c r="JQP57" s="141"/>
      <c r="JQQ57" s="140"/>
      <c r="JQR57" s="425"/>
      <c r="JQS57" s="425"/>
      <c r="JQT57" s="425"/>
      <c r="JQU57" s="140"/>
      <c r="JQV57" s="140"/>
      <c r="JQW57" s="144"/>
      <c r="JQX57" s="141"/>
      <c r="JQY57" s="140"/>
      <c r="JQZ57" s="425"/>
      <c r="JRA57" s="425"/>
      <c r="JRB57" s="425"/>
      <c r="JRC57" s="140"/>
      <c r="JRD57" s="140"/>
      <c r="JRE57" s="144"/>
      <c r="JRF57" s="141"/>
      <c r="JRG57" s="140"/>
      <c r="JRH57" s="425"/>
      <c r="JRI57" s="425"/>
      <c r="JRJ57" s="425"/>
      <c r="JRK57" s="140"/>
      <c r="JRL57" s="140"/>
      <c r="JRM57" s="144"/>
      <c r="JRN57" s="141"/>
      <c r="JRO57" s="140"/>
      <c r="JRP57" s="425"/>
      <c r="JRQ57" s="425"/>
      <c r="JRR57" s="425"/>
      <c r="JRS57" s="140"/>
      <c r="JRT57" s="140"/>
      <c r="JRU57" s="144"/>
      <c r="JRV57" s="141"/>
      <c r="JRW57" s="140"/>
      <c r="JRX57" s="425"/>
      <c r="JRY57" s="425"/>
      <c r="JRZ57" s="425"/>
      <c r="JSA57" s="140"/>
      <c r="JSB57" s="140"/>
      <c r="JSC57" s="144"/>
      <c r="JSD57" s="141"/>
      <c r="JSE57" s="140"/>
      <c r="JSF57" s="425"/>
      <c r="JSG57" s="425"/>
      <c r="JSH57" s="425"/>
      <c r="JSI57" s="140"/>
      <c r="JSJ57" s="140"/>
      <c r="JSK57" s="144"/>
      <c r="JSL57" s="141"/>
      <c r="JSM57" s="140"/>
      <c r="JSN57" s="425"/>
      <c r="JSO57" s="425"/>
      <c r="JSP57" s="425"/>
      <c r="JSQ57" s="140"/>
      <c r="JSR57" s="140"/>
      <c r="JSS57" s="144"/>
      <c r="JST57" s="141"/>
      <c r="JSU57" s="140"/>
      <c r="JSV57" s="425"/>
      <c r="JSW57" s="425"/>
      <c r="JSX57" s="425"/>
      <c r="JSY57" s="140"/>
      <c r="JSZ57" s="140"/>
      <c r="JTA57" s="144"/>
      <c r="JTB57" s="141"/>
      <c r="JTC57" s="140"/>
      <c r="JTD57" s="425"/>
      <c r="JTE57" s="425"/>
      <c r="JTF57" s="425"/>
      <c r="JTG57" s="140"/>
      <c r="JTH57" s="140"/>
      <c r="JTI57" s="144"/>
      <c r="JTJ57" s="141"/>
      <c r="JTK57" s="140"/>
      <c r="JTL57" s="425"/>
      <c r="JTM57" s="425"/>
      <c r="JTN57" s="425"/>
      <c r="JTO57" s="140"/>
      <c r="JTP57" s="140"/>
      <c r="JTQ57" s="144"/>
      <c r="JTR57" s="141"/>
      <c r="JTS57" s="140"/>
      <c r="JTT57" s="425"/>
      <c r="JTU57" s="425"/>
      <c r="JTV57" s="425"/>
      <c r="JTW57" s="140"/>
      <c r="JTX57" s="140"/>
      <c r="JTY57" s="144"/>
      <c r="JTZ57" s="141"/>
      <c r="JUA57" s="140"/>
      <c r="JUB57" s="425"/>
      <c r="JUC57" s="425"/>
      <c r="JUD57" s="425"/>
      <c r="JUE57" s="140"/>
      <c r="JUF57" s="140"/>
      <c r="JUG57" s="144"/>
      <c r="JUH57" s="141"/>
      <c r="JUI57" s="140"/>
      <c r="JUJ57" s="425"/>
      <c r="JUK57" s="425"/>
      <c r="JUL57" s="425"/>
      <c r="JUM57" s="140"/>
      <c r="JUN57" s="140"/>
      <c r="JUO57" s="144"/>
      <c r="JUP57" s="141"/>
      <c r="JUQ57" s="140"/>
      <c r="JUR57" s="425"/>
      <c r="JUS57" s="425"/>
      <c r="JUT57" s="425"/>
      <c r="JUU57" s="140"/>
      <c r="JUV57" s="140"/>
      <c r="JUW57" s="144"/>
      <c r="JUX57" s="141"/>
      <c r="JUY57" s="140"/>
      <c r="JUZ57" s="425"/>
      <c r="JVA57" s="425"/>
      <c r="JVB57" s="425"/>
      <c r="JVC57" s="140"/>
      <c r="JVD57" s="140"/>
      <c r="JVE57" s="144"/>
      <c r="JVF57" s="141"/>
      <c r="JVG57" s="140"/>
      <c r="JVH57" s="425"/>
      <c r="JVI57" s="425"/>
      <c r="JVJ57" s="425"/>
      <c r="JVK57" s="140"/>
      <c r="JVL57" s="140"/>
      <c r="JVM57" s="144"/>
      <c r="JVN57" s="141"/>
      <c r="JVO57" s="140"/>
      <c r="JVP57" s="425"/>
      <c r="JVQ57" s="425"/>
      <c r="JVR57" s="425"/>
      <c r="JVS57" s="140"/>
      <c r="JVT57" s="140"/>
      <c r="JVU57" s="144"/>
      <c r="JVV57" s="141"/>
      <c r="JVW57" s="140"/>
      <c r="JVX57" s="425"/>
      <c r="JVY57" s="425"/>
      <c r="JVZ57" s="425"/>
      <c r="JWA57" s="140"/>
      <c r="JWB57" s="140"/>
      <c r="JWC57" s="144"/>
      <c r="JWD57" s="141"/>
      <c r="JWE57" s="140"/>
      <c r="JWF57" s="425"/>
      <c r="JWG57" s="425"/>
      <c r="JWH57" s="425"/>
      <c r="JWI57" s="140"/>
      <c r="JWJ57" s="140"/>
      <c r="JWK57" s="144"/>
      <c r="JWL57" s="141"/>
      <c r="JWM57" s="140"/>
      <c r="JWN57" s="425"/>
      <c r="JWO57" s="425"/>
      <c r="JWP57" s="425"/>
      <c r="JWQ57" s="140"/>
      <c r="JWR57" s="140"/>
      <c r="JWS57" s="144"/>
      <c r="JWT57" s="141"/>
      <c r="JWU57" s="140"/>
      <c r="JWV57" s="425"/>
      <c r="JWW57" s="425"/>
      <c r="JWX57" s="425"/>
      <c r="JWY57" s="140"/>
      <c r="JWZ57" s="140"/>
      <c r="JXA57" s="144"/>
      <c r="JXB57" s="141"/>
      <c r="JXC57" s="140"/>
      <c r="JXD57" s="425"/>
      <c r="JXE57" s="425"/>
      <c r="JXF57" s="425"/>
      <c r="JXG57" s="140"/>
      <c r="JXH57" s="140"/>
      <c r="JXI57" s="144"/>
      <c r="JXJ57" s="141"/>
      <c r="JXK57" s="140"/>
      <c r="JXL57" s="425"/>
      <c r="JXM57" s="425"/>
      <c r="JXN57" s="425"/>
      <c r="JXO57" s="140"/>
      <c r="JXP57" s="140"/>
      <c r="JXQ57" s="144"/>
      <c r="JXR57" s="141"/>
      <c r="JXS57" s="140"/>
      <c r="JXT57" s="425"/>
      <c r="JXU57" s="425"/>
      <c r="JXV57" s="425"/>
      <c r="JXW57" s="140"/>
      <c r="JXX57" s="140"/>
      <c r="JXY57" s="144"/>
      <c r="JXZ57" s="141"/>
      <c r="JYA57" s="140"/>
      <c r="JYB57" s="425"/>
      <c r="JYC57" s="425"/>
      <c r="JYD57" s="425"/>
      <c r="JYE57" s="140"/>
      <c r="JYF57" s="140"/>
      <c r="JYG57" s="144"/>
      <c r="JYH57" s="141"/>
      <c r="JYI57" s="140"/>
      <c r="JYJ57" s="425"/>
      <c r="JYK57" s="425"/>
      <c r="JYL57" s="425"/>
      <c r="JYM57" s="140"/>
      <c r="JYN57" s="140"/>
      <c r="JYO57" s="144"/>
      <c r="JYP57" s="141"/>
      <c r="JYQ57" s="140"/>
      <c r="JYR57" s="425"/>
      <c r="JYS57" s="425"/>
      <c r="JYT57" s="425"/>
      <c r="JYU57" s="140"/>
      <c r="JYV57" s="140"/>
      <c r="JYW57" s="144"/>
      <c r="JYX57" s="141"/>
      <c r="JYY57" s="140"/>
      <c r="JYZ57" s="425"/>
      <c r="JZA57" s="425"/>
      <c r="JZB57" s="425"/>
      <c r="JZC57" s="140"/>
      <c r="JZD57" s="140"/>
      <c r="JZE57" s="144"/>
      <c r="JZF57" s="141"/>
      <c r="JZG57" s="140"/>
      <c r="JZH57" s="425"/>
      <c r="JZI57" s="425"/>
      <c r="JZJ57" s="425"/>
      <c r="JZK57" s="140"/>
      <c r="JZL57" s="140"/>
      <c r="JZM57" s="144"/>
      <c r="JZN57" s="141"/>
      <c r="JZO57" s="140"/>
      <c r="JZP57" s="425"/>
      <c r="JZQ57" s="425"/>
      <c r="JZR57" s="425"/>
      <c r="JZS57" s="140"/>
      <c r="JZT57" s="140"/>
      <c r="JZU57" s="144"/>
      <c r="JZV57" s="141"/>
      <c r="JZW57" s="140"/>
      <c r="JZX57" s="425"/>
      <c r="JZY57" s="425"/>
      <c r="JZZ57" s="425"/>
      <c r="KAA57" s="140"/>
      <c r="KAB57" s="140"/>
      <c r="KAC57" s="144"/>
      <c r="KAD57" s="141"/>
      <c r="KAE57" s="140"/>
      <c r="KAF57" s="425"/>
      <c r="KAG57" s="425"/>
      <c r="KAH57" s="425"/>
      <c r="KAI57" s="140"/>
      <c r="KAJ57" s="140"/>
      <c r="KAK57" s="144"/>
      <c r="KAL57" s="141"/>
      <c r="KAM57" s="140"/>
      <c r="KAN57" s="425"/>
      <c r="KAO57" s="425"/>
      <c r="KAP57" s="425"/>
      <c r="KAQ57" s="140"/>
      <c r="KAR57" s="140"/>
      <c r="KAS57" s="144"/>
      <c r="KAT57" s="141"/>
      <c r="KAU57" s="140"/>
      <c r="KAV57" s="425"/>
      <c r="KAW57" s="425"/>
      <c r="KAX57" s="425"/>
      <c r="KAY57" s="140"/>
      <c r="KAZ57" s="140"/>
      <c r="KBA57" s="144"/>
      <c r="KBB57" s="141"/>
      <c r="KBC57" s="140"/>
      <c r="KBD57" s="425"/>
      <c r="KBE57" s="425"/>
      <c r="KBF57" s="425"/>
      <c r="KBG57" s="140"/>
      <c r="KBH57" s="140"/>
      <c r="KBI57" s="144"/>
      <c r="KBJ57" s="141"/>
      <c r="KBK57" s="140"/>
      <c r="KBL57" s="425"/>
      <c r="KBM57" s="425"/>
      <c r="KBN57" s="425"/>
      <c r="KBO57" s="140"/>
      <c r="KBP57" s="140"/>
      <c r="KBQ57" s="144"/>
      <c r="KBR57" s="141"/>
      <c r="KBS57" s="140"/>
      <c r="KBT57" s="425"/>
      <c r="KBU57" s="425"/>
      <c r="KBV57" s="425"/>
      <c r="KBW57" s="140"/>
      <c r="KBX57" s="140"/>
      <c r="KBY57" s="144"/>
      <c r="KBZ57" s="141"/>
      <c r="KCA57" s="140"/>
      <c r="KCB57" s="425"/>
      <c r="KCC57" s="425"/>
      <c r="KCD57" s="425"/>
      <c r="KCE57" s="140"/>
      <c r="KCF57" s="140"/>
      <c r="KCG57" s="144"/>
      <c r="KCH57" s="141"/>
      <c r="KCI57" s="140"/>
      <c r="KCJ57" s="425"/>
      <c r="KCK57" s="425"/>
      <c r="KCL57" s="425"/>
      <c r="KCM57" s="140"/>
      <c r="KCN57" s="140"/>
      <c r="KCO57" s="144"/>
      <c r="KCP57" s="141"/>
      <c r="KCQ57" s="140"/>
      <c r="KCR57" s="425"/>
      <c r="KCS57" s="425"/>
      <c r="KCT57" s="425"/>
      <c r="KCU57" s="140"/>
      <c r="KCV57" s="140"/>
      <c r="KCW57" s="144"/>
      <c r="KCX57" s="141"/>
      <c r="KCY57" s="140"/>
      <c r="KCZ57" s="425"/>
      <c r="KDA57" s="425"/>
      <c r="KDB57" s="425"/>
      <c r="KDC57" s="140"/>
      <c r="KDD57" s="140"/>
      <c r="KDE57" s="144"/>
      <c r="KDF57" s="141"/>
      <c r="KDG57" s="140"/>
      <c r="KDH57" s="425"/>
      <c r="KDI57" s="425"/>
      <c r="KDJ57" s="425"/>
      <c r="KDK57" s="140"/>
      <c r="KDL57" s="140"/>
      <c r="KDM57" s="144"/>
      <c r="KDN57" s="141"/>
      <c r="KDO57" s="140"/>
      <c r="KDP57" s="425"/>
      <c r="KDQ57" s="425"/>
      <c r="KDR57" s="425"/>
      <c r="KDS57" s="140"/>
      <c r="KDT57" s="140"/>
      <c r="KDU57" s="144"/>
      <c r="KDV57" s="141"/>
      <c r="KDW57" s="140"/>
      <c r="KDX57" s="425"/>
      <c r="KDY57" s="425"/>
      <c r="KDZ57" s="425"/>
      <c r="KEA57" s="140"/>
      <c r="KEB57" s="140"/>
      <c r="KEC57" s="144"/>
      <c r="KED57" s="141"/>
      <c r="KEE57" s="140"/>
      <c r="KEF57" s="425"/>
      <c r="KEG57" s="425"/>
      <c r="KEH57" s="425"/>
      <c r="KEI57" s="140"/>
      <c r="KEJ57" s="140"/>
      <c r="KEK57" s="144"/>
      <c r="KEL57" s="141"/>
      <c r="KEM57" s="140"/>
      <c r="KEN57" s="425"/>
      <c r="KEO57" s="425"/>
      <c r="KEP57" s="425"/>
      <c r="KEQ57" s="140"/>
      <c r="KER57" s="140"/>
      <c r="KES57" s="144"/>
      <c r="KET57" s="141"/>
      <c r="KEU57" s="140"/>
      <c r="KEV57" s="425"/>
      <c r="KEW57" s="425"/>
      <c r="KEX57" s="425"/>
      <c r="KEY57" s="140"/>
      <c r="KEZ57" s="140"/>
      <c r="KFA57" s="144"/>
      <c r="KFB57" s="141"/>
      <c r="KFC57" s="140"/>
      <c r="KFD57" s="425"/>
      <c r="KFE57" s="425"/>
      <c r="KFF57" s="425"/>
      <c r="KFG57" s="140"/>
      <c r="KFH57" s="140"/>
      <c r="KFI57" s="144"/>
      <c r="KFJ57" s="141"/>
      <c r="KFK57" s="140"/>
      <c r="KFL57" s="425"/>
      <c r="KFM57" s="425"/>
      <c r="KFN57" s="425"/>
      <c r="KFO57" s="140"/>
      <c r="KFP57" s="140"/>
      <c r="KFQ57" s="144"/>
      <c r="KFR57" s="141"/>
      <c r="KFS57" s="140"/>
      <c r="KFT57" s="425"/>
      <c r="KFU57" s="425"/>
      <c r="KFV57" s="425"/>
      <c r="KFW57" s="140"/>
      <c r="KFX57" s="140"/>
      <c r="KFY57" s="144"/>
      <c r="KFZ57" s="141"/>
      <c r="KGA57" s="140"/>
      <c r="KGB57" s="425"/>
      <c r="KGC57" s="425"/>
      <c r="KGD57" s="425"/>
      <c r="KGE57" s="140"/>
      <c r="KGF57" s="140"/>
      <c r="KGG57" s="144"/>
      <c r="KGH57" s="141"/>
      <c r="KGI57" s="140"/>
      <c r="KGJ57" s="425"/>
      <c r="KGK57" s="425"/>
      <c r="KGL57" s="425"/>
      <c r="KGM57" s="140"/>
      <c r="KGN57" s="140"/>
      <c r="KGO57" s="144"/>
      <c r="KGP57" s="141"/>
      <c r="KGQ57" s="140"/>
      <c r="KGR57" s="425"/>
      <c r="KGS57" s="425"/>
      <c r="KGT57" s="425"/>
      <c r="KGU57" s="140"/>
      <c r="KGV57" s="140"/>
      <c r="KGW57" s="144"/>
      <c r="KGX57" s="141"/>
      <c r="KGY57" s="140"/>
      <c r="KGZ57" s="425"/>
      <c r="KHA57" s="425"/>
      <c r="KHB57" s="425"/>
      <c r="KHC57" s="140"/>
      <c r="KHD57" s="140"/>
      <c r="KHE57" s="144"/>
      <c r="KHF57" s="141"/>
      <c r="KHG57" s="140"/>
      <c r="KHH57" s="425"/>
      <c r="KHI57" s="425"/>
      <c r="KHJ57" s="425"/>
      <c r="KHK57" s="140"/>
      <c r="KHL57" s="140"/>
      <c r="KHM57" s="144"/>
      <c r="KHN57" s="141"/>
      <c r="KHO57" s="140"/>
      <c r="KHP57" s="425"/>
      <c r="KHQ57" s="425"/>
      <c r="KHR57" s="425"/>
      <c r="KHS57" s="140"/>
      <c r="KHT57" s="140"/>
      <c r="KHU57" s="144"/>
      <c r="KHV57" s="141"/>
      <c r="KHW57" s="140"/>
      <c r="KHX57" s="425"/>
      <c r="KHY57" s="425"/>
      <c r="KHZ57" s="425"/>
      <c r="KIA57" s="140"/>
      <c r="KIB57" s="140"/>
      <c r="KIC57" s="144"/>
      <c r="KID57" s="141"/>
      <c r="KIE57" s="140"/>
      <c r="KIF57" s="425"/>
      <c r="KIG57" s="425"/>
      <c r="KIH57" s="425"/>
      <c r="KII57" s="140"/>
      <c r="KIJ57" s="140"/>
      <c r="KIK57" s="144"/>
      <c r="KIL57" s="141"/>
      <c r="KIM57" s="140"/>
      <c r="KIN57" s="425"/>
      <c r="KIO57" s="425"/>
      <c r="KIP57" s="425"/>
      <c r="KIQ57" s="140"/>
      <c r="KIR57" s="140"/>
      <c r="KIS57" s="144"/>
      <c r="KIT57" s="141"/>
      <c r="KIU57" s="140"/>
      <c r="KIV57" s="425"/>
      <c r="KIW57" s="425"/>
      <c r="KIX57" s="425"/>
      <c r="KIY57" s="140"/>
      <c r="KIZ57" s="140"/>
      <c r="KJA57" s="144"/>
      <c r="KJB57" s="141"/>
      <c r="KJC57" s="140"/>
      <c r="KJD57" s="425"/>
      <c r="KJE57" s="425"/>
      <c r="KJF57" s="425"/>
      <c r="KJG57" s="140"/>
      <c r="KJH57" s="140"/>
      <c r="KJI57" s="144"/>
      <c r="KJJ57" s="141"/>
      <c r="KJK57" s="140"/>
      <c r="KJL57" s="425"/>
      <c r="KJM57" s="425"/>
      <c r="KJN57" s="425"/>
      <c r="KJO57" s="140"/>
      <c r="KJP57" s="140"/>
      <c r="KJQ57" s="144"/>
      <c r="KJR57" s="141"/>
      <c r="KJS57" s="140"/>
      <c r="KJT57" s="425"/>
      <c r="KJU57" s="425"/>
      <c r="KJV57" s="425"/>
      <c r="KJW57" s="140"/>
      <c r="KJX57" s="140"/>
      <c r="KJY57" s="144"/>
      <c r="KJZ57" s="141"/>
      <c r="KKA57" s="140"/>
      <c r="KKB57" s="425"/>
      <c r="KKC57" s="425"/>
      <c r="KKD57" s="425"/>
      <c r="KKE57" s="140"/>
      <c r="KKF57" s="140"/>
      <c r="KKG57" s="144"/>
      <c r="KKH57" s="141"/>
      <c r="KKI57" s="140"/>
      <c r="KKJ57" s="425"/>
      <c r="KKK57" s="425"/>
      <c r="KKL57" s="425"/>
      <c r="KKM57" s="140"/>
      <c r="KKN57" s="140"/>
      <c r="KKO57" s="144"/>
      <c r="KKP57" s="141"/>
      <c r="KKQ57" s="140"/>
      <c r="KKR57" s="425"/>
      <c r="KKS57" s="425"/>
      <c r="KKT57" s="425"/>
      <c r="KKU57" s="140"/>
      <c r="KKV57" s="140"/>
      <c r="KKW57" s="144"/>
      <c r="KKX57" s="141"/>
      <c r="KKY57" s="140"/>
      <c r="KKZ57" s="425"/>
      <c r="KLA57" s="425"/>
      <c r="KLB57" s="425"/>
      <c r="KLC57" s="140"/>
      <c r="KLD57" s="140"/>
      <c r="KLE57" s="144"/>
      <c r="KLF57" s="141"/>
      <c r="KLG57" s="140"/>
      <c r="KLH57" s="425"/>
      <c r="KLI57" s="425"/>
      <c r="KLJ57" s="425"/>
      <c r="KLK57" s="140"/>
      <c r="KLL57" s="140"/>
      <c r="KLM57" s="144"/>
      <c r="KLN57" s="141"/>
      <c r="KLO57" s="140"/>
      <c r="KLP57" s="425"/>
      <c r="KLQ57" s="425"/>
      <c r="KLR57" s="425"/>
      <c r="KLS57" s="140"/>
      <c r="KLT57" s="140"/>
      <c r="KLU57" s="144"/>
      <c r="KLV57" s="141"/>
      <c r="KLW57" s="140"/>
      <c r="KLX57" s="425"/>
      <c r="KLY57" s="425"/>
      <c r="KLZ57" s="425"/>
      <c r="KMA57" s="140"/>
      <c r="KMB57" s="140"/>
      <c r="KMC57" s="144"/>
      <c r="KMD57" s="141"/>
      <c r="KME57" s="140"/>
      <c r="KMF57" s="425"/>
      <c r="KMG57" s="425"/>
      <c r="KMH57" s="425"/>
      <c r="KMI57" s="140"/>
      <c r="KMJ57" s="140"/>
      <c r="KMK57" s="144"/>
      <c r="KML57" s="141"/>
      <c r="KMM57" s="140"/>
      <c r="KMN57" s="425"/>
      <c r="KMO57" s="425"/>
      <c r="KMP57" s="425"/>
      <c r="KMQ57" s="140"/>
      <c r="KMR57" s="140"/>
      <c r="KMS57" s="144"/>
      <c r="KMT57" s="141"/>
      <c r="KMU57" s="140"/>
      <c r="KMV57" s="425"/>
      <c r="KMW57" s="425"/>
      <c r="KMX57" s="425"/>
      <c r="KMY57" s="140"/>
      <c r="KMZ57" s="140"/>
      <c r="KNA57" s="144"/>
      <c r="KNB57" s="141"/>
      <c r="KNC57" s="140"/>
      <c r="KND57" s="425"/>
      <c r="KNE57" s="425"/>
      <c r="KNF57" s="425"/>
      <c r="KNG57" s="140"/>
      <c r="KNH57" s="140"/>
      <c r="KNI57" s="144"/>
      <c r="KNJ57" s="141"/>
      <c r="KNK57" s="140"/>
      <c r="KNL57" s="425"/>
      <c r="KNM57" s="425"/>
      <c r="KNN57" s="425"/>
      <c r="KNO57" s="140"/>
      <c r="KNP57" s="140"/>
      <c r="KNQ57" s="144"/>
      <c r="KNR57" s="141"/>
      <c r="KNS57" s="140"/>
      <c r="KNT57" s="425"/>
      <c r="KNU57" s="425"/>
      <c r="KNV57" s="425"/>
      <c r="KNW57" s="140"/>
      <c r="KNX57" s="140"/>
      <c r="KNY57" s="144"/>
      <c r="KNZ57" s="141"/>
      <c r="KOA57" s="140"/>
      <c r="KOB57" s="425"/>
      <c r="KOC57" s="425"/>
      <c r="KOD57" s="425"/>
      <c r="KOE57" s="140"/>
      <c r="KOF57" s="140"/>
      <c r="KOG57" s="144"/>
      <c r="KOH57" s="141"/>
      <c r="KOI57" s="140"/>
      <c r="KOJ57" s="425"/>
      <c r="KOK57" s="425"/>
      <c r="KOL57" s="425"/>
      <c r="KOM57" s="140"/>
      <c r="KON57" s="140"/>
      <c r="KOO57" s="144"/>
      <c r="KOP57" s="141"/>
      <c r="KOQ57" s="140"/>
      <c r="KOR57" s="425"/>
      <c r="KOS57" s="425"/>
      <c r="KOT57" s="425"/>
      <c r="KOU57" s="140"/>
      <c r="KOV57" s="140"/>
      <c r="KOW57" s="144"/>
      <c r="KOX57" s="141"/>
      <c r="KOY57" s="140"/>
      <c r="KOZ57" s="425"/>
      <c r="KPA57" s="425"/>
      <c r="KPB57" s="425"/>
      <c r="KPC57" s="140"/>
      <c r="KPD57" s="140"/>
      <c r="KPE57" s="144"/>
      <c r="KPF57" s="141"/>
      <c r="KPG57" s="140"/>
      <c r="KPH57" s="425"/>
      <c r="KPI57" s="425"/>
      <c r="KPJ57" s="425"/>
      <c r="KPK57" s="140"/>
      <c r="KPL57" s="140"/>
      <c r="KPM57" s="144"/>
      <c r="KPN57" s="141"/>
      <c r="KPO57" s="140"/>
      <c r="KPP57" s="425"/>
      <c r="KPQ57" s="425"/>
      <c r="KPR57" s="425"/>
      <c r="KPS57" s="140"/>
      <c r="KPT57" s="140"/>
      <c r="KPU57" s="144"/>
      <c r="KPV57" s="141"/>
      <c r="KPW57" s="140"/>
      <c r="KPX57" s="425"/>
      <c r="KPY57" s="425"/>
      <c r="KPZ57" s="425"/>
      <c r="KQA57" s="140"/>
      <c r="KQB57" s="140"/>
      <c r="KQC57" s="144"/>
      <c r="KQD57" s="141"/>
      <c r="KQE57" s="140"/>
      <c r="KQF57" s="425"/>
      <c r="KQG57" s="425"/>
      <c r="KQH57" s="425"/>
      <c r="KQI57" s="140"/>
      <c r="KQJ57" s="140"/>
      <c r="KQK57" s="144"/>
      <c r="KQL57" s="141"/>
      <c r="KQM57" s="140"/>
      <c r="KQN57" s="425"/>
      <c r="KQO57" s="425"/>
      <c r="KQP57" s="425"/>
      <c r="KQQ57" s="140"/>
      <c r="KQR57" s="140"/>
      <c r="KQS57" s="144"/>
      <c r="KQT57" s="141"/>
      <c r="KQU57" s="140"/>
      <c r="KQV57" s="425"/>
      <c r="KQW57" s="425"/>
      <c r="KQX57" s="425"/>
      <c r="KQY57" s="140"/>
      <c r="KQZ57" s="140"/>
      <c r="KRA57" s="144"/>
      <c r="KRB57" s="141"/>
      <c r="KRC57" s="140"/>
      <c r="KRD57" s="425"/>
      <c r="KRE57" s="425"/>
      <c r="KRF57" s="425"/>
      <c r="KRG57" s="140"/>
      <c r="KRH57" s="140"/>
      <c r="KRI57" s="144"/>
      <c r="KRJ57" s="141"/>
      <c r="KRK57" s="140"/>
      <c r="KRL57" s="425"/>
      <c r="KRM57" s="425"/>
      <c r="KRN57" s="425"/>
      <c r="KRO57" s="140"/>
      <c r="KRP57" s="140"/>
      <c r="KRQ57" s="144"/>
      <c r="KRR57" s="141"/>
      <c r="KRS57" s="140"/>
      <c r="KRT57" s="425"/>
      <c r="KRU57" s="425"/>
      <c r="KRV57" s="425"/>
      <c r="KRW57" s="140"/>
      <c r="KRX57" s="140"/>
      <c r="KRY57" s="144"/>
      <c r="KRZ57" s="141"/>
      <c r="KSA57" s="140"/>
      <c r="KSB57" s="425"/>
      <c r="KSC57" s="425"/>
      <c r="KSD57" s="425"/>
      <c r="KSE57" s="140"/>
      <c r="KSF57" s="140"/>
      <c r="KSG57" s="144"/>
      <c r="KSH57" s="141"/>
      <c r="KSI57" s="140"/>
      <c r="KSJ57" s="425"/>
      <c r="KSK57" s="425"/>
      <c r="KSL57" s="425"/>
      <c r="KSM57" s="140"/>
      <c r="KSN57" s="140"/>
      <c r="KSO57" s="144"/>
      <c r="KSP57" s="141"/>
      <c r="KSQ57" s="140"/>
      <c r="KSR57" s="425"/>
      <c r="KSS57" s="425"/>
      <c r="KST57" s="425"/>
      <c r="KSU57" s="140"/>
      <c r="KSV57" s="140"/>
      <c r="KSW57" s="144"/>
      <c r="KSX57" s="141"/>
      <c r="KSY57" s="140"/>
      <c r="KSZ57" s="425"/>
      <c r="KTA57" s="425"/>
      <c r="KTB57" s="425"/>
      <c r="KTC57" s="140"/>
      <c r="KTD57" s="140"/>
      <c r="KTE57" s="144"/>
      <c r="KTF57" s="141"/>
      <c r="KTG57" s="140"/>
      <c r="KTH57" s="425"/>
      <c r="KTI57" s="425"/>
      <c r="KTJ57" s="425"/>
      <c r="KTK57" s="140"/>
      <c r="KTL57" s="140"/>
      <c r="KTM57" s="144"/>
      <c r="KTN57" s="141"/>
      <c r="KTO57" s="140"/>
      <c r="KTP57" s="425"/>
      <c r="KTQ57" s="425"/>
      <c r="KTR57" s="425"/>
      <c r="KTS57" s="140"/>
      <c r="KTT57" s="140"/>
      <c r="KTU57" s="144"/>
      <c r="KTV57" s="141"/>
      <c r="KTW57" s="140"/>
      <c r="KTX57" s="425"/>
      <c r="KTY57" s="425"/>
      <c r="KTZ57" s="425"/>
      <c r="KUA57" s="140"/>
      <c r="KUB57" s="140"/>
      <c r="KUC57" s="144"/>
      <c r="KUD57" s="141"/>
      <c r="KUE57" s="140"/>
      <c r="KUF57" s="425"/>
      <c r="KUG57" s="425"/>
      <c r="KUH57" s="425"/>
      <c r="KUI57" s="140"/>
      <c r="KUJ57" s="140"/>
      <c r="KUK57" s="144"/>
      <c r="KUL57" s="141"/>
      <c r="KUM57" s="140"/>
      <c r="KUN57" s="425"/>
      <c r="KUO57" s="425"/>
      <c r="KUP57" s="425"/>
      <c r="KUQ57" s="140"/>
      <c r="KUR57" s="140"/>
      <c r="KUS57" s="144"/>
      <c r="KUT57" s="141"/>
      <c r="KUU57" s="140"/>
      <c r="KUV57" s="425"/>
      <c r="KUW57" s="425"/>
      <c r="KUX57" s="425"/>
      <c r="KUY57" s="140"/>
      <c r="KUZ57" s="140"/>
      <c r="KVA57" s="144"/>
      <c r="KVB57" s="141"/>
      <c r="KVC57" s="140"/>
      <c r="KVD57" s="425"/>
      <c r="KVE57" s="425"/>
      <c r="KVF57" s="425"/>
      <c r="KVG57" s="140"/>
      <c r="KVH57" s="140"/>
      <c r="KVI57" s="144"/>
      <c r="KVJ57" s="141"/>
      <c r="KVK57" s="140"/>
      <c r="KVL57" s="425"/>
      <c r="KVM57" s="425"/>
      <c r="KVN57" s="425"/>
      <c r="KVO57" s="140"/>
      <c r="KVP57" s="140"/>
      <c r="KVQ57" s="144"/>
      <c r="KVR57" s="141"/>
      <c r="KVS57" s="140"/>
      <c r="KVT57" s="425"/>
      <c r="KVU57" s="425"/>
      <c r="KVV57" s="425"/>
      <c r="KVW57" s="140"/>
      <c r="KVX57" s="140"/>
      <c r="KVY57" s="144"/>
      <c r="KVZ57" s="141"/>
      <c r="KWA57" s="140"/>
      <c r="KWB57" s="425"/>
      <c r="KWC57" s="425"/>
      <c r="KWD57" s="425"/>
      <c r="KWE57" s="140"/>
      <c r="KWF57" s="140"/>
      <c r="KWG57" s="144"/>
      <c r="KWH57" s="141"/>
      <c r="KWI57" s="140"/>
      <c r="KWJ57" s="425"/>
      <c r="KWK57" s="425"/>
      <c r="KWL57" s="425"/>
      <c r="KWM57" s="140"/>
      <c r="KWN57" s="140"/>
      <c r="KWO57" s="144"/>
      <c r="KWP57" s="141"/>
      <c r="KWQ57" s="140"/>
      <c r="KWR57" s="425"/>
      <c r="KWS57" s="425"/>
      <c r="KWT57" s="425"/>
      <c r="KWU57" s="140"/>
      <c r="KWV57" s="140"/>
      <c r="KWW57" s="144"/>
      <c r="KWX57" s="141"/>
      <c r="KWY57" s="140"/>
      <c r="KWZ57" s="425"/>
      <c r="KXA57" s="425"/>
      <c r="KXB57" s="425"/>
      <c r="KXC57" s="140"/>
      <c r="KXD57" s="140"/>
      <c r="KXE57" s="144"/>
      <c r="KXF57" s="141"/>
      <c r="KXG57" s="140"/>
      <c r="KXH57" s="425"/>
      <c r="KXI57" s="425"/>
      <c r="KXJ57" s="425"/>
      <c r="KXK57" s="140"/>
      <c r="KXL57" s="140"/>
      <c r="KXM57" s="144"/>
      <c r="KXN57" s="141"/>
      <c r="KXO57" s="140"/>
      <c r="KXP57" s="425"/>
      <c r="KXQ57" s="425"/>
      <c r="KXR57" s="425"/>
      <c r="KXS57" s="140"/>
      <c r="KXT57" s="140"/>
      <c r="KXU57" s="144"/>
      <c r="KXV57" s="141"/>
      <c r="KXW57" s="140"/>
      <c r="KXX57" s="425"/>
      <c r="KXY57" s="425"/>
      <c r="KXZ57" s="425"/>
      <c r="KYA57" s="140"/>
      <c r="KYB57" s="140"/>
      <c r="KYC57" s="144"/>
      <c r="KYD57" s="141"/>
      <c r="KYE57" s="140"/>
      <c r="KYF57" s="425"/>
      <c r="KYG57" s="425"/>
      <c r="KYH57" s="425"/>
      <c r="KYI57" s="140"/>
      <c r="KYJ57" s="140"/>
      <c r="KYK57" s="144"/>
      <c r="KYL57" s="141"/>
      <c r="KYM57" s="140"/>
      <c r="KYN57" s="425"/>
      <c r="KYO57" s="425"/>
      <c r="KYP57" s="425"/>
      <c r="KYQ57" s="140"/>
      <c r="KYR57" s="140"/>
      <c r="KYS57" s="144"/>
      <c r="KYT57" s="141"/>
      <c r="KYU57" s="140"/>
      <c r="KYV57" s="425"/>
      <c r="KYW57" s="425"/>
      <c r="KYX57" s="425"/>
      <c r="KYY57" s="140"/>
      <c r="KYZ57" s="140"/>
      <c r="KZA57" s="144"/>
      <c r="KZB57" s="141"/>
      <c r="KZC57" s="140"/>
      <c r="KZD57" s="425"/>
      <c r="KZE57" s="425"/>
      <c r="KZF57" s="425"/>
      <c r="KZG57" s="140"/>
      <c r="KZH57" s="140"/>
      <c r="KZI57" s="144"/>
      <c r="KZJ57" s="141"/>
      <c r="KZK57" s="140"/>
      <c r="KZL57" s="425"/>
      <c r="KZM57" s="425"/>
      <c r="KZN57" s="425"/>
      <c r="KZO57" s="140"/>
      <c r="KZP57" s="140"/>
      <c r="KZQ57" s="144"/>
      <c r="KZR57" s="141"/>
      <c r="KZS57" s="140"/>
      <c r="KZT57" s="425"/>
      <c r="KZU57" s="425"/>
      <c r="KZV57" s="425"/>
      <c r="KZW57" s="140"/>
      <c r="KZX57" s="140"/>
      <c r="KZY57" s="144"/>
      <c r="KZZ57" s="141"/>
      <c r="LAA57" s="140"/>
      <c r="LAB57" s="425"/>
      <c r="LAC57" s="425"/>
      <c r="LAD57" s="425"/>
      <c r="LAE57" s="140"/>
      <c r="LAF57" s="140"/>
      <c r="LAG57" s="144"/>
      <c r="LAH57" s="141"/>
      <c r="LAI57" s="140"/>
      <c r="LAJ57" s="425"/>
      <c r="LAK57" s="425"/>
      <c r="LAL57" s="425"/>
      <c r="LAM57" s="140"/>
      <c r="LAN57" s="140"/>
      <c r="LAO57" s="144"/>
      <c r="LAP57" s="141"/>
      <c r="LAQ57" s="140"/>
      <c r="LAR57" s="425"/>
      <c r="LAS57" s="425"/>
      <c r="LAT57" s="425"/>
      <c r="LAU57" s="140"/>
      <c r="LAV57" s="140"/>
      <c r="LAW57" s="144"/>
      <c r="LAX57" s="141"/>
      <c r="LAY57" s="140"/>
      <c r="LAZ57" s="425"/>
      <c r="LBA57" s="425"/>
      <c r="LBB57" s="425"/>
      <c r="LBC57" s="140"/>
      <c r="LBD57" s="140"/>
      <c r="LBE57" s="144"/>
      <c r="LBF57" s="141"/>
      <c r="LBG57" s="140"/>
      <c r="LBH57" s="425"/>
      <c r="LBI57" s="425"/>
      <c r="LBJ57" s="425"/>
      <c r="LBK57" s="140"/>
      <c r="LBL57" s="140"/>
      <c r="LBM57" s="144"/>
      <c r="LBN57" s="141"/>
      <c r="LBO57" s="140"/>
      <c r="LBP57" s="425"/>
      <c r="LBQ57" s="425"/>
      <c r="LBR57" s="425"/>
      <c r="LBS57" s="140"/>
      <c r="LBT57" s="140"/>
      <c r="LBU57" s="144"/>
      <c r="LBV57" s="141"/>
      <c r="LBW57" s="140"/>
      <c r="LBX57" s="425"/>
      <c r="LBY57" s="425"/>
      <c r="LBZ57" s="425"/>
      <c r="LCA57" s="140"/>
      <c r="LCB57" s="140"/>
      <c r="LCC57" s="144"/>
      <c r="LCD57" s="141"/>
      <c r="LCE57" s="140"/>
      <c r="LCF57" s="425"/>
      <c r="LCG57" s="425"/>
      <c r="LCH57" s="425"/>
      <c r="LCI57" s="140"/>
      <c r="LCJ57" s="140"/>
      <c r="LCK57" s="144"/>
      <c r="LCL57" s="141"/>
      <c r="LCM57" s="140"/>
      <c r="LCN57" s="425"/>
      <c r="LCO57" s="425"/>
      <c r="LCP57" s="425"/>
      <c r="LCQ57" s="140"/>
      <c r="LCR57" s="140"/>
      <c r="LCS57" s="144"/>
      <c r="LCT57" s="141"/>
      <c r="LCU57" s="140"/>
      <c r="LCV57" s="425"/>
      <c r="LCW57" s="425"/>
      <c r="LCX57" s="425"/>
      <c r="LCY57" s="140"/>
      <c r="LCZ57" s="140"/>
      <c r="LDA57" s="144"/>
      <c r="LDB57" s="141"/>
      <c r="LDC57" s="140"/>
      <c r="LDD57" s="425"/>
      <c r="LDE57" s="425"/>
      <c r="LDF57" s="425"/>
      <c r="LDG57" s="140"/>
      <c r="LDH57" s="140"/>
      <c r="LDI57" s="144"/>
      <c r="LDJ57" s="141"/>
      <c r="LDK57" s="140"/>
      <c r="LDL57" s="425"/>
      <c r="LDM57" s="425"/>
      <c r="LDN57" s="425"/>
      <c r="LDO57" s="140"/>
      <c r="LDP57" s="140"/>
      <c r="LDQ57" s="144"/>
      <c r="LDR57" s="141"/>
      <c r="LDS57" s="140"/>
      <c r="LDT57" s="425"/>
      <c r="LDU57" s="425"/>
      <c r="LDV57" s="425"/>
      <c r="LDW57" s="140"/>
      <c r="LDX57" s="140"/>
      <c r="LDY57" s="144"/>
      <c r="LDZ57" s="141"/>
      <c r="LEA57" s="140"/>
      <c r="LEB57" s="425"/>
      <c r="LEC57" s="425"/>
      <c r="LED57" s="425"/>
      <c r="LEE57" s="140"/>
      <c r="LEF57" s="140"/>
      <c r="LEG57" s="144"/>
      <c r="LEH57" s="141"/>
      <c r="LEI57" s="140"/>
      <c r="LEJ57" s="425"/>
      <c r="LEK57" s="425"/>
      <c r="LEL57" s="425"/>
      <c r="LEM57" s="140"/>
      <c r="LEN57" s="140"/>
      <c r="LEO57" s="144"/>
      <c r="LEP57" s="141"/>
      <c r="LEQ57" s="140"/>
      <c r="LER57" s="425"/>
      <c r="LES57" s="425"/>
      <c r="LET57" s="425"/>
      <c r="LEU57" s="140"/>
      <c r="LEV57" s="140"/>
      <c r="LEW57" s="144"/>
      <c r="LEX57" s="141"/>
      <c r="LEY57" s="140"/>
      <c r="LEZ57" s="425"/>
      <c r="LFA57" s="425"/>
      <c r="LFB57" s="425"/>
      <c r="LFC57" s="140"/>
      <c r="LFD57" s="140"/>
      <c r="LFE57" s="144"/>
      <c r="LFF57" s="141"/>
      <c r="LFG57" s="140"/>
      <c r="LFH57" s="425"/>
      <c r="LFI57" s="425"/>
      <c r="LFJ57" s="425"/>
      <c r="LFK57" s="140"/>
      <c r="LFL57" s="140"/>
      <c r="LFM57" s="144"/>
      <c r="LFN57" s="141"/>
      <c r="LFO57" s="140"/>
      <c r="LFP57" s="425"/>
      <c r="LFQ57" s="425"/>
      <c r="LFR57" s="425"/>
      <c r="LFS57" s="140"/>
      <c r="LFT57" s="140"/>
      <c r="LFU57" s="144"/>
      <c r="LFV57" s="141"/>
      <c r="LFW57" s="140"/>
      <c r="LFX57" s="425"/>
      <c r="LFY57" s="425"/>
      <c r="LFZ57" s="425"/>
      <c r="LGA57" s="140"/>
      <c r="LGB57" s="140"/>
      <c r="LGC57" s="144"/>
      <c r="LGD57" s="141"/>
      <c r="LGE57" s="140"/>
      <c r="LGF57" s="425"/>
      <c r="LGG57" s="425"/>
      <c r="LGH57" s="425"/>
      <c r="LGI57" s="140"/>
      <c r="LGJ57" s="140"/>
      <c r="LGK57" s="144"/>
      <c r="LGL57" s="141"/>
      <c r="LGM57" s="140"/>
      <c r="LGN57" s="425"/>
      <c r="LGO57" s="425"/>
      <c r="LGP57" s="425"/>
      <c r="LGQ57" s="140"/>
      <c r="LGR57" s="140"/>
      <c r="LGS57" s="144"/>
      <c r="LGT57" s="141"/>
      <c r="LGU57" s="140"/>
      <c r="LGV57" s="425"/>
      <c r="LGW57" s="425"/>
      <c r="LGX57" s="425"/>
      <c r="LGY57" s="140"/>
      <c r="LGZ57" s="140"/>
      <c r="LHA57" s="144"/>
      <c r="LHB57" s="141"/>
      <c r="LHC57" s="140"/>
      <c r="LHD57" s="425"/>
      <c r="LHE57" s="425"/>
      <c r="LHF57" s="425"/>
      <c r="LHG57" s="140"/>
      <c r="LHH57" s="140"/>
      <c r="LHI57" s="144"/>
      <c r="LHJ57" s="141"/>
      <c r="LHK57" s="140"/>
      <c r="LHL57" s="425"/>
      <c r="LHM57" s="425"/>
      <c r="LHN57" s="425"/>
      <c r="LHO57" s="140"/>
      <c r="LHP57" s="140"/>
      <c r="LHQ57" s="144"/>
      <c r="LHR57" s="141"/>
      <c r="LHS57" s="140"/>
      <c r="LHT57" s="425"/>
      <c r="LHU57" s="425"/>
      <c r="LHV57" s="425"/>
      <c r="LHW57" s="140"/>
      <c r="LHX57" s="140"/>
      <c r="LHY57" s="144"/>
      <c r="LHZ57" s="141"/>
      <c r="LIA57" s="140"/>
      <c r="LIB57" s="425"/>
      <c r="LIC57" s="425"/>
      <c r="LID57" s="425"/>
      <c r="LIE57" s="140"/>
      <c r="LIF57" s="140"/>
      <c r="LIG57" s="144"/>
      <c r="LIH57" s="141"/>
      <c r="LII57" s="140"/>
      <c r="LIJ57" s="425"/>
      <c r="LIK57" s="425"/>
      <c r="LIL57" s="425"/>
      <c r="LIM57" s="140"/>
      <c r="LIN57" s="140"/>
      <c r="LIO57" s="144"/>
      <c r="LIP57" s="141"/>
      <c r="LIQ57" s="140"/>
      <c r="LIR57" s="425"/>
      <c r="LIS57" s="425"/>
      <c r="LIT57" s="425"/>
      <c r="LIU57" s="140"/>
      <c r="LIV57" s="140"/>
      <c r="LIW57" s="144"/>
      <c r="LIX57" s="141"/>
      <c r="LIY57" s="140"/>
      <c r="LIZ57" s="425"/>
      <c r="LJA57" s="425"/>
      <c r="LJB57" s="425"/>
      <c r="LJC57" s="140"/>
      <c r="LJD57" s="140"/>
      <c r="LJE57" s="144"/>
      <c r="LJF57" s="141"/>
      <c r="LJG57" s="140"/>
      <c r="LJH57" s="425"/>
      <c r="LJI57" s="425"/>
      <c r="LJJ57" s="425"/>
      <c r="LJK57" s="140"/>
      <c r="LJL57" s="140"/>
      <c r="LJM57" s="144"/>
      <c r="LJN57" s="141"/>
      <c r="LJO57" s="140"/>
      <c r="LJP57" s="425"/>
      <c r="LJQ57" s="425"/>
      <c r="LJR57" s="425"/>
      <c r="LJS57" s="140"/>
      <c r="LJT57" s="140"/>
      <c r="LJU57" s="144"/>
      <c r="LJV57" s="141"/>
      <c r="LJW57" s="140"/>
      <c r="LJX57" s="425"/>
      <c r="LJY57" s="425"/>
      <c r="LJZ57" s="425"/>
      <c r="LKA57" s="140"/>
      <c r="LKB57" s="140"/>
      <c r="LKC57" s="144"/>
      <c r="LKD57" s="141"/>
      <c r="LKE57" s="140"/>
      <c r="LKF57" s="425"/>
      <c r="LKG57" s="425"/>
      <c r="LKH57" s="425"/>
      <c r="LKI57" s="140"/>
      <c r="LKJ57" s="140"/>
      <c r="LKK57" s="144"/>
      <c r="LKL57" s="141"/>
      <c r="LKM57" s="140"/>
      <c r="LKN57" s="425"/>
      <c r="LKO57" s="425"/>
      <c r="LKP57" s="425"/>
      <c r="LKQ57" s="140"/>
      <c r="LKR57" s="140"/>
      <c r="LKS57" s="144"/>
      <c r="LKT57" s="141"/>
      <c r="LKU57" s="140"/>
      <c r="LKV57" s="425"/>
      <c r="LKW57" s="425"/>
      <c r="LKX57" s="425"/>
      <c r="LKY57" s="140"/>
      <c r="LKZ57" s="140"/>
      <c r="LLA57" s="144"/>
      <c r="LLB57" s="141"/>
      <c r="LLC57" s="140"/>
      <c r="LLD57" s="425"/>
      <c r="LLE57" s="425"/>
      <c r="LLF57" s="425"/>
      <c r="LLG57" s="140"/>
      <c r="LLH57" s="140"/>
      <c r="LLI57" s="144"/>
      <c r="LLJ57" s="141"/>
      <c r="LLK57" s="140"/>
      <c r="LLL57" s="425"/>
      <c r="LLM57" s="425"/>
      <c r="LLN57" s="425"/>
      <c r="LLO57" s="140"/>
      <c r="LLP57" s="140"/>
      <c r="LLQ57" s="144"/>
      <c r="LLR57" s="141"/>
      <c r="LLS57" s="140"/>
      <c r="LLT57" s="425"/>
      <c r="LLU57" s="425"/>
      <c r="LLV57" s="425"/>
      <c r="LLW57" s="140"/>
      <c r="LLX57" s="140"/>
      <c r="LLY57" s="144"/>
      <c r="LLZ57" s="141"/>
      <c r="LMA57" s="140"/>
      <c r="LMB57" s="425"/>
      <c r="LMC57" s="425"/>
      <c r="LMD57" s="425"/>
      <c r="LME57" s="140"/>
      <c r="LMF57" s="140"/>
      <c r="LMG57" s="144"/>
      <c r="LMH57" s="141"/>
      <c r="LMI57" s="140"/>
      <c r="LMJ57" s="425"/>
      <c r="LMK57" s="425"/>
      <c r="LML57" s="425"/>
      <c r="LMM57" s="140"/>
      <c r="LMN57" s="140"/>
      <c r="LMO57" s="144"/>
      <c r="LMP57" s="141"/>
      <c r="LMQ57" s="140"/>
      <c r="LMR57" s="425"/>
      <c r="LMS57" s="425"/>
      <c r="LMT57" s="425"/>
      <c r="LMU57" s="140"/>
      <c r="LMV57" s="140"/>
      <c r="LMW57" s="144"/>
      <c r="LMX57" s="141"/>
      <c r="LMY57" s="140"/>
      <c r="LMZ57" s="425"/>
      <c r="LNA57" s="425"/>
      <c r="LNB57" s="425"/>
      <c r="LNC57" s="140"/>
      <c r="LND57" s="140"/>
      <c r="LNE57" s="144"/>
      <c r="LNF57" s="141"/>
      <c r="LNG57" s="140"/>
      <c r="LNH57" s="425"/>
      <c r="LNI57" s="425"/>
      <c r="LNJ57" s="425"/>
      <c r="LNK57" s="140"/>
      <c r="LNL57" s="140"/>
      <c r="LNM57" s="144"/>
      <c r="LNN57" s="141"/>
      <c r="LNO57" s="140"/>
      <c r="LNP57" s="425"/>
      <c r="LNQ57" s="425"/>
      <c r="LNR57" s="425"/>
      <c r="LNS57" s="140"/>
      <c r="LNT57" s="140"/>
      <c r="LNU57" s="144"/>
      <c r="LNV57" s="141"/>
      <c r="LNW57" s="140"/>
      <c r="LNX57" s="425"/>
      <c r="LNY57" s="425"/>
      <c r="LNZ57" s="425"/>
      <c r="LOA57" s="140"/>
      <c r="LOB57" s="140"/>
      <c r="LOC57" s="144"/>
      <c r="LOD57" s="141"/>
      <c r="LOE57" s="140"/>
      <c r="LOF57" s="425"/>
      <c r="LOG57" s="425"/>
      <c r="LOH57" s="425"/>
      <c r="LOI57" s="140"/>
      <c r="LOJ57" s="140"/>
      <c r="LOK57" s="144"/>
      <c r="LOL57" s="141"/>
      <c r="LOM57" s="140"/>
      <c r="LON57" s="425"/>
      <c r="LOO57" s="425"/>
      <c r="LOP57" s="425"/>
      <c r="LOQ57" s="140"/>
      <c r="LOR57" s="140"/>
      <c r="LOS57" s="144"/>
      <c r="LOT57" s="141"/>
      <c r="LOU57" s="140"/>
      <c r="LOV57" s="425"/>
      <c r="LOW57" s="425"/>
      <c r="LOX57" s="425"/>
      <c r="LOY57" s="140"/>
      <c r="LOZ57" s="140"/>
      <c r="LPA57" s="144"/>
      <c r="LPB57" s="141"/>
      <c r="LPC57" s="140"/>
      <c r="LPD57" s="425"/>
      <c r="LPE57" s="425"/>
      <c r="LPF57" s="425"/>
      <c r="LPG57" s="140"/>
      <c r="LPH57" s="140"/>
      <c r="LPI57" s="144"/>
      <c r="LPJ57" s="141"/>
      <c r="LPK57" s="140"/>
      <c r="LPL57" s="425"/>
      <c r="LPM57" s="425"/>
      <c r="LPN57" s="425"/>
      <c r="LPO57" s="140"/>
      <c r="LPP57" s="140"/>
      <c r="LPQ57" s="144"/>
      <c r="LPR57" s="141"/>
      <c r="LPS57" s="140"/>
      <c r="LPT57" s="425"/>
      <c r="LPU57" s="425"/>
      <c r="LPV57" s="425"/>
      <c r="LPW57" s="140"/>
      <c r="LPX57" s="140"/>
      <c r="LPY57" s="144"/>
      <c r="LPZ57" s="141"/>
      <c r="LQA57" s="140"/>
      <c r="LQB57" s="425"/>
      <c r="LQC57" s="425"/>
      <c r="LQD57" s="425"/>
      <c r="LQE57" s="140"/>
      <c r="LQF57" s="140"/>
      <c r="LQG57" s="144"/>
      <c r="LQH57" s="141"/>
      <c r="LQI57" s="140"/>
      <c r="LQJ57" s="425"/>
      <c r="LQK57" s="425"/>
      <c r="LQL57" s="425"/>
      <c r="LQM57" s="140"/>
      <c r="LQN57" s="140"/>
      <c r="LQO57" s="144"/>
      <c r="LQP57" s="141"/>
      <c r="LQQ57" s="140"/>
      <c r="LQR57" s="425"/>
      <c r="LQS57" s="425"/>
      <c r="LQT57" s="425"/>
      <c r="LQU57" s="140"/>
      <c r="LQV57" s="140"/>
      <c r="LQW57" s="144"/>
      <c r="LQX57" s="141"/>
      <c r="LQY57" s="140"/>
      <c r="LQZ57" s="425"/>
      <c r="LRA57" s="425"/>
      <c r="LRB57" s="425"/>
      <c r="LRC57" s="140"/>
      <c r="LRD57" s="140"/>
      <c r="LRE57" s="144"/>
      <c r="LRF57" s="141"/>
      <c r="LRG57" s="140"/>
      <c r="LRH57" s="425"/>
      <c r="LRI57" s="425"/>
      <c r="LRJ57" s="425"/>
      <c r="LRK57" s="140"/>
      <c r="LRL57" s="140"/>
      <c r="LRM57" s="144"/>
      <c r="LRN57" s="141"/>
      <c r="LRO57" s="140"/>
      <c r="LRP57" s="425"/>
      <c r="LRQ57" s="425"/>
      <c r="LRR57" s="425"/>
      <c r="LRS57" s="140"/>
      <c r="LRT57" s="140"/>
      <c r="LRU57" s="144"/>
      <c r="LRV57" s="141"/>
      <c r="LRW57" s="140"/>
      <c r="LRX57" s="425"/>
      <c r="LRY57" s="425"/>
      <c r="LRZ57" s="425"/>
      <c r="LSA57" s="140"/>
      <c r="LSB57" s="140"/>
      <c r="LSC57" s="144"/>
      <c r="LSD57" s="141"/>
      <c r="LSE57" s="140"/>
      <c r="LSF57" s="425"/>
      <c r="LSG57" s="425"/>
      <c r="LSH57" s="425"/>
      <c r="LSI57" s="140"/>
      <c r="LSJ57" s="140"/>
      <c r="LSK57" s="144"/>
      <c r="LSL57" s="141"/>
      <c r="LSM57" s="140"/>
      <c r="LSN57" s="425"/>
      <c r="LSO57" s="425"/>
      <c r="LSP57" s="425"/>
      <c r="LSQ57" s="140"/>
      <c r="LSR57" s="140"/>
      <c r="LSS57" s="144"/>
      <c r="LST57" s="141"/>
      <c r="LSU57" s="140"/>
      <c r="LSV57" s="425"/>
      <c r="LSW57" s="425"/>
      <c r="LSX57" s="425"/>
      <c r="LSY57" s="140"/>
      <c r="LSZ57" s="140"/>
      <c r="LTA57" s="144"/>
      <c r="LTB57" s="141"/>
      <c r="LTC57" s="140"/>
      <c r="LTD57" s="425"/>
      <c r="LTE57" s="425"/>
      <c r="LTF57" s="425"/>
      <c r="LTG57" s="140"/>
      <c r="LTH57" s="140"/>
      <c r="LTI57" s="144"/>
      <c r="LTJ57" s="141"/>
      <c r="LTK57" s="140"/>
      <c r="LTL57" s="425"/>
      <c r="LTM57" s="425"/>
      <c r="LTN57" s="425"/>
      <c r="LTO57" s="140"/>
      <c r="LTP57" s="140"/>
      <c r="LTQ57" s="144"/>
      <c r="LTR57" s="141"/>
      <c r="LTS57" s="140"/>
      <c r="LTT57" s="425"/>
      <c r="LTU57" s="425"/>
      <c r="LTV57" s="425"/>
      <c r="LTW57" s="140"/>
      <c r="LTX57" s="140"/>
      <c r="LTY57" s="144"/>
      <c r="LTZ57" s="141"/>
      <c r="LUA57" s="140"/>
      <c r="LUB57" s="425"/>
      <c r="LUC57" s="425"/>
      <c r="LUD57" s="425"/>
      <c r="LUE57" s="140"/>
      <c r="LUF57" s="140"/>
      <c r="LUG57" s="144"/>
      <c r="LUH57" s="141"/>
      <c r="LUI57" s="140"/>
      <c r="LUJ57" s="425"/>
      <c r="LUK57" s="425"/>
      <c r="LUL57" s="425"/>
      <c r="LUM57" s="140"/>
      <c r="LUN57" s="140"/>
      <c r="LUO57" s="144"/>
      <c r="LUP57" s="141"/>
      <c r="LUQ57" s="140"/>
      <c r="LUR57" s="425"/>
      <c r="LUS57" s="425"/>
      <c r="LUT57" s="425"/>
      <c r="LUU57" s="140"/>
      <c r="LUV57" s="140"/>
      <c r="LUW57" s="144"/>
      <c r="LUX57" s="141"/>
      <c r="LUY57" s="140"/>
      <c r="LUZ57" s="425"/>
      <c r="LVA57" s="425"/>
      <c r="LVB57" s="425"/>
      <c r="LVC57" s="140"/>
      <c r="LVD57" s="140"/>
      <c r="LVE57" s="144"/>
      <c r="LVF57" s="141"/>
      <c r="LVG57" s="140"/>
      <c r="LVH57" s="425"/>
      <c r="LVI57" s="425"/>
      <c r="LVJ57" s="425"/>
      <c r="LVK57" s="140"/>
      <c r="LVL57" s="140"/>
      <c r="LVM57" s="144"/>
      <c r="LVN57" s="141"/>
      <c r="LVO57" s="140"/>
      <c r="LVP57" s="425"/>
      <c r="LVQ57" s="425"/>
      <c r="LVR57" s="425"/>
      <c r="LVS57" s="140"/>
      <c r="LVT57" s="140"/>
      <c r="LVU57" s="144"/>
      <c r="LVV57" s="141"/>
      <c r="LVW57" s="140"/>
      <c r="LVX57" s="425"/>
      <c r="LVY57" s="425"/>
      <c r="LVZ57" s="425"/>
      <c r="LWA57" s="140"/>
      <c r="LWB57" s="140"/>
      <c r="LWC57" s="144"/>
      <c r="LWD57" s="141"/>
      <c r="LWE57" s="140"/>
      <c r="LWF57" s="425"/>
      <c r="LWG57" s="425"/>
      <c r="LWH57" s="425"/>
      <c r="LWI57" s="140"/>
      <c r="LWJ57" s="140"/>
      <c r="LWK57" s="144"/>
      <c r="LWL57" s="141"/>
      <c r="LWM57" s="140"/>
      <c r="LWN57" s="425"/>
      <c r="LWO57" s="425"/>
      <c r="LWP57" s="425"/>
      <c r="LWQ57" s="140"/>
      <c r="LWR57" s="140"/>
      <c r="LWS57" s="144"/>
      <c r="LWT57" s="141"/>
      <c r="LWU57" s="140"/>
      <c r="LWV57" s="425"/>
      <c r="LWW57" s="425"/>
      <c r="LWX57" s="425"/>
      <c r="LWY57" s="140"/>
      <c r="LWZ57" s="140"/>
      <c r="LXA57" s="144"/>
      <c r="LXB57" s="141"/>
      <c r="LXC57" s="140"/>
      <c r="LXD57" s="425"/>
      <c r="LXE57" s="425"/>
      <c r="LXF57" s="425"/>
      <c r="LXG57" s="140"/>
      <c r="LXH57" s="140"/>
      <c r="LXI57" s="144"/>
      <c r="LXJ57" s="141"/>
      <c r="LXK57" s="140"/>
      <c r="LXL57" s="425"/>
      <c r="LXM57" s="425"/>
      <c r="LXN57" s="425"/>
      <c r="LXO57" s="140"/>
      <c r="LXP57" s="140"/>
      <c r="LXQ57" s="144"/>
      <c r="LXR57" s="141"/>
      <c r="LXS57" s="140"/>
      <c r="LXT57" s="425"/>
      <c r="LXU57" s="425"/>
      <c r="LXV57" s="425"/>
      <c r="LXW57" s="140"/>
      <c r="LXX57" s="140"/>
      <c r="LXY57" s="144"/>
      <c r="LXZ57" s="141"/>
      <c r="LYA57" s="140"/>
      <c r="LYB57" s="425"/>
      <c r="LYC57" s="425"/>
      <c r="LYD57" s="425"/>
      <c r="LYE57" s="140"/>
      <c r="LYF57" s="140"/>
      <c r="LYG57" s="144"/>
      <c r="LYH57" s="141"/>
      <c r="LYI57" s="140"/>
      <c r="LYJ57" s="425"/>
      <c r="LYK57" s="425"/>
      <c r="LYL57" s="425"/>
      <c r="LYM57" s="140"/>
      <c r="LYN57" s="140"/>
      <c r="LYO57" s="144"/>
      <c r="LYP57" s="141"/>
      <c r="LYQ57" s="140"/>
      <c r="LYR57" s="425"/>
      <c r="LYS57" s="425"/>
      <c r="LYT57" s="425"/>
      <c r="LYU57" s="140"/>
      <c r="LYV57" s="140"/>
      <c r="LYW57" s="144"/>
      <c r="LYX57" s="141"/>
      <c r="LYY57" s="140"/>
      <c r="LYZ57" s="425"/>
      <c r="LZA57" s="425"/>
      <c r="LZB57" s="425"/>
      <c r="LZC57" s="140"/>
      <c r="LZD57" s="140"/>
      <c r="LZE57" s="144"/>
      <c r="LZF57" s="141"/>
      <c r="LZG57" s="140"/>
      <c r="LZH57" s="425"/>
      <c r="LZI57" s="425"/>
      <c r="LZJ57" s="425"/>
      <c r="LZK57" s="140"/>
      <c r="LZL57" s="140"/>
      <c r="LZM57" s="144"/>
      <c r="LZN57" s="141"/>
      <c r="LZO57" s="140"/>
      <c r="LZP57" s="425"/>
      <c r="LZQ57" s="425"/>
      <c r="LZR57" s="425"/>
      <c r="LZS57" s="140"/>
      <c r="LZT57" s="140"/>
      <c r="LZU57" s="144"/>
      <c r="LZV57" s="141"/>
      <c r="LZW57" s="140"/>
      <c r="LZX57" s="425"/>
      <c r="LZY57" s="425"/>
      <c r="LZZ57" s="425"/>
      <c r="MAA57" s="140"/>
      <c r="MAB57" s="140"/>
      <c r="MAC57" s="144"/>
      <c r="MAD57" s="141"/>
      <c r="MAE57" s="140"/>
      <c r="MAF57" s="425"/>
      <c r="MAG57" s="425"/>
      <c r="MAH57" s="425"/>
      <c r="MAI57" s="140"/>
      <c r="MAJ57" s="140"/>
      <c r="MAK57" s="144"/>
      <c r="MAL57" s="141"/>
      <c r="MAM57" s="140"/>
      <c r="MAN57" s="425"/>
      <c r="MAO57" s="425"/>
      <c r="MAP57" s="425"/>
      <c r="MAQ57" s="140"/>
      <c r="MAR57" s="140"/>
      <c r="MAS57" s="144"/>
      <c r="MAT57" s="141"/>
      <c r="MAU57" s="140"/>
      <c r="MAV57" s="425"/>
      <c r="MAW57" s="425"/>
      <c r="MAX57" s="425"/>
      <c r="MAY57" s="140"/>
      <c r="MAZ57" s="140"/>
      <c r="MBA57" s="144"/>
      <c r="MBB57" s="141"/>
      <c r="MBC57" s="140"/>
      <c r="MBD57" s="425"/>
      <c r="MBE57" s="425"/>
      <c r="MBF57" s="425"/>
      <c r="MBG57" s="140"/>
      <c r="MBH57" s="140"/>
      <c r="MBI57" s="144"/>
      <c r="MBJ57" s="141"/>
      <c r="MBK57" s="140"/>
      <c r="MBL57" s="425"/>
      <c r="MBM57" s="425"/>
      <c r="MBN57" s="425"/>
      <c r="MBO57" s="140"/>
      <c r="MBP57" s="140"/>
      <c r="MBQ57" s="144"/>
      <c r="MBR57" s="141"/>
      <c r="MBS57" s="140"/>
      <c r="MBT57" s="425"/>
      <c r="MBU57" s="425"/>
      <c r="MBV57" s="425"/>
      <c r="MBW57" s="140"/>
      <c r="MBX57" s="140"/>
      <c r="MBY57" s="144"/>
      <c r="MBZ57" s="141"/>
      <c r="MCA57" s="140"/>
      <c r="MCB57" s="425"/>
      <c r="MCC57" s="425"/>
      <c r="MCD57" s="425"/>
      <c r="MCE57" s="140"/>
      <c r="MCF57" s="140"/>
      <c r="MCG57" s="144"/>
      <c r="MCH57" s="141"/>
      <c r="MCI57" s="140"/>
      <c r="MCJ57" s="425"/>
      <c r="MCK57" s="425"/>
      <c r="MCL57" s="425"/>
      <c r="MCM57" s="140"/>
      <c r="MCN57" s="140"/>
      <c r="MCO57" s="144"/>
      <c r="MCP57" s="141"/>
      <c r="MCQ57" s="140"/>
      <c r="MCR57" s="425"/>
      <c r="MCS57" s="425"/>
      <c r="MCT57" s="425"/>
      <c r="MCU57" s="140"/>
      <c r="MCV57" s="140"/>
      <c r="MCW57" s="144"/>
      <c r="MCX57" s="141"/>
      <c r="MCY57" s="140"/>
      <c r="MCZ57" s="425"/>
      <c r="MDA57" s="425"/>
      <c r="MDB57" s="425"/>
      <c r="MDC57" s="140"/>
      <c r="MDD57" s="140"/>
      <c r="MDE57" s="144"/>
      <c r="MDF57" s="141"/>
      <c r="MDG57" s="140"/>
      <c r="MDH57" s="425"/>
      <c r="MDI57" s="425"/>
      <c r="MDJ57" s="425"/>
      <c r="MDK57" s="140"/>
      <c r="MDL57" s="140"/>
      <c r="MDM57" s="144"/>
      <c r="MDN57" s="141"/>
      <c r="MDO57" s="140"/>
      <c r="MDP57" s="425"/>
      <c r="MDQ57" s="425"/>
      <c r="MDR57" s="425"/>
      <c r="MDS57" s="140"/>
      <c r="MDT57" s="140"/>
      <c r="MDU57" s="144"/>
      <c r="MDV57" s="141"/>
      <c r="MDW57" s="140"/>
      <c r="MDX57" s="425"/>
      <c r="MDY57" s="425"/>
      <c r="MDZ57" s="425"/>
      <c r="MEA57" s="140"/>
      <c r="MEB57" s="140"/>
      <c r="MEC57" s="144"/>
      <c r="MED57" s="141"/>
      <c r="MEE57" s="140"/>
      <c r="MEF57" s="425"/>
      <c r="MEG57" s="425"/>
      <c r="MEH57" s="425"/>
      <c r="MEI57" s="140"/>
      <c r="MEJ57" s="140"/>
      <c r="MEK57" s="144"/>
      <c r="MEL57" s="141"/>
      <c r="MEM57" s="140"/>
      <c r="MEN57" s="425"/>
      <c r="MEO57" s="425"/>
      <c r="MEP57" s="425"/>
      <c r="MEQ57" s="140"/>
      <c r="MER57" s="140"/>
      <c r="MES57" s="144"/>
      <c r="MET57" s="141"/>
      <c r="MEU57" s="140"/>
      <c r="MEV57" s="425"/>
      <c r="MEW57" s="425"/>
      <c r="MEX57" s="425"/>
      <c r="MEY57" s="140"/>
      <c r="MEZ57" s="140"/>
      <c r="MFA57" s="144"/>
      <c r="MFB57" s="141"/>
      <c r="MFC57" s="140"/>
      <c r="MFD57" s="425"/>
      <c r="MFE57" s="425"/>
      <c r="MFF57" s="425"/>
      <c r="MFG57" s="140"/>
      <c r="MFH57" s="140"/>
      <c r="MFI57" s="144"/>
      <c r="MFJ57" s="141"/>
      <c r="MFK57" s="140"/>
      <c r="MFL57" s="425"/>
      <c r="MFM57" s="425"/>
      <c r="MFN57" s="425"/>
      <c r="MFO57" s="140"/>
      <c r="MFP57" s="140"/>
      <c r="MFQ57" s="144"/>
      <c r="MFR57" s="141"/>
      <c r="MFS57" s="140"/>
      <c r="MFT57" s="425"/>
      <c r="MFU57" s="425"/>
      <c r="MFV57" s="425"/>
      <c r="MFW57" s="140"/>
      <c r="MFX57" s="140"/>
      <c r="MFY57" s="144"/>
      <c r="MFZ57" s="141"/>
      <c r="MGA57" s="140"/>
      <c r="MGB57" s="425"/>
      <c r="MGC57" s="425"/>
      <c r="MGD57" s="425"/>
      <c r="MGE57" s="140"/>
      <c r="MGF57" s="140"/>
      <c r="MGG57" s="144"/>
      <c r="MGH57" s="141"/>
      <c r="MGI57" s="140"/>
      <c r="MGJ57" s="425"/>
      <c r="MGK57" s="425"/>
      <c r="MGL57" s="425"/>
      <c r="MGM57" s="140"/>
      <c r="MGN57" s="140"/>
      <c r="MGO57" s="144"/>
      <c r="MGP57" s="141"/>
      <c r="MGQ57" s="140"/>
      <c r="MGR57" s="425"/>
      <c r="MGS57" s="425"/>
      <c r="MGT57" s="425"/>
      <c r="MGU57" s="140"/>
      <c r="MGV57" s="140"/>
      <c r="MGW57" s="144"/>
      <c r="MGX57" s="141"/>
      <c r="MGY57" s="140"/>
      <c r="MGZ57" s="425"/>
      <c r="MHA57" s="425"/>
      <c r="MHB57" s="425"/>
      <c r="MHC57" s="140"/>
      <c r="MHD57" s="140"/>
      <c r="MHE57" s="144"/>
      <c r="MHF57" s="141"/>
      <c r="MHG57" s="140"/>
      <c r="MHH57" s="425"/>
      <c r="MHI57" s="425"/>
      <c r="MHJ57" s="425"/>
      <c r="MHK57" s="140"/>
      <c r="MHL57" s="140"/>
      <c r="MHM57" s="144"/>
      <c r="MHN57" s="141"/>
      <c r="MHO57" s="140"/>
      <c r="MHP57" s="425"/>
      <c r="MHQ57" s="425"/>
      <c r="MHR57" s="425"/>
      <c r="MHS57" s="140"/>
      <c r="MHT57" s="140"/>
      <c r="MHU57" s="144"/>
      <c r="MHV57" s="141"/>
      <c r="MHW57" s="140"/>
      <c r="MHX57" s="425"/>
      <c r="MHY57" s="425"/>
      <c r="MHZ57" s="425"/>
      <c r="MIA57" s="140"/>
      <c r="MIB57" s="140"/>
      <c r="MIC57" s="144"/>
      <c r="MID57" s="141"/>
      <c r="MIE57" s="140"/>
      <c r="MIF57" s="425"/>
      <c r="MIG57" s="425"/>
      <c r="MIH57" s="425"/>
      <c r="MII57" s="140"/>
      <c r="MIJ57" s="140"/>
      <c r="MIK57" s="144"/>
      <c r="MIL57" s="141"/>
      <c r="MIM57" s="140"/>
      <c r="MIN57" s="425"/>
      <c r="MIO57" s="425"/>
      <c r="MIP57" s="425"/>
      <c r="MIQ57" s="140"/>
      <c r="MIR57" s="140"/>
      <c r="MIS57" s="144"/>
      <c r="MIT57" s="141"/>
      <c r="MIU57" s="140"/>
      <c r="MIV57" s="425"/>
      <c r="MIW57" s="425"/>
      <c r="MIX57" s="425"/>
      <c r="MIY57" s="140"/>
      <c r="MIZ57" s="140"/>
      <c r="MJA57" s="144"/>
      <c r="MJB57" s="141"/>
      <c r="MJC57" s="140"/>
      <c r="MJD57" s="425"/>
      <c r="MJE57" s="425"/>
      <c r="MJF57" s="425"/>
      <c r="MJG57" s="140"/>
      <c r="MJH57" s="140"/>
      <c r="MJI57" s="144"/>
      <c r="MJJ57" s="141"/>
      <c r="MJK57" s="140"/>
      <c r="MJL57" s="425"/>
      <c r="MJM57" s="425"/>
      <c r="MJN57" s="425"/>
      <c r="MJO57" s="140"/>
      <c r="MJP57" s="140"/>
      <c r="MJQ57" s="144"/>
      <c r="MJR57" s="141"/>
      <c r="MJS57" s="140"/>
      <c r="MJT57" s="425"/>
      <c r="MJU57" s="425"/>
      <c r="MJV57" s="425"/>
      <c r="MJW57" s="140"/>
      <c r="MJX57" s="140"/>
      <c r="MJY57" s="144"/>
      <c r="MJZ57" s="141"/>
      <c r="MKA57" s="140"/>
      <c r="MKB57" s="425"/>
      <c r="MKC57" s="425"/>
      <c r="MKD57" s="425"/>
      <c r="MKE57" s="140"/>
      <c r="MKF57" s="140"/>
      <c r="MKG57" s="144"/>
      <c r="MKH57" s="141"/>
      <c r="MKI57" s="140"/>
      <c r="MKJ57" s="425"/>
      <c r="MKK57" s="425"/>
      <c r="MKL57" s="425"/>
      <c r="MKM57" s="140"/>
      <c r="MKN57" s="140"/>
      <c r="MKO57" s="144"/>
      <c r="MKP57" s="141"/>
      <c r="MKQ57" s="140"/>
      <c r="MKR57" s="425"/>
      <c r="MKS57" s="425"/>
      <c r="MKT57" s="425"/>
      <c r="MKU57" s="140"/>
      <c r="MKV57" s="140"/>
      <c r="MKW57" s="144"/>
      <c r="MKX57" s="141"/>
      <c r="MKY57" s="140"/>
      <c r="MKZ57" s="425"/>
      <c r="MLA57" s="425"/>
      <c r="MLB57" s="425"/>
      <c r="MLC57" s="140"/>
      <c r="MLD57" s="140"/>
      <c r="MLE57" s="144"/>
      <c r="MLF57" s="141"/>
      <c r="MLG57" s="140"/>
      <c r="MLH57" s="425"/>
      <c r="MLI57" s="425"/>
      <c r="MLJ57" s="425"/>
      <c r="MLK57" s="140"/>
      <c r="MLL57" s="140"/>
      <c r="MLM57" s="144"/>
      <c r="MLN57" s="141"/>
      <c r="MLO57" s="140"/>
      <c r="MLP57" s="425"/>
      <c r="MLQ57" s="425"/>
      <c r="MLR57" s="425"/>
      <c r="MLS57" s="140"/>
      <c r="MLT57" s="140"/>
      <c r="MLU57" s="144"/>
      <c r="MLV57" s="141"/>
      <c r="MLW57" s="140"/>
      <c r="MLX57" s="425"/>
      <c r="MLY57" s="425"/>
      <c r="MLZ57" s="425"/>
      <c r="MMA57" s="140"/>
      <c r="MMB57" s="140"/>
      <c r="MMC57" s="144"/>
      <c r="MMD57" s="141"/>
      <c r="MME57" s="140"/>
      <c r="MMF57" s="425"/>
      <c r="MMG57" s="425"/>
      <c r="MMH57" s="425"/>
      <c r="MMI57" s="140"/>
      <c r="MMJ57" s="140"/>
      <c r="MMK57" s="144"/>
      <c r="MML57" s="141"/>
      <c r="MMM57" s="140"/>
      <c r="MMN57" s="425"/>
      <c r="MMO57" s="425"/>
      <c r="MMP57" s="425"/>
      <c r="MMQ57" s="140"/>
      <c r="MMR57" s="140"/>
      <c r="MMS57" s="144"/>
      <c r="MMT57" s="141"/>
      <c r="MMU57" s="140"/>
      <c r="MMV57" s="425"/>
      <c r="MMW57" s="425"/>
      <c r="MMX57" s="425"/>
      <c r="MMY57" s="140"/>
      <c r="MMZ57" s="140"/>
      <c r="MNA57" s="144"/>
      <c r="MNB57" s="141"/>
      <c r="MNC57" s="140"/>
      <c r="MND57" s="425"/>
      <c r="MNE57" s="425"/>
      <c r="MNF57" s="425"/>
      <c r="MNG57" s="140"/>
      <c r="MNH57" s="140"/>
      <c r="MNI57" s="144"/>
      <c r="MNJ57" s="141"/>
      <c r="MNK57" s="140"/>
      <c r="MNL57" s="425"/>
      <c r="MNM57" s="425"/>
      <c r="MNN57" s="425"/>
      <c r="MNO57" s="140"/>
      <c r="MNP57" s="140"/>
      <c r="MNQ57" s="144"/>
      <c r="MNR57" s="141"/>
      <c r="MNS57" s="140"/>
      <c r="MNT57" s="425"/>
      <c r="MNU57" s="425"/>
      <c r="MNV57" s="425"/>
      <c r="MNW57" s="140"/>
      <c r="MNX57" s="140"/>
      <c r="MNY57" s="144"/>
      <c r="MNZ57" s="141"/>
      <c r="MOA57" s="140"/>
      <c r="MOB57" s="425"/>
      <c r="MOC57" s="425"/>
      <c r="MOD57" s="425"/>
      <c r="MOE57" s="140"/>
      <c r="MOF57" s="140"/>
      <c r="MOG57" s="144"/>
      <c r="MOH57" s="141"/>
      <c r="MOI57" s="140"/>
      <c r="MOJ57" s="425"/>
      <c r="MOK57" s="425"/>
      <c r="MOL57" s="425"/>
      <c r="MOM57" s="140"/>
      <c r="MON57" s="140"/>
      <c r="MOO57" s="144"/>
      <c r="MOP57" s="141"/>
      <c r="MOQ57" s="140"/>
      <c r="MOR57" s="425"/>
      <c r="MOS57" s="425"/>
      <c r="MOT57" s="425"/>
      <c r="MOU57" s="140"/>
      <c r="MOV57" s="140"/>
      <c r="MOW57" s="144"/>
      <c r="MOX57" s="141"/>
      <c r="MOY57" s="140"/>
      <c r="MOZ57" s="425"/>
      <c r="MPA57" s="425"/>
      <c r="MPB57" s="425"/>
      <c r="MPC57" s="140"/>
      <c r="MPD57" s="140"/>
      <c r="MPE57" s="144"/>
      <c r="MPF57" s="141"/>
      <c r="MPG57" s="140"/>
      <c r="MPH57" s="425"/>
      <c r="MPI57" s="425"/>
      <c r="MPJ57" s="425"/>
      <c r="MPK57" s="140"/>
      <c r="MPL57" s="140"/>
      <c r="MPM57" s="144"/>
      <c r="MPN57" s="141"/>
      <c r="MPO57" s="140"/>
      <c r="MPP57" s="425"/>
      <c r="MPQ57" s="425"/>
      <c r="MPR57" s="425"/>
      <c r="MPS57" s="140"/>
      <c r="MPT57" s="140"/>
      <c r="MPU57" s="144"/>
      <c r="MPV57" s="141"/>
      <c r="MPW57" s="140"/>
      <c r="MPX57" s="425"/>
      <c r="MPY57" s="425"/>
      <c r="MPZ57" s="425"/>
      <c r="MQA57" s="140"/>
      <c r="MQB57" s="140"/>
      <c r="MQC57" s="144"/>
      <c r="MQD57" s="141"/>
      <c r="MQE57" s="140"/>
      <c r="MQF57" s="425"/>
      <c r="MQG57" s="425"/>
      <c r="MQH57" s="425"/>
      <c r="MQI57" s="140"/>
      <c r="MQJ57" s="140"/>
      <c r="MQK57" s="144"/>
      <c r="MQL57" s="141"/>
      <c r="MQM57" s="140"/>
      <c r="MQN57" s="425"/>
      <c r="MQO57" s="425"/>
      <c r="MQP57" s="425"/>
      <c r="MQQ57" s="140"/>
      <c r="MQR57" s="140"/>
      <c r="MQS57" s="144"/>
      <c r="MQT57" s="141"/>
      <c r="MQU57" s="140"/>
      <c r="MQV57" s="425"/>
      <c r="MQW57" s="425"/>
      <c r="MQX57" s="425"/>
      <c r="MQY57" s="140"/>
      <c r="MQZ57" s="140"/>
      <c r="MRA57" s="144"/>
      <c r="MRB57" s="141"/>
      <c r="MRC57" s="140"/>
      <c r="MRD57" s="425"/>
      <c r="MRE57" s="425"/>
      <c r="MRF57" s="425"/>
      <c r="MRG57" s="140"/>
      <c r="MRH57" s="140"/>
      <c r="MRI57" s="144"/>
      <c r="MRJ57" s="141"/>
      <c r="MRK57" s="140"/>
      <c r="MRL57" s="425"/>
      <c r="MRM57" s="425"/>
      <c r="MRN57" s="425"/>
      <c r="MRO57" s="140"/>
      <c r="MRP57" s="140"/>
      <c r="MRQ57" s="144"/>
      <c r="MRR57" s="141"/>
      <c r="MRS57" s="140"/>
      <c r="MRT57" s="425"/>
      <c r="MRU57" s="425"/>
      <c r="MRV57" s="425"/>
      <c r="MRW57" s="140"/>
      <c r="MRX57" s="140"/>
      <c r="MRY57" s="144"/>
      <c r="MRZ57" s="141"/>
      <c r="MSA57" s="140"/>
      <c r="MSB57" s="425"/>
      <c r="MSC57" s="425"/>
      <c r="MSD57" s="425"/>
      <c r="MSE57" s="140"/>
      <c r="MSF57" s="140"/>
      <c r="MSG57" s="144"/>
      <c r="MSH57" s="141"/>
      <c r="MSI57" s="140"/>
      <c r="MSJ57" s="425"/>
      <c r="MSK57" s="425"/>
      <c r="MSL57" s="425"/>
      <c r="MSM57" s="140"/>
      <c r="MSN57" s="140"/>
      <c r="MSO57" s="144"/>
      <c r="MSP57" s="141"/>
      <c r="MSQ57" s="140"/>
      <c r="MSR57" s="425"/>
      <c r="MSS57" s="425"/>
      <c r="MST57" s="425"/>
      <c r="MSU57" s="140"/>
      <c r="MSV57" s="140"/>
      <c r="MSW57" s="144"/>
      <c r="MSX57" s="141"/>
      <c r="MSY57" s="140"/>
      <c r="MSZ57" s="425"/>
      <c r="MTA57" s="425"/>
      <c r="MTB57" s="425"/>
      <c r="MTC57" s="140"/>
      <c r="MTD57" s="140"/>
      <c r="MTE57" s="144"/>
      <c r="MTF57" s="141"/>
      <c r="MTG57" s="140"/>
      <c r="MTH57" s="425"/>
      <c r="MTI57" s="425"/>
      <c r="MTJ57" s="425"/>
      <c r="MTK57" s="140"/>
      <c r="MTL57" s="140"/>
      <c r="MTM57" s="144"/>
      <c r="MTN57" s="141"/>
      <c r="MTO57" s="140"/>
      <c r="MTP57" s="425"/>
      <c r="MTQ57" s="425"/>
      <c r="MTR57" s="425"/>
      <c r="MTS57" s="140"/>
      <c r="MTT57" s="140"/>
      <c r="MTU57" s="144"/>
      <c r="MTV57" s="141"/>
      <c r="MTW57" s="140"/>
      <c r="MTX57" s="425"/>
      <c r="MTY57" s="425"/>
      <c r="MTZ57" s="425"/>
      <c r="MUA57" s="140"/>
      <c r="MUB57" s="140"/>
      <c r="MUC57" s="144"/>
      <c r="MUD57" s="141"/>
      <c r="MUE57" s="140"/>
      <c r="MUF57" s="425"/>
      <c r="MUG57" s="425"/>
      <c r="MUH57" s="425"/>
      <c r="MUI57" s="140"/>
      <c r="MUJ57" s="140"/>
      <c r="MUK57" s="144"/>
      <c r="MUL57" s="141"/>
      <c r="MUM57" s="140"/>
      <c r="MUN57" s="425"/>
      <c r="MUO57" s="425"/>
      <c r="MUP57" s="425"/>
      <c r="MUQ57" s="140"/>
      <c r="MUR57" s="140"/>
      <c r="MUS57" s="144"/>
      <c r="MUT57" s="141"/>
      <c r="MUU57" s="140"/>
      <c r="MUV57" s="425"/>
      <c r="MUW57" s="425"/>
      <c r="MUX57" s="425"/>
      <c r="MUY57" s="140"/>
      <c r="MUZ57" s="140"/>
      <c r="MVA57" s="144"/>
      <c r="MVB57" s="141"/>
      <c r="MVC57" s="140"/>
      <c r="MVD57" s="425"/>
      <c r="MVE57" s="425"/>
      <c r="MVF57" s="425"/>
      <c r="MVG57" s="140"/>
      <c r="MVH57" s="140"/>
      <c r="MVI57" s="144"/>
      <c r="MVJ57" s="141"/>
      <c r="MVK57" s="140"/>
      <c r="MVL57" s="425"/>
      <c r="MVM57" s="425"/>
      <c r="MVN57" s="425"/>
      <c r="MVO57" s="140"/>
      <c r="MVP57" s="140"/>
      <c r="MVQ57" s="144"/>
      <c r="MVR57" s="141"/>
      <c r="MVS57" s="140"/>
      <c r="MVT57" s="425"/>
      <c r="MVU57" s="425"/>
      <c r="MVV57" s="425"/>
      <c r="MVW57" s="140"/>
      <c r="MVX57" s="140"/>
      <c r="MVY57" s="144"/>
      <c r="MVZ57" s="141"/>
      <c r="MWA57" s="140"/>
      <c r="MWB57" s="425"/>
      <c r="MWC57" s="425"/>
      <c r="MWD57" s="425"/>
      <c r="MWE57" s="140"/>
      <c r="MWF57" s="140"/>
      <c r="MWG57" s="144"/>
      <c r="MWH57" s="141"/>
      <c r="MWI57" s="140"/>
      <c r="MWJ57" s="425"/>
      <c r="MWK57" s="425"/>
      <c r="MWL57" s="425"/>
      <c r="MWM57" s="140"/>
      <c r="MWN57" s="140"/>
      <c r="MWO57" s="144"/>
      <c r="MWP57" s="141"/>
      <c r="MWQ57" s="140"/>
      <c r="MWR57" s="425"/>
      <c r="MWS57" s="425"/>
      <c r="MWT57" s="425"/>
      <c r="MWU57" s="140"/>
      <c r="MWV57" s="140"/>
      <c r="MWW57" s="144"/>
      <c r="MWX57" s="141"/>
      <c r="MWY57" s="140"/>
      <c r="MWZ57" s="425"/>
      <c r="MXA57" s="425"/>
      <c r="MXB57" s="425"/>
      <c r="MXC57" s="140"/>
      <c r="MXD57" s="140"/>
      <c r="MXE57" s="144"/>
      <c r="MXF57" s="141"/>
      <c r="MXG57" s="140"/>
      <c r="MXH57" s="425"/>
      <c r="MXI57" s="425"/>
      <c r="MXJ57" s="425"/>
      <c r="MXK57" s="140"/>
      <c r="MXL57" s="140"/>
      <c r="MXM57" s="144"/>
      <c r="MXN57" s="141"/>
      <c r="MXO57" s="140"/>
      <c r="MXP57" s="425"/>
      <c r="MXQ57" s="425"/>
      <c r="MXR57" s="425"/>
      <c r="MXS57" s="140"/>
      <c r="MXT57" s="140"/>
      <c r="MXU57" s="144"/>
      <c r="MXV57" s="141"/>
      <c r="MXW57" s="140"/>
      <c r="MXX57" s="425"/>
      <c r="MXY57" s="425"/>
      <c r="MXZ57" s="425"/>
      <c r="MYA57" s="140"/>
      <c r="MYB57" s="140"/>
      <c r="MYC57" s="144"/>
      <c r="MYD57" s="141"/>
      <c r="MYE57" s="140"/>
      <c r="MYF57" s="425"/>
      <c r="MYG57" s="425"/>
      <c r="MYH57" s="425"/>
      <c r="MYI57" s="140"/>
      <c r="MYJ57" s="140"/>
      <c r="MYK57" s="144"/>
      <c r="MYL57" s="141"/>
      <c r="MYM57" s="140"/>
      <c r="MYN57" s="425"/>
      <c r="MYO57" s="425"/>
      <c r="MYP57" s="425"/>
      <c r="MYQ57" s="140"/>
      <c r="MYR57" s="140"/>
      <c r="MYS57" s="144"/>
      <c r="MYT57" s="141"/>
      <c r="MYU57" s="140"/>
      <c r="MYV57" s="425"/>
      <c r="MYW57" s="425"/>
      <c r="MYX57" s="425"/>
      <c r="MYY57" s="140"/>
      <c r="MYZ57" s="140"/>
      <c r="MZA57" s="144"/>
      <c r="MZB57" s="141"/>
      <c r="MZC57" s="140"/>
      <c r="MZD57" s="425"/>
      <c r="MZE57" s="425"/>
      <c r="MZF57" s="425"/>
      <c r="MZG57" s="140"/>
      <c r="MZH57" s="140"/>
      <c r="MZI57" s="144"/>
      <c r="MZJ57" s="141"/>
      <c r="MZK57" s="140"/>
      <c r="MZL57" s="425"/>
      <c r="MZM57" s="425"/>
      <c r="MZN57" s="425"/>
      <c r="MZO57" s="140"/>
      <c r="MZP57" s="140"/>
      <c r="MZQ57" s="144"/>
      <c r="MZR57" s="141"/>
      <c r="MZS57" s="140"/>
      <c r="MZT57" s="425"/>
      <c r="MZU57" s="425"/>
      <c r="MZV57" s="425"/>
      <c r="MZW57" s="140"/>
      <c r="MZX57" s="140"/>
      <c r="MZY57" s="144"/>
      <c r="MZZ57" s="141"/>
      <c r="NAA57" s="140"/>
      <c r="NAB57" s="425"/>
      <c r="NAC57" s="425"/>
      <c r="NAD57" s="425"/>
      <c r="NAE57" s="140"/>
      <c r="NAF57" s="140"/>
      <c r="NAG57" s="144"/>
      <c r="NAH57" s="141"/>
      <c r="NAI57" s="140"/>
      <c r="NAJ57" s="425"/>
      <c r="NAK57" s="425"/>
      <c r="NAL57" s="425"/>
      <c r="NAM57" s="140"/>
      <c r="NAN57" s="140"/>
      <c r="NAO57" s="144"/>
      <c r="NAP57" s="141"/>
      <c r="NAQ57" s="140"/>
      <c r="NAR57" s="425"/>
      <c r="NAS57" s="425"/>
      <c r="NAT57" s="425"/>
      <c r="NAU57" s="140"/>
      <c r="NAV57" s="140"/>
      <c r="NAW57" s="144"/>
      <c r="NAX57" s="141"/>
      <c r="NAY57" s="140"/>
      <c r="NAZ57" s="425"/>
      <c r="NBA57" s="425"/>
      <c r="NBB57" s="425"/>
      <c r="NBC57" s="140"/>
      <c r="NBD57" s="140"/>
      <c r="NBE57" s="144"/>
      <c r="NBF57" s="141"/>
      <c r="NBG57" s="140"/>
      <c r="NBH57" s="425"/>
      <c r="NBI57" s="425"/>
      <c r="NBJ57" s="425"/>
      <c r="NBK57" s="140"/>
      <c r="NBL57" s="140"/>
      <c r="NBM57" s="144"/>
      <c r="NBN57" s="141"/>
      <c r="NBO57" s="140"/>
      <c r="NBP57" s="425"/>
      <c r="NBQ57" s="425"/>
      <c r="NBR57" s="425"/>
      <c r="NBS57" s="140"/>
      <c r="NBT57" s="140"/>
      <c r="NBU57" s="144"/>
      <c r="NBV57" s="141"/>
      <c r="NBW57" s="140"/>
      <c r="NBX57" s="425"/>
      <c r="NBY57" s="425"/>
      <c r="NBZ57" s="425"/>
      <c r="NCA57" s="140"/>
      <c r="NCB57" s="140"/>
      <c r="NCC57" s="144"/>
      <c r="NCD57" s="141"/>
      <c r="NCE57" s="140"/>
      <c r="NCF57" s="425"/>
      <c r="NCG57" s="425"/>
      <c r="NCH57" s="425"/>
      <c r="NCI57" s="140"/>
      <c r="NCJ57" s="140"/>
      <c r="NCK57" s="144"/>
      <c r="NCL57" s="141"/>
      <c r="NCM57" s="140"/>
      <c r="NCN57" s="425"/>
      <c r="NCO57" s="425"/>
      <c r="NCP57" s="425"/>
      <c r="NCQ57" s="140"/>
      <c r="NCR57" s="140"/>
      <c r="NCS57" s="144"/>
      <c r="NCT57" s="141"/>
      <c r="NCU57" s="140"/>
      <c r="NCV57" s="425"/>
      <c r="NCW57" s="425"/>
      <c r="NCX57" s="425"/>
      <c r="NCY57" s="140"/>
      <c r="NCZ57" s="140"/>
      <c r="NDA57" s="144"/>
      <c r="NDB57" s="141"/>
      <c r="NDC57" s="140"/>
      <c r="NDD57" s="425"/>
      <c r="NDE57" s="425"/>
      <c r="NDF57" s="425"/>
      <c r="NDG57" s="140"/>
      <c r="NDH57" s="140"/>
      <c r="NDI57" s="144"/>
      <c r="NDJ57" s="141"/>
      <c r="NDK57" s="140"/>
      <c r="NDL57" s="425"/>
      <c r="NDM57" s="425"/>
      <c r="NDN57" s="425"/>
      <c r="NDO57" s="140"/>
      <c r="NDP57" s="140"/>
      <c r="NDQ57" s="144"/>
      <c r="NDR57" s="141"/>
      <c r="NDS57" s="140"/>
      <c r="NDT57" s="425"/>
      <c r="NDU57" s="425"/>
      <c r="NDV57" s="425"/>
      <c r="NDW57" s="140"/>
      <c r="NDX57" s="140"/>
      <c r="NDY57" s="144"/>
      <c r="NDZ57" s="141"/>
      <c r="NEA57" s="140"/>
      <c r="NEB57" s="425"/>
      <c r="NEC57" s="425"/>
      <c r="NED57" s="425"/>
      <c r="NEE57" s="140"/>
      <c r="NEF57" s="140"/>
      <c r="NEG57" s="144"/>
      <c r="NEH57" s="141"/>
      <c r="NEI57" s="140"/>
      <c r="NEJ57" s="425"/>
      <c r="NEK57" s="425"/>
      <c r="NEL57" s="425"/>
      <c r="NEM57" s="140"/>
      <c r="NEN57" s="140"/>
      <c r="NEO57" s="144"/>
      <c r="NEP57" s="141"/>
      <c r="NEQ57" s="140"/>
      <c r="NER57" s="425"/>
      <c r="NES57" s="425"/>
      <c r="NET57" s="425"/>
      <c r="NEU57" s="140"/>
      <c r="NEV57" s="140"/>
      <c r="NEW57" s="144"/>
      <c r="NEX57" s="141"/>
      <c r="NEY57" s="140"/>
      <c r="NEZ57" s="425"/>
      <c r="NFA57" s="425"/>
      <c r="NFB57" s="425"/>
      <c r="NFC57" s="140"/>
      <c r="NFD57" s="140"/>
      <c r="NFE57" s="144"/>
      <c r="NFF57" s="141"/>
      <c r="NFG57" s="140"/>
      <c r="NFH57" s="425"/>
      <c r="NFI57" s="425"/>
      <c r="NFJ57" s="425"/>
      <c r="NFK57" s="140"/>
      <c r="NFL57" s="140"/>
      <c r="NFM57" s="144"/>
      <c r="NFN57" s="141"/>
      <c r="NFO57" s="140"/>
      <c r="NFP57" s="425"/>
      <c r="NFQ57" s="425"/>
      <c r="NFR57" s="425"/>
      <c r="NFS57" s="140"/>
      <c r="NFT57" s="140"/>
      <c r="NFU57" s="144"/>
      <c r="NFV57" s="141"/>
      <c r="NFW57" s="140"/>
      <c r="NFX57" s="425"/>
      <c r="NFY57" s="425"/>
      <c r="NFZ57" s="425"/>
      <c r="NGA57" s="140"/>
      <c r="NGB57" s="140"/>
      <c r="NGC57" s="144"/>
      <c r="NGD57" s="141"/>
      <c r="NGE57" s="140"/>
      <c r="NGF57" s="425"/>
      <c r="NGG57" s="425"/>
      <c r="NGH57" s="425"/>
      <c r="NGI57" s="140"/>
      <c r="NGJ57" s="140"/>
      <c r="NGK57" s="144"/>
      <c r="NGL57" s="141"/>
      <c r="NGM57" s="140"/>
      <c r="NGN57" s="425"/>
      <c r="NGO57" s="425"/>
      <c r="NGP57" s="425"/>
      <c r="NGQ57" s="140"/>
      <c r="NGR57" s="140"/>
      <c r="NGS57" s="144"/>
      <c r="NGT57" s="141"/>
      <c r="NGU57" s="140"/>
      <c r="NGV57" s="425"/>
      <c r="NGW57" s="425"/>
      <c r="NGX57" s="425"/>
      <c r="NGY57" s="140"/>
      <c r="NGZ57" s="140"/>
      <c r="NHA57" s="144"/>
      <c r="NHB57" s="141"/>
      <c r="NHC57" s="140"/>
      <c r="NHD57" s="425"/>
      <c r="NHE57" s="425"/>
      <c r="NHF57" s="425"/>
      <c r="NHG57" s="140"/>
      <c r="NHH57" s="140"/>
      <c r="NHI57" s="144"/>
      <c r="NHJ57" s="141"/>
      <c r="NHK57" s="140"/>
      <c r="NHL57" s="425"/>
      <c r="NHM57" s="425"/>
      <c r="NHN57" s="425"/>
      <c r="NHO57" s="140"/>
      <c r="NHP57" s="140"/>
      <c r="NHQ57" s="144"/>
      <c r="NHR57" s="141"/>
      <c r="NHS57" s="140"/>
      <c r="NHT57" s="425"/>
      <c r="NHU57" s="425"/>
      <c r="NHV57" s="425"/>
      <c r="NHW57" s="140"/>
      <c r="NHX57" s="140"/>
      <c r="NHY57" s="144"/>
      <c r="NHZ57" s="141"/>
      <c r="NIA57" s="140"/>
      <c r="NIB57" s="425"/>
      <c r="NIC57" s="425"/>
      <c r="NID57" s="425"/>
      <c r="NIE57" s="140"/>
      <c r="NIF57" s="140"/>
      <c r="NIG57" s="144"/>
      <c r="NIH57" s="141"/>
      <c r="NII57" s="140"/>
      <c r="NIJ57" s="425"/>
      <c r="NIK57" s="425"/>
      <c r="NIL57" s="425"/>
      <c r="NIM57" s="140"/>
      <c r="NIN57" s="140"/>
      <c r="NIO57" s="144"/>
      <c r="NIP57" s="141"/>
      <c r="NIQ57" s="140"/>
      <c r="NIR57" s="425"/>
      <c r="NIS57" s="425"/>
      <c r="NIT57" s="425"/>
      <c r="NIU57" s="140"/>
      <c r="NIV57" s="140"/>
      <c r="NIW57" s="144"/>
      <c r="NIX57" s="141"/>
      <c r="NIY57" s="140"/>
      <c r="NIZ57" s="425"/>
      <c r="NJA57" s="425"/>
      <c r="NJB57" s="425"/>
      <c r="NJC57" s="140"/>
      <c r="NJD57" s="140"/>
      <c r="NJE57" s="144"/>
      <c r="NJF57" s="141"/>
      <c r="NJG57" s="140"/>
      <c r="NJH57" s="425"/>
      <c r="NJI57" s="425"/>
      <c r="NJJ57" s="425"/>
      <c r="NJK57" s="140"/>
      <c r="NJL57" s="140"/>
      <c r="NJM57" s="144"/>
      <c r="NJN57" s="141"/>
      <c r="NJO57" s="140"/>
      <c r="NJP57" s="425"/>
      <c r="NJQ57" s="425"/>
      <c r="NJR57" s="425"/>
      <c r="NJS57" s="140"/>
      <c r="NJT57" s="140"/>
      <c r="NJU57" s="144"/>
      <c r="NJV57" s="141"/>
      <c r="NJW57" s="140"/>
      <c r="NJX57" s="425"/>
      <c r="NJY57" s="425"/>
      <c r="NJZ57" s="425"/>
      <c r="NKA57" s="140"/>
      <c r="NKB57" s="140"/>
      <c r="NKC57" s="144"/>
      <c r="NKD57" s="141"/>
      <c r="NKE57" s="140"/>
      <c r="NKF57" s="425"/>
      <c r="NKG57" s="425"/>
      <c r="NKH57" s="425"/>
      <c r="NKI57" s="140"/>
      <c r="NKJ57" s="140"/>
      <c r="NKK57" s="144"/>
      <c r="NKL57" s="141"/>
      <c r="NKM57" s="140"/>
      <c r="NKN57" s="425"/>
      <c r="NKO57" s="425"/>
      <c r="NKP57" s="425"/>
      <c r="NKQ57" s="140"/>
      <c r="NKR57" s="140"/>
      <c r="NKS57" s="144"/>
      <c r="NKT57" s="141"/>
      <c r="NKU57" s="140"/>
      <c r="NKV57" s="425"/>
      <c r="NKW57" s="425"/>
      <c r="NKX57" s="425"/>
      <c r="NKY57" s="140"/>
      <c r="NKZ57" s="140"/>
      <c r="NLA57" s="144"/>
      <c r="NLB57" s="141"/>
      <c r="NLC57" s="140"/>
      <c r="NLD57" s="425"/>
      <c r="NLE57" s="425"/>
      <c r="NLF57" s="425"/>
      <c r="NLG57" s="140"/>
      <c r="NLH57" s="140"/>
      <c r="NLI57" s="144"/>
      <c r="NLJ57" s="141"/>
      <c r="NLK57" s="140"/>
      <c r="NLL57" s="425"/>
      <c r="NLM57" s="425"/>
      <c r="NLN57" s="425"/>
      <c r="NLO57" s="140"/>
      <c r="NLP57" s="140"/>
      <c r="NLQ57" s="144"/>
      <c r="NLR57" s="141"/>
      <c r="NLS57" s="140"/>
      <c r="NLT57" s="425"/>
      <c r="NLU57" s="425"/>
      <c r="NLV57" s="425"/>
      <c r="NLW57" s="140"/>
      <c r="NLX57" s="140"/>
      <c r="NLY57" s="144"/>
      <c r="NLZ57" s="141"/>
      <c r="NMA57" s="140"/>
      <c r="NMB57" s="425"/>
      <c r="NMC57" s="425"/>
      <c r="NMD57" s="425"/>
      <c r="NME57" s="140"/>
      <c r="NMF57" s="140"/>
      <c r="NMG57" s="144"/>
      <c r="NMH57" s="141"/>
      <c r="NMI57" s="140"/>
      <c r="NMJ57" s="425"/>
      <c r="NMK57" s="425"/>
      <c r="NML57" s="425"/>
      <c r="NMM57" s="140"/>
      <c r="NMN57" s="140"/>
      <c r="NMO57" s="144"/>
      <c r="NMP57" s="141"/>
      <c r="NMQ57" s="140"/>
      <c r="NMR57" s="425"/>
      <c r="NMS57" s="425"/>
      <c r="NMT57" s="425"/>
      <c r="NMU57" s="140"/>
      <c r="NMV57" s="140"/>
      <c r="NMW57" s="144"/>
      <c r="NMX57" s="141"/>
      <c r="NMY57" s="140"/>
      <c r="NMZ57" s="425"/>
      <c r="NNA57" s="425"/>
      <c r="NNB57" s="425"/>
      <c r="NNC57" s="140"/>
      <c r="NND57" s="140"/>
      <c r="NNE57" s="144"/>
      <c r="NNF57" s="141"/>
      <c r="NNG57" s="140"/>
      <c r="NNH57" s="425"/>
      <c r="NNI57" s="425"/>
      <c r="NNJ57" s="425"/>
      <c r="NNK57" s="140"/>
      <c r="NNL57" s="140"/>
      <c r="NNM57" s="144"/>
      <c r="NNN57" s="141"/>
      <c r="NNO57" s="140"/>
      <c r="NNP57" s="425"/>
      <c r="NNQ57" s="425"/>
      <c r="NNR57" s="425"/>
      <c r="NNS57" s="140"/>
      <c r="NNT57" s="140"/>
      <c r="NNU57" s="144"/>
      <c r="NNV57" s="141"/>
      <c r="NNW57" s="140"/>
      <c r="NNX57" s="425"/>
      <c r="NNY57" s="425"/>
      <c r="NNZ57" s="425"/>
      <c r="NOA57" s="140"/>
      <c r="NOB57" s="140"/>
      <c r="NOC57" s="144"/>
      <c r="NOD57" s="141"/>
      <c r="NOE57" s="140"/>
      <c r="NOF57" s="425"/>
      <c r="NOG57" s="425"/>
      <c r="NOH57" s="425"/>
      <c r="NOI57" s="140"/>
      <c r="NOJ57" s="140"/>
      <c r="NOK57" s="144"/>
      <c r="NOL57" s="141"/>
      <c r="NOM57" s="140"/>
      <c r="NON57" s="425"/>
      <c r="NOO57" s="425"/>
      <c r="NOP57" s="425"/>
      <c r="NOQ57" s="140"/>
      <c r="NOR57" s="140"/>
      <c r="NOS57" s="144"/>
      <c r="NOT57" s="141"/>
      <c r="NOU57" s="140"/>
      <c r="NOV57" s="425"/>
      <c r="NOW57" s="425"/>
      <c r="NOX57" s="425"/>
      <c r="NOY57" s="140"/>
      <c r="NOZ57" s="140"/>
      <c r="NPA57" s="144"/>
      <c r="NPB57" s="141"/>
      <c r="NPC57" s="140"/>
      <c r="NPD57" s="425"/>
      <c r="NPE57" s="425"/>
      <c r="NPF57" s="425"/>
      <c r="NPG57" s="140"/>
      <c r="NPH57" s="140"/>
      <c r="NPI57" s="144"/>
      <c r="NPJ57" s="141"/>
      <c r="NPK57" s="140"/>
      <c r="NPL57" s="425"/>
      <c r="NPM57" s="425"/>
      <c r="NPN57" s="425"/>
      <c r="NPO57" s="140"/>
      <c r="NPP57" s="140"/>
      <c r="NPQ57" s="144"/>
      <c r="NPR57" s="141"/>
      <c r="NPS57" s="140"/>
      <c r="NPT57" s="425"/>
      <c r="NPU57" s="425"/>
      <c r="NPV57" s="425"/>
      <c r="NPW57" s="140"/>
      <c r="NPX57" s="140"/>
      <c r="NPY57" s="144"/>
      <c r="NPZ57" s="141"/>
      <c r="NQA57" s="140"/>
      <c r="NQB57" s="425"/>
      <c r="NQC57" s="425"/>
      <c r="NQD57" s="425"/>
      <c r="NQE57" s="140"/>
      <c r="NQF57" s="140"/>
      <c r="NQG57" s="144"/>
      <c r="NQH57" s="141"/>
      <c r="NQI57" s="140"/>
      <c r="NQJ57" s="425"/>
      <c r="NQK57" s="425"/>
      <c r="NQL57" s="425"/>
      <c r="NQM57" s="140"/>
      <c r="NQN57" s="140"/>
      <c r="NQO57" s="144"/>
      <c r="NQP57" s="141"/>
      <c r="NQQ57" s="140"/>
      <c r="NQR57" s="425"/>
      <c r="NQS57" s="425"/>
      <c r="NQT57" s="425"/>
      <c r="NQU57" s="140"/>
      <c r="NQV57" s="140"/>
      <c r="NQW57" s="144"/>
      <c r="NQX57" s="141"/>
      <c r="NQY57" s="140"/>
      <c r="NQZ57" s="425"/>
      <c r="NRA57" s="425"/>
      <c r="NRB57" s="425"/>
      <c r="NRC57" s="140"/>
      <c r="NRD57" s="140"/>
      <c r="NRE57" s="144"/>
      <c r="NRF57" s="141"/>
      <c r="NRG57" s="140"/>
      <c r="NRH57" s="425"/>
      <c r="NRI57" s="425"/>
      <c r="NRJ57" s="425"/>
      <c r="NRK57" s="140"/>
      <c r="NRL57" s="140"/>
      <c r="NRM57" s="144"/>
      <c r="NRN57" s="141"/>
      <c r="NRO57" s="140"/>
      <c r="NRP57" s="425"/>
      <c r="NRQ57" s="425"/>
      <c r="NRR57" s="425"/>
      <c r="NRS57" s="140"/>
      <c r="NRT57" s="140"/>
      <c r="NRU57" s="144"/>
      <c r="NRV57" s="141"/>
      <c r="NRW57" s="140"/>
      <c r="NRX57" s="425"/>
      <c r="NRY57" s="425"/>
      <c r="NRZ57" s="425"/>
      <c r="NSA57" s="140"/>
      <c r="NSB57" s="140"/>
      <c r="NSC57" s="144"/>
      <c r="NSD57" s="141"/>
      <c r="NSE57" s="140"/>
      <c r="NSF57" s="425"/>
      <c r="NSG57" s="425"/>
      <c r="NSH57" s="425"/>
      <c r="NSI57" s="140"/>
      <c r="NSJ57" s="140"/>
      <c r="NSK57" s="144"/>
      <c r="NSL57" s="141"/>
      <c r="NSM57" s="140"/>
      <c r="NSN57" s="425"/>
      <c r="NSO57" s="425"/>
      <c r="NSP57" s="425"/>
      <c r="NSQ57" s="140"/>
      <c r="NSR57" s="140"/>
      <c r="NSS57" s="144"/>
      <c r="NST57" s="141"/>
      <c r="NSU57" s="140"/>
      <c r="NSV57" s="425"/>
      <c r="NSW57" s="425"/>
      <c r="NSX57" s="425"/>
      <c r="NSY57" s="140"/>
      <c r="NSZ57" s="140"/>
      <c r="NTA57" s="144"/>
      <c r="NTB57" s="141"/>
      <c r="NTC57" s="140"/>
      <c r="NTD57" s="425"/>
      <c r="NTE57" s="425"/>
      <c r="NTF57" s="425"/>
      <c r="NTG57" s="140"/>
      <c r="NTH57" s="140"/>
      <c r="NTI57" s="144"/>
      <c r="NTJ57" s="141"/>
      <c r="NTK57" s="140"/>
      <c r="NTL57" s="425"/>
      <c r="NTM57" s="425"/>
      <c r="NTN57" s="425"/>
      <c r="NTO57" s="140"/>
      <c r="NTP57" s="140"/>
      <c r="NTQ57" s="144"/>
      <c r="NTR57" s="141"/>
      <c r="NTS57" s="140"/>
      <c r="NTT57" s="425"/>
      <c r="NTU57" s="425"/>
      <c r="NTV57" s="425"/>
      <c r="NTW57" s="140"/>
      <c r="NTX57" s="140"/>
      <c r="NTY57" s="144"/>
      <c r="NTZ57" s="141"/>
      <c r="NUA57" s="140"/>
      <c r="NUB57" s="425"/>
      <c r="NUC57" s="425"/>
      <c r="NUD57" s="425"/>
      <c r="NUE57" s="140"/>
      <c r="NUF57" s="140"/>
      <c r="NUG57" s="144"/>
      <c r="NUH57" s="141"/>
      <c r="NUI57" s="140"/>
      <c r="NUJ57" s="425"/>
      <c r="NUK57" s="425"/>
      <c r="NUL57" s="425"/>
      <c r="NUM57" s="140"/>
      <c r="NUN57" s="140"/>
      <c r="NUO57" s="144"/>
      <c r="NUP57" s="141"/>
      <c r="NUQ57" s="140"/>
      <c r="NUR57" s="425"/>
      <c r="NUS57" s="425"/>
      <c r="NUT57" s="425"/>
      <c r="NUU57" s="140"/>
      <c r="NUV57" s="140"/>
      <c r="NUW57" s="144"/>
      <c r="NUX57" s="141"/>
      <c r="NUY57" s="140"/>
      <c r="NUZ57" s="425"/>
      <c r="NVA57" s="425"/>
      <c r="NVB57" s="425"/>
      <c r="NVC57" s="140"/>
      <c r="NVD57" s="140"/>
      <c r="NVE57" s="144"/>
      <c r="NVF57" s="141"/>
      <c r="NVG57" s="140"/>
      <c r="NVH57" s="425"/>
      <c r="NVI57" s="425"/>
      <c r="NVJ57" s="425"/>
      <c r="NVK57" s="140"/>
      <c r="NVL57" s="140"/>
      <c r="NVM57" s="144"/>
      <c r="NVN57" s="141"/>
      <c r="NVO57" s="140"/>
      <c r="NVP57" s="425"/>
      <c r="NVQ57" s="425"/>
      <c r="NVR57" s="425"/>
      <c r="NVS57" s="140"/>
      <c r="NVT57" s="140"/>
      <c r="NVU57" s="144"/>
      <c r="NVV57" s="141"/>
      <c r="NVW57" s="140"/>
      <c r="NVX57" s="425"/>
      <c r="NVY57" s="425"/>
      <c r="NVZ57" s="425"/>
      <c r="NWA57" s="140"/>
      <c r="NWB57" s="140"/>
      <c r="NWC57" s="144"/>
      <c r="NWD57" s="141"/>
      <c r="NWE57" s="140"/>
      <c r="NWF57" s="425"/>
      <c r="NWG57" s="425"/>
      <c r="NWH57" s="425"/>
      <c r="NWI57" s="140"/>
      <c r="NWJ57" s="140"/>
      <c r="NWK57" s="144"/>
      <c r="NWL57" s="141"/>
      <c r="NWM57" s="140"/>
      <c r="NWN57" s="425"/>
      <c r="NWO57" s="425"/>
      <c r="NWP57" s="425"/>
      <c r="NWQ57" s="140"/>
      <c r="NWR57" s="140"/>
      <c r="NWS57" s="144"/>
      <c r="NWT57" s="141"/>
      <c r="NWU57" s="140"/>
      <c r="NWV57" s="425"/>
      <c r="NWW57" s="425"/>
      <c r="NWX57" s="425"/>
      <c r="NWY57" s="140"/>
      <c r="NWZ57" s="140"/>
      <c r="NXA57" s="144"/>
      <c r="NXB57" s="141"/>
      <c r="NXC57" s="140"/>
      <c r="NXD57" s="425"/>
      <c r="NXE57" s="425"/>
      <c r="NXF57" s="425"/>
      <c r="NXG57" s="140"/>
      <c r="NXH57" s="140"/>
      <c r="NXI57" s="144"/>
      <c r="NXJ57" s="141"/>
      <c r="NXK57" s="140"/>
      <c r="NXL57" s="425"/>
      <c r="NXM57" s="425"/>
      <c r="NXN57" s="425"/>
      <c r="NXO57" s="140"/>
      <c r="NXP57" s="140"/>
      <c r="NXQ57" s="144"/>
      <c r="NXR57" s="141"/>
      <c r="NXS57" s="140"/>
      <c r="NXT57" s="425"/>
      <c r="NXU57" s="425"/>
      <c r="NXV57" s="425"/>
      <c r="NXW57" s="140"/>
      <c r="NXX57" s="140"/>
      <c r="NXY57" s="144"/>
      <c r="NXZ57" s="141"/>
      <c r="NYA57" s="140"/>
      <c r="NYB57" s="425"/>
      <c r="NYC57" s="425"/>
      <c r="NYD57" s="425"/>
      <c r="NYE57" s="140"/>
      <c r="NYF57" s="140"/>
      <c r="NYG57" s="144"/>
      <c r="NYH57" s="141"/>
      <c r="NYI57" s="140"/>
      <c r="NYJ57" s="425"/>
      <c r="NYK57" s="425"/>
      <c r="NYL57" s="425"/>
      <c r="NYM57" s="140"/>
      <c r="NYN57" s="140"/>
      <c r="NYO57" s="144"/>
      <c r="NYP57" s="141"/>
      <c r="NYQ57" s="140"/>
      <c r="NYR57" s="425"/>
      <c r="NYS57" s="425"/>
      <c r="NYT57" s="425"/>
      <c r="NYU57" s="140"/>
      <c r="NYV57" s="140"/>
      <c r="NYW57" s="144"/>
      <c r="NYX57" s="141"/>
      <c r="NYY57" s="140"/>
      <c r="NYZ57" s="425"/>
      <c r="NZA57" s="425"/>
      <c r="NZB57" s="425"/>
      <c r="NZC57" s="140"/>
      <c r="NZD57" s="140"/>
      <c r="NZE57" s="144"/>
      <c r="NZF57" s="141"/>
      <c r="NZG57" s="140"/>
      <c r="NZH57" s="425"/>
      <c r="NZI57" s="425"/>
      <c r="NZJ57" s="425"/>
      <c r="NZK57" s="140"/>
      <c r="NZL57" s="140"/>
      <c r="NZM57" s="144"/>
      <c r="NZN57" s="141"/>
      <c r="NZO57" s="140"/>
      <c r="NZP57" s="425"/>
      <c r="NZQ57" s="425"/>
      <c r="NZR57" s="425"/>
      <c r="NZS57" s="140"/>
      <c r="NZT57" s="140"/>
      <c r="NZU57" s="144"/>
      <c r="NZV57" s="141"/>
      <c r="NZW57" s="140"/>
      <c r="NZX57" s="425"/>
      <c r="NZY57" s="425"/>
      <c r="NZZ57" s="425"/>
      <c r="OAA57" s="140"/>
      <c r="OAB57" s="140"/>
      <c r="OAC57" s="144"/>
      <c r="OAD57" s="141"/>
      <c r="OAE57" s="140"/>
      <c r="OAF57" s="425"/>
      <c r="OAG57" s="425"/>
      <c r="OAH57" s="425"/>
      <c r="OAI57" s="140"/>
      <c r="OAJ57" s="140"/>
      <c r="OAK57" s="144"/>
      <c r="OAL57" s="141"/>
      <c r="OAM57" s="140"/>
      <c r="OAN57" s="425"/>
      <c r="OAO57" s="425"/>
      <c r="OAP57" s="425"/>
      <c r="OAQ57" s="140"/>
      <c r="OAR57" s="140"/>
      <c r="OAS57" s="144"/>
      <c r="OAT57" s="141"/>
      <c r="OAU57" s="140"/>
      <c r="OAV57" s="425"/>
      <c r="OAW57" s="425"/>
      <c r="OAX57" s="425"/>
      <c r="OAY57" s="140"/>
      <c r="OAZ57" s="140"/>
      <c r="OBA57" s="144"/>
      <c r="OBB57" s="141"/>
      <c r="OBC57" s="140"/>
      <c r="OBD57" s="425"/>
      <c r="OBE57" s="425"/>
      <c r="OBF57" s="425"/>
      <c r="OBG57" s="140"/>
      <c r="OBH57" s="140"/>
      <c r="OBI57" s="144"/>
      <c r="OBJ57" s="141"/>
      <c r="OBK57" s="140"/>
      <c r="OBL57" s="425"/>
      <c r="OBM57" s="425"/>
      <c r="OBN57" s="425"/>
      <c r="OBO57" s="140"/>
      <c r="OBP57" s="140"/>
      <c r="OBQ57" s="144"/>
      <c r="OBR57" s="141"/>
      <c r="OBS57" s="140"/>
      <c r="OBT57" s="425"/>
      <c r="OBU57" s="425"/>
      <c r="OBV57" s="425"/>
      <c r="OBW57" s="140"/>
      <c r="OBX57" s="140"/>
      <c r="OBY57" s="144"/>
      <c r="OBZ57" s="141"/>
      <c r="OCA57" s="140"/>
      <c r="OCB57" s="425"/>
      <c r="OCC57" s="425"/>
      <c r="OCD57" s="425"/>
      <c r="OCE57" s="140"/>
      <c r="OCF57" s="140"/>
      <c r="OCG57" s="144"/>
      <c r="OCH57" s="141"/>
      <c r="OCI57" s="140"/>
      <c r="OCJ57" s="425"/>
      <c r="OCK57" s="425"/>
      <c r="OCL57" s="425"/>
      <c r="OCM57" s="140"/>
      <c r="OCN57" s="140"/>
      <c r="OCO57" s="144"/>
      <c r="OCP57" s="141"/>
      <c r="OCQ57" s="140"/>
      <c r="OCR57" s="425"/>
      <c r="OCS57" s="425"/>
      <c r="OCT57" s="425"/>
      <c r="OCU57" s="140"/>
      <c r="OCV57" s="140"/>
      <c r="OCW57" s="144"/>
      <c r="OCX57" s="141"/>
      <c r="OCY57" s="140"/>
      <c r="OCZ57" s="425"/>
      <c r="ODA57" s="425"/>
      <c r="ODB57" s="425"/>
      <c r="ODC57" s="140"/>
      <c r="ODD57" s="140"/>
      <c r="ODE57" s="144"/>
      <c r="ODF57" s="141"/>
      <c r="ODG57" s="140"/>
      <c r="ODH57" s="425"/>
      <c r="ODI57" s="425"/>
      <c r="ODJ57" s="425"/>
      <c r="ODK57" s="140"/>
      <c r="ODL57" s="140"/>
      <c r="ODM57" s="144"/>
      <c r="ODN57" s="141"/>
      <c r="ODO57" s="140"/>
      <c r="ODP57" s="425"/>
      <c r="ODQ57" s="425"/>
      <c r="ODR57" s="425"/>
      <c r="ODS57" s="140"/>
      <c r="ODT57" s="140"/>
      <c r="ODU57" s="144"/>
      <c r="ODV57" s="141"/>
      <c r="ODW57" s="140"/>
      <c r="ODX57" s="425"/>
      <c r="ODY57" s="425"/>
      <c r="ODZ57" s="425"/>
      <c r="OEA57" s="140"/>
      <c r="OEB57" s="140"/>
      <c r="OEC57" s="144"/>
      <c r="OED57" s="141"/>
      <c r="OEE57" s="140"/>
      <c r="OEF57" s="425"/>
      <c r="OEG57" s="425"/>
      <c r="OEH57" s="425"/>
      <c r="OEI57" s="140"/>
      <c r="OEJ57" s="140"/>
      <c r="OEK57" s="144"/>
      <c r="OEL57" s="141"/>
      <c r="OEM57" s="140"/>
      <c r="OEN57" s="425"/>
      <c r="OEO57" s="425"/>
      <c r="OEP57" s="425"/>
      <c r="OEQ57" s="140"/>
      <c r="OER57" s="140"/>
      <c r="OES57" s="144"/>
      <c r="OET57" s="141"/>
      <c r="OEU57" s="140"/>
      <c r="OEV57" s="425"/>
      <c r="OEW57" s="425"/>
      <c r="OEX57" s="425"/>
      <c r="OEY57" s="140"/>
      <c r="OEZ57" s="140"/>
      <c r="OFA57" s="144"/>
      <c r="OFB57" s="141"/>
      <c r="OFC57" s="140"/>
      <c r="OFD57" s="425"/>
      <c r="OFE57" s="425"/>
      <c r="OFF57" s="425"/>
      <c r="OFG57" s="140"/>
      <c r="OFH57" s="140"/>
      <c r="OFI57" s="144"/>
      <c r="OFJ57" s="141"/>
      <c r="OFK57" s="140"/>
      <c r="OFL57" s="425"/>
      <c r="OFM57" s="425"/>
      <c r="OFN57" s="425"/>
      <c r="OFO57" s="140"/>
      <c r="OFP57" s="140"/>
      <c r="OFQ57" s="144"/>
      <c r="OFR57" s="141"/>
      <c r="OFS57" s="140"/>
      <c r="OFT57" s="425"/>
      <c r="OFU57" s="425"/>
      <c r="OFV57" s="425"/>
      <c r="OFW57" s="140"/>
      <c r="OFX57" s="140"/>
      <c r="OFY57" s="144"/>
      <c r="OFZ57" s="141"/>
      <c r="OGA57" s="140"/>
      <c r="OGB57" s="425"/>
      <c r="OGC57" s="425"/>
      <c r="OGD57" s="425"/>
      <c r="OGE57" s="140"/>
      <c r="OGF57" s="140"/>
      <c r="OGG57" s="144"/>
      <c r="OGH57" s="141"/>
      <c r="OGI57" s="140"/>
      <c r="OGJ57" s="425"/>
      <c r="OGK57" s="425"/>
      <c r="OGL57" s="425"/>
      <c r="OGM57" s="140"/>
      <c r="OGN57" s="140"/>
      <c r="OGO57" s="144"/>
      <c r="OGP57" s="141"/>
      <c r="OGQ57" s="140"/>
      <c r="OGR57" s="425"/>
      <c r="OGS57" s="425"/>
      <c r="OGT57" s="425"/>
      <c r="OGU57" s="140"/>
      <c r="OGV57" s="140"/>
      <c r="OGW57" s="144"/>
      <c r="OGX57" s="141"/>
      <c r="OGY57" s="140"/>
      <c r="OGZ57" s="425"/>
      <c r="OHA57" s="425"/>
      <c r="OHB57" s="425"/>
      <c r="OHC57" s="140"/>
      <c r="OHD57" s="140"/>
      <c r="OHE57" s="144"/>
      <c r="OHF57" s="141"/>
      <c r="OHG57" s="140"/>
      <c r="OHH57" s="425"/>
      <c r="OHI57" s="425"/>
      <c r="OHJ57" s="425"/>
      <c r="OHK57" s="140"/>
      <c r="OHL57" s="140"/>
      <c r="OHM57" s="144"/>
      <c r="OHN57" s="141"/>
      <c r="OHO57" s="140"/>
      <c r="OHP57" s="425"/>
      <c r="OHQ57" s="425"/>
      <c r="OHR57" s="425"/>
      <c r="OHS57" s="140"/>
      <c r="OHT57" s="140"/>
      <c r="OHU57" s="144"/>
      <c r="OHV57" s="141"/>
      <c r="OHW57" s="140"/>
      <c r="OHX57" s="425"/>
      <c r="OHY57" s="425"/>
      <c r="OHZ57" s="425"/>
      <c r="OIA57" s="140"/>
      <c r="OIB57" s="140"/>
      <c r="OIC57" s="144"/>
      <c r="OID57" s="141"/>
      <c r="OIE57" s="140"/>
      <c r="OIF57" s="425"/>
      <c r="OIG57" s="425"/>
      <c r="OIH57" s="425"/>
      <c r="OII57" s="140"/>
      <c r="OIJ57" s="140"/>
      <c r="OIK57" s="144"/>
      <c r="OIL57" s="141"/>
      <c r="OIM57" s="140"/>
      <c r="OIN57" s="425"/>
      <c r="OIO57" s="425"/>
      <c r="OIP57" s="425"/>
      <c r="OIQ57" s="140"/>
      <c r="OIR57" s="140"/>
      <c r="OIS57" s="144"/>
      <c r="OIT57" s="141"/>
      <c r="OIU57" s="140"/>
      <c r="OIV57" s="425"/>
      <c r="OIW57" s="425"/>
      <c r="OIX57" s="425"/>
      <c r="OIY57" s="140"/>
      <c r="OIZ57" s="140"/>
      <c r="OJA57" s="144"/>
      <c r="OJB57" s="141"/>
      <c r="OJC57" s="140"/>
      <c r="OJD57" s="425"/>
      <c r="OJE57" s="425"/>
      <c r="OJF57" s="425"/>
      <c r="OJG57" s="140"/>
      <c r="OJH57" s="140"/>
      <c r="OJI57" s="144"/>
      <c r="OJJ57" s="141"/>
      <c r="OJK57" s="140"/>
      <c r="OJL57" s="425"/>
      <c r="OJM57" s="425"/>
      <c r="OJN57" s="425"/>
      <c r="OJO57" s="140"/>
      <c r="OJP57" s="140"/>
      <c r="OJQ57" s="144"/>
      <c r="OJR57" s="141"/>
      <c r="OJS57" s="140"/>
      <c r="OJT57" s="425"/>
      <c r="OJU57" s="425"/>
      <c r="OJV57" s="425"/>
      <c r="OJW57" s="140"/>
      <c r="OJX57" s="140"/>
      <c r="OJY57" s="144"/>
      <c r="OJZ57" s="141"/>
      <c r="OKA57" s="140"/>
      <c r="OKB57" s="425"/>
      <c r="OKC57" s="425"/>
      <c r="OKD57" s="425"/>
      <c r="OKE57" s="140"/>
      <c r="OKF57" s="140"/>
      <c r="OKG57" s="144"/>
      <c r="OKH57" s="141"/>
      <c r="OKI57" s="140"/>
      <c r="OKJ57" s="425"/>
      <c r="OKK57" s="425"/>
      <c r="OKL57" s="425"/>
      <c r="OKM57" s="140"/>
      <c r="OKN57" s="140"/>
      <c r="OKO57" s="144"/>
      <c r="OKP57" s="141"/>
      <c r="OKQ57" s="140"/>
      <c r="OKR57" s="425"/>
      <c r="OKS57" s="425"/>
      <c r="OKT57" s="425"/>
      <c r="OKU57" s="140"/>
      <c r="OKV57" s="140"/>
      <c r="OKW57" s="144"/>
      <c r="OKX57" s="141"/>
      <c r="OKY57" s="140"/>
      <c r="OKZ57" s="425"/>
      <c r="OLA57" s="425"/>
      <c r="OLB57" s="425"/>
      <c r="OLC57" s="140"/>
      <c r="OLD57" s="140"/>
      <c r="OLE57" s="144"/>
      <c r="OLF57" s="141"/>
      <c r="OLG57" s="140"/>
      <c r="OLH57" s="425"/>
      <c r="OLI57" s="425"/>
      <c r="OLJ57" s="425"/>
      <c r="OLK57" s="140"/>
      <c r="OLL57" s="140"/>
      <c r="OLM57" s="144"/>
      <c r="OLN57" s="141"/>
      <c r="OLO57" s="140"/>
      <c r="OLP57" s="425"/>
      <c r="OLQ57" s="425"/>
      <c r="OLR57" s="425"/>
      <c r="OLS57" s="140"/>
      <c r="OLT57" s="140"/>
      <c r="OLU57" s="144"/>
      <c r="OLV57" s="141"/>
      <c r="OLW57" s="140"/>
      <c r="OLX57" s="425"/>
      <c r="OLY57" s="425"/>
      <c r="OLZ57" s="425"/>
      <c r="OMA57" s="140"/>
      <c r="OMB57" s="140"/>
      <c r="OMC57" s="144"/>
      <c r="OMD57" s="141"/>
      <c r="OME57" s="140"/>
      <c r="OMF57" s="425"/>
      <c r="OMG57" s="425"/>
      <c r="OMH57" s="425"/>
      <c r="OMI57" s="140"/>
      <c r="OMJ57" s="140"/>
      <c r="OMK57" s="144"/>
      <c r="OML57" s="141"/>
      <c r="OMM57" s="140"/>
      <c r="OMN57" s="425"/>
      <c r="OMO57" s="425"/>
      <c r="OMP57" s="425"/>
      <c r="OMQ57" s="140"/>
      <c r="OMR57" s="140"/>
      <c r="OMS57" s="144"/>
      <c r="OMT57" s="141"/>
      <c r="OMU57" s="140"/>
      <c r="OMV57" s="425"/>
      <c r="OMW57" s="425"/>
      <c r="OMX57" s="425"/>
      <c r="OMY57" s="140"/>
      <c r="OMZ57" s="140"/>
      <c r="ONA57" s="144"/>
      <c r="ONB57" s="141"/>
      <c r="ONC57" s="140"/>
      <c r="OND57" s="425"/>
      <c r="ONE57" s="425"/>
      <c r="ONF57" s="425"/>
      <c r="ONG57" s="140"/>
      <c r="ONH57" s="140"/>
      <c r="ONI57" s="144"/>
      <c r="ONJ57" s="141"/>
      <c r="ONK57" s="140"/>
      <c r="ONL57" s="425"/>
      <c r="ONM57" s="425"/>
      <c r="ONN57" s="425"/>
      <c r="ONO57" s="140"/>
      <c r="ONP57" s="140"/>
      <c r="ONQ57" s="144"/>
      <c r="ONR57" s="141"/>
      <c r="ONS57" s="140"/>
      <c r="ONT57" s="425"/>
      <c r="ONU57" s="425"/>
      <c r="ONV57" s="425"/>
      <c r="ONW57" s="140"/>
      <c r="ONX57" s="140"/>
      <c r="ONY57" s="144"/>
      <c r="ONZ57" s="141"/>
      <c r="OOA57" s="140"/>
      <c r="OOB57" s="425"/>
      <c r="OOC57" s="425"/>
      <c r="OOD57" s="425"/>
      <c r="OOE57" s="140"/>
      <c r="OOF57" s="140"/>
      <c r="OOG57" s="144"/>
      <c r="OOH57" s="141"/>
      <c r="OOI57" s="140"/>
      <c r="OOJ57" s="425"/>
      <c r="OOK57" s="425"/>
      <c r="OOL57" s="425"/>
      <c r="OOM57" s="140"/>
      <c r="OON57" s="140"/>
      <c r="OOO57" s="144"/>
      <c r="OOP57" s="141"/>
      <c r="OOQ57" s="140"/>
      <c r="OOR57" s="425"/>
      <c r="OOS57" s="425"/>
      <c r="OOT57" s="425"/>
      <c r="OOU57" s="140"/>
      <c r="OOV57" s="140"/>
      <c r="OOW57" s="144"/>
      <c r="OOX57" s="141"/>
      <c r="OOY57" s="140"/>
      <c r="OOZ57" s="425"/>
      <c r="OPA57" s="425"/>
      <c r="OPB57" s="425"/>
      <c r="OPC57" s="140"/>
      <c r="OPD57" s="140"/>
      <c r="OPE57" s="144"/>
      <c r="OPF57" s="141"/>
      <c r="OPG57" s="140"/>
      <c r="OPH57" s="425"/>
      <c r="OPI57" s="425"/>
      <c r="OPJ57" s="425"/>
      <c r="OPK57" s="140"/>
      <c r="OPL57" s="140"/>
      <c r="OPM57" s="144"/>
      <c r="OPN57" s="141"/>
      <c r="OPO57" s="140"/>
      <c r="OPP57" s="425"/>
      <c r="OPQ57" s="425"/>
      <c r="OPR57" s="425"/>
      <c r="OPS57" s="140"/>
      <c r="OPT57" s="140"/>
      <c r="OPU57" s="144"/>
      <c r="OPV57" s="141"/>
      <c r="OPW57" s="140"/>
      <c r="OPX57" s="425"/>
      <c r="OPY57" s="425"/>
      <c r="OPZ57" s="425"/>
      <c r="OQA57" s="140"/>
      <c r="OQB57" s="140"/>
      <c r="OQC57" s="144"/>
      <c r="OQD57" s="141"/>
      <c r="OQE57" s="140"/>
      <c r="OQF57" s="425"/>
      <c r="OQG57" s="425"/>
      <c r="OQH57" s="425"/>
      <c r="OQI57" s="140"/>
      <c r="OQJ57" s="140"/>
      <c r="OQK57" s="144"/>
      <c r="OQL57" s="141"/>
      <c r="OQM57" s="140"/>
      <c r="OQN57" s="425"/>
      <c r="OQO57" s="425"/>
      <c r="OQP57" s="425"/>
      <c r="OQQ57" s="140"/>
      <c r="OQR57" s="140"/>
      <c r="OQS57" s="144"/>
      <c r="OQT57" s="141"/>
      <c r="OQU57" s="140"/>
      <c r="OQV57" s="425"/>
      <c r="OQW57" s="425"/>
      <c r="OQX57" s="425"/>
      <c r="OQY57" s="140"/>
      <c r="OQZ57" s="140"/>
      <c r="ORA57" s="144"/>
      <c r="ORB57" s="141"/>
      <c r="ORC57" s="140"/>
      <c r="ORD57" s="425"/>
      <c r="ORE57" s="425"/>
      <c r="ORF57" s="425"/>
      <c r="ORG57" s="140"/>
      <c r="ORH57" s="140"/>
      <c r="ORI57" s="144"/>
      <c r="ORJ57" s="141"/>
      <c r="ORK57" s="140"/>
      <c r="ORL57" s="425"/>
      <c r="ORM57" s="425"/>
      <c r="ORN57" s="425"/>
      <c r="ORO57" s="140"/>
      <c r="ORP57" s="140"/>
      <c r="ORQ57" s="144"/>
      <c r="ORR57" s="141"/>
      <c r="ORS57" s="140"/>
      <c r="ORT57" s="425"/>
      <c r="ORU57" s="425"/>
      <c r="ORV57" s="425"/>
      <c r="ORW57" s="140"/>
      <c r="ORX57" s="140"/>
      <c r="ORY57" s="144"/>
      <c r="ORZ57" s="141"/>
      <c r="OSA57" s="140"/>
      <c r="OSB57" s="425"/>
      <c r="OSC57" s="425"/>
      <c r="OSD57" s="425"/>
      <c r="OSE57" s="140"/>
      <c r="OSF57" s="140"/>
      <c r="OSG57" s="144"/>
      <c r="OSH57" s="141"/>
      <c r="OSI57" s="140"/>
      <c r="OSJ57" s="425"/>
      <c r="OSK57" s="425"/>
      <c r="OSL57" s="425"/>
      <c r="OSM57" s="140"/>
      <c r="OSN57" s="140"/>
      <c r="OSO57" s="144"/>
      <c r="OSP57" s="141"/>
      <c r="OSQ57" s="140"/>
      <c r="OSR57" s="425"/>
      <c r="OSS57" s="425"/>
      <c r="OST57" s="425"/>
      <c r="OSU57" s="140"/>
      <c r="OSV57" s="140"/>
      <c r="OSW57" s="144"/>
      <c r="OSX57" s="141"/>
      <c r="OSY57" s="140"/>
      <c r="OSZ57" s="425"/>
      <c r="OTA57" s="425"/>
      <c r="OTB57" s="425"/>
      <c r="OTC57" s="140"/>
      <c r="OTD57" s="140"/>
      <c r="OTE57" s="144"/>
      <c r="OTF57" s="141"/>
      <c r="OTG57" s="140"/>
      <c r="OTH57" s="425"/>
      <c r="OTI57" s="425"/>
      <c r="OTJ57" s="425"/>
      <c r="OTK57" s="140"/>
      <c r="OTL57" s="140"/>
      <c r="OTM57" s="144"/>
      <c r="OTN57" s="141"/>
      <c r="OTO57" s="140"/>
      <c r="OTP57" s="425"/>
      <c r="OTQ57" s="425"/>
      <c r="OTR57" s="425"/>
      <c r="OTS57" s="140"/>
      <c r="OTT57" s="140"/>
      <c r="OTU57" s="144"/>
      <c r="OTV57" s="141"/>
      <c r="OTW57" s="140"/>
      <c r="OTX57" s="425"/>
      <c r="OTY57" s="425"/>
      <c r="OTZ57" s="425"/>
      <c r="OUA57" s="140"/>
      <c r="OUB57" s="140"/>
      <c r="OUC57" s="144"/>
      <c r="OUD57" s="141"/>
      <c r="OUE57" s="140"/>
      <c r="OUF57" s="425"/>
      <c r="OUG57" s="425"/>
      <c r="OUH57" s="425"/>
      <c r="OUI57" s="140"/>
      <c r="OUJ57" s="140"/>
      <c r="OUK57" s="144"/>
      <c r="OUL57" s="141"/>
      <c r="OUM57" s="140"/>
      <c r="OUN57" s="425"/>
      <c r="OUO57" s="425"/>
      <c r="OUP57" s="425"/>
      <c r="OUQ57" s="140"/>
      <c r="OUR57" s="140"/>
      <c r="OUS57" s="144"/>
      <c r="OUT57" s="141"/>
      <c r="OUU57" s="140"/>
      <c r="OUV57" s="425"/>
      <c r="OUW57" s="425"/>
      <c r="OUX57" s="425"/>
      <c r="OUY57" s="140"/>
      <c r="OUZ57" s="140"/>
      <c r="OVA57" s="144"/>
      <c r="OVB57" s="141"/>
      <c r="OVC57" s="140"/>
      <c r="OVD57" s="425"/>
      <c r="OVE57" s="425"/>
      <c r="OVF57" s="425"/>
      <c r="OVG57" s="140"/>
      <c r="OVH57" s="140"/>
      <c r="OVI57" s="144"/>
      <c r="OVJ57" s="141"/>
      <c r="OVK57" s="140"/>
      <c r="OVL57" s="425"/>
      <c r="OVM57" s="425"/>
      <c r="OVN57" s="425"/>
      <c r="OVO57" s="140"/>
      <c r="OVP57" s="140"/>
      <c r="OVQ57" s="144"/>
      <c r="OVR57" s="141"/>
      <c r="OVS57" s="140"/>
      <c r="OVT57" s="425"/>
      <c r="OVU57" s="425"/>
      <c r="OVV57" s="425"/>
      <c r="OVW57" s="140"/>
      <c r="OVX57" s="140"/>
      <c r="OVY57" s="144"/>
      <c r="OVZ57" s="141"/>
      <c r="OWA57" s="140"/>
      <c r="OWB57" s="425"/>
      <c r="OWC57" s="425"/>
      <c r="OWD57" s="425"/>
      <c r="OWE57" s="140"/>
      <c r="OWF57" s="140"/>
      <c r="OWG57" s="144"/>
      <c r="OWH57" s="141"/>
      <c r="OWI57" s="140"/>
      <c r="OWJ57" s="425"/>
      <c r="OWK57" s="425"/>
      <c r="OWL57" s="425"/>
      <c r="OWM57" s="140"/>
      <c r="OWN57" s="140"/>
      <c r="OWO57" s="144"/>
      <c r="OWP57" s="141"/>
      <c r="OWQ57" s="140"/>
      <c r="OWR57" s="425"/>
      <c r="OWS57" s="425"/>
      <c r="OWT57" s="425"/>
      <c r="OWU57" s="140"/>
      <c r="OWV57" s="140"/>
      <c r="OWW57" s="144"/>
      <c r="OWX57" s="141"/>
      <c r="OWY57" s="140"/>
      <c r="OWZ57" s="425"/>
      <c r="OXA57" s="425"/>
      <c r="OXB57" s="425"/>
      <c r="OXC57" s="140"/>
      <c r="OXD57" s="140"/>
      <c r="OXE57" s="144"/>
      <c r="OXF57" s="141"/>
      <c r="OXG57" s="140"/>
      <c r="OXH57" s="425"/>
      <c r="OXI57" s="425"/>
      <c r="OXJ57" s="425"/>
      <c r="OXK57" s="140"/>
      <c r="OXL57" s="140"/>
      <c r="OXM57" s="144"/>
      <c r="OXN57" s="141"/>
      <c r="OXO57" s="140"/>
      <c r="OXP57" s="425"/>
      <c r="OXQ57" s="425"/>
      <c r="OXR57" s="425"/>
      <c r="OXS57" s="140"/>
      <c r="OXT57" s="140"/>
      <c r="OXU57" s="144"/>
      <c r="OXV57" s="141"/>
      <c r="OXW57" s="140"/>
      <c r="OXX57" s="425"/>
      <c r="OXY57" s="425"/>
      <c r="OXZ57" s="425"/>
      <c r="OYA57" s="140"/>
      <c r="OYB57" s="140"/>
      <c r="OYC57" s="144"/>
      <c r="OYD57" s="141"/>
      <c r="OYE57" s="140"/>
      <c r="OYF57" s="425"/>
      <c r="OYG57" s="425"/>
      <c r="OYH57" s="425"/>
      <c r="OYI57" s="140"/>
      <c r="OYJ57" s="140"/>
      <c r="OYK57" s="144"/>
      <c r="OYL57" s="141"/>
      <c r="OYM57" s="140"/>
      <c r="OYN57" s="425"/>
      <c r="OYO57" s="425"/>
      <c r="OYP57" s="425"/>
      <c r="OYQ57" s="140"/>
      <c r="OYR57" s="140"/>
      <c r="OYS57" s="144"/>
      <c r="OYT57" s="141"/>
      <c r="OYU57" s="140"/>
      <c r="OYV57" s="425"/>
      <c r="OYW57" s="425"/>
      <c r="OYX57" s="425"/>
      <c r="OYY57" s="140"/>
      <c r="OYZ57" s="140"/>
      <c r="OZA57" s="144"/>
      <c r="OZB57" s="141"/>
      <c r="OZC57" s="140"/>
      <c r="OZD57" s="425"/>
      <c r="OZE57" s="425"/>
      <c r="OZF57" s="425"/>
      <c r="OZG57" s="140"/>
      <c r="OZH57" s="140"/>
      <c r="OZI57" s="144"/>
      <c r="OZJ57" s="141"/>
      <c r="OZK57" s="140"/>
      <c r="OZL57" s="425"/>
      <c r="OZM57" s="425"/>
      <c r="OZN57" s="425"/>
      <c r="OZO57" s="140"/>
      <c r="OZP57" s="140"/>
      <c r="OZQ57" s="144"/>
      <c r="OZR57" s="141"/>
      <c r="OZS57" s="140"/>
      <c r="OZT57" s="425"/>
      <c r="OZU57" s="425"/>
      <c r="OZV57" s="425"/>
      <c r="OZW57" s="140"/>
      <c r="OZX57" s="140"/>
      <c r="OZY57" s="144"/>
      <c r="OZZ57" s="141"/>
      <c r="PAA57" s="140"/>
      <c r="PAB57" s="425"/>
      <c r="PAC57" s="425"/>
      <c r="PAD57" s="425"/>
      <c r="PAE57" s="140"/>
      <c r="PAF57" s="140"/>
      <c r="PAG57" s="144"/>
      <c r="PAH57" s="141"/>
      <c r="PAI57" s="140"/>
      <c r="PAJ57" s="425"/>
      <c r="PAK57" s="425"/>
      <c r="PAL57" s="425"/>
      <c r="PAM57" s="140"/>
      <c r="PAN57" s="140"/>
      <c r="PAO57" s="144"/>
      <c r="PAP57" s="141"/>
      <c r="PAQ57" s="140"/>
      <c r="PAR57" s="425"/>
      <c r="PAS57" s="425"/>
      <c r="PAT57" s="425"/>
      <c r="PAU57" s="140"/>
      <c r="PAV57" s="140"/>
      <c r="PAW57" s="144"/>
      <c r="PAX57" s="141"/>
      <c r="PAY57" s="140"/>
      <c r="PAZ57" s="425"/>
      <c r="PBA57" s="425"/>
      <c r="PBB57" s="425"/>
      <c r="PBC57" s="140"/>
      <c r="PBD57" s="140"/>
      <c r="PBE57" s="144"/>
      <c r="PBF57" s="141"/>
      <c r="PBG57" s="140"/>
      <c r="PBH57" s="425"/>
      <c r="PBI57" s="425"/>
      <c r="PBJ57" s="425"/>
      <c r="PBK57" s="140"/>
      <c r="PBL57" s="140"/>
      <c r="PBM57" s="144"/>
      <c r="PBN57" s="141"/>
      <c r="PBO57" s="140"/>
      <c r="PBP57" s="425"/>
      <c r="PBQ57" s="425"/>
      <c r="PBR57" s="425"/>
      <c r="PBS57" s="140"/>
      <c r="PBT57" s="140"/>
      <c r="PBU57" s="144"/>
      <c r="PBV57" s="141"/>
      <c r="PBW57" s="140"/>
      <c r="PBX57" s="425"/>
      <c r="PBY57" s="425"/>
      <c r="PBZ57" s="425"/>
      <c r="PCA57" s="140"/>
      <c r="PCB57" s="140"/>
      <c r="PCC57" s="144"/>
      <c r="PCD57" s="141"/>
      <c r="PCE57" s="140"/>
      <c r="PCF57" s="425"/>
      <c r="PCG57" s="425"/>
      <c r="PCH57" s="425"/>
      <c r="PCI57" s="140"/>
      <c r="PCJ57" s="140"/>
      <c r="PCK57" s="144"/>
      <c r="PCL57" s="141"/>
      <c r="PCM57" s="140"/>
      <c r="PCN57" s="425"/>
      <c r="PCO57" s="425"/>
      <c r="PCP57" s="425"/>
      <c r="PCQ57" s="140"/>
      <c r="PCR57" s="140"/>
      <c r="PCS57" s="144"/>
      <c r="PCT57" s="141"/>
      <c r="PCU57" s="140"/>
      <c r="PCV57" s="425"/>
      <c r="PCW57" s="425"/>
      <c r="PCX57" s="425"/>
      <c r="PCY57" s="140"/>
      <c r="PCZ57" s="140"/>
      <c r="PDA57" s="144"/>
      <c r="PDB57" s="141"/>
      <c r="PDC57" s="140"/>
      <c r="PDD57" s="425"/>
      <c r="PDE57" s="425"/>
      <c r="PDF57" s="425"/>
      <c r="PDG57" s="140"/>
      <c r="PDH57" s="140"/>
      <c r="PDI57" s="144"/>
      <c r="PDJ57" s="141"/>
      <c r="PDK57" s="140"/>
      <c r="PDL57" s="425"/>
      <c r="PDM57" s="425"/>
      <c r="PDN57" s="425"/>
      <c r="PDO57" s="140"/>
      <c r="PDP57" s="140"/>
      <c r="PDQ57" s="144"/>
      <c r="PDR57" s="141"/>
      <c r="PDS57" s="140"/>
      <c r="PDT57" s="425"/>
      <c r="PDU57" s="425"/>
      <c r="PDV57" s="425"/>
      <c r="PDW57" s="140"/>
      <c r="PDX57" s="140"/>
      <c r="PDY57" s="144"/>
      <c r="PDZ57" s="141"/>
      <c r="PEA57" s="140"/>
      <c r="PEB57" s="425"/>
      <c r="PEC57" s="425"/>
      <c r="PED57" s="425"/>
      <c r="PEE57" s="140"/>
      <c r="PEF57" s="140"/>
      <c r="PEG57" s="144"/>
      <c r="PEH57" s="141"/>
      <c r="PEI57" s="140"/>
      <c r="PEJ57" s="425"/>
      <c r="PEK57" s="425"/>
      <c r="PEL57" s="425"/>
      <c r="PEM57" s="140"/>
      <c r="PEN57" s="140"/>
      <c r="PEO57" s="144"/>
      <c r="PEP57" s="141"/>
      <c r="PEQ57" s="140"/>
      <c r="PER57" s="425"/>
      <c r="PES57" s="425"/>
      <c r="PET57" s="425"/>
      <c r="PEU57" s="140"/>
      <c r="PEV57" s="140"/>
      <c r="PEW57" s="144"/>
      <c r="PEX57" s="141"/>
      <c r="PEY57" s="140"/>
      <c r="PEZ57" s="425"/>
      <c r="PFA57" s="425"/>
      <c r="PFB57" s="425"/>
      <c r="PFC57" s="140"/>
      <c r="PFD57" s="140"/>
      <c r="PFE57" s="144"/>
      <c r="PFF57" s="141"/>
      <c r="PFG57" s="140"/>
      <c r="PFH57" s="425"/>
      <c r="PFI57" s="425"/>
      <c r="PFJ57" s="425"/>
      <c r="PFK57" s="140"/>
      <c r="PFL57" s="140"/>
      <c r="PFM57" s="144"/>
      <c r="PFN57" s="141"/>
      <c r="PFO57" s="140"/>
      <c r="PFP57" s="425"/>
      <c r="PFQ57" s="425"/>
      <c r="PFR57" s="425"/>
      <c r="PFS57" s="140"/>
      <c r="PFT57" s="140"/>
      <c r="PFU57" s="144"/>
      <c r="PFV57" s="141"/>
      <c r="PFW57" s="140"/>
      <c r="PFX57" s="425"/>
      <c r="PFY57" s="425"/>
      <c r="PFZ57" s="425"/>
      <c r="PGA57" s="140"/>
      <c r="PGB57" s="140"/>
      <c r="PGC57" s="144"/>
      <c r="PGD57" s="141"/>
      <c r="PGE57" s="140"/>
      <c r="PGF57" s="425"/>
      <c r="PGG57" s="425"/>
      <c r="PGH57" s="425"/>
      <c r="PGI57" s="140"/>
      <c r="PGJ57" s="140"/>
      <c r="PGK57" s="144"/>
      <c r="PGL57" s="141"/>
      <c r="PGM57" s="140"/>
      <c r="PGN57" s="425"/>
      <c r="PGO57" s="425"/>
      <c r="PGP57" s="425"/>
      <c r="PGQ57" s="140"/>
      <c r="PGR57" s="140"/>
      <c r="PGS57" s="144"/>
      <c r="PGT57" s="141"/>
      <c r="PGU57" s="140"/>
      <c r="PGV57" s="425"/>
      <c r="PGW57" s="425"/>
      <c r="PGX57" s="425"/>
      <c r="PGY57" s="140"/>
      <c r="PGZ57" s="140"/>
      <c r="PHA57" s="144"/>
      <c r="PHB57" s="141"/>
      <c r="PHC57" s="140"/>
      <c r="PHD57" s="425"/>
      <c r="PHE57" s="425"/>
      <c r="PHF57" s="425"/>
      <c r="PHG57" s="140"/>
      <c r="PHH57" s="140"/>
      <c r="PHI57" s="144"/>
      <c r="PHJ57" s="141"/>
      <c r="PHK57" s="140"/>
      <c r="PHL57" s="425"/>
      <c r="PHM57" s="425"/>
      <c r="PHN57" s="425"/>
      <c r="PHO57" s="140"/>
      <c r="PHP57" s="140"/>
      <c r="PHQ57" s="144"/>
      <c r="PHR57" s="141"/>
      <c r="PHS57" s="140"/>
      <c r="PHT57" s="425"/>
      <c r="PHU57" s="425"/>
      <c r="PHV57" s="425"/>
      <c r="PHW57" s="140"/>
      <c r="PHX57" s="140"/>
      <c r="PHY57" s="144"/>
      <c r="PHZ57" s="141"/>
      <c r="PIA57" s="140"/>
      <c r="PIB57" s="425"/>
      <c r="PIC57" s="425"/>
      <c r="PID57" s="425"/>
      <c r="PIE57" s="140"/>
      <c r="PIF57" s="140"/>
      <c r="PIG57" s="144"/>
      <c r="PIH57" s="141"/>
      <c r="PII57" s="140"/>
      <c r="PIJ57" s="425"/>
      <c r="PIK57" s="425"/>
      <c r="PIL57" s="425"/>
      <c r="PIM57" s="140"/>
      <c r="PIN57" s="140"/>
      <c r="PIO57" s="144"/>
      <c r="PIP57" s="141"/>
      <c r="PIQ57" s="140"/>
      <c r="PIR57" s="425"/>
      <c r="PIS57" s="425"/>
      <c r="PIT57" s="425"/>
      <c r="PIU57" s="140"/>
      <c r="PIV57" s="140"/>
      <c r="PIW57" s="144"/>
      <c r="PIX57" s="141"/>
      <c r="PIY57" s="140"/>
      <c r="PIZ57" s="425"/>
      <c r="PJA57" s="425"/>
      <c r="PJB57" s="425"/>
      <c r="PJC57" s="140"/>
      <c r="PJD57" s="140"/>
      <c r="PJE57" s="144"/>
      <c r="PJF57" s="141"/>
      <c r="PJG57" s="140"/>
      <c r="PJH57" s="425"/>
      <c r="PJI57" s="425"/>
      <c r="PJJ57" s="425"/>
      <c r="PJK57" s="140"/>
      <c r="PJL57" s="140"/>
      <c r="PJM57" s="144"/>
      <c r="PJN57" s="141"/>
      <c r="PJO57" s="140"/>
      <c r="PJP57" s="425"/>
      <c r="PJQ57" s="425"/>
      <c r="PJR57" s="425"/>
      <c r="PJS57" s="140"/>
      <c r="PJT57" s="140"/>
      <c r="PJU57" s="144"/>
      <c r="PJV57" s="141"/>
      <c r="PJW57" s="140"/>
      <c r="PJX57" s="425"/>
      <c r="PJY57" s="425"/>
      <c r="PJZ57" s="425"/>
      <c r="PKA57" s="140"/>
      <c r="PKB57" s="140"/>
      <c r="PKC57" s="144"/>
      <c r="PKD57" s="141"/>
      <c r="PKE57" s="140"/>
      <c r="PKF57" s="425"/>
      <c r="PKG57" s="425"/>
      <c r="PKH57" s="425"/>
      <c r="PKI57" s="140"/>
      <c r="PKJ57" s="140"/>
      <c r="PKK57" s="144"/>
      <c r="PKL57" s="141"/>
      <c r="PKM57" s="140"/>
      <c r="PKN57" s="425"/>
      <c r="PKO57" s="425"/>
      <c r="PKP57" s="425"/>
      <c r="PKQ57" s="140"/>
      <c r="PKR57" s="140"/>
      <c r="PKS57" s="144"/>
      <c r="PKT57" s="141"/>
      <c r="PKU57" s="140"/>
      <c r="PKV57" s="425"/>
      <c r="PKW57" s="425"/>
      <c r="PKX57" s="425"/>
      <c r="PKY57" s="140"/>
      <c r="PKZ57" s="140"/>
      <c r="PLA57" s="144"/>
      <c r="PLB57" s="141"/>
      <c r="PLC57" s="140"/>
      <c r="PLD57" s="425"/>
      <c r="PLE57" s="425"/>
      <c r="PLF57" s="425"/>
      <c r="PLG57" s="140"/>
      <c r="PLH57" s="140"/>
      <c r="PLI57" s="144"/>
      <c r="PLJ57" s="141"/>
      <c r="PLK57" s="140"/>
      <c r="PLL57" s="425"/>
      <c r="PLM57" s="425"/>
      <c r="PLN57" s="425"/>
      <c r="PLO57" s="140"/>
      <c r="PLP57" s="140"/>
      <c r="PLQ57" s="144"/>
      <c r="PLR57" s="141"/>
      <c r="PLS57" s="140"/>
      <c r="PLT57" s="425"/>
      <c r="PLU57" s="425"/>
      <c r="PLV57" s="425"/>
      <c r="PLW57" s="140"/>
      <c r="PLX57" s="140"/>
      <c r="PLY57" s="144"/>
      <c r="PLZ57" s="141"/>
      <c r="PMA57" s="140"/>
      <c r="PMB57" s="425"/>
      <c r="PMC57" s="425"/>
      <c r="PMD57" s="425"/>
      <c r="PME57" s="140"/>
      <c r="PMF57" s="140"/>
      <c r="PMG57" s="144"/>
      <c r="PMH57" s="141"/>
      <c r="PMI57" s="140"/>
      <c r="PMJ57" s="425"/>
      <c r="PMK57" s="425"/>
      <c r="PML57" s="425"/>
      <c r="PMM57" s="140"/>
      <c r="PMN57" s="140"/>
      <c r="PMO57" s="144"/>
      <c r="PMP57" s="141"/>
      <c r="PMQ57" s="140"/>
      <c r="PMR57" s="425"/>
      <c r="PMS57" s="425"/>
      <c r="PMT57" s="425"/>
      <c r="PMU57" s="140"/>
      <c r="PMV57" s="140"/>
      <c r="PMW57" s="144"/>
      <c r="PMX57" s="141"/>
      <c r="PMY57" s="140"/>
      <c r="PMZ57" s="425"/>
      <c r="PNA57" s="425"/>
      <c r="PNB57" s="425"/>
      <c r="PNC57" s="140"/>
      <c r="PND57" s="140"/>
      <c r="PNE57" s="144"/>
      <c r="PNF57" s="141"/>
      <c r="PNG57" s="140"/>
      <c r="PNH57" s="425"/>
      <c r="PNI57" s="425"/>
      <c r="PNJ57" s="425"/>
      <c r="PNK57" s="140"/>
      <c r="PNL57" s="140"/>
      <c r="PNM57" s="144"/>
      <c r="PNN57" s="141"/>
      <c r="PNO57" s="140"/>
      <c r="PNP57" s="425"/>
      <c r="PNQ57" s="425"/>
      <c r="PNR57" s="425"/>
      <c r="PNS57" s="140"/>
      <c r="PNT57" s="140"/>
      <c r="PNU57" s="144"/>
      <c r="PNV57" s="141"/>
      <c r="PNW57" s="140"/>
      <c r="PNX57" s="425"/>
      <c r="PNY57" s="425"/>
      <c r="PNZ57" s="425"/>
      <c r="POA57" s="140"/>
      <c r="POB57" s="140"/>
      <c r="POC57" s="144"/>
      <c r="POD57" s="141"/>
      <c r="POE57" s="140"/>
      <c r="POF57" s="425"/>
      <c r="POG57" s="425"/>
      <c r="POH57" s="425"/>
      <c r="POI57" s="140"/>
      <c r="POJ57" s="140"/>
      <c r="POK57" s="144"/>
      <c r="POL57" s="141"/>
      <c r="POM57" s="140"/>
      <c r="PON57" s="425"/>
      <c r="POO57" s="425"/>
      <c r="POP57" s="425"/>
      <c r="POQ57" s="140"/>
      <c r="POR57" s="140"/>
      <c r="POS57" s="144"/>
      <c r="POT57" s="141"/>
      <c r="POU57" s="140"/>
      <c r="POV57" s="425"/>
      <c r="POW57" s="425"/>
      <c r="POX57" s="425"/>
      <c r="POY57" s="140"/>
      <c r="POZ57" s="140"/>
      <c r="PPA57" s="144"/>
      <c r="PPB57" s="141"/>
      <c r="PPC57" s="140"/>
      <c r="PPD57" s="425"/>
      <c r="PPE57" s="425"/>
      <c r="PPF57" s="425"/>
      <c r="PPG57" s="140"/>
      <c r="PPH57" s="140"/>
      <c r="PPI57" s="144"/>
      <c r="PPJ57" s="141"/>
      <c r="PPK57" s="140"/>
      <c r="PPL57" s="425"/>
      <c r="PPM57" s="425"/>
      <c r="PPN57" s="425"/>
      <c r="PPO57" s="140"/>
      <c r="PPP57" s="140"/>
      <c r="PPQ57" s="144"/>
      <c r="PPR57" s="141"/>
      <c r="PPS57" s="140"/>
      <c r="PPT57" s="425"/>
      <c r="PPU57" s="425"/>
      <c r="PPV57" s="425"/>
      <c r="PPW57" s="140"/>
      <c r="PPX57" s="140"/>
      <c r="PPY57" s="144"/>
      <c r="PPZ57" s="141"/>
      <c r="PQA57" s="140"/>
      <c r="PQB57" s="425"/>
      <c r="PQC57" s="425"/>
      <c r="PQD57" s="425"/>
      <c r="PQE57" s="140"/>
      <c r="PQF57" s="140"/>
      <c r="PQG57" s="144"/>
      <c r="PQH57" s="141"/>
      <c r="PQI57" s="140"/>
      <c r="PQJ57" s="425"/>
      <c r="PQK57" s="425"/>
      <c r="PQL57" s="425"/>
      <c r="PQM57" s="140"/>
      <c r="PQN57" s="140"/>
      <c r="PQO57" s="144"/>
      <c r="PQP57" s="141"/>
      <c r="PQQ57" s="140"/>
      <c r="PQR57" s="425"/>
      <c r="PQS57" s="425"/>
      <c r="PQT57" s="425"/>
      <c r="PQU57" s="140"/>
      <c r="PQV57" s="140"/>
      <c r="PQW57" s="144"/>
      <c r="PQX57" s="141"/>
      <c r="PQY57" s="140"/>
      <c r="PQZ57" s="425"/>
      <c r="PRA57" s="425"/>
      <c r="PRB57" s="425"/>
      <c r="PRC57" s="140"/>
      <c r="PRD57" s="140"/>
      <c r="PRE57" s="144"/>
      <c r="PRF57" s="141"/>
      <c r="PRG57" s="140"/>
      <c r="PRH57" s="425"/>
      <c r="PRI57" s="425"/>
      <c r="PRJ57" s="425"/>
      <c r="PRK57" s="140"/>
      <c r="PRL57" s="140"/>
      <c r="PRM57" s="144"/>
      <c r="PRN57" s="141"/>
      <c r="PRO57" s="140"/>
      <c r="PRP57" s="425"/>
      <c r="PRQ57" s="425"/>
      <c r="PRR57" s="425"/>
      <c r="PRS57" s="140"/>
      <c r="PRT57" s="140"/>
      <c r="PRU57" s="144"/>
      <c r="PRV57" s="141"/>
      <c r="PRW57" s="140"/>
      <c r="PRX57" s="425"/>
      <c r="PRY57" s="425"/>
      <c r="PRZ57" s="425"/>
      <c r="PSA57" s="140"/>
      <c r="PSB57" s="140"/>
      <c r="PSC57" s="144"/>
      <c r="PSD57" s="141"/>
      <c r="PSE57" s="140"/>
      <c r="PSF57" s="425"/>
      <c r="PSG57" s="425"/>
      <c r="PSH57" s="425"/>
      <c r="PSI57" s="140"/>
      <c r="PSJ57" s="140"/>
      <c r="PSK57" s="144"/>
      <c r="PSL57" s="141"/>
      <c r="PSM57" s="140"/>
      <c r="PSN57" s="425"/>
      <c r="PSO57" s="425"/>
      <c r="PSP57" s="425"/>
      <c r="PSQ57" s="140"/>
      <c r="PSR57" s="140"/>
      <c r="PSS57" s="144"/>
      <c r="PST57" s="141"/>
      <c r="PSU57" s="140"/>
      <c r="PSV57" s="425"/>
      <c r="PSW57" s="425"/>
      <c r="PSX57" s="425"/>
      <c r="PSY57" s="140"/>
      <c r="PSZ57" s="140"/>
      <c r="PTA57" s="144"/>
      <c r="PTB57" s="141"/>
      <c r="PTC57" s="140"/>
      <c r="PTD57" s="425"/>
      <c r="PTE57" s="425"/>
      <c r="PTF57" s="425"/>
      <c r="PTG57" s="140"/>
      <c r="PTH57" s="140"/>
      <c r="PTI57" s="144"/>
      <c r="PTJ57" s="141"/>
      <c r="PTK57" s="140"/>
      <c r="PTL57" s="425"/>
      <c r="PTM57" s="425"/>
      <c r="PTN57" s="425"/>
      <c r="PTO57" s="140"/>
      <c r="PTP57" s="140"/>
      <c r="PTQ57" s="144"/>
      <c r="PTR57" s="141"/>
      <c r="PTS57" s="140"/>
      <c r="PTT57" s="425"/>
      <c r="PTU57" s="425"/>
      <c r="PTV57" s="425"/>
      <c r="PTW57" s="140"/>
      <c r="PTX57" s="140"/>
      <c r="PTY57" s="144"/>
      <c r="PTZ57" s="141"/>
      <c r="PUA57" s="140"/>
      <c r="PUB57" s="425"/>
      <c r="PUC57" s="425"/>
      <c r="PUD57" s="425"/>
      <c r="PUE57" s="140"/>
      <c r="PUF57" s="140"/>
      <c r="PUG57" s="144"/>
      <c r="PUH57" s="141"/>
      <c r="PUI57" s="140"/>
      <c r="PUJ57" s="425"/>
      <c r="PUK57" s="425"/>
      <c r="PUL57" s="425"/>
      <c r="PUM57" s="140"/>
      <c r="PUN57" s="140"/>
      <c r="PUO57" s="144"/>
      <c r="PUP57" s="141"/>
      <c r="PUQ57" s="140"/>
      <c r="PUR57" s="425"/>
      <c r="PUS57" s="425"/>
      <c r="PUT57" s="425"/>
      <c r="PUU57" s="140"/>
      <c r="PUV57" s="140"/>
      <c r="PUW57" s="144"/>
      <c r="PUX57" s="141"/>
      <c r="PUY57" s="140"/>
      <c r="PUZ57" s="425"/>
      <c r="PVA57" s="425"/>
      <c r="PVB57" s="425"/>
      <c r="PVC57" s="140"/>
      <c r="PVD57" s="140"/>
      <c r="PVE57" s="144"/>
      <c r="PVF57" s="141"/>
      <c r="PVG57" s="140"/>
      <c r="PVH57" s="425"/>
      <c r="PVI57" s="425"/>
      <c r="PVJ57" s="425"/>
      <c r="PVK57" s="140"/>
      <c r="PVL57" s="140"/>
      <c r="PVM57" s="144"/>
      <c r="PVN57" s="141"/>
      <c r="PVO57" s="140"/>
      <c r="PVP57" s="425"/>
      <c r="PVQ57" s="425"/>
      <c r="PVR57" s="425"/>
      <c r="PVS57" s="140"/>
      <c r="PVT57" s="140"/>
      <c r="PVU57" s="144"/>
      <c r="PVV57" s="141"/>
      <c r="PVW57" s="140"/>
      <c r="PVX57" s="425"/>
      <c r="PVY57" s="425"/>
      <c r="PVZ57" s="425"/>
      <c r="PWA57" s="140"/>
      <c r="PWB57" s="140"/>
      <c r="PWC57" s="144"/>
      <c r="PWD57" s="141"/>
      <c r="PWE57" s="140"/>
      <c r="PWF57" s="425"/>
      <c r="PWG57" s="425"/>
      <c r="PWH57" s="425"/>
      <c r="PWI57" s="140"/>
      <c r="PWJ57" s="140"/>
      <c r="PWK57" s="144"/>
      <c r="PWL57" s="141"/>
      <c r="PWM57" s="140"/>
      <c r="PWN57" s="425"/>
      <c r="PWO57" s="425"/>
      <c r="PWP57" s="425"/>
      <c r="PWQ57" s="140"/>
      <c r="PWR57" s="140"/>
      <c r="PWS57" s="144"/>
      <c r="PWT57" s="141"/>
      <c r="PWU57" s="140"/>
      <c r="PWV57" s="425"/>
      <c r="PWW57" s="425"/>
      <c r="PWX57" s="425"/>
      <c r="PWY57" s="140"/>
      <c r="PWZ57" s="140"/>
      <c r="PXA57" s="144"/>
      <c r="PXB57" s="141"/>
      <c r="PXC57" s="140"/>
      <c r="PXD57" s="425"/>
      <c r="PXE57" s="425"/>
      <c r="PXF57" s="425"/>
      <c r="PXG57" s="140"/>
      <c r="PXH57" s="140"/>
      <c r="PXI57" s="144"/>
      <c r="PXJ57" s="141"/>
      <c r="PXK57" s="140"/>
      <c r="PXL57" s="425"/>
      <c r="PXM57" s="425"/>
      <c r="PXN57" s="425"/>
      <c r="PXO57" s="140"/>
      <c r="PXP57" s="140"/>
      <c r="PXQ57" s="144"/>
      <c r="PXR57" s="141"/>
      <c r="PXS57" s="140"/>
      <c r="PXT57" s="425"/>
      <c r="PXU57" s="425"/>
      <c r="PXV57" s="425"/>
      <c r="PXW57" s="140"/>
      <c r="PXX57" s="140"/>
      <c r="PXY57" s="144"/>
      <c r="PXZ57" s="141"/>
      <c r="PYA57" s="140"/>
      <c r="PYB57" s="425"/>
      <c r="PYC57" s="425"/>
      <c r="PYD57" s="425"/>
      <c r="PYE57" s="140"/>
      <c r="PYF57" s="140"/>
      <c r="PYG57" s="144"/>
      <c r="PYH57" s="141"/>
      <c r="PYI57" s="140"/>
      <c r="PYJ57" s="425"/>
      <c r="PYK57" s="425"/>
      <c r="PYL57" s="425"/>
      <c r="PYM57" s="140"/>
      <c r="PYN57" s="140"/>
      <c r="PYO57" s="144"/>
      <c r="PYP57" s="141"/>
      <c r="PYQ57" s="140"/>
      <c r="PYR57" s="425"/>
      <c r="PYS57" s="425"/>
      <c r="PYT57" s="425"/>
      <c r="PYU57" s="140"/>
      <c r="PYV57" s="140"/>
      <c r="PYW57" s="144"/>
      <c r="PYX57" s="141"/>
      <c r="PYY57" s="140"/>
      <c r="PYZ57" s="425"/>
      <c r="PZA57" s="425"/>
      <c r="PZB57" s="425"/>
      <c r="PZC57" s="140"/>
      <c r="PZD57" s="140"/>
      <c r="PZE57" s="144"/>
      <c r="PZF57" s="141"/>
      <c r="PZG57" s="140"/>
      <c r="PZH57" s="425"/>
      <c r="PZI57" s="425"/>
      <c r="PZJ57" s="425"/>
      <c r="PZK57" s="140"/>
      <c r="PZL57" s="140"/>
      <c r="PZM57" s="144"/>
      <c r="PZN57" s="141"/>
      <c r="PZO57" s="140"/>
      <c r="PZP57" s="425"/>
      <c r="PZQ57" s="425"/>
      <c r="PZR57" s="425"/>
      <c r="PZS57" s="140"/>
      <c r="PZT57" s="140"/>
      <c r="PZU57" s="144"/>
      <c r="PZV57" s="141"/>
      <c r="PZW57" s="140"/>
      <c r="PZX57" s="425"/>
      <c r="PZY57" s="425"/>
      <c r="PZZ57" s="425"/>
      <c r="QAA57" s="140"/>
      <c r="QAB57" s="140"/>
      <c r="QAC57" s="144"/>
      <c r="QAD57" s="141"/>
      <c r="QAE57" s="140"/>
      <c r="QAF57" s="425"/>
      <c r="QAG57" s="425"/>
      <c r="QAH57" s="425"/>
      <c r="QAI57" s="140"/>
      <c r="QAJ57" s="140"/>
      <c r="QAK57" s="144"/>
      <c r="QAL57" s="141"/>
      <c r="QAM57" s="140"/>
      <c r="QAN57" s="425"/>
      <c r="QAO57" s="425"/>
      <c r="QAP57" s="425"/>
      <c r="QAQ57" s="140"/>
      <c r="QAR57" s="140"/>
      <c r="QAS57" s="144"/>
      <c r="QAT57" s="141"/>
      <c r="QAU57" s="140"/>
      <c r="QAV57" s="425"/>
      <c r="QAW57" s="425"/>
      <c r="QAX57" s="425"/>
      <c r="QAY57" s="140"/>
      <c r="QAZ57" s="140"/>
      <c r="QBA57" s="144"/>
      <c r="QBB57" s="141"/>
      <c r="QBC57" s="140"/>
      <c r="QBD57" s="425"/>
      <c r="QBE57" s="425"/>
      <c r="QBF57" s="425"/>
      <c r="QBG57" s="140"/>
      <c r="QBH57" s="140"/>
      <c r="QBI57" s="144"/>
      <c r="QBJ57" s="141"/>
      <c r="QBK57" s="140"/>
      <c r="QBL57" s="425"/>
      <c r="QBM57" s="425"/>
      <c r="QBN57" s="425"/>
      <c r="QBO57" s="140"/>
      <c r="QBP57" s="140"/>
      <c r="QBQ57" s="144"/>
      <c r="QBR57" s="141"/>
      <c r="QBS57" s="140"/>
      <c r="QBT57" s="425"/>
      <c r="QBU57" s="425"/>
      <c r="QBV57" s="425"/>
      <c r="QBW57" s="140"/>
      <c r="QBX57" s="140"/>
      <c r="QBY57" s="144"/>
      <c r="QBZ57" s="141"/>
      <c r="QCA57" s="140"/>
      <c r="QCB57" s="425"/>
      <c r="QCC57" s="425"/>
      <c r="QCD57" s="425"/>
      <c r="QCE57" s="140"/>
      <c r="QCF57" s="140"/>
      <c r="QCG57" s="144"/>
      <c r="QCH57" s="141"/>
      <c r="QCI57" s="140"/>
      <c r="QCJ57" s="425"/>
      <c r="QCK57" s="425"/>
      <c r="QCL57" s="425"/>
      <c r="QCM57" s="140"/>
      <c r="QCN57" s="140"/>
      <c r="QCO57" s="144"/>
      <c r="QCP57" s="141"/>
      <c r="QCQ57" s="140"/>
      <c r="QCR57" s="425"/>
      <c r="QCS57" s="425"/>
      <c r="QCT57" s="425"/>
      <c r="QCU57" s="140"/>
      <c r="QCV57" s="140"/>
      <c r="QCW57" s="144"/>
      <c r="QCX57" s="141"/>
      <c r="QCY57" s="140"/>
      <c r="QCZ57" s="425"/>
      <c r="QDA57" s="425"/>
      <c r="QDB57" s="425"/>
      <c r="QDC57" s="140"/>
      <c r="QDD57" s="140"/>
      <c r="QDE57" s="144"/>
      <c r="QDF57" s="141"/>
      <c r="QDG57" s="140"/>
      <c r="QDH57" s="425"/>
      <c r="QDI57" s="425"/>
      <c r="QDJ57" s="425"/>
      <c r="QDK57" s="140"/>
      <c r="QDL57" s="140"/>
      <c r="QDM57" s="144"/>
      <c r="QDN57" s="141"/>
      <c r="QDO57" s="140"/>
      <c r="QDP57" s="425"/>
      <c r="QDQ57" s="425"/>
      <c r="QDR57" s="425"/>
      <c r="QDS57" s="140"/>
      <c r="QDT57" s="140"/>
      <c r="QDU57" s="144"/>
      <c r="QDV57" s="141"/>
      <c r="QDW57" s="140"/>
      <c r="QDX57" s="425"/>
      <c r="QDY57" s="425"/>
      <c r="QDZ57" s="425"/>
      <c r="QEA57" s="140"/>
      <c r="QEB57" s="140"/>
      <c r="QEC57" s="144"/>
      <c r="QED57" s="141"/>
      <c r="QEE57" s="140"/>
      <c r="QEF57" s="425"/>
      <c r="QEG57" s="425"/>
      <c r="QEH57" s="425"/>
      <c r="QEI57" s="140"/>
      <c r="QEJ57" s="140"/>
      <c r="QEK57" s="144"/>
      <c r="QEL57" s="141"/>
      <c r="QEM57" s="140"/>
      <c r="QEN57" s="425"/>
      <c r="QEO57" s="425"/>
      <c r="QEP57" s="425"/>
      <c r="QEQ57" s="140"/>
      <c r="QER57" s="140"/>
      <c r="QES57" s="144"/>
      <c r="QET57" s="141"/>
      <c r="QEU57" s="140"/>
      <c r="QEV57" s="425"/>
      <c r="QEW57" s="425"/>
      <c r="QEX57" s="425"/>
      <c r="QEY57" s="140"/>
      <c r="QEZ57" s="140"/>
      <c r="QFA57" s="144"/>
      <c r="QFB57" s="141"/>
      <c r="QFC57" s="140"/>
      <c r="QFD57" s="425"/>
      <c r="QFE57" s="425"/>
      <c r="QFF57" s="425"/>
      <c r="QFG57" s="140"/>
      <c r="QFH57" s="140"/>
      <c r="QFI57" s="144"/>
      <c r="QFJ57" s="141"/>
      <c r="QFK57" s="140"/>
      <c r="QFL57" s="425"/>
      <c r="QFM57" s="425"/>
      <c r="QFN57" s="425"/>
      <c r="QFO57" s="140"/>
      <c r="QFP57" s="140"/>
      <c r="QFQ57" s="144"/>
      <c r="QFR57" s="141"/>
      <c r="QFS57" s="140"/>
      <c r="QFT57" s="425"/>
      <c r="QFU57" s="425"/>
      <c r="QFV57" s="425"/>
      <c r="QFW57" s="140"/>
      <c r="QFX57" s="140"/>
      <c r="QFY57" s="144"/>
      <c r="QFZ57" s="141"/>
      <c r="QGA57" s="140"/>
      <c r="QGB57" s="425"/>
      <c r="QGC57" s="425"/>
      <c r="QGD57" s="425"/>
      <c r="QGE57" s="140"/>
      <c r="QGF57" s="140"/>
      <c r="QGG57" s="144"/>
      <c r="QGH57" s="141"/>
      <c r="QGI57" s="140"/>
      <c r="QGJ57" s="425"/>
      <c r="QGK57" s="425"/>
      <c r="QGL57" s="425"/>
      <c r="QGM57" s="140"/>
      <c r="QGN57" s="140"/>
      <c r="QGO57" s="144"/>
      <c r="QGP57" s="141"/>
      <c r="QGQ57" s="140"/>
      <c r="QGR57" s="425"/>
      <c r="QGS57" s="425"/>
      <c r="QGT57" s="425"/>
      <c r="QGU57" s="140"/>
      <c r="QGV57" s="140"/>
      <c r="QGW57" s="144"/>
      <c r="QGX57" s="141"/>
      <c r="QGY57" s="140"/>
      <c r="QGZ57" s="425"/>
      <c r="QHA57" s="425"/>
      <c r="QHB57" s="425"/>
      <c r="QHC57" s="140"/>
      <c r="QHD57" s="140"/>
      <c r="QHE57" s="144"/>
      <c r="QHF57" s="141"/>
      <c r="QHG57" s="140"/>
      <c r="QHH57" s="425"/>
      <c r="QHI57" s="425"/>
      <c r="QHJ57" s="425"/>
      <c r="QHK57" s="140"/>
      <c r="QHL57" s="140"/>
      <c r="QHM57" s="144"/>
      <c r="QHN57" s="141"/>
      <c r="QHO57" s="140"/>
      <c r="QHP57" s="425"/>
      <c r="QHQ57" s="425"/>
      <c r="QHR57" s="425"/>
      <c r="QHS57" s="140"/>
      <c r="QHT57" s="140"/>
      <c r="QHU57" s="144"/>
      <c r="QHV57" s="141"/>
      <c r="QHW57" s="140"/>
      <c r="QHX57" s="425"/>
      <c r="QHY57" s="425"/>
      <c r="QHZ57" s="425"/>
      <c r="QIA57" s="140"/>
      <c r="QIB57" s="140"/>
      <c r="QIC57" s="144"/>
      <c r="QID57" s="141"/>
      <c r="QIE57" s="140"/>
      <c r="QIF57" s="425"/>
      <c r="QIG57" s="425"/>
      <c r="QIH57" s="425"/>
      <c r="QII57" s="140"/>
      <c r="QIJ57" s="140"/>
      <c r="QIK57" s="144"/>
      <c r="QIL57" s="141"/>
      <c r="QIM57" s="140"/>
      <c r="QIN57" s="425"/>
      <c r="QIO57" s="425"/>
      <c r="QIP57" s="425"/>
      <c r="QIQ57" s="140"/>
      <c r="QIR57" s="140"/>
      <c r="QIS57" s="144"/>
      <c r="QIT57" s="141"/>
      <c r="QIU57" s="140"/>
      <c r="QIV57" s="425"/>
      <c r="QIW57" s="425"/>
      <c r="QIX57" s="425"/>
      <c r="QIY57" s="140"/>
      <c r="QIZ57" s="140"/>
      <c r="QJA57" s="144"/>
      <c r="QJB57" s="141"/>
      <c r="QJC57" s="140"/>
      <c r="QJD57" s="425"/>
      <c r="QJE57" s="425"/>
      <c r="QJF57" s="425"/>
      <c r="QJG57" s="140"/>
      <c r="QJH57" s="140"/>
      <c r="QJI57" s="144"/>
      <c r="QJJ57" s="141"/>
      <c r="QJK57" s="140"/>
      <c r="QJL57" s="425"/>
      <c r="QJM57" s="425"/>
      <c r="QJN57" s="425"/>
      <c r="QJO57" s="140"/>
      <c r="QJP57" s="140"/>
      <c r="QJQ57" s="144"/>
      <c r="QJR57" s="141"/>
      <c r="QJS57" s="140"/>
      <c r="QJT57" s="425"/>
      <c r="QJU57" s="425"/>
      <c r="QJV57" s="425"/>
      <c r="QJW57" s="140"/>
      <c r="QJX57" s="140"/>
      <c r="QJY57" s="144"/>
      <c r="QJZ57" s="141"/>
      <c r="QKA57" s="140"/>
      <c r="QKB57" s="425"/>
      <c r="QKC57" s="425"/>
      <c r="QKD57" s="425"/>
      <c r="QKE57" s="140"/>
      <c r="QKF57" s="140"/>
      <c r="QKG57" s="144"/>
      <c r="QKH57" s="141"/>
      <c r="QKI57" s="140"/>
      <c r="QKJ57" s="425"/>
      <c r="QKK57" s="425"/>
      <c r="QKL57" s="425"/>
      <c r="QKM57" s="140"/>
      <c r="QKN57" s="140"/>
      <c r="QKO57" s="144"/>
      <c r="QKP57" s="141"/>
      <c r="QKQ57" s="140"/>
      <c r="QKR57" s="425"/>
      <c r="QKS57" s="425"/>
      <c r="QKT57" s="425"/>
      <c r="QKU57" s="140"/>
      <c r="QKV57" s="140"/>
      <c r="QKW57" s="144"/>
      <c r="QKX57" s="141"/>
      <c r="QKY57" s="140"/>
      <c r="QKZ57" s="425"/>
      <c r="QLA57" s="425"/>
      <c r="QLB57" s="425"/>
      <c r="QLC57" s="140"/>
      <c r="QLD57" s="140"/>
      <c r="QLE57" s="144"/>
      <c r="QLF57" s="141"/>
      <c r="QLG57" s="140"/>
      <c r="QLH57" s="425"/>
      <c r="QLI57" s="425"/>
      <c r="QLJ57" s="425"/>
      <c r="QLK57" s="140"/>
      <c r="QLL57" s="140"/>
      <c r="QLM57" s="144"/>
      <c r="QLN57" s="141"/>
      <c r="QLO57" s="140"/>
      <c r="QLP57" s="425"/>
      <c r="QLQ57" s="425"/>
      <c r="QLR57" s="425"/>
      <c r="QLS57" s="140"/>
      <c r="QLT57" s="140"/>
      <c r="QLU57" s="144"/>
      <c r="QLV57" s="141"/>
      <c r="QLW57" s="140"/>
      <c r="QLX57" s="425"/>
      <c r="QLY57" s="425"/>
      <c r="QLZ57" s="425"/>
      <c r="QMA57" s="140"/>
      <c r="QMB57" s="140"/>
      <c r="QMC57" s="144"/>
      <c r="QMD57" s="141"/>
      <c r="QME57" s="140"/>
      <c r="QMF57" s="425"/>
      <c r="QMG57" s="425"/>
      <c r="QMH57" s="425"/>
      <c r="QMI57" s="140"/>
      <c r="QMJ57" s="140"/>
      <c r="QMK57" s="144"/>
      <c r="QML57" s="141"/>
      <c r="QMM57" s="140"/>
      <c r="QMN57" s="425"/>
      <c r="QMO57" s="425"/>
      <c r="QMP57" s="425"/>
      <c r="QMQ57" s="140"/>
      <c r="QMR57" s="140"/>
      <c r="QMS57" s="144"/>
      <c r="QMT57" s="141"/>
      <c r="QMU57" s="140"/>
      <c r="QMV57" s="425"/>
      <c r="QMW57" s="425"/>
      <c r="QMX57" s="425"/>
      <c r="QMY57" s="140"/>
      <c r="QMZ57" s="140"/>
      <c r="QNA57" s="144"/>
      <c r="QNB57" s="141"/>
      <c r="QNC57" s="140"/>
      <c r="QND57" s="425"/>
      <c r="QNE57" s="425"/>
      <c r="QNF57" s="425"/>
      <c r="QNG57" s="140"/>
      <c r="QNH57" s="140"/>
      <c r="QNI57" s="144"/>
      <c r="QNJ57" s="141"/>
      <c r="QNK57" s="140"/>
      <c r="QNL57" s="425"/>
      <c r="QNM57" s="425"/>
      <c r="QNN57" s="425"/>
      <c r="QNO57" s="140"/>
      <c r="QNP57" s="140"/>
      <c r="QNQ57" s="144"/>
      <c r="QNR57" s="141"/>
      <c r="QNS57" s="140"/>
      <c r="QNT57" s="425"/>
      <c r="QNU57" s="425"/>
      <c r="QNV57" s="425"/>
      <c r="QNW57" s="140"/>
      <c r="QNX57" s="140"/>
      <c r="QNY57" s="144"/>
      <c r="QNZ57" s="141"/>
      <c r="QOA57" s="140"/>
      <c r="QOB57" s="425"/>
      <c r="QOC57" s="425"/>
      <c r="QOD57" s="425"/>
      <c r="QOE57" s="140"/>
      <c r="QOF57" s="140"/>
      <c r="QOG57" s="144"/>
      <c r="QOH57" s="141"/>
      <c r="QOI57" s="140"/>
      <c r="QOJ57" s="425"/>
      <c r="QOK57" s="425"/>
      <c r="QOL57" s="425"/>
      <c r="QOM57" s="140"/>
      <c r="QON57" s="140"/>
      <c r="QOO57" s="144"/>
      <c r="QOP57" s="141"/>
      <c r="QOQ57" s="140"/>
      <c r="QOR57" s="425"/>
      <c r="QOS57" s="425"/>
      <c r="QOT57" s="425"/>
      <c r="QOU57" s="140"/>
      <c r="QOV57" s="140"/>
      <c r="QOW57" s="144"/>
      <c r="QOX57" s="141"/>
      <c r="QOY57" s="140"/>
      <c r="QOZ57" s="425"/>
      <c r="QPA57" s="425"/>
      <c r="QPB57" s="425"/>
      <c r="QPC57" s="140"/>
      <c r="QPD57" s="140"/>
      <c r="QPE57" s="144"/>
      <c r="QPF57" s="141"/>
      <c r="QPG57" s="140"/>
      <c r="QPH57" s="425"/>
      <c r="QPI57" s="425"/>
      <c r="QPJ57" s="425"/>
      <c r="QPK57" s="140"/>
      <c r="QPL57" s="140"/>
      <c r="QPM57" s="144"/>
      <c r="QPN57" s="141"/>
      <c r="QPO57" s="140"/>
      <c r="QPP57" s="425"/>
      <c r="QPQ57" s="425"/>
      <c r="QPR57" s="425"/>
      <c r="QPS57" s="140"/>
      <c r="QPT57" s="140"/>
      <c r="QPU57" s="144"/>
      <c r="QPV57" s="141"/>
      <c r="QPW57" s="140"/>
      <c r="QPX57" s="425"/>
      <c r="QPY57" s="425"/>
      <c r="QPZ57" s="425"/>
      <c r="QQA57" s="140"/>
      <c r="QQB57" s="140"/>
      <c r="QQC57" s="144"/>
      <c r="QQD57" s="141"/>
      <c r="QQE57" s="140"/>
      <c r="QQF57" s="425"/>
      <c r="QQG57" s="425"/>
      <c r="QQH57" s="425"/>
      <c r="QQI57" s="140"/>
      <c r="QQJ57" s="140"/>
      <c r="QQK57" s="144"/>
      <c r="QQL57" s="141"/>
      <c r="QQM57" s="140"/>
      <c r="QQN57" s="425"/>
      <c r="QQO57" s="425"/>
      <c r="QQP57" s="425"/>
      <c r="QQQ57" s="140"/>
      <c r="QQR57" s="140"/>
      <c r="QQS57" s="144"/>
      <c r="QQT57" s="141"/>
      <c r="QQU57" s="140"/>
      <c r="QQV57" s="425"/>
      <c r="QQW57" s="425"/>
      <c r="QQX57" s="425"/>
      <c r="QQY57" s="140"/>
      <c r="QQZ57" s="140"/>
      <c r="QRA57" s="144"/>
      <c r="QRB57" s="141"/>
      <c r="QRC57" s="140"/>
      <c r="QRD57" s="425"/>
      <c r="QRE57" s="425"/>
      <c r="QRF57" s="425"/>
      <c r="QRG57" s="140"/>
      <c r="QRH57" s="140"/>
      <c r="QRI57" s="144"/>
      <c r="QRJ57" s="141"/>
      <c r="QRK57" s="140"/>
      <c r="QRL57" s="425"/>
      <c r="QRM57" s="425"/>
      <c r="QRN57" s="425"/>
      <c r="QRO57" s="140"/>
      <c r="QRP57" s="140"/>
      <c r="QRQ57" s="144"/>
      <c r="QRR57" s="141"/>
      <c r="QRS57" s="140"/>
      <c r="QRT57" s="425"/>
      <c r="QRU57" s="425"/>
      <c r="QRV57" s="425"/>
      <c r="QRW57" s="140"/>
      <c r="QRX57" s="140"/>
      <c r="QRY57" s="144"/>
      <c r="QRZ57" s="141"/>
      <c r="QSA57" s="140"/>
      <c r="QSB57" s="425"/>
      <c r="QSC57" s="425"/>
      <c r="QSD57" s="425"/>
      <c r="QSE57" s="140"/>
      <c r="QSF57" s="140"/>
      <c r="QSG57" s="144"/>
      <c r="QSH57" s="141"/>
      <c r="QSI57" s="140"/>
      <c r="QSJ57" s="425"/>
      <c r="QSK57" s="425"/>
      <c r="QSL57" s="425"/>
      <c r="QSM57" s="140"/>
      <c r="QSN57" s="140"/>
      <c r="QSO57" s="144"/>
      <c r="QSP57" s="141"/>
      <c r="QSQ57" s="140"/>
      <c r="QSR57" s="425"/>
      <c r="QSS57" s="425"/>
      <c r="QST57" s="425"/>
      <c r="QSU57" s="140"/>
      <c r="QSV57" s="140"/>
      <c r="QSW57" s="144"/>
      <c r="QSX57" s="141"/>
      <c r="QSY57" s="140"/>
      <c r="QSZ57" s="425"/>
      <c r="QTA57" s="425"/>
      <c r="QTB57" s="425"/>
      <c r="QTC57" s="140"/>
      <c r="QTD57" s="140"/>
      <c r="QTE57" s="144"/>
      <c r="QTF57" s="141"/>
      <c r="QTG57" s="140"/>
      <c r="QTH57" s="425"/>
      <c r="QTI57" s="425"/>
      <c r="QTJ57" s="425"/>
      <c r="QTK57" s="140"/>
      <c r="QTL57" s="140"/>
      <c r="QTM57" s="144"/>
      <c r="QTN57" s="141"/>
      <c r="QTO57" s="140"/>
      <c r="QTP57" s="425"/>
      <c r="QTQ57" s="425"/>
      <c r="QTR57" s="425"/>
      <c r="QTS57" s="140"/>
      <c r="QTT57" s="140"/>
      <c r="QTU57" s="144"/>
      <c r="QTV57" s="141"/>
      <c r="QTW57" s="140"/>
      <c r="QTX57" s="425"/>
      <c r="QTY57" s="425"/>
      <c r="QTZ57" s="425"/>
      <c r="QUA57" s="140"/>
      <c r="QUB57" s="140"/>
      <c r="QUC57" s="144"/>
      <c r="QUD57" s="141"/>
      <c r="QUE57" s="140"/>
      <c r="QUF57" s="425"/>
      <c r="QUG57" s="425"/>
      <c r="QUH57" s="425"/>
      <c r="QUI57" s="140"/>
      <c r="QUJ57" s="140"/>
      <c r="QUK57" s="144"/>
      <c r="QUL57" s="141"/>
      <c r="QUM57" s="140"/>
      <c r="QUN57" s="425"/>
      <c r="QUO57" s="425"/>
      <c r="QUP57" s="425"/>
      <c r="QUQ57" s="140"/>
      <c r="QUR57" s="140"/>
      <c r="QUS57" s="144"/>
      <c r="QUT57" s="141"/>
      <c r="QUU57" s="140"/>
      <c r="QUV57" s="425"/>
      <c r="QUW57" s="425"/>
      <c r="QUX57" s="425"/>
      <c r="QUY57" s="140"/>
      <c r="QUZ57" s="140"/>
      <c r="QVA57" s="144"/>
      <c r="QVB57" s="141"/>
      <c r="QVC57" s="140"/>
      <c r="QVD57" s="425"/>
      <c r="QVE57" s="425"/>
      <c r="QVF57" s="425"/>
      <c r="QVG57" s="140"/>
      <c r="QVH57" s="140"/>
      <c r="QVI57" s="144"/>
      <c r="QVJ57" s="141"/>
      <c r="QVK57" s="140"/>
      <c r="QVL57" s="425"/>
      <c r="QVM57" s="425"/>
      <c r="QVN57" s="425"/>
      <c r="QVO57" s="140"/>
      <c r="QVP57" s="140"/>
      <c r="QVQ57" s="144"/>
      <c r="QVR57" s="141"/>
      <c r="QVS57" s="140"/>
      <c r="QVT57" s="425"/>
      <c r="QVU57" s="425"/>
      <c r="QVV57" s="425"/>
      <c r="QVW57" s="140"/>
      <c r="QVX57" s="140"/>
      <c r="QVY57" s="144"/>
      <c r="QVZ57" s="141"/>
      <c r="QWA57" s="140"/>
      <c r="QWB57" s="425"/>
      <c r="QWC57" s="425"/>
      <c r="QWD57" s="425"/>
      <c r="QWE57" s="140"/>
      <c r="QWF57" s="140"/>
      <c r="QWG57" s="144"/>
      <c r="QWH57" s="141"/>
      <c r="QWI57" s="140"/>
      <c r="QWJ57" s="425"/>
      <c r="QWK57" s="425"/>
      <c r="QWL57" s="425"/>
      <c r="QWM57" s="140"/>
      <c r="QWN57" s="140"/>
      <c r="QWO57" s="144"/>
      <c r="QWP57" s="141"/>
      <c r="QWQ57" s="140"/>
      <c r="QWR57" s="425"/>
      <c r="QWS57" s="425"/>
      <c r="QWT57" s="425"/>
      <c r="QWU57" s="140"/>
      <c r="QWV57" s="140"/>
      <c r="QWW57" s="144"/>
      <c r="QWX57" s="141"/>
      <c r="QWY57" s="140"/>
      <c r="QWZ57" s="425"/>
      <c r="QXA57" s="425"/>
      <c r="QXB57" s="425"/>
      <c r="QXC57" s="140"/>
      <c r="QXD57" s="140"/>
      <c r="QXE57" s="144"/>
      <c r="QXF57" s="141"/>
      <c r="QXG57" s="140"/>
      <c r="QXH57" s="425"/>
      <c r="QXI57" s="425"/>
      <c r="QXJ57" s="425"/>
      <c r="QXK57" s="140"/>
      <c r="QXL57" s="140"/>
      <c r="QXM57" s="144"/>
      <c r="QXN57" s="141"/>
      <c r="QXO57" s="140"/>
      <c r="QXP57" s="425"/>
      <c r="QXQ57" s="425"/>
      <c r="QXR57" s="425"/>
      <c r="QXS57" s="140"/>
      <c r="QXT57" s="140"/>
      <c r="QXU57" s="144"/>
      <c r="QXV57" s="141"/>
      <c r="QXW57" s="140"/>
      <c r="QXX57" s="425"/>
      <c r="QXY57" s="425"/>
      <c r="QXZ57" s="425"/>
      <c r="QYA57" s="140"/>
      <c r="QYB57" s="140"/>
      <c r="QYC57" s="144"/>
      <c r="QYD57" s="141"/>
      <c r="QYE57" s="140"/>
      <c r="QYF57" s="425"/>
      <c r="QYG57" s="425"/>
      <c r="QYH57" s="425"/>
      <c r="QYI57" s="140"/>
      <c r="QYJ57" s="140"/>
      <c r="QYK57" s="144"/>
      <c r="QYL57" s="141"/>
      <c r="QYM57" s="140"/>
      <c r="QYN57" s="425"/>
      <c r="QYO57" s="425"/>
      <c r="QYP57" s="425"/>
      <c r="QYQ57" s="140"/>
      <c r="QYR57" s="140"/>
      <c r="QYS57" s="144"/>
      <c r="QYT57" s="141"/>
      <c r="QYU57" s="140"/>
      <c r="QYV57" s="425"/>
      <c r="QYW57" s="425"/>
      <c r="QYX57" s="425"/>
      <c r="QYY57" s="140"/>
      <c r="QYZ57" s="140"/>
      <c r="QZA57" s="144"/>
      <c r="QZB57" s="141"/>
      <c r="QZC57" s="140"/>
      <c r="QZD57" s="425"/>
      <c r="QZE57" s="425"/>
      <c r="QZF57" s="425"/>
      <c r="QZG57" s="140"/>
      <c r="QZH57" s="140"/>
      <c r="QZI57" s="144"/>
      <c r="QZJ57" s="141"/>
      <c r="QZK57" s="140"/>
      <c r="QZL57" s="425"/>
      <c r="QZM57" s="425"/>
      <c r="QZN57" s="425"/>
      <c r="QZO57" s="140"/>
      <c r="QZP57" s="140"/>
      <c r="QZQ57" s="144"/>
      <c r="QZR57" s="141"/>
      <c r="QZS57" s="140"/>
      <c r="QZT57" s="425"/>
      <c r="QZU57" s="425"/>
      <c r="QZV57" s="425"/>
      <c r="QZW57" s="140"/>
      <c r="QZX57" s="140"/>
      <c r="QZY57" s="144"/>
      <c r="QZZ57" s="141"/>
      <c r="RAA57" s="140"/>
      <c r="RAB57" s="425"/>
      <c r="RAC57" s="425"/>
      <c r="RAD57" s="425"/>
      <c r="RAE57" s="140"/>
      <c r="RAF57" s="140"/>
      <c r="RAG57" s="144"/>
      <c r="RAH57" s="141"/>
      <c r="RAI57" s="140"/>
      <c r="RAJ57" s="425"/>
      <c r="RAK57" s="425"/>
      <c r="RAL57" s="425"/>
      <c r="RAM57" s="140"/>
      <c r="RAN57" s="140"/>
      <c r="RAO57" s="144"/>
      <c r="RAP57" s="141"/>
      <c r="RAQ57" s="140"/>
      <c r="RAR57" s="425"/>
      <c r="RAS57" s="425"/>
      <c r="RAT57" s="425"/>
      <c r="RAU57" s="140"/>
      <c r="RAV57" s="140"/>
      <c r="RAW57" s="144"/>
      <c r="RAX57" s="141"/>
      <c r="RAY57" s="140"/>
      <c r="RAZ57" s="425"/>
      <c r="RBA57" s="425"/>
      <c r="RBB57" s="425"/>
      <c r="RBC57" s="140"/>
      <c r="RBD57" s="140"/>
      <c r="RBE57" s="144"/>
      <c r="RBF57" s="141"/>
      <c r="RBG57" s="140"/>
      <c r="RBH57" s="425"/>
      <c r="RBI57" s="425"/>
      <c r="RBJ57" s="425"/>
      <c r="RBK57" s="140"/>
      <c r="RBL57" s="140"/>
      <c r="RBM57" s="144"/>
      <c r="RBN57" s="141"/>
      <c r="RBO57" s="140"/>
      <c r="RBP57" s="425"/>
      <c r="RBQ57" s="425"/>
      <c r="RBR57" s="425"/>
      <c r="RBS57" s="140"/>
      <c r="RBT57" s="140"/>
      <c r="RBU57" s="144"/>
      <c r="RBV57" s="141"/>
      <c r="RBW57" s="140"/>
      <c r="RBX57" s="425"/>
      <c r="RBY57" s="425"/>
      <c r="RBZ57" s="425"/>
      <c r="RCA57" s="140"/>
      <c r="RCB57" s="140"/>
      <c r="RCC57" s="144"/>
      <c r="RCD57" s="141"/>
      <c r="RCE57" s="140"/>
      <c r="RCF57" s="425"/>
      <c r="RCG57" s="425"/>
      <c r="RCH57" s="425"/>
      <c r="RCI57" s="140"/>
      <c r="RCJ57" s="140"/>
      <c r="RCK57" s="144"/>
      <c r="RCL57" s="141"/>
      <c r="RCM57" s="140"/>
      <c r="RCN57" s="425"/>
      <c r="RCO57" s="425"/>
      <c r="RCP57" s="425"/>
      <c r="RCQ57" s="140"/>
      <c r="RCR57" s="140"/>
      <c r="RCS57" s="144"/>
      <c r="RCT57" s="141"/>
      <c r="RCU57" s="140"/>
      <c r="RCV57" s="425"/>
      <c r="RCW57" s="425"/>
      <c r="RCX57" s="425"/>
      <c r="RCY57" s="140"/>
      <c r="RCZ57" s="140"/>
      <c r="RDA57" s="144"/>
      <c r="RDB57" s="141"/>
      <c r="RDC57" s="140"/>
      <c r="RDD57" s="425"/>
      <c r="RDE57" s="425"/>
      <c r="RDF57" s="425"/>
      <c r="RDG57" s="140"/>
      <c r="RDH57" s="140"/>
      <c r="RDI57" s="144"/>
      <c r="RDJ57" s="141"/>
      <c r="RDK57" s="140"/>
      <c r="RDL57" s="425"/>
      <c r="RDM57" s="425"/>
      <c r="RDN57" s="425"/>
      <c r="RDO57" s="140"/>
      <c r="RDP57" s="140"/>
      <c r="RDQ57" s="144"/>
      <c r="RDR57" s="141"/>
      <c r="RDS57" s="140"/>
      <c r="RDT57" s="425"/>
      <c r="RDU57" s="425"/>
      <c r="RDV57" s="425"/>
      <c r="RDW57" s="140"/>
      <c r="RDX57" s="140"/>
      <c r="RDY57" s="144"/>
      <c r="RDZ57" s="141"/>
      <c r="REA57" s="140"/>
      <c r="REB57" s="425"/>
      <c r="REC57" s="425"/>
      <c r="RED57" s="425"/>
      <c r="REE57" s="140"/>
      <c r="REF57" s="140"/>
      <c r="REG57" s="144"/>
      <c r="REH57" s="141"/>
      <c r="REI57" s="140"/>
      <c r="REJ57" s="425"/>
      <c r="REK57" s="425"/>
      <c r="REL57" s="425"/>
      <c r="REM57" s="140"/>
      <c r="REN57" s="140"/>
      <c r="REO57" s="144"/>
      <c r="REP57" s="141"/>
      <c r="REQ57" s="140"/>
      <c r="RER57" s="425"/>
      <c r="RES57" s="425"/>
      <c r="RET57" s="425"/>
      <c r="REU57" s="140"/>
      <c r="REV57" s="140"/>
      <c r="REW57" s="144"/>
      <c r="REX57" s="141"/>
      <c r="REY57" s="140"/>
      <c r="REZ57" s="425"/>
      <c r="RFA57" s="425"/>
      <c r="RFB57" s="425"/>
      <c r="RFC57" s="140"/>
      <c r="RFD57" s="140"/>
      <c r="RFE57" s="144"/>
      <c r="RFF57" s="141"/>
      <c r="RFG57" s="140"/>
      <c r="RFH57" s="425"/>
      <c r="RFI57" s="425"/>
      <c r="RFJ57" s="425"/>
      <c r="RFK57" s="140"/>
      <c r="RFL57" s="140"/>
      <c r="RFM57" s="144"/>
      <c r="RFN57" s="141"/>
      <c r="RFO57" s="140"/>
      <c r="RFP57" s="425"/>
      <c r="RFQ57" s="425"/>
      <c r="RFR57" s="425"/>
      <c r="RFS57" s="140"/>
      <c r="RFT57" s="140"/>
      <c r="RFU57" s="144"/>
      <c r="RFV57" s="141"/>
      <c r="RFW57" s="140"/>
      <c r="RFX57" s="425"/>
      <c r="RFY57" s="425"/>
      <c r="RFZ57" s="425"/>
      <c r="RGA57" s="140"/>
      <c r="RGB57" s="140"/>
      <c r="RGC57" s="144"/>
      <c r="RGD57" s="141"/>
      <c r="RGE57" s="140"/>
      <c r="RGF57" s="425"/>
      <c r="RGG57" s="425"/>
      <c r="RGH57" s="425"/>
      <c r="RGI57" s="140"/>
      <c r="RGJ57" s="140"/>
      <c r="RGK57" s="144"/>
      <c r="RGL57" s="141"/>
      <c r="RGM57" s="140"/>
      <c r="RGN57" s="425"/>
      <c r="RGO57" s="425"/>
      <c r="RGP57" s="425"/>
      <c r="RGQ57" s="140"/>
      <c r="RGR57" s="140"/>
      <c r="RGS57" s="144"/>
      <c r="RGT57" s="141"/>
      <c r="RGU57" s="140"/>
      <c r="RGV57" s="425"/>
      <c r="RGW57" s="425"/>
      <c r="RGX57" s="425"/>
      <c r="RGY57" s="140"/>
      <c r="RGZ57" s="140"/>
      <c r="RHA57" s="144"/>
      <c r="RHB57" s="141"/>
      <c r="RHC57" s="140"/>
      <c r="RHD57" s="425"/>
      <c r="RHE57" s="425"/>
      <c r="RHF57" s="425"/>
      <c r="RHG57" s="140"/>
      <c r="RHH57" s="140"/>
      <c r="RHI57" s="144"/>
      <c r="RHJ57" s="141"/>
      <c r="RHK57" s="140"/>
      <c r="RHL57" s="425"/>
      <c r="RHM57" s="425"/>
      <c r="RHN57" s="425"/>
      <c r="RHO57" s="140"/>
      <c r="RHP57" s="140"/>
      <c r="RHQ57" s="144"/>
      <c r="RHR57" s="141"/>
      <c r="RHS57" s="140"/>
      <c r="RHT57" s="425"/>
      <c r="RHU57" s="425"/>
      <c r="RHV57" s="425"/>
      <c r="RHW57" s="140"/>
      <c r="RHX57" s="140"/>
      <c r="RHY57" s="144"/>
      <c r="RHZ57" s="141"/>
      <c r="RIA57" s="140"/>
      <c r="RIB57" s="425"/>
      <c r="RIC57" s="425"/>
      <c r="RID57" s="425"/>
      <c r="RIE57" s="140"/>
      <c r="RIF57" s="140"/>
      <c r="RIG57" s="144"/>
      <c r="RIH57" s="141"/>
      <c r="RII57" s="140"/>
      <c r="RIJ57" s="425"/>
      <c r="RIK57" s="425"/>
      <c r="RIL57" s="425"/>
      <c r="RIM57" s="140"/>
      <c r="RIN57" s="140"/>
      <c r="RIO57" s="144"/>
      <c r="RIP57" s="141"/>
      <c r="RIQ57" s="140"/>
      <c r="RIR57" s="425"/>
      <c r="RIS57" s="425"/>
      <c r="RIT57" s="425"/>
      <c r="RIU57" s="140"/>
      <c r="RIV57" s="140"/>
      <c r="RIW57" s="144"/>
      <c r="RIX57" s="141"/>
      <c r="RIY57" s="140"/>
      <c r="RIZ57" s="425"/>
      <c r="RJA57" s="425"/>
      <c r="RJB57" s="425"/>
      <c r="RJC57" s="140"/>
      <c r="RJD57" s="140"/>
      <c r="RJE57" s="144"/>
      <c r="RJF57" s="141"/>
      <c r="RJG57" s="140"/>
      <c r="RJH57" s="425"/>
      <c r="RJI57" s="425"/>
      <c r="RJJ57" s="425"/>
      <c r="RJK57" s="140"/>
      <c r="RJL57" s="140"/>
      <c r="RJM57" s="144"/>
      <c r="RJN57" s="141"/>
      <c r="RJO57" s="140"/>
      <c r="RJP57" s="425"/>
      <c r="RJQ57" s="425"/>
      <c r="RJR57" s="425"/>
      <c r="RJS57" s="140"/>
      <c r="RJT57" s="140"/>
      <c r="RJU57" s="144"/>
      <c r="RJV57" s="141"/>
      <c r="RJW57" s="140"/>
      <c r="RJX57" s="425"/>
      <c r="RJY57" s="425"/>
      <c r="RJZ57" s="425"/>
      <c r="RKA57" s="140"/>
      <c r="RKB57" s="140"/>
      <c r="RKC57" s="144"/>
      <c r="RKD57" s="141"/>
      <c r="RKE57" s="140"/>
      <c r="RKF57" s="425"/>
      <c r="RKG57" s="425"/>
      <c r="RKH57" s="425"/>
      <c r="RKI57" s="140"/>
      <c r="RKJ57" s="140"/>
      <c r="RKK57" s="144"/>
      <c r="RKL57" s="141"/>
      <c r="RKM57" s="140"/>
      <c r="RKN57" s="425"/>
      <c r="RKO57" s="425"/>
      <c r="RKP57" s="425"/>
      <c r="RKQ57" s="140"/>
      <c r="RKR57" s="140"/>
      <c r="RKS57" s="144"/>
      <c r="RKT57" s="141"/>
      <c r="RKU57" s="140"/>
      <c r="RKV57" s="425"/>
      <c r="RKW57" s="425"/>
      <c r="RKX57" s="425"/>
      <c r="RKY57" s="140"/>
      <c r="RKZ57" s="140"/>
      <c r="RLA57" s="144"/>
      <c r="RLB57" s="141"/>
      <c r="RLC57" s="140"/>
      <c r="RLD57" s="425"/>
      <c r="RLE57" s="425"/>
      <c r="RLF57" s="425"/>
      <c r="RLG57" s="140"/>
      <c r="RLH57" s="140"/>
      <c r="RLI57" s="144"/>
      <c r="RLJ57" s="141"/>
      <c r="RLK57" s="140"/>
      <c r="RLL57" s="425"/>
      <c r="RLM57" s="425"/>
      <c r="RLN57" s="425"/>
      <c r="RLO57" s="140"/>
      <c r="RLP57" s="140"/>
      <c r="RLQ57" s="144"/>
      <c r="RLR57" s="141"/>
      <c r="RLS57" s="140"/>
      <c r="RLT57" s="425"/>
      <c r="RLU57" s="425"/>
      <c r="RLV57" s="425"/>
      <c r="RLW57" s="140"/>
      <c r="RLX57" s="140"/>
      <c r="RLY57" s="144"/>
      <c r="RLZ57" s="141"/>
      <c r="RMA57" s="140"/>
      <c r="RMB57" s="425"/>
      <c r="RMC57" s="425"/>
      <c r="RMD57" s="425"/>
      <c r="RME57" s="140"/>
      <c r="RMF57" s="140"/>
      <c r="RMG57" s="144"/>
      <c r="RMH57" s="141"/>
      <c r="RMI57" s="140"/>
      <c r="RMJ57" s="425"/>
      <c r="RMK57" s="425"/>
      <c r="RML57" s="425"/>
      <c r="RMM57" s="140"/>
      <c r="RMN57" s="140"/>
      <c r="RMO57" s="144"/>
      <c r="RMP57" s="141"/>
      <c r="RMQ57" s="140"/>
      <c r="RMR57" s="425"/>
      <c r="RMS57" s="425"/>
      <c r="RMT57" s="425"/>
      <c r="RMU57" s="140"/>
      <c r="RMV57" s="140"/>
      <c r="RMW57" s="144"/>
      <c r="RMX57" s="141"/>
      <c r="RMY57" s="140"/>
      <c r="RMZ57" s="425"/>
      <c r="RNA57" s="425"/>
      <c r="RNB57" s="425"/>
      <c r="RNC57" s="140"/>
      <c r="RND57" s="140"/>
      <c r="RNE57" s="144"/>
      <c r="RNF57" s="141"/>
      <c r="RNG57" s="140"/>
      <c r="RNH57" s="425"/>
      <c r="RNI57" s="425"/>
      <c r="RNJ57" s="425"/>
      <c r="RNK57" s="140"/>
      <c r="RNL57" s="140"/>
      <c r="RNM57" s="144"/>
      <c r="RNN57" s="141"/>
      <c r="RNO57" s="140"/>
      <c r="RNP57" s="425"/>
      <c r="RNQ57" s="425"/>
      <c r="RNR57" s="425"/>
      <c r="RNS57" s="140"/>
      <c r="RNT57" s="140"/>
      <c r="RNU57" s="144"/>
      <c r="RNV57" s="141"/>
      <c r="RNW57" s="140"/>
      <c r="RNX57" s="425"/>
      <c r="RNY57" s="425"/>
      <c r="RNZ57" s="425"/>
      <c r="ROA57" s="140"/>
      <c r="ROB57" s="140"/>
      <c r="ROC57" s="144"/>
      <c r="ROD57" s="141"/>
      <c r="ROE57" s="140"/>
      <c r="ROF57" s="425"/>
      <c r="ROG57" s="425"/>
      <c r="ROH57" s="425"/>
      <c r="ROI57" s="140"/>
      <c r="ROJ57" s="140"/>
      <c r="ROK57" s="144"/>
      <c r="ROL57" s="141"/>
      <c r="ROM57" s="140"/>
      <c r="RON57" s="425"/>
      <c r="ROO57" s="425"/>
      <c r="ROP57" s="425"/>
      <c r="ROQ57" s="140"/>
      <c r="ROR57" s="140"/>
      <c r="ROS57" s="144"/>
      <c r="ROT57" s="141"/>
      <c r="ROU57" s="140"/>
      <c r="ROV57" s="425"/>
      <c r="ROW57" s="425"/>
      <c r="ROX57" s="425"/>
      <c r="ROY57" s="140"/>
      <c r="ROZ57" s="140"/>
      <c r="RPA57" s="144"/>
      <c r="RPB57" s="141"/>
      <c r="RPC57" s="140"/>
      <c r="RPD57" s="425"/>
      <c r="RPE57" s="425"/>
      <c r="RPF57" s="425"/>
      <c r="RPG57" s="140"/>
      <c r="RPH57" s="140"/>
      <c r="RPI57" s="144"/>
      <c r="RPJ57" s="141"/>
      <c r="RPK57" s="140"/>
      <c r="RPL57" s="425"/>
      <c r="RPM57" s="425"/>
      <c r="RPN57" s="425"/>
      <c r="RPO57" s="140"/>
      <c r="RPP57" s="140"/>
      <c r="RPQ57" s="144"/>
      <c r="RPR57" s="141"/>
      <c r="RPS57" s="140"/>
      <c r="RPT57" s="425"/>
      <c r="RPU57" s="425"/>
      <c r="RPV57" s="425"/>
      <c r="RPW57" s="140"/>
      <c r="RPX57" s="140"/>
      <c r="RPY57" s="144"/>
      <c r="RPZ57" s="141"/>
      <c r="RQA57" s="140"/>
      <c r="RQB57" s="425"/>
      <c r="RQC57" s="425"/>
      <c r="RQD57" s="425"/>
      <c r="RQE57" s="140"/>
      <c r="RQF57" s="140"/>
      <c r="RQG57" s="144"/>
      <c r="RQH57" s="141"/>
      <c r="RQI57" s="140"/>
      <c r="RQJ57" s="425"/>
      <c r="RQK57" s="425"/>
      <c r="RQL57" s="425"/>
      <c r="RQM57" s="140"/>
      <c r="RQN57" s="140"/>
      <c r="RQO57" s="144"/>
      <c r="RQP57" s="141"/>
      <c r="RQQ57" s="140"/>
      <c r="RQR57" s="425"/>
      <c r="RQS57" s="425"/>
      <c r="RQT57" s="425"/>
      <c r="RQU57" s="140"/>
      <c r="RQV57" s="140"/>
      <c r="RQW57" s="144"/>
      <c r="RQX57" s="141"/>
      <c r="RQY57" s="140"/>
      <c r="RQZ57" s="425"/>
      <c r="RRA57" s="425"/>
      <c r="RRB57" s="425"/>
      <c r="RRC57" s="140"/>
      <c r="RRD57" s="140"/>
      <c r="RRE57" s="144"/>
      <c r="RRF57" s="141"/>
      <c r="RRG57" s="140"/>
      <c r="RRH57" s="425"/>
      <c r="RRI57" s="425"/>
      <c r="RRJ57" s="425"/>
      <c r="RRK57" s="140"/>
      <c r="RRL57" s="140"/>
      <c r="RRM57" s="144"/>
      <c r="RRN57" s="141"/>
      <c r="RRO57" s="140"/>
      <c r="RRP57" s="425"/>
      <c r="RRQ57" s="425"/>
      <c r="RRR57" s="425"/>
      <c r="RRS57" s="140"/>
      <c r="RRT57" s="140"/>
      <c r="RRU57" s="144"/>
      <c r="RRV57" s="141"/>
      <c r="RRW57" s="140"/>
      <c r="RRX57" s="425"/>
      <c r="RRY57" s="425"/>
      <c r="RRZ57" s="425"/>
      <c r="RSA57" s="140"/>
      <c r="RSB57" s="140"/>
      <c r="RSC57" s="144"/>
      <c r="RSD57" s="141"/>
      <c r="RSE57" s="140"/>
      <c r="RSF57" s="425"/>
      <c r="RSG57" s="425"/>
      <c r="RSH57" s="425"/>
      <c r="RSI57" s="140"/>
      <c r="RSJ57" s="140"/>
      <c r="RSK57" s="144"/>
      <c r="RSL57" s="141"/>
      <c r="RSM57" s="140"/>
      <c r="RSN57" s="425"/>
      <c r="RSO57" s="425"/>
      <c r="RSP57" s="425"/>
      <c r="RSQ57" s="140"/>
      <c r="RSR57" s="140"/>
      <c r="RSS57" s="144"/>
      <c r="RST57" s="141"/>
      <c r="RSU57" s="140"/>
      <c r="RSV57" s="425"/>
      <c r="RSW57" s="425"/>
      <c r="RSX57" s="425"/>
      <c r="RSY57" s="140"/>
      <c r="RSZ57" s="140"/>
      <c r="RTA57" s="144"/>
      <c r="RTB57" s="141"/>
      <c r="RTC57" s="140"/>
      <c r="RTD57" s="425"/>
      <c r="RTE57" s="425"/>
      <c r="RTF57" s="425"/>
      <c r="RTG57" s="140"/>
      <c r="RTH57" s="140"/>
      <c r="RTI57" s="144"/>
      <c r="RTJ57" s="141"/>
      <c r="RTK57" s="140"/>
      <c r="RTL57" s="425"/>
      <c r="RTM57" s="425"/>
      <c r="RTN57" s="425"/>
      <c r="RTO57" s="140"/>
      <c r="RTP57" s="140"/>
      <c r="RTQ57" s="144"/>
      <c r="RTR57" s="141"/>
      <c r="RTS57" s="140"/>
      <c r="RTT57" s="425"/>
      <c r="RTU57" s="425"/>
      <c r="RTV57" s="425"/>
      <c r="RTW57" s="140"/>
      <c r="RTX57" s="140"/>
      <c r="RTY57" s="144"/>
      <c r="RTZ57" s="141"/>
      <c r="RUA57" s="140"/>
      <c r="RUB57" s="425"/>
      <c r="RUC57" s="425"/>
      <c r="RUD57" s="425"/>
      <c r="RUE57" s="140"/>
      <c r="RUF57" s="140"/>
      <c r="RUG57" s="144"/>
      <c r="RUH57" s="141"/>
      <c r="RUI57" s="140"/>
      <c r="RUJ57" s="425"/>
      <c r="RUK57" s="425"/>
      <c r="RUL57" s="425"/>
      <c r="RUM57" s="140"/>
      <c r="RUN57" s="140"/>
      <c r="RUO57" s="144"/>
      <c r="RUP57" s="141"/>
      <c r="RUQ57" s="140"/>
      <c r="RUR57" s="425"/>
      <c r="RUS57" s="425"/>
      <c r="RUT57" s="425"/>
      <c r="RUU57" s="140"/>
      <c r="RUV57" s="140"/>
      <c r="RUW57" s="144"/>
      <c r="RUX57" s="141"/>
      <c r="RUY57" s="140"/>
      <c r="RUZ57" s="425"/>
      <c r="RVA57" s="425"/>
      <c r="RVB57" s="425"/>
      <c r="RVC57" s="140"/>
      <c r="RVD57" s="140"/>
      <c r="RVE57" s="144"/>
      <c r="RVF57" s="141"/>
      <c r="RVG57" s="140"/>
      <c r="RVH57" s="425"/>
      <c r="RVI57" s="425"/>
      <c r="RVJ57" s="425"/>
      <c r="RVK57" s="140"/>
      <c r="RVL57" s="140"/>
      <c r="RVM57" s="144"/>
      <c r="RVN57" s="141"/>
      <c r="RVO57" s="140"/>
      <c r="RVP57" s="425"/>
      <c r="RVQ57" s="425"/>
      <c r="RVR57" s="425"/>
      <c r="RVS57" s="140"/>
      <c r="RVT57" s="140"/>
      <c r="RVU57" s="144"/>
      <c r="RVV57" s="141"/>
      <c r="RVW57" s="140"/>
      <c r="RVX57" s="425"/>
      <c r="RVY57" s="425"/>
      <c r="RVZ57" s="425"/>
      <c r="RWA57" s="140"/>
      <c r="RWB57" s="140"/>
      <c r="RWC57" s="144"/>
      <c r="RWD57" s="141"/>
      <c r="RWE57" s="140"/>
      <c r="RWF57" s="425"/>
      <c r="RWG57" s="425"/>
      <c r="RWH57" s="425"/>
      <c r="RWI57" s="140"/>
      <c r="RWJ57" s="140"/>
      <c r="RWK57" s="144"/>
      <c r="RWL57" s="141"/>
      <c r="RWM57" s="140"/>
      <c r="RWN57" s="425"/>
      <c r="RWO57" s="425"/>
      <c r="RWP57" s="425"/>
      <c r="RWQ57" s="140"/>
      <c r="RWR57" s="140"/>
      <c r="RWS57" s="144"/>
      <c r="RWT57" s="141"/>
      <c r="RWU57" s="140"/>
      <c r="RWV57" s="425"/>
      <c r="RWW57" s="425"/>
      <c r="RWX57" s="425"/>
      <c r="RWY57" s="140"/>
      <c r="RWZ57" s="140"/>
      <c r="RXA57" s="144"/>
      <c r="RXB57" s="141"/>
      <c r="RXC57" s="140"/>
      <c r="RXD57" s="425"/>
      <c r="RXE57" s="425"/>
      <c r="RXF57" s="425"/>
      <c r="RXG57" s="140"/>
      <c r="RXH57" s="140"/>
      <c r="RXI57" s="144"/>
      <c r="RXJ57" s="141"/>
      <c r="RXK57" s="140"/>
      <c r="RXL57" s="425"/>
      <c r="RXM57" s="425"/>
      <c r="RXN57" s="425"/>
      <c r="RXO57" s="140"/>
      <c r="RXP57" s="140"/>
      <c r="RXQ57" s="144"/>
      <c r="RXR57" s="141"/>
      <c r="RXS57" s="140"/>
      <c r="RXT57" s="425"/>
      <c r="RXU57" s="425"/>
      <c r="RXV57" s="425"/>
      <c r="RXW57" s="140"/>
      <c r="RXX57" s="140"/>
      <c r="RXY57" s="144"/>
      <c r="RXZ57" s="141"/>
      <c r="RYA57" s="140"/>
      <c r="RYB57" s="425"/>
      <c r="RYC57" s="425"/>
      <c r="RYD57" s="425"/>
      <c r="RYE57" s="140"/>
      <c r="RYF57" s="140"/>
      <c r="RYG57" s="144"/>
      <c r="RYH57" s="141"/>
      <c r="RYI57" s="140"/>
      <c r="RYJ57" s="425"/>
      <c r="RYK57" s="425"/>
      <c r="RYL57" s="425"/>
      <c r="RYM57" s="140"/>
      <c r="RYN57" s="140"/>
      <c r="RYO57" s="144"/>
      <c r="RYP57" s="141"/>
      <c r="RYQ57" s="140"/>
      <c r="RYR57" s="425"/>
      <c r="RYS57" s="425"/>
      <c r="RYT57" s="425"/>
      <c r="RYU57" s="140"/>
      <c r="RYV57" s="140"/>
      <c r="RYW57" s="144"/>
      <c r="RYX57" s="141"/>
      <c r="RYY57" s="140"/>
      <c r="RYZ57" s="425"/>
      <c r="RZA57" s="425"/>
      <c r="RZB57" s="425"/>
      <c r="RZC57" s="140"/>
      <c r="RZD57" s="140"/>
      <c r="RZE57" s="144"/>
      <c r="RZF57" s="141"/>
      <c r="RZG57" s="140"/>
      <c r="RZH57" s="425"/>
      <c r="RZI57" s="425"/>
      <c r="RZJ57" s="425"/>
      <c r="RZK57" s="140"/>
      <c r="RZL57" s="140"/>
      <c r="RZM57" s="144"/>
      <c r="RZN57" s="141"/>
      <c r="RZO57" s="140"/>
      <c r="RZP57" s="425"/>
      <c r="RZQ57" s="425"/>
      <c r="RZR57" s="425"/>
      <c r="RZS57" s="140"/>
      <c r="RZT57" s="140"/>
      <c r="RZU57" s="144"/>
      <c r="RZV57" s="141"/>
      <c r="RZW57" s="140"/>
      <c r="RZX57" s="425"/>
      <c r="RZY57" s="425"/>
      <c r="RZZ57" s="425"/>
      <c r="SAA57" s="140"/>
      <c r="SAB57" s="140"/>
      <c r="SAC57" s="144"/>
      <c r="SAD57" s="141"/>
      <c r="SAE57" s="140"/>
      <c r="SAF57" s="425"/>
      <c r="SAG57" s="425"/>
      <c r="SAH57" s="425"/>
      <c r="SAI57" s="140"/>
      <c r="SAJ57" s="140"/>
      <c r="SAK57" s="144"/>
      <c r="SAL57" s="141"/>
      <c r="SAM57" s="140"/>
      <c r="SAN57" s="425"/>
      <c r="SAO57" s="425"/>
      <c r="SAP57" s="425"/>
      <c r="SAQ57" s="140"/>
      <c r="SAR57" s="140"/>
      <c r="SAS57" s="144"/>
      <c r="SAT57" s="141"/>
      <c r="SAU57" s="140"/>
      <c r="SAV57" s="425"/>
      <c r="SAW57" s="425"/>
      <c r="SAX57" s="425"/>
      <c r="SAY57" s="140"/>
      <c r="SAZ57" s="140"/>
      <c r="SBA57" s="144"/>
      <c r="SBB57" s="141"/>
      <c r="SBC57" s="140"/>
      <c r="SBD57" s="425"/>
      <c r="SBE57" s="425"/>
      <c r="SBF57" s="425"/>
      <c r="SBG57" s="140"/>
      <c r="SBH57" s="140"/>
      <c r="SBI57" s="144"/>
      <c r="SBJ57" s="141"/>
      <c r="SBK57" s="140"/>
      <c r="SBL57" s="425"/>
      <c r="SBM57" s="425"/>
      <c r="SBN57" s="425"/>
      <c r="SBO57" s="140"/>
      <c r="SBP57" s="140"/>
      <c r="SBQ57" s="144"/>
      <c r="SBR57" s="141"/>
      <c r="SBS57" s="140"/>
      <c r="SBT57" s="425"/>
      <c r="SBU57" s="425"/>
      <c r="SBV57" s="425"/>
      <c r="SBW57" s="140"/>
      <c r="SBX57" s="140"/>
      <c r="SBY57" s="144"/>
      <c r="SBZ57" s="141"/>
      <c r="SCA57" s="140"/>
      <c r="SCB57" s="425"/>
      <c r="SCC57" s="425"/>
      <c r="SCD57" s="425"/>
      <c r="SCE57" s="140"/>
      <c r="SCF57" s="140"/>
      <c r="SCG57" s="144"/>
      <c r="SCH57" s="141"/>
      <c r="SCI57" s="140"/>
      <c r="SCJ57" s="425"/>
      <c r="SCK57" s="425"/>
      <c r="SCL57" s="425"/>
      <c r="SCM57" s="140"/>
      <c r="SCN57" s="140"/>
      <c r="SCO57" s="144"/>
      <c r="SCP57" s="141"/>
      <c r="SCQ57" s="140"/>
      <c r="SCR57" s="425"/>
      <c r="SCS57" s="425"/>
      <c r="SCT57" s="425"/>
      <c r="SCU57" s="140"/>
      <c r="SCV57" s="140"/>
      <c r="SCW57" s="144"/>
      <c r="SCX57" s="141"/>
      <c r="SCY57" s="140"/>
      <c r="SCZ57" s="425"/>
      <c r="SDA57" s="425"/>
      <c r="SDB57" s="425"/>
      <c r="SDC57" s="140"/>
      <c r="SDD57" s="140"/>
      <c r="SDE57" s="144"/>
      <c r="SDF57" s="141"/>
      <c r="SDG57" s="140"/>
      <c r="SDH57" s="425"/>
      <c r="SDI57" s="425"/>
      <c r="SDJ57" s="425"/>
      <c r="SDK57" s="140"/>
      <c r="SDL57" s="140"/>
      <c r="SDM57" s="144"/>
      <c r="SDN57" s="141"/>
      <c r="SDO57" s="140"/>
      <c r="SDP57" s="425"/>
      <c r="SDQ57" s="425"/>
      <c r="SDR57" s="425"/>
      <c r="SDS57" s="140"/>
      <c r="SDT57" s="140"/>
      <c r="SDU57" s="144"/>
      <c r="SDV57" s="141"/>
      <c r="SDW57" s="140"/>
      <c r="SDX57" s="425"/>
      <c r="SDY57" s="425"/>
      <c r="SDZ57" s="425"/>
      <c r="SEA57" s="140"/>
      <c r="SEB57" s="140"/>
      <c r="SEC57" s="144"/>
      <c r="SED57" s="141"/>
      <c r="SEE57" s="140"/>
      <c r="SEF57" s="425"/>
      <c r="SEG57" s="425"/>
      <c r="SEH57" s="425"/>
      <c r="SEI57" s="140"/>
      <c r="SEJ57" s="140"/>
      <c r="SEK57" s="144"/>
      <c r="SEL57" s="141"/>
      <c r="SEM57" s="140"/>
      <c r="SEN57" s="425"/>
      <c r="SEO57" s="425"/>
      <c r="SEP57" s="425"/>
      <c r="SEQ57" s="140"/>
      <c r="SER57" s="140"/>
      <c r="SES57" s="144"/>
      <c r="SET57" s="141"/>
      <c r="SEU57" s="140"/>
      <c r="SEV57" s="425"/>
      <c r="SEW57" s="425"/>
      <c r="SEX57" s="425"/>
      <c r="SEY57" s="140"/>
      <c r="SEZ57" s="140"/>
      <c r="SFA57" s="144"/>
      <c r="SFB57" s="141"/>
      <c r="SFC57" s="140"/>
      <c r="SFD57" s="425"/>
      <c r="SFE57" s="425"/>
      <c r="SFF57" s="425"/>
      <c r="SFG57" s="140"/>
      <c r="SFH57" s="140"/>
      <c r="SFI57" s="144"/>
      <c r="SFJ57" s="141"/>
      <c r="SFK57" s="140"/>
      <c r="SFL57" s="425"/>
      <c r="SFM57" s="425"/>
      <c r="SFN57" s="425"/>
      <c r="SFO57" s="140"/>
      <c r="SFP57" s="140"/>
      <c r="SFQ57" s="144"/>
      <c r="SFR57" s="141"/>
      <c r="SFS57" s="140"/>
      <c r="SFT57" s="425"/>
      <c r="SFU57" s="425"/>
      <c r="SFV57" s="425"/>
      <c r="SFW57" s="140"/>
      <c r="SFX57" s="140"/>
      <c r="SFY57" s="144"/>
      <c r="SFZ57" s="141"/>
      <c r="SGA57" s="140"/>
      <c r="SGB57" s="425"/>
      <c r="SGC57" s="425"/>
      <c r="SGD57" s="425"/>
      <c r="SGE57" s="140"/>
      <c r="SGF57" s="140"/>
      <c r="SGG57" s="144"/>
      <c r="SGH57" s="141"/>
      <c r="SGI57" s="140"/>
      <c r="SGJ57" s="425"/>
      <c r="SGK57" s="425"/>
      <c r="SGL57" s="425"/>
      <c r="SGM57" s="140"/>
      <c r="SGN57" s="140"/>
      <c r="SGO57" s="144"/>
      <c r="SGP57" s="141"/>
      <c r="SGQ57" s="140"/>
      <c r="SGR57" s="425"/>
      <c r="SGS57" s="425"/>
      <c r="SGT57" s="425"/>
      <c r="SGU57" s="140"/>
      <c r="SGV57" s="140"/>
      <c r="SGW57" s="144"/>
      <c r="SGX57" s="141"/>
      <c r="SGY57" s="140"/>
      <c r="SGZ57" s="425"/>
      <c r="SHA57" s="425"/>
      <c r="SHB57" s="425"/>
      <c r="SHC57" s="140"/>
      <c r="SHD57" s="140"/>
      <c r="SHE57" s="144"/>
      <c r="SHF57" s="141"/>
      <c r="SHG57" s="140"/>
      <c r="SHH57" s="425"/>
      <c r="SHI57" s="425"/>
      <c r="SHJ57" s="425"/>
      <c r="SHK57" s="140"/>
      <c r="SHL57" s="140"/>
      <c r="SHM57" s="144"/>
      <c r="SHN57" s="141"/>
      <c r="SHO57" s="140"/>
      <c r="SHP57" s="425"/>
      <c r="SHQ57" s="425"/>
      <c r="SHR57" s="425"/>
      <c r="SHS57" s="140"/>
      <c r="SHT57" s="140"/>
      <c r="SHU57" s="144"/>
      <c r="SHV57" s="141"/>
      <c r="SHW57" s="140"/>
      <c r="SHX57" s="425"/>
      <c r="SHY57" s="425"/>
      <c r="SHZ57" s="425"/>
      <c r="SIA57" s="140"/>
      <c r="SIB57" s="140"/>
      <c r="SIC57" s="144"/>
      <c r="SID57" s="141"/>
      <c r="SIE57" s="140"/>
      <c r="SIF57" s="425"/>
      <c r="SIG57" s="425"/>
      <c r="SIH57" s="425"/>
      <c r="SII57" s="140"/>
      <c r="SIJ57" s="140"/>
      <c r="SIK57" s="144"/>
      <c r="SIL57" s="141"/>
      <c r="SIM57" s="140"/>
      <c r="SIN57" s="425"/>
      <c r="SIO57" s="425"/>
      <c r="SIP57" s="425"/>
      <c r="SIQ57" s="140"/>
      <c r="SIR57" s="140"/>
      <c r="SIS57" s="144"/>
      <c r="SIT57" s="141"/>
      <c r="SIU57" s="140"/>
      <c r="SIV57" s="425"/>
      <c r="SIW57" s="425"/>
      <c r="SIX57" s="425"/>
      <c r="SIY57" s="140"/>
      <c r="SIZ57" s="140"/>
      <c r="SJA57" s="144"/>
      <c r="SJB57" s="141"/>
      <c r="SJC57" s="140"/>
      <c r="SJD57" s="425"/>
      <c r="SJE57" s="425"/>
      <c r="SJF57" s="425"/>
      <c r="SJG57" s="140"/>
      <c r="SJH57" s="140"/>
      <c r="SJI57" s="144"/>
      <c r="SJJ57" s="141"/>
      <c r="SJK57" s="140"/>
      <c r="SJL57" s="425"/>
      <c r="SJM57" s="425"/>
      <c r="SJN57" s="425"/>
      <c r="SJO57" s="140"/>
      <c r="SJP57" s="140"/>
      <c r="SJQ57" s="144"/>
      <c r="SJR57" s="141"/>
      <c r="SJS57" s="140"/>
      <c r="SJT57" s="425"/>
      <c r="SJU57" s="425"/>
      <c r="SJV57" s="425"/>
      <c r="SJW57" s="140"/>
      <c r="SJX57" s="140"/>
      <c r="SJY57" s="144"/>
      <c r="SJZ57" s="141"/>
      <c r="SKA57" s="140"/>
      <c r="SKB57" s="425"/>
      <c r="SKC57" s="425"/>
      <c r="SKD57" s="425"/>
      <c r="SKE57" s="140"/>
      <c r="SKF57" s="140"/>
      <c r="SKG57" s="144"/>
      <c r="SKH57" s="141"/>
      <c r="SKI57" s="140"/>
      <c r="SKJ57" s="425"/>
      <c r="SKK57" s="425"/>
      <c r="SKL57" s="425"/>
      <c r="SKM57" s="140"/>
      <c r="SKN57" s="140"/>
      <c r="SKO57" s="144"/>
      <c r="SKP57" s="141"/>
      <c r="SKQ57" s="140"/>
      <c r="SKR57" s="425"/>
      <c r="SKS57" s="425"/>
      <c r="SKT57" s="425"/>
      <c r="SKU57" s="140"/>
      <c r="SKV57" s="140"/>
      <c r="SKW57" s="144"/>
      <c r="SKX57" s="141"/>
      <c r="SKY57" s="140"/>
      <c r="SKZ57" s="425"/>
      <c r="SLA57" s="425"/>
      <c r="SLB57" s="425"/>
      <c r="SLC57" s="140"/>
      <c r="SLD57" s="140"/>
      <c r="SLE57" s="144"/>
      <c r="SLF57" s="141"/>
      <c r="SLG57" s="140"/>
      <c r="SLH57" s="425"/>
      <c r="SLI57" s="425"/>
      <c r="SLJ57" s="425"/>
      <c r="SLK57" s="140"/>
      <c r="SLL57" s="140"/>
      <c r="SLM57" s="144"/>
      <c r="SLN57" s="141"/>
      <c r="SLO57" s="140"/>
      <c r="SLP57" s="425"/>
      <c r="SLQ57" s="425"/>
      <c r="SLR57" s="425"/>
      <c r="SLS57" s="140"/>
      <c r="SLT57" s="140"/>
      <c r="SLU57" s="144"/>
      <c r="SLV57" s="141"/>
      <c r="SLW57" s="140"/>
      <c r="SLX57" s="425"/>
      <c r="SLY57" s="425"/>
      <c r="SLZ57" s="425"/>
      <c r="SMA57" s="140"/>
      <c r="SMB57" s="140"/>
      <c r="SMC57" s="144"/>
      <c r="SMD57" s="141"/>
      <c r="SME57" s="140"/>
      <c r="SMF57" s="425"/>
      <c r="SMG57" s="425"/>
      <c r="SMH57" s="425"/>
      <c r="SMI57" s="140"/>
      <c r="SMJ57" s="140"/>
      <c r="SMK57" s="144"/>
      <c r="SML57" s="141"/>
      <c r="SMM57" s="140"/>
      <c r="SMN57" s="425"/>
      <c r="SMO57" s="425"/>
      <c r="SMP57" s="425"/>
      <c r="SMQ57" s="140"/>
      <c r="SMR57" s="140"/>
      <c r="SMS57" s="144"/>
      <c r="SMT57" s="141"/>
      <c r="SMU57" s="140"/>
      <c r="SMV57" s="425"/>
      <c r="SMW57" s="425"/>
      <c r="SMX57" s="425"/>
      <c r="SMY57" s="140"/>
      <c r="SMZ57" s="140"/>
      <c r="SNA57" s="144"/>
      <c r="SNB57" s="141"/>
      <c r="SNC57" s="140"/>
      <c r="SND57" s="425"/>
      <c r="SNE57" s="425"/>
      <c r="SNF57" s="425"/>
      <c r="SNG57" s="140"/>
      <c r="SNH57" s="140"/>
      <c r="SNI57" s="144"/>
      <c r="SNJ57" s="141"/>
      <c r="SNK57" s="140"/>
      <c r="SNL57" s="425"/>
      <c r="SNM57" s="425"/>
      <c r="SNN57" s="425"/>
      <c r="SNO57" s="140"/>
      <c r="SNP57" s="140"/>
      <c r="SNQ57" s="144"/>
      <c r="SNR57" s="141"/>
      <c r="SNS57" s="140"/>
      <c r="SNT57" s="425"/>
      <c r="SNU57" s="425"/>
      <c r="SNV57" s="425"/>
      <c r="SNW57" s="140"/>
      <c r="SNX57" s="140"/>
      <c r="SNY57" s="144"/>
      <c r="SNZ57" s="141"/>
      <c r="SOA57" s="140"/>
      <c r="SOB57" s="425"/>
      <c r="SOC57" s="425"/>
      <c r="SOD57" s="425"/>
      <c r="SOE57" s="140"/>
      <c r="SOF57" s="140"/>
      <c r="SOG57" s="144"/>
      <c r="SOH57" s="141"/>
      <c r="SOI57" s="140"/>
      <c r="SOJ57" s="425"/>
      <c r="SOK57" s="425"/>
      <c r="SOL57" s="425"/>
      <c r="SOM57" s="140"/>
      <c r="SON57" s="140"/>
      <c r="SOO57" s="144"/>
      <c r="SOP57" s="141"/>
      <c r="SOQ57" s="140"/>
      <c r="SOR57" s="425"/>
      <c r="SOS57" s="425"/>
      <c r="SOT57" s="425"/>
      <c r="SOU57" s="140"/>
      <c r="SOV57" s="140"/>
      <c r="SOW57" s="144"/>
      <c r="SOX57" s="141"/>
      <c r="SOY57" s="140"/>
      <c r="SOZ57" s="425"/>
      <c r="SPA57" s="425"/>
      <c r="SPB57" s="425"/>
      <c r="SPC57" s="140"/>
      <c r="SPD57" s="140"/>
      <c r="SPE57" s="144"/>
      <c r="SPF57" s="141"/>
      <c r="SPG57" s="140"/>
      <c r="SPH57" s="425"/>
      <c r="SPI57" s="425"/>
      <c r="SPJ57" s="425"/>
      <c r="SPK57" s="140"/>
      <c r="SPL57" s="140"/>
      <c r="SPM57" s="144"/>
      <c r="SPN57" s="141"/>
      <c r="SPO57" s="140"/>
      <c r="SPP57" s="425"/>
      <c r="SPQ57" s="425"/>
      <c r="SPR57" s="425"/>
      <c r="SPS57" s="140"/>
      <c r="SPT57" s="140"/>
      <c r="SPU57" s="144"/>
      <c r="SPV57" s="141"/>
      <c r="SPW57" s="140"/>
      <c r="SPX57" s="425"/>
      <c r="SPY57" s="425"/>
      <c r="SPZ57" s="425"/>
      <c r="SQA57" s="140"/>
      <c r="SQB57" s="140"/>
      <c r="SQC57" s="144"/>
      <c r="SQD57" s="141"/>
      <c r="SQE57" s="140"/>
      <c r="SQF57" s="425"/>
      <c r="SQG57" s="425"/>
      <c r="SQH57" s="425"/>
      <c r="SQI57" s="140"/>
      <c r="SQJ57" s="140"/>
      <c r="SQK57" s="144"/>
      <c r="SQL57" s="141"/>
      <c r="SQM57" s="140"/>
      <c r="SQN57" s="425"/>
      <c r="SQO57" s="425"/>
      <c r="SQP57" s="425"/>
      <c r="SQQ57" s="140"/>
      <c r="SQR57" s="140"/>
      <c r="SQS57" s="144"/>
      <c r="SQT57" s="141"/>
      <c r="SQU57" s="140"/>
      <c r="SQV57" s="425"/>
      <c r="SQW57" s="425"/>
      <c r="SQX57" s="425"/>
      <c r="SQY57" s="140"/>
      <c r="SQZ57" s="140"/>
      <c r="SRA57" s="144"/>
      <c r="SRB57" s="141"/>
      <c r="SRC57" s="140"/>
      <c r="SRD57" s="425"/>
      <c r="SRE57" s="425"/>
      <c r="SRF57" s="425"/>
      <c r="SRG57" s="140"/>
      <c r="SRH57" s="140"/>
      <c r="SRI57" s="144"/>
      <c r="SRJ57" s="141"/>
      <c r="SRK57" s="140"/>
      <c r="SRL57" s="425"/>
      <c r="SRM57" s="425"/>
      <c r="SRN57" s="425"/>
      <c r="SRO57" s="140"/>
      <c r="SRP57" s="140"/>
      <c r="SRQ57" s="144"/>
      <c r="SRR57" s="141"/>
      <c r="SRS57" s="140"/>
      <c r="SRT57" s="425"/>
      <c r="SRU57" s="425"/>
      <c r="SRV57" s="425"/>
      <c r="SRW57" s="140"/>
      <c r="SRX57" s="140"/>
      <c r="SRY57" s="144"/>
      <c r="SRZ57" s="141"/>
      <c r="SSA57" s="140"/>
      <c r="SSB57" s="425"/>
      <c r="SSC57" s="425"/>
      <c r="SSD57" s="425"/>
      <c r="SSE57" s="140"/>
      <c r="SSF57" s="140"/>
      <c r="SSG57" s="144"/>
      <c r="SSH57" s="141"/>
      <c r="SSI57" s="140"/>
      <c r="SSJ57" s="425"/>
      <c r="SSK57" s="425"/>
      <c r="SSL57" s="425"/>
      <c r="SSM57" s="140"/>
      <c r="SSN57" s="140"/>
      <c r="SSO57" s="144"/>
      <c r="SSP57" s="141"/>
      <c r="SSQ57" s="140"/>
      <c r="SSR57" s="425"/>
      <c r="SSS57" s="425"/>
      <c r="SST57" s="425"/>
      <c r="SSU57" s="140"/>
      <c r="SSV57" s="140"/>
      <c r="SSW57" s="144"/>
      <c r="SSX57" s="141"/>
      <c r="SSY57" s="140"/>
      <c r="SSZ57" s="425"/>
      <c r="STA57" s="425"/>
      <c r="STB57" s="425"/>
      <c r="STC57" s="140"/>
      <c r="STD57" s="140"/>
      <c r="STE57" s="144"/>
      <c r="STF57" s="141"/>
      <c r="STG57" s="140"/>
      <c r="STH57" s="425"/>
      <c r="STI57" s="425"/>
      <c r="STJ57" s="425"/>
      <c r="STK57" s="140"/>
      <c r="STL57" s="140"/>
      <c r="STM57" s="144"/>
      <c r="STN57" s="141"/>
      <c r="STO57" s="140"/>
      <c r="STP57" s="425"/>
      <c r="STQ57" s="425"/>
      <c r="STR57" s="425"/>
      <c r="STS57" s="140"/>
      <c r="STT57" s="140"/>
      <c r="STU57" s="144"/>
      <c r="STV57" s="141"/>
      <c r="STW57" s="140"/>
      <c r="STX57" s="425"/>
      <c r="STY57" s="425"/>
      <c r="STZ57" s="425"/>
      <c r="SUA57" s="140"/>
      <c r="SUB57" s="140"/>
      <c r="SUC57" s="144"/>
      <c r="SUD57" s="141"/>
      <c r="SUE57" s="140"/>
      <c r="SUF57" s="425"/>
      <c r="SUG57" s="425"/>
      <c r="SUH57" s="425"/>
      <c r="SUI57" s="140"/>
      <c r="SUJ57" s="140"/>
      <c r="SUK57" s="144"/>
      <c r="SUL57" s="141"/>
      <c r="SUM57" s="140"/>
      <c r="SUN57" s="425"/>
      <c r="SUO57" s="425"/>
      <c r="SUP57" s="425"/>
      <c r="SUQ57" s="140"/>
      <c r="SUR57" s="140"/>
      <c r="SUS57" s="144"/>
      <c r="SUT57" s="141"/>
      <c r="SUU57" s="140"/>
      <c r="SUV57" s="425"/>
      <c r="SUW57" s="425"/>
      <c r="SUX57" s="425"/>
      <c r="SUY57" s="140"/>
      <c r="SUZ57" s="140"/>
      <c r="SVA57" s="144"/>
      <c r="SVB57" s="141"/>
      <c r="SVC57" s="140"/>
      <c r="SVD57" s="425"/>
      <c r="SVE57" s="425"/>
      <c r="SVF57" s="425"/>
      <c r="SVG57" s="140"/>
      <c r="SVH57" s="140"/>
      <c r="SVI57" s="144"/>
      <c r="SVJ57" s="141"/>
      <c r="SVK57" s="140"/>
      <c r="SVL57" s="425"/>
      <c r="SVM57" s="425"/>
      <c r="SVN57" s="425"/>
      <c r="SVO57" s="140"/>
      <c r="SVP57" s="140"/>
      <c r="SVQ57" s="144"/>
      <c r="SVR57" s="141"/>
      <c r="SVS57" s="140"/>
      <c r="SVT57" s="425"/>
      <c r="SVU57" s="425"/>
      <c r="SVV57" s="425"/>
      <c r="SVW57" s="140"/>
      <c r="SVX57" s="140"/>
      <c r="SVY57" s="144"/>
      <c r="SVZ57" s="141"/>
      <c r="SWA57" s="140"/>
      <c r="SWB57" s="425"/>
      <c r="SWC57" s="425"/>
      <c r="SWD57" s="425"/>
      <c r="SWE57" s="140"/>
      <c r="SWF57" s="140"/>
      <c r="SWG57" s="144"/>
      <c r="SWH57" s="141"/>
      <c r="SWI57" s="140"/>
      <c r="SWJ57" s="425"/>
      <c r="SWK57" s="425"/>
      <c r="SWL57" s="425"/>
      <c r="SWM57" s="140"/>
      <c r="SWN57" s="140"/>
      <c r="SWO57" s="144"/>
      <c r="SWP57" s="141"/>
      <c r="SWQ57" s="140"/>
      <c r="SWR57" s="425"/>
      <c r="SWS57" s="425"/>
      <c r="SWT57" s="425"/>
      <c r="SWU57" s="140"/>
      <c r="SWV57" s="140"/>
      <c r="SWW57" s="144"/>
      <c r="SWX57" s="141"/>
      <c r="SWY57" s="140"/>
      <c r="SWZ57" s="425"/>
      <c r="SXA57" s="425"/>
      <c r="SXB57" s="425"/>
      <c r="SXC57" s="140"/>
      <c r="SXD57" s="140"/>
      <c r="SXE57" s="144"/>
      <c r="SXF57" s="141"/>
      <c r="SXG57" s="140"/>
      <c r="SXH57" s="425"/>
      <c r="SXI57" s="425"/>
      <c r="SXJ57" s="425"/>
      <c r="SXK57" s="140"/>
      <c r="SXL57" s="140"/>
      <c r="SXM57" s="144"/>
      <c r="SXN57" s="141"/>
      <c r="SXO57" s="140"/>
      <c r="SXP57" s="425"/>
      <c r="SXQ57" s="425"/>
      <c r="SXR57" s="425"/>
      <c r="SXS57" s="140"/>
      <c r="SXT57" s="140"/>
      <c r="SXU57" s="144"/>
      <c r="SXV57" s="141"/>
      <c r="SXW57" s="140"/>
      <c r="SXX57" s="425"/>
      <c r="SXY57" s="425"/>
      <c r="SXZ57" s="425"/>
      <c r="SYA57" s="140"/>
      <c r="SYB57" s="140"/>
      <c r="SYC57" s="144"/>
      <c r="SYD57" s="141"/>
      <c r="SYE57" s="140"/>
      <c r="SYF57" s="425"/>
      <c r="SYG57" s="425"/>
      <c r="SYH57" s="425"/>
      <c r="SYI57" s="140"/>
      <c r="SYJ57" s="140"/>
      <c r="SYK57" s="144"/>
      <c r="SYL57" s="141"/>
      <c r="SYM57" s="140"/>
      <c r="SYN57" s="425"/>
      <c r="SYO57" s="425"/>
      <c r="SYP57" s="425"/>
      <c r="SYQ57" s="140"/>
      <c r="SYR57" s="140"/>
      <c r="SYS57" s="144"/>
      <c r="SYT57" s="141"/>
      <c r="SYU57" s="140"/>
      <c r="SYV57" s="425"/>
      <c r="SYW57" s="425"/>
      <c r="SYX57" s="425"/>
      <c r="SYY57" s="140"/>
      <c r="SYZ57" s="140"/>
      <c r="SZA57" s="144"/>
      <c r="SZB57" s="141"/>
      <c r="SZC57" s="140"/>
      <c r="SZD57" s="425"/>
      <c r="SZE57" s="425"/>
      <c r="SZF57" s="425"/>
      <c r="SZG57" s="140"/>
      <c r="SZH57" s="140"/>
      <c r="SZI57" s="144"/>
      <c r="SZJ57" s="141"/>
      <c r="SZK57" s="140"/>
      <c r="SZL57" s="425"/>
      <c r="SZM57" s="425"/>
      <c r="SZN57" s="425"/>
      <c r="SZO57" s="140"/>
      <c r="SZP57" s="140"/>
      <c r="SZQ57" s="144"/>
      <c r="SZR57" s="141"/>
      <c r="SZS57" s="140"/>
      <c r="SZT57" s="425"/>
      <c r="SZU57" s="425"/>
      <c r="SZV57" s="425"/>
      <c r="SZW57" s="140"/>
      <c r="SZX57" s="140"/>
      <c r="SZY57" s="144"/>
      <c r="SZZ57" s="141"/>
      <c r="TAA57" s="140"/>
      <c r="TAB57" s="425"/>
      <c r="TAC57" s="425"/>
      <c r="TAD57" s="425"/>
      <c r="TAE57" s="140"/>
      <c r="TAF57" s="140"/>
      <c r="TAG57" s="144"/>
      <c r="TAH57" s="141"/>
      <c r="TAI57" s="140"/>
      <c r="TAJ57" s="425"/>
      <c r="TAK57" s="425"/>
      <c r="TAL57" s="425"/>
      <c r="TAM57" s="140"/>
      <c r="TAN57" s="140"/>
      <c r="TAO57" s="144"/>
      <c r="TAP57" s="141"/>
      <c r="TAQ57" s="140"/>
      <c r="TAR57" s="425"/>
      <c r="TAS57" s="425"/>
      <c r="TAT57" s="425"/>
      <c r="TAU57" s="140"/>
      <c r="TAV57" s="140"/>
      <c r="TAW57" s="144"/>
      <c r="TAX57" s="141"/>
      <c r="TAY57" s="140"/>
      <c r="TAZ57" s="425"/>
      <c r="TBA57" s="425"/>
      <c r="TBB57" s="425"/>
      <c r="TBC57" s="140"/>
      <c r="TBD57" s="140"/>
      <c r="TBE57" s="144"/>
      <c r="TBF57" s="141"/>
      <c r="TBG57" s="140"/>
      <c r="TBH57" s="425"/>
      <c r="TBI57" s="425"/>
      <c r="TBJ57" s="425"/>
      <c r="TBK57" s="140"/>
      <c r="TBL57" s="140"/>
      <c r="TBM57" s="144"/>
      <c r="TBN57" s="141"/>
      <c r="TBO57" s="140"/>
      <c r="TBP57" s="425"/>
      <c r="TBQ57" s="425"/>
      <c r="TBR57" s="425"/>
      <c r="TBS57" s="140"/>
      <c r="TBT57" s="140"/>
      <c r="TBU57" s="144"/>
      <c r="TBV57" s="141"/>
      <c r="TBW57" s="140"/>
      <c r="TBX57" s="425"/>
      <c r="TBY57" s="425"/>
      <c r="TBZ57" s="425"/>
      <c r="TCA57" s="140"/>
      <c r="TCB57" s="140"/>
      <c r="TCC57" s="144"/>
      <c r="TCD57" s="141"/>
      <c r="TCE57" s="140"/>
      <c r="TCF57" s="425"/>
      <c r="TCG57" s="425"/>
      <c r="TCH57" s="425"/>
      <c r="TCI57" s="140"/>
      <c r="TCJ57" s="140"/>
      <c r="TCK57" s="144"/>
      <c r="TCL57" s="141"/>
      <c r="TCM57" s="140"/>
      <c r="TCN57" s="425"/>
      <c r="TCO57" s="425"/>
      <c r="TCP57" s="425"/>
      <c r="TCQ57" s="140"/>
      <c r="TCR57" s="140"/>
      <c r="TCS57" s="144"/>
      <c r="TCT57" s="141"/>
      <c r="TCU57" s="140"/>
      <c r="TCV57" s="425"/>
      <c r="TCW57" s="425"/>
      <c r="TCX57" s="425"/>
      <c r="TCY57" s="140"/>
      <c r="TCZ57" s="140"/>
      <c r="TDA57" s="144"/>
      <c r="TDB57" s="141"/>
      <c r="TDC57" s="140"/>
      <c r="TDD57" s="425"/>
      <c r="TDE57" s="425"/>
      <c r="TDF57" s="425"/>
      <c r="TDG57" s="140"/>
      <c r="TDH57" s="140"/>
      <c r="TDI57" s="144"/>
      <c r="TDJ57" s="141"/>
      <c r="TDK57" s="140"/>
      <c r="TDL57" s="425"/>
      <c r="TDM57" s="425"/>
      <c r="TDN57" s="425"/>
      <c r="TDO57" s="140"/>
      <c r="TDP57" s="140"/>
      <c r="TDQ57" s="144"/>
      <c r="TDR57" s="141"/>
      <c r="TDS57" s="140"/>
      <c r="TDT57" s="425"/>
      <c r="TDU57" s="425"/>
      <c r="TDV57" s="425"/>
      <c r="TDW57" s="140"/>
      <c r="TDX57" s="140"/>
      <c r="TDY57" s="144"/>
      <c r="TDZ57" s="141"/>
      <c r="TEA57" s="140"/>
      <c r="TEB57" s="425"/>
      <c r="TEC57" s="425"/>
      <c r="TED57" s="425"/>
      <c r="TEE57" s="140"/>
      <c r="TEF57" s="140"/>
      <c r="TEG57" s="144"/>
      <c r="TEH57" s="141"/>
      <c r="TEI57" s="140"/>
      <c r="TEJ57" s="425"/>
      <c r="TEK57" s="425"/>
      <c r="TEL57" s="425"/>
      <c r="TEM57" s="140"/>
      <c r="TEN57" s="140"/>
      <c r="TEO57" s="144"/>
      <c r="TEP57" s="141"/>
      <c r="TEQ57" s="140"/>
      <c r="TER57" s="425"/>
      <c r="TES57" s="425"/>
      <c r="TET57" s="425"/>
      <c r="TEU57" s="140"/>
      <c r="TEV57" s="140"/>
      <c r="TEW57" s="144"/>
      <c r="TEX57" s="141"/>
      <c r="TEY57" s="140"/>
      <c r="TEZ57" s="425"/>
      <c r="TFA57" s="425"/>
      <c r="TFB57" s="425"/>
      <c r="TFC57" s="140"/>
      <c r="TFD57" s="140"/>
      <c r="TFE57" s="144"/>
      <c r="TFF57" s="141"/>
      <c r="TFG57" s="140"/>
      <c r="TFH57" s="425"/>
      <c r="TFI57" s="425"/>
      <c r="TFJ57" s="425"/>
      <c r="TFK57" s="140"/>
      <c r="TFL57" s="140"/>
      <c r="TFM57" s="144"/>
      <c r="TFN57" s="141"/>
      <c r="TFO57" s="140"/>
      <c r="TFP57" s="425"/>
      <c r="TFQ57" s="425"/>
      <c r="TFR57" s="425"/>
      <c r="TFS57" s="140"/>
      <c r="TFT57" s="140"/>
      <c r="TFU57" s="144"/>
      <c r="TFV57" s="141"/>
      <c r="TFW57" s="140"/>
      <c r="TFX57" s="425"/>
      <c r="TFY57" s="425"/>
      <c r="TFZ57" s="425"/>
      <c r="TGA57" s="140"/>
      <c r="TGB57" s="140"/>
      <c r="TGC57" s="144"/>
      <c r="TGD57" s="141"/>
      <c r="TGE57" s="140"/>
      <c r="TGF57" s="425"/>
      <c r="TGG57" s="425"/>
      <c r="TGH57" s="425"/>
      <c r="TGI57" s="140"/>
      <c r="TGJ57" s="140"/>
      <c r="TGK57" s="144"/>
      <c r="TGL57" s="141"/>
      <c r="TGM57" s="140"/>
      <c r="TGN57" s="425"/>
      <c r="TGO57" s="425"/>
      <c r="TGP57" s="425"/>
      <c r="TGQ57" s="140"/>
      <c r="TGR57" s="140"/>
      <c r="TGS57" s="144"/>
      <c r="TGT57" s="141"/>
      <c r="TGU57" s="140"/>
      <c r="TGV57" s="425"/>
      <c r="TGW57" s="425"/>
      <c r="TGX57" s="425"/>
      <c r="TGY57" s="140"/>
      <c r="TGZ57" s="140"/>
      <c r="THA57" s="144"/>
      <c r="THB57" s="141"/>
      <c r="THC57" s="140"/>
      <c r="THD57" s="425"/>
      <c r="THE57" s="425"/>
      <c r="THF57" s="425"/>
      <c r="THG57" s="140"/>
      <c r="THH57" s="140"/>
      <c r="THI57" s="144"/>
      <c r="THJ57" s="141"/>
      <c r="THK57" s="140"/>
      <c r="THL57" s="425"/>
      <c r="THM57" s="425"/>
      <c r="THN57" s="425"/>
      <c r="THO57" s="140"/>
      <c r="THP57" s="140"/>
      <c r="THQ57" s="144"/>
      <c r="THR57" s="141"/>
      <c r="THS57" s="140"/>
      <c r="THT57" s="425"/>
      <c r="THU57" s="425"/>
      <c r="THV57" s="425"/>
      <c r="THW57" s="140"/>
      <c r="THX57" s="140"/>
      <c r="THY57" s="144"/>
      <c r="THZ57" s="141"/>
      <c r="TIA57" s="140"/>
      <c r="TIB57" s="425"/>
      <c r="TIC57" s="425"/>
      <c r="TID57" s="425"/>
      <c r="TIE57" s="140"/>
      <c r="TIF57" s="140"/>
      <c r="TIG57" s="144"/>
      <c r="TIH57" s="141"/>
      <c r="TII57" s="140"/>
      <c r="TIJ57" s="425"/>
      <c r="TIK57" s="425"/>
      <c r="TIL57" s="425"/>
      <c r="TIM57" s="140"/>
      <c r="TIN57" s="140"/>
      <c r="TIO57" s="144"/>
      <c r="TIP57" s="141"/>
      <c r="TIQ57" s="140"/>
      <c r="TIR57" s="425"/>
      <c r="TIS57" s="425"/>
      <c r="TIT57" s="425"/>
      <c r="TIU57" s="140"/>
      <c r="TIV57" s="140"/>
      <c r="TIW57" s="144"/>
      <c r="TIX57" s="141"/>
      <c r="TIY57" s="140"/>
      <c r="TIZ57" s="425"/>
      <c r="TJA57" s="425"/>
      <c r="TJB57" s="425"/>
      <c r="TJC57" s="140"/>
      <c r="TJD57" s="140"/>
      <c r="TJE57" s="144"/>
      <c r="TJF57" s="141"/>
      <c r="TJG57" s="140"/>
      <c r="TJH57" s="425"/>
      <c r="TJI57" s="425"/>
      <c r="TJJ57" s="425"/>
      <c r="TJK57" s="140"/>
      <c r="TJL57" s="140"/>
      <c r="TJM57" s="144"/>
      <c r="TJN57" s="141"/>
      <c r="TJO57" s="140"/>
      <c r="TJP57" s="425"/>
      <c r="TJQ57" s="425"/>
      <c r="TJR57" s="425"/>
      <c r="TJS57" s="140"/>
      <c r="TJT57" s="140"/>
      <c r="TJU57" s="144"/>
      <c r="TJV57" s="141"/>
      <c r="TJW57" s="140"/>
      <c r="TJX57" s="425"/>
      <c r="TJY57" s="425"/>
      <c r="TJZ57" s="425"/>
      <c r="TKA57" s="140"/>
      <c r="TKB57" s="140"/>
      <c r="TKC57" s="144"/>
      <c r="TKD57" s="141"/>
      <c r="TKE57" s="140"/>
      <c r="TKF57" s="425"/>
      <c r="TKG57" s="425"/>
      <c r="TKH57" s="425"/>
      <c r="TKI57" s="140"/>
      <c r="TKJ57" s="140"/>
      <c r="TKK57" s="144"/>
      <c r="TKL57" s="141"/>
      <c r="TKM57" s="140"/>
      <c r="TKN57" s="425"/>
      <c r="TKO57" s="425"/>
      <c r="TKP57" s="425"/>
      <c r="TKQ57" s="140"/>
      <c r="TKR57" s="140"/>
      <c r="TKS57" s="144"/>
      <c r="TKT57" s="141"/>
      <c r="TKU57" s="140"/>
      <c r="TKV57" s="425"/>
      <c r="TKW57" s="425"/>
      <c r="TKX57" s="425"/>
      <c r="TKY57" s="140"/>
      <c r="TKZ57" s="140"/>
      <c r="TLA57" s="144"/>
      <c r="TLB57" s="141"/>
      <c r="TLC57" s="140"/>
      <c r="TLD57" s="425"/>
      <c r="TLE57" s="425"/>
      <c r="TLF57" s="425"/>
      <c r="TLG57" s="140"/>
      <c r="TLH57" s="140"/>
      <c r="TLI57" s="144"/>
      <c r="TLJ57" s="141"/>
      <c r="TLK57" s="140"/>
      <c r="TLL57" s="425"/>
      <c r="TLM57" s="425"/>
      <c r="TLN57" s="425"/>
      <c r="TLO57" s="140"/>
      <c r="TLP57" s="140"/>
      <c r="TLQ57" s="144"/>
      <c r="TLR57" s="141"/>
      <c r="TLS57" s="140"/>
      <c r="TLT57" s="425"/>
      <c r="TLU57" s="425"/>
      <c r="TLV57" s="425"/>
      <c r="TLW57" s="140"/>
      <c r="TLX57" s="140"/>
      <c r="TLY57" s="144"/>
      <c r="TLZ57" s="141"/>
      <c r="TMA57" s="140"/>
      <c r="TMB57" s="425"/>
      <c r="TMC57" s="425"/>
      <c r="TMD57" s="425"/>
      <c r="TME57" s="140"/>
      <c r="TMF57" s="140"/>
      <c r="TMG57" s="144"/>
      <c r="TMH57" s="141"/>
      <c r="TMI57" s="140"/>
      <c r="TMJ57" s="425"/>
      <c r="TMK57" s="425"/>
      <c r="TML57" s="425"/>
      <c r="TMM57" s="140"/>
      <c r="TMN57" s="140"/>
      <c r="TMO57" s="144"/>
      <c r="TMP57" s="141"/>
      <c r="TMQ57" s="140"/>
      <c r="TMR57" s="425"/>
      <c r="TMS57" s="425"/>
      <c r="TMT57" s="425"/>
      <c r="TMU57" s="140"/>
      <c r="TMV57" s="140"/>
      <c r="TMW57" s="144"/>
      <c r="TMX57" s="141"/>
      <c r="TMY57" s="140"/>
      <c r="TMZ57" s="425"/>
      <c r="TNA57" s="425"/>
      <c r="TNB57" s="425"/>
      <c r="TNC57" s="140"/>
      <c r="TND57" s="140"/>
      <c r="TNE57" s="144"/>
      <c r="TNF57" s="141"/>
      <c r="TNG57" s="140"/>
      <c r="TNH57" s="425"/>
      <c r="TNI57" s="425"/>
      <c r="TNJ57" s="425"/>
      <c r="TNK57" s="140"/>
      <c r="TNL57" s="140"/>
      <c r="TNM57" s="144"/>
      <c r="TNN57" s="141"/>
      <c r="TNO57" s="140"/>
      <c r="TNP57" s="425"/>
      <c r="TNQ57" s="425"/>
      <c r="TNR57" s="425"/>
      <c r="TNS57" s="140"/>
      <c r="TNT57" s="140"/>
      <c r="TNU57" s="144"/>
      <c r="TNV57" s="141"/>
      <c r="TNW57" s="140"/>
      <c r="TNX57" s="425"/>
      <c r="TNY57" s="425"/>
      <c r="TNZ57" s="425"/>
      <c r="TOA57" s="140"/>
      <c r="TOB57" s="140"/>
      <c r="TOC57" s="144"/>
      <c r="TOD57" s="141"/>
      <c r="TOE57" s="140"/>
      <c r="TOF57" s="425"/>
      <c r="TOG57" s="425"/>
      <c r="TOH57" s="425"/>
      <c r="TOI57" s="140"/>
      <c r="TOJ57" s="140"/>
      <c r="TOK57" s="144"/>
      <c r="TOL57" s="141"/>
      <c r="TOM57" s="140"/>
      <c r="TON57" s="425"/>
      <c r="TOO57" s="425"/>
      <c r="TOP57" s="425"/>
      <c r="TOQ57" s="140"/>
      <c r="TOR57" s="140"/>
      <c r="TOS57" s="144"/>
      <c r="TOT57" s="141"/>
      <c r="TOU57" s="140"/>
      <c r="TOV57" s="425"/>
      <c r="TOW57" s="425"/>
      <c r="TOX57" s="425"/>
      <c r="TOY57" s="140"/>
      <c r="TOZ57" s="140"/>
      <c r="TPA57" s="144"/>
      <c r="TPB57" s="141"/>
      <c r="TPC57" s="140"/>
      <c r="TPD57" s="425"/>
      <c r="TPE57" s="425"/>
      <c r="TPF57" s="425"/>
      <c r="TPG57" s="140"/>
      <c r="TPH57" s="140"/>
      <c r="TPI57" s="144"/>
      <c r="TPJ57" s="141"/>
      <c r="TPK57" s="140"/>
      <c r="TPL57" s="425"/>
      <c r="TPM57" s="425"/>
      <c r="TPN57" s="425"/>
      <c r="TPO57" s="140"/>
      <c r="TPP57" s="140"/>
      <c r="TPQ57" s="144"/>
      <c r="TPR57" s="141"/>
      <c r="TPS57" s="140"/>
      <c r="TPT57" s="425"/>
      <c r="TPU57" s="425"/>
      <c r="TPV57" s="425"/>
      <c r="TPW57" s="140"/>
      <c r="TPX57" s="140"/>
      <c r="TPY57" s="144"/>
      <c r="TPZ57" s="141"/>
      <c r="TQA57" s="140"/>
      <c r="TQB57" s="425"/>
      <c r="TQC57" s="425"/>
      <c r="TQD57" s="425"/>
      <c r="TQE57" s="140"/>
      <c r="TQF57" s="140"/>
      <c r="TQG57" s="144"/>
      <c r="TQH57" s="141"/>
      <c r="TQI57" s="140"/>
      <c r="TQJ57" s="425"/>
      <c r="TQK57" s="425"/>
      <c r="TQL57" s="425"/>
      <c r="TQM57" s="140"/>
      <c r="TQN57" s="140"/>
      <c r="TQO57" s="144"/>
      <c r="TQP57" s="141"/>
      <c r="TQQ57" s="140"/>
      <c r="TQR57" s="425"/>
      <c r="TQS57" s="425"/>
      <c r="TQT57" s="425"/>
      <c r="TQU57" s="140"/>
      <c r="TQV57" s="140"/>
      <c r="TQW57" s="144"/>
      <c r="TQX57" s="141"/>
      <c r="TQY57" s="140"/>
      <c r="TQZ57" s="425"/>
      <c r="TRA57" s="425"/>
      <c r="TRB57" s="425"/>
      <c r="TRC57" s="140"/>
      <c r="TRD57" s="140"/>
      <c r="TRE57" s="144"/>
      <c r="TRF57" s="141"/>
      <c r="TRG57" s="140"/>
      <c r="TRH57" s="425"/>
      <c r="TRI57" s="425"/>
      <c r="TRJ57" s="425"/>
      <c r="TRK57" s="140"/>
      <c r="TRL57" s="140"/>
      <c r="TRM57" s="144"/>
      <c r="TRN57" s="141"/>
      <c r="TRO57" s="140"/>
      <c r="TRP57" s="425"/>
      <c r="TRQ57" s="425"/>
      <c r="TRR57" s="425"/>
      <c r="TRS57" s="140"/>
      <c r="TRT57" s="140"/>
      <c r="TRU57" s="144"/>
      <c r="TRV57" s="141"/>
      <c r="TRW57" s="140"/>
      <c r="TRX57" s="425"/>
      <c r="TRY57" s="425"/>
      <c r="TRZ57" s="425"/>
      <c r="TSA57" s="140"/>
      <c r="TSB57" s="140"/>
      <c r="TSC57" s="144"/>
      <c r="TSD57" s="141"/>
      <c r="TSE57" s="140"/>
      <c r="TSF57" s="425"/>
      <c r="TSG57" s="425"/>
      <c r="TSH57" s="425"/>
      <c r="TSI57" s="140"/>
      <c r="TSJ57" s="140"/>
      <c r="TSK57" s="144"/>
      <c r="TSL57" s="141"/>
      <c r="TSM57" s="140"/>
      <c r="TSN57" s="425"/>
      <c r="TSO57" s="425"/>
      <c r="TSP57" s="425"/>
      <c r="TSQ57" s="140"/>
      <c r="TSR57" s="140"/>
      <c r="TSS57" s="144"/>
      <c r="TST57" s="141"/>
      <c r="TSU57" s="140"/>
      <c r="TSV57" s="425"/>
      <c r="TSW57" s="425"/>
      <c r="TSX57" s="425"/>
      <c r="TSY57" s="140"/>
      <c r="TSZ57" s="140"/>
      <c r="TTA57" s="144"/>
      <c r="TTB57" s="141"/>
      <c r="TTC57" s="140"/>
      <c r="TTD57" s="425"/>
      <c r="TTE57" s="425"/>
      <c r="TTF57" s="425"/>
      <c r="TTG57" s="140"/>
      <c r="TTH57" s="140"/>
      <c r="TTI57" s="144"/>
      <c r="TTJ57" s="141"/>
      <c r="TTK57" s="140"/>
      <c r="TTL57" s="425"/>
      <c r="TTM57" s="425"/>
      <c r="TTN57" s="425"/>
      <c r="TTO57" s="140"/>
      <c r="TTP57" s="140"/>
      <c r="TTQ57" s="144"/>
      <c r="TTR57" s="141"/>
      <c r="TTS57" s="140"/>
      <c r="TTT57" s="425"/>
      <c r="TTU57" s="425"/>
      <c r="TTV57" s="425"/>
      <c r="TTW57" s="140"/>
      <c r="TTX57" s="140"/>
      <c r="TTY57" s="144"/>
      <c r="TTZ57" s="141"/>
      <c r="TUA57" s="140"/>
      <c r="TUB57" s="425"/>
      <c r="TUC57" s="425"/>
      <c r="TUD57" s="425"/>
      <c r="TUE57" s="140"/>
      <c r="TUF57" s="140"/>
      <c r="TUG57" s="144"/>
      <c r="TUH57" s="141"/>
      <c r="TUI57" s="140"/>
      <c r="TUJ57" s="425"/>
      <c r="TUK57" s="425"/>
      <c r="TUL57" s="425"/>
      <c r="TUM57" s="140"/>
      <c r="TUN57" s="140"/>
      <c r="TUO57" s="144"/>
      <c r="TUP57" s="141"/>
      <c r="TUQ57" s="140"/>
      <c r="TUR57" s="425"/>
      <c r="TUS57" s="425"/>
      <c r="TUT57" s="425"/>
      <c r="TUU57" s="140"/>
      <c r="TUV57" s="140"/>
      <c r="TUW57" s="144"/>
      <c r="TUX57" s="141"/>
      <c r="TUY57" s="140"/>
      <c r="TUZ57" s="425"/>
      <c r="TVA57" s="425"/>
      <c r="TVB57" s="425"/>
      <c r="TVC57" s="140"/>
      <c r="TVD57" s="140"/>
      <c r="TVE57" s="144"/>
      <c r="TVF57" s="141"/>
      <c r="TVG57" s="140"/>
      <c r="TVH57" s="425"/>
      <c r="TVI57" s="425"/>
      <c r="TVJ57" s="425"/>
      <c r="TVK57" s="140"/>
      <c r="TVL57" s="140"/>
      <c r="TVM57" s="144"/>
      <c r="TVN57" s="141"/>
      <c r="TVO57" s="140"/>
      <c r="TVP57" s="425"/>
      <c r="TVQ57" s="425"/>
      <c r="TVR57" s="425"/>
      <c r="TVS57" s="140"/>
      <c r="TVT57" s="140"/>
      <c r="TVU57" s="144"/>
      <c r="TVV57" s="141"/>
      <c r="TVW57" s="140"/>
      <c r="TVX57" s="425"/>
      <c r="TVY57" s="425"/>
      <c r="TVZ57" s="425"/>
      <c r="TWA57" s="140"/>
      <c r="TWB57" s="140"/>
      <c r="TWC57" s="144"/>
      <c r="TWD57" s="141"/>
      <c r="TWE57" s="140"/>
      <c r="TWF57" s="425"/>
      <c r="TWG57" s="425"/>
      <c r="TWH57" s="425"/>
      <c r="TWI57" s="140"/>
      <c r="TWJ57" s="140"/>
      <c r="TWK57" s="144"/>
      <c r="TWL57" s="141"/>
      <c r="TWM57" s="140"/>
      <c r="TWN57" s="425"/>
      <c r="TWO57" s="425"/>
      <c r="TWP57" s="425"/>
      <c r="TWQ57" s="140"/>
      <c r="TWR57" s="140"/>
      <c r="TWS57" s="144"/>
      <c r="TWT57" s="141"/>
      <c r="TWU57" s="140"/>
      <c r="TWV57" s="425"/>
      <c r="TWW57" s="425"/>
      <c r="TWX57" s="425"/>
      <c r="TWY57" s="140"/>
      <c r="TWZ57" s="140"/>
      <c r="TXA57" s="144"/>
      <c r="TXB57" s="141"/>
      <c r="TXC57" s="140"/>
      <c r="TXD57" s="425"/>
      <c r="TXE57" s="425"/>
      <c r="TXF57" s="425"/>
      <c r="TXG57" s="140"/>
      <c r="TXH57" s="140"/>
      <c r="TXI57" s="144"/>
      <c r="TXJ57" s="141"/>
      <c r="TXK57" s="140"/>
      <c r="TXL57" s="425"/>
      <c r="TXM57" s="425"/>
      <c r="TXN57" s="425"/>
      <c r="TXO57" s="140"/>
      <c r="TXP57" s="140"/>
      <c r="TXQ57" s="144"/>
      <c r="TXR57" s="141"/>
      <c r="TXS57" s="140"/>
      <c r="TXT57" s="425"/>
      <c r="TXU57" s="425"/>
      <c r="TXV57" s="425"/>
      <c r="TXW57" s="140"/>
      <c r="TXX57" s="140"/>
      <c r="TXY57" s="144"/>
      <c r="TXZ57" s="141"/>
      <c r="TYA57" s="140"/>
      <c r="TYB57" s="425"/>
      <c r="TYC57" s="425"/>
      <c r="TYD57" s="425"/>
      <c r="TYE57" s="140"/>
      <c r="TYF57" s="140"/>
      <c r="TYG57" s="144"/>
      <c r="TYH57" s="141"/>
      <c r="TYI57" s="140"/>
      <c r="TYJ57" s="425"/>
      <c r="TYK57" s="425"/>
      <c r="TYL57" s="425"/>
      <c r="TYM57" s="140"/>
      <c r="TYN57" s="140"/>
      <c r="TYO57" s="144"/>
      <c r="TYP57" s="141"/>
      <c r="TYQ57" s="140"/>
      <c r="TYR57" s="425"/>
      <c r="TYS57" s="425"/>
      <c r="TYT57" s="425"/>
      <c r="TYU57" s="140"/>
      <c r="TYV57" s="140"/>
      <c r="TYW57" s="144"/>
      <c r="TYX57" s="141"/>
      <c r="TYY57" s="140"/>
      <c r="TYZ57" s="425"/>
      <c r="TZA57" s="425"/>
      <c r="TZB57" s="425"/>
      <c r="TZC57" s="140"/>
      <c r="TZD57" s="140"/>
      <c r="TZE57" s="144"/>
      <c r="TZF57" s="141"/>
      <c r="TZG57" s="140"/>
      <c r="TZH57" s="425"/>
      <c r="TZI57" s="425"/>
      <c r="TZJ57" s="425"/>
      <c r="TZK57" s="140"/>
      <c r="TZL57" s="140"/>
      <c r="TZM57" s="144"/>
      <c r="TZN57" s="141"/>
      <c r="TZO57" s="140"/>
      <c r="TZP57" s="425"/>
      <c r="TZQ57" s="425"/>
      <c r="TZR57" s="425"/>
      <c r="TZS57" s="140"/>
      <c r="TZT57" s="140"/>
      <c r="TZU57" s="144"/>
      <c r="TZV57" s="141"/>
      <c r="TZW57" s="140"/>
      <c r="TZX57" s="425"/>
      <c r="TZY57" s="425"/>
      <c r="TZZ57" s="425"/>
      <c r="UAA57" s="140"/>
      <c r="UAB57" s="140"/>
      <c r="UAC57" s="144"/>
      <c r="UAD57" s="141"/>
      <c r="UAE57" s="140"/>
      <c r="UAF57" s="425"/>
      <c r="UAG57" s="425"/>
      <c r="UAH57" s="425"/>
      <c r="UAI57" s="140"/>
      <c r="UAJ57" s="140"/>
      <c r="UAK57" s="144"/>
      <c r="UAL57" s="141"/>
      <c r="UAM57" s="140"/>
      <c r="UAN57" s="425"/>
      <c r="UAO57" s="425"/>
      <c r="UAP57" s="425"/>
      <c r="UAQ57" s="140"/>
      <c r="UAR57" s="140"/>
      <c r="UAS57" s="144"/>
      <c r="UAT57" s="141"/>
      <c r="UAU57" s="140"/>
      <c r="UAV57" s="425"/>
      <c r="UAW57" s="425"/>
      <c r="UAX57" s="425"/>
      <c r="UAY57" s="140"/>
      <c r="UAZ57" s="140"/>
      <c r="UBA57" s="144"/>
      <c r="UBB57" s="141"/>
      <c r="UBC57" s="140"/>
      <c r="UBD57" s="425"/>
      <c r="UBE57" s="425"/>
      <c r="UBF57" s="425"/>
      <c r="UBG57" s="140"/>
      <c r="UBH57" s="140"/>
      <c r="UBI57" s="144"/>
      <c r="UBJ57" s="141"/>
      <c r="UBK57" s="140"/>
      <c r="UBL57" s="425"/>
      <c r="UBM57" s="425"/>
      <c r="UBN57" s="425"/>
      <c r="UBO57" s="140"/>
      <c r="UBP57" s="140"/>
      <c r="UBQ57" s="144"/>
      <c r="UBR57" s="141"/>
      <c r="UBS57" s="140"/>
      <c r="UBT57" s="425"/>
      <c r="UBU57" s="425"/>
      <c r="UBV57" s="425"/>
      <c r="UBW57" s="140"/>
      <c r="UBX57" s="140"/>
      <c r="UBY57" s="144"/>
      <c r="UBZ57" s="141"/>
      <c r="UCA57" s="140"/>
      <c r="UCB57" s="425"/>
      <c r="UCC57" s="425"/>
      <c r="UCD57" s="425"/>
      <c r="UCE57" s="140"/>
      <c r="UCF57" s="140"/>
      <c r="UCG57" s="144"/>
      <c r="UCH57" s="141"/>
      <c r="UCI57" s="140"/>
      <c r="UCJ57" s="425"/>
      <c r="UCK57" s="425"/>
      <c r="UCL57" s="425"/>
      <c r="UCM57" s="140"/>
      <c r="UCN57" s="140"/>
      <c r="UCO57" s="144"/>
      <c r="UCP57" s="141"/>
      <c r="UCQ57" s="140"/>
      <c r="UCR57" s="425"/>
      <c r="UCS57" s="425"/>
      <c r="UCT57" s="425"/>
      <c r="UCU57" s="140"/>
      <c r="UCV57" s="140"/>
      <c r="UCW57" s="144"/>
      <c r="UCX57" s="141"/>
      <c r="UCY57" s="140"/>
      <c r="UCZ57" s="425"/>
      <c r="UDA57" s="425"/>
      <c r="UDB57" s="425"/>
      <c r="UDC57" s="140"/>
      <c r="UDD57" s="140"/>
      <c r="UDE57" s="144"/>
      <c r="UDF57" s="141"/>
      <c r="UDG57" s="140"/>
      <c r="UDH57" s="425"/>
      <c r="UDI57" s="425"/>
      <c r="UDJ57" s="425"/>
      <c r="UDK57" s="140"/>
      <c r="UDL57" s="140"/>
      <c r="UDM57" s="144"/>
      <c r="UDN57" s="141"/>
      <c r="UDO57" s="140"/>
      <c r="UDP57" s="425"/>
      <c r="UDQ57" s="425"/>
      <c r="UDR57" s="425"/>
      <c r="UDS57" s="140"/>
      <c r="UDT57" s="140"/>
      <c r="UDU57" s="144"/>
      <c r="UDV57" s="141"/>
      <c r="UDW57" s="140"/>
      <c r="UDX57" s="425"/>
      <c r="UDY57" s="425"/>
      <c r="UDZ57" s="425"/>
      <c r="UEA57" s="140"/>
      <c r="UEB57" s="140"/>
      <c r="UEC57" s="144"/>
      <c r="UED57" s="141"/>
      <c r="UEE57" s="140"/>
      <c r="UEF57" s="425"/>
      <c r="UEG57" s="425"/>
      <c r="UEH57" s="425"/>
      <c r="UEI57" s="140"/>
      <c r="UEJ57" s="140"/>
      <c r="UEK57" s="144"/>
      <c r="UEL57" s="141"/>
      <c r="UEM57" s="140"/>
      <c r="UEN57" s="425"/>
      <c r="UEO57" s="425"/>
      <c r="UEP57" s="425"/>
      <c r="UEQ57" s="140"/>
      <c r="UER57" s="140"/>
      <c r="UES57" s="144"/>
      <c r="UET57" s="141"/>
      <c r="UEU57" s="140"/>
      <c r="UEV57" s="425"/>
      <c r="UEW57" s="425"/>
      <c r="UEX57" s="425"/>
      <c r="UEY57" s="140"/>
      <c r="UEZ57" s="140"/>
      <c r="UFA57" s="144"/>
      <c r="UFB57" s="141"/>
      <c r="UFC57" s="140"/>
      <c r="UFD57" s="425"/>
      <c r="UFE57" s="425"/>
      <c r="UFF57" s="425"/>
      <c r="UFG57" s="140"/>
      <c r="UFH57" s="140"/>
      <c r="UFI57" s="144"/>
      <c r="UFJ57" s="141"/>
      <c r="UFK57" s="140"/>
      <c r="UFL57" s="425"/>
      <c r="UFM57" s="425"/>
      <c r="UFN57" s="425"/>
      <c r="UFO57" s="140"/>
      <c r="UFP57" s="140"/>
      <c r="UFQ57" s="144"/>
      <c r="UFR57" s="141"/>
      <c r="UFS57" s="140"/>
      <c r="UFT57" s="425"/>
      <c r="UFU57" s="425"/>
      <c r="UFV57" s="425"/>
      <c r="UFW57" s="140"/>
      <c r="UFX57" s="140"/>
      <c r="UFY57" s="144"/>
      <c r="UFZ57" s="141"/>
      <c r="UGA57" s="140"/>
      <c r="UGB57" s="425"/>
      <c r="UGC57" s="425"/>
      <c r="UGD57" s="425"/>
      <c r="UGE57" s="140"/>
      <c r="UGF57" s="140"/>
      <c r="UGG57" s="144"/>
      <c r="UGH57" s="141"/>
      <c r="UGI57" s="140"/>
      <c r="UGJ57" s="425"/>
      <c r="UGK57" s="425"/>
      <c r="UGL57" s="425"/>
      <c r="UGM57" s="140"/>
      <c r="UGN57" s="140"/>
      <c r="UGO57" s="144"/>
      <c r="UGP57" s="141"/>
      <c r="UGQ57" s="140"/>
      <c r="UGR57" s="425"/>
      <c r="UGS57" s="425"/>
      <c r="UGT57" s="425"/>
      <c r="UGU57" s="140"/>
      <c r="UGV57" s="140"/>
      <c r="UGW57" s="144"/>
      <c r="UGX57" s="141"/>
      <c r="UGY57" s="140"/>
      <c r="UGZ57" s="425"/>
      <c r="UHA57" s="425"/>
      <c r="UHB57" s="425"/>
      <c r="UHC57" s="140"/>
      <c r="UHD57" s="140"/>
      <c r="UHE57" s="144"/>
      <c r="UHF57" s="141"/>
      <c r="UHG57" s="140"/>
      <c r="UHH57" s="425"/>
      <c r="UHI57" s="425"/>
      <c r="UHJ57" s="425"/>
      <c r="UHK57" s="140"/>
      <c r="UHL57" s="140"/>
      <c r="UHM57" s="144"/>
      <c r="UHN57" s="141"/>
      <c r="UHO57" s="140"/>
      <c r="UHP57" s="425"/>
      <c r="UHQ57" s="425"/>
      <c r="UHR57" s="425"/>
      <c r="UHS57" s="140"/>
      <c r="UHT57" s="140"/>
      <c r="UHU57" s="144"/>
      <c r="UHV57" s="141"/>
      <c r="UHW57" s="140"/>
      <c r="UHX57" s="425"/>
      <c r="UHY57" s="425"/>
      <c r="UHZ57" s="425"/>
      <c r="UIA57" s="140"/>
      <c r="UIB57" s="140"/>
      <c r="UIC57" s="144"/>
      <c r="UID57" s="141"/>
      <c r="UIE57" s="140"/>
      <c r="UIF57" s="425"/>
      <c r="UIG57" s="425"/>
      <c r="UIH57" s="425"/>
      <c r="UII57" s="140"/>
      <c r="UIJ57" s="140"/>
      <c r="UIK57" s="144"/>
      <c r="UIL57" s="141"/>
      <c r="UIM57" s="140"/>
      <c r="UIN57" s="425"/>
      <c r="UIO57" s="425"/>
      <c r="UIP57" s="425"/>
      <c r="UIQ57" s="140"/>
      <c r="UIR57" s="140"/>
      <c r="UIS57" s="144"/>
      <c r="UIT57" s="141"/>
      <c r="UIU57" s="140"/>
      <c r="UIV57" s="425"/>
      <c r="UIW57" s="425"/>
      <c r="UIX57" s="425"/>
      <c r="UIY57" s="140"/>
      <c r="UIZ57" s="140"/>
      <c r="UJA57" s="144"/>
      <c r="UJB57" s="141"/>
      <c r="UJC57" s="140"/>
      <c r="UJD57" s="425"/>
      <c r="UJE57" s="425"/>
      <c r="UJF57" s="425"/>
      <c r="UJG57" s="140"/>
      <c r="UJH57" s="140"/>
      <c r="UJI57" s="144"/>
      <c r="UJJ57" s="141"/>
      <c r="UJK57" s="140"/>
      <c r="UJL57" s="425"/>
      <c r="UJM57" s="425"/>
      <c r="UJN57" s="425"/>
      <c r="UJO57" s="140"/>
      <c r="UJP57" s="140"/>
      <c r="UJQ57" s="144"/>
      <c r="UJR57" s="141"/>
      <c r="UJS57" s="140"/>
      <c r="UJT57" s="425"/>
      <c r="UJU57" s="425"/>
      <c r="UJV57" s="425"/>
      <c r="UJW57" s="140"/>
      <c r="UJX57" s="140"/>
      <c r="UJY57" s="144"/>
      <c r="UJZ57" s="141"/>
      <c r="UKA57" s="140"/>
      <c r="UKB57" s="425"/>
      <c r="UKC57" s="425"/>
      <c r="UKD57" s="425"/>
      <c r="UKE57" s="140"/>
      <c r="UKF57" s="140"/>
      <c r="UKG57" s="144"/>
      <c r="UKH57" s="141"/>
      <c r="UKI57" s="140"/>
      <c r="UKJ57" s="425"/>
      <c r="UKK57" s="425"/>
      <c r="UKL57" s="425"/>
      <c r="UKM57" s="140"/>
      <c r="UKN57" s="140"/>
      <c r="UKO57" s="144"/>
      <c r="UKP57" s="141"/>
      <c r="UKQ57" s="140"/>
      <c r="UKR57" s="425"/>
      <c r="UKS57" s="425"/>
      <c r="UKT57" s="425"/>
      <c r="UKU57" s="140"/>
      <c r="UKV57" s="140"/>
      <c r="UKW57" s="144"/>
      <c r="UKX57" s="141"/>
      <c r="UKY57" s="140"/>
      <c r="UKZ57" s="425"/>
      <c r="ULA57" s="425"/>
      <c r="ULB57" s="425"/>
      <c r="ULC57" s="140"/>
      <c r="ULD57" s="140"/>
      <c r="ULE57" s="144"/>
      <c r="ULF57" s="141"/>
      <c r="ULG57" s="140"/>
      <c r="ULH57" s="425"/>
      <c r="ULI57" s="425"/>
      <c r="ULJ57" s="425"/>
      <c r="ULK57" s="140"/>
      <c r="ULL57" s="140"/>
      <c r="ULM57" s="144"/>
      <c r="ULN57" s="141"/>
      <c r="ULO57" s="140"/>
      <c r="ULP57" s="425"/>
      <c r="ULQ57" s="425"/>
      <c r="ULR57" s="425"/>
      <c r="ULS57" s="140"/>
      <c r="ULT57" s="140"/>
      <c r="ULU57" s="144"/>
      <c r="ULV57" s="141"/>
      <c r="ULW57" s="140"/>
      <c r="ULX57" s="425"/>
      <c r="ULY57" s="425"/>
      <c r="ULZ57" s="425"/>
      <c r="UMA57" s="140"/>
      <c r="UMB57" s="140"/>
      <c r="UMC57" s="144"/>
      <c r="UMD57" s="141"/>
      <c r="UME57" s="140"/>
      <c r="UMF57" s="425"/>
      <c r="UMG57" s="425"/>
      <c r="UMH57" s="425"/>
      <c r="UMI57" s="140"/>
      <c r="UMJ57" s="140"/>
      <c r="UMK57" s="144"/>
      <c r="UML57" s="141"/>
      <c r="UMM57" s="140"/>
      <c r="UMN57" s="425"/>
      <c r="UMO57" s="425"/>
      <c r="UMP57" s="425"/>
      <c r="UMQ57" s="140"/>
      <c r="UMR57" s="140"/>
      <c r="UMS57" s="144"/>
      <c r="UMT57" s="141"/>
      <c r="UMU57" s="140"/>
      <c r="UMV57" s="425"/>
      <c r="UMW57" s="425"/>
      <c r="UMX57" s="425"/>
      <c r="UMY57" s="140"/>
      <c r="UMZ57" s="140"/>
      <c r="UNA57" s="144"/>
      <c r="UNB57" s="141"/>
      <c r="UNC57" s="140"/>
      <c r="UND57" s="425"/>
      <c r="UNE57" s="425"/>
      <c r="UNF57" s="425"/>
      <c r="UNG57" s="140"/>
      <c r="UNH57" s="140"/>
      <c r="UNI57" s="144"/>
      <c r="UNJ57" s="141"/>
      <c r="UNK57" s="140"/>
      <c r="UNL57" s="425"/>
      <c r="UNM57" s="425"/>
      <c r="UNN57" s="425"/>
      <c r="UNO57" s="140"/>
      <c r="UNP57" s="140"/>
      <c r="UNQ57" s="144"/>
      <c r="UNR57" s="141"/>
      <c r="UNS57" s="140"/>
      <c r="UNT57" s="425"/>
      <c r="UNU57" s="425"/>
      <c r="UNV57" s="425"/>
      <c r="UNW57" s="140"/>
      <c r="UNX57" s="140"/>
      <c r="UNY57" s="144"/>
      <c r="UNZ57" s="141"/>
      <c r="UOA57" s="140"/>
      <c r="UOB57" s="425"/>
      <c r="UOC57" s="425"/>
      <c r="UOD57" s="425"/>
      <c r="UOE57" s="140"/>
      <c r="UOF57" s="140"/>
      <c r="UOG57" s="144"/>
      <c r="UOH57" s="141"/>
      <c r="UOI57" s="140"/>
      <c r="UOJ57" s="425"/>
      <c r="UOK57" s="425"/>
      <c r="UOL57" s="425"/>
      <c r="UOM57" s="140"/>
      <c r="UON57" s="140"/>
      <c r="UOO57" s="144"/>
      <c r="UOP57" s="141"/>
      <c r="UOQ57" s="140"/>
      <c r="UOR57" s="425"/>
      <c r="UOS57" s="425"/>
      <c r="UOT57" s="425"/>
      <c r="UOU57" s="140"/>
      <c r="UOV57" s="140"/>
      <c r="UOW57" s="144"/>
      <c r="UOX57" s="141"/>
      <c r="UOY57" s="140"/>
      <c r="UOZ57" s="425"/>
      <c r="UPA57" s="425"/>
      <c r="UPB57" s="425"/>
      <c r="UPC57" s="140"/>
      <c r="UPD57" s="140"/>
      <c r="UPE57" s="144"/>
      <c r="UPF57" s="141"/>
      <c r="UPG57" s="140"/>
      <c r="UPH57" s="425"/>
      <c r="UPI57" s="425"/>
      <c r="UPJ57" s="425"/>
      <c r="UPK57" s="140"/>
      <c r="UPL57" s="140"/>
      <c r="UPM57" s="144"/>
      <c r="UPN57" s="141"/>
      <c r="UPO57" s="140"/>
      <c r="UPP57" s="425"/>
      <c r="UPQ57" s="425"/>
      <c r="UPR57" s="425"/>
      <c r="UPS57" s="140"/>
      <c r="UPT57" s="140"/>
      <c r="UPU57" s="144"/>
      <c r="UPV57" s="141"/>
      <c r="UPW57" s="140"/>
      <c r="UPX57" s="425"/>
      <c r="UPY57" s="425"/>
      <c r="UPZ57" s="425"/>
      <c r="UQA57" s="140"/>
      <c r="UQB57" s="140"/>
      <c r="UQC57" s="144"/>
      <c r="UQD57" s="141"/>
      <c r="UQE57" s="140"/>
      <c r="UQF57" s="425"/>
      <c r="UQG57" s="425"/>
      <c r="UQH57" s="425"/>
      <c r="UQI57" s="140"/>
      <c r="UQJ57" s="140"/>
      <c r="UQK57" s="144"/>
      <c r="UQL57" s="141"/>
      <c r="UQM57" s="140"/>
      <c r="UQN57" s="425"/>
      <c r="UQO57" s="425"/>
      <c r="UQP57" s="425"/>
      <c r="UQQ57" s="140"/>
      <c r="UQR57" s="140"/>
      <c r="UQS57" s="144"/>
      <c r="UQT57" s="141"/>
      <c r="UQU57" s="140"/>
      <c r="UQV57" s="425"/>
      <c r="UQW57" s="425"/>
      <c r="UQX57" s="425"/>
      <c r="UQY57" s="140"/>
      <c r="UQZ57" s="140"/>
      <c r="URA57" s="144"/>
      <c r="URB57" s="141"/>
      <c r="URC57" s="140"/>
      <c r="URD57" s="425"/>
      <c r="URE57" s="425"/>
      <c r="URF57" s="425"/>
      <c r="URG57" s="140"/>
      <c r="URH57" s="140"/>
      <c r="URI57" s="144"/>
      <c r="URJ57" s="141"/>
      <c r="URK57" s="140"/>
      <c r="URL57" s="425"/>
      <c r="URM57" s="425"/>
      <c r="URN57" s="425"/>
      <c r="URO57" s="140"/>
      <c r="URP57" s="140"/>
      <c r="URQ57" s="144"/>
      <c r="URR57" s="141"/>
      <c r="URS57" s="140"/>
      <c r="URT57" s="425"/>
      <c r="URU57" s="425"/>
      <c r="URV57" s="425"/>
      <c r="URW57" s="140"/>
      <c r="URX57" s="140"/>
      <c r="URY57" s="144"/>
      <c r="URZ57" s="141"/>
      <c r="USA57" s="140"/>
      <c r="USB57" s="425"/>
      <c r="USC57" s="425"/>
      <c r="USD57" s="425"/>
      <c r="USE57" s="140"/>
      <c r="USF57" s="140"/>
      <c r="USG57" s="144"/>
      <c r="USH57" s="141"/>
      <c r="USI57" s="140"/>
      <c r="USJ57" s="425"/>
      <c r="USK57" s="425"/>
      <c r="USL57" s="425"/>
      <c r="USM57" s="140"/>
      <c r="USN57" s="140"/>
      <c r="USO57" s="144"/>
      <c r="USP57" s="141"/>
      <c r="USQ57" s="140"/>
      <c r="USR57" s="425"/>
      <c r="USS57" s="425"/>
      <c r="UST57" s="425"/>
      <c r="USU57" s="140"/>
      <c r="USV57" s="140"/>
      <c r="USW57" s="144"/>
      <c r="USX57" s="141"/>
      <c r="USY57" s="140"/>
      <c r="USZ57" s="425"/>
      <c r="UTA57" s="425"/>
      <c r="UTB57" s="425"/>
      <c r="UTC57" s="140"/>
      <c r="UTD57" s="140"/>
      <c r="UTE57" s="144"/>
      <c r="UTF57" s="141"/>
      <c r="UTG57" s="140"/>
      <c r="UTH57" s="425"/>
      <c r="UTI57" s="425"/>
      <c r="UTJ57" s="425"/>
      <c r="UTK57" s="140"/>
      <c r="UTL57" s="140"/>
      <c r="UTM57" s="144"/>
      <c r="UTN57" s="141"/>
      <c r="UTO57" s="140"/>
      <c r="UTP57" s="425"/>
      <c r="UTQ57" s="425"/>
      <c r="UTR57" s="425"/>
      <c r="UTS57" s="140"/>
      <c r="UTT57" s="140"/>
      <c r="UTU57" s="144"/>
      <c r="UTV57" s="141"/>
      <c r="UTW57" s="140"/>
      <c r="UTX57" s="425"/>
      <c r="UTY57" s="425"/>
      <c r="UTZ57" s="425"/>
      <c r="UUA57" s="140"/>
      <c r="UUB57" s="140"/>
      <c r="UUC57" s="144"/>
      <c r="UUD57" s="141"/>
      <c r="UUE57" s="140"/>
      <c r="UUF57" s="425"/>
      <c r="UUG57" s="425"/>
      <c r="UUH57" s="425"/>
      <c r="UUI57" s="140"/>
      <c r="UUJ57" s="140"/>
      <c r="UUK57" s="144"/>
      <c r="UUL57" s="141"/>
      <c r="UUM57" s="140"/>
      <c r="UUN57" s="425"/>
      <c r="UUO57" s="425"/>
      <c r="UUP57" s="425"/>
      <c r="UUQ57" s="140"/>
      <c r="UUR57" s="140"/>
      <c r="UUS57" s="144"/>
      <c r="UUT57" s="141"/>
      <c r="UUU57" s="140"/>
      <c r="UUV57" s="425"/>
      <c r="UUW57" s="425"/>
      <c r="UUX57" s="425"/>
      <c r="UUY57" s="140"/>
      <c r="UUZ57" s="140"/>
      <c r="UVA57" s="144"/>
      <c r="UVB57" s="141"/>
      <c r="UVC57" s="140"/>
      <c r="UVD57" s="425"/>
      <c r="UVE57" s="425"/>
      <c r="UVF57" s="425"/>
      <c r="UVG57" s="140"/>
      <c r="UVH57" s="140"/>
      <c r="UVI57" s="144"/>
      <c r="UVJ57" s="141"/>
      <c r="UVK57" s="140"/>
      <c r="UVL57" s="425"/>
      <c r="UVM57" s="425"/>
      <c r="UVN57" s="425"/>
      <c r="UVO57" s="140"/>
      <c r="UVP57" s="140"/>
      <c r="UVQ57" s="144"/>
      <c r="UVR57" s="141"/>
      <c r="UVS57" s="140"/>
      <c r="UVT57" s="425"/>
      <c r="UVU57" s="425"/>
      <c r="UVV57" s="425"/>
      <c r="UVW57" s="140"/>
      <c r="UVX57" s="140"/>
      <c r="UVY57" s="144"/>
      <c r="UVZ57" s="141"/>
      <c r="UWA57" s="140"/>
      <c r="UWB57" s="425"/>
      <c r="UWC57" s="425"/>
      <c r="UWD57" s="425"/>
      <c r="UWE57" s="140"/>
      <c r="UWF57" s="140"/>
      <c r="UWG57" s="144"/>
      <c r="UWH57" s="141"/>
      <c r="UWI57" s="140"/>
      <c r="UWJ57" s="425"/>
      <c r="UWK57" s="425"/>
      <c r="UWL57" s="425"/>
      <c r="UWM57" s="140"/>
      <c r="UWN57" s="140"/>
      <c r="UWO57" s="144"/>
      <c r="UWP57" s="141"/>
      <c r="UWQ57" s="140"/>
      <c r="UWR57" s="425"/>
      <c r="UWS57" s="425"/>
      <c r="UWT57" s="425"/>
      <c r="UWU57" s="140"/>
      <c r="UWV57" s="140"/>
      <c r="UWW57" s="144"/>
      <c r="UWX57" s="141"/>
      <c r="UWY57" s="140"/>
      <c r="UWZ57" s="425"/>
      <c r="UXA57" s="425"/>
      <c r="UXB57" s="425"/>
      <c r="UXC57" s="140"/>
      <c r="UXD57" s="140"/>
      <c r="UXE57" s="144"/>
      <c r="UXF57" s="141"/>
      <c r="UXG57" s="140"/>
      <c r="UXH57" s="425"/>
      <c r="UXI57" s="425"/>
      <c r="UXJ57" s="425"/>
      <c r="UXK57" s="140"/>
      <c r="UXL57" s="140"/>
      <c r="UXM57" s="144"/>
      <c r="UXN57" s="141"/>
      <c r="UXO57" s="140"/>
      <c r="UXP57" s="425"/>
      <c r="UXQ57" s="425"/>
      <c r="UXR57" s="425"/>
      <c r="UXS57" s="140"/>
      <c r="UXT57" s="140"/>
      <c r="UXU57" s="144"/>
      <c r="UXV57" s="141"/>
      <c r="UXW57" s="140"/>
      <c r="UXX57" s="425"/>
      <c r="UXY57" s="425"/>
      <c r="UXZ57" s="425"/>
      <c r="UYA57" s="140"/>
      <c r="UYB57" s="140"/>
      <c r="UYC57" s="144"/>
      <c r="UYD57" s="141"/>
      <c r="UYE57" s="140"/>
      <c r="UYF57" s="425"/>
      <c r="UYG57" s="425"/>
      <c r="UYH57" s="425"/>
      <c r="UYI57" s="140"/>
      <c r="UYJ57" s="140"/>
      <c r="UYK57" s="144"/>
      <c r="UYL57" s="141"/>
      <c r="UYM57" s="140"/>
      <c r="UYN57" s="425"/>
      <c r="UYO57" s="425"/>
      <c r="UYP57" s="425"/>
      <c r="UYQ57" s="140"/>
      <c r="UYR57" s="140"/>
      <c r="UYS57" s="144"/>
      <c r="UYT57" s="141"/>
      <c r="UYU57" s="140"/>
      <c r="UYV57" s="425"/>
      <c r="UYW57" s="425"/>
      <c r="UYX57" s="425"/>
      <c r="UYY57" s="140"/>
      <c r="UYZ57" s="140"/>
      <c r="UZA57" s="144"/>
      <c r="UZB57" s="141"/>
      <c r="UZC57" s="140"/>
      <c r="UZD57" s="425"/>
      <c r="UZE57" s="425"/>
      <c r="UZF57" s="425"/>
      <c r="UZG57" s="140"/>
      <c r="UZH57" s="140"/>
      <c r="UZI57" s="144"/>
      <c r="UZJ57" s="141"/>
      <c r="UZK57" s="140"/>
      <c r="UZL57" s="425"/>
      <c r="UZM57" s="425"/>
      <c r="UZN57" s="425"/>
      <c r="UZO57" s="140"/>
      <c r="UZP57" s="140"/>
      <c r="UZQ57" s="144"/>
      <c r="UZR57" s="141"/>
      <c r="UZS57" s="140"/>
      <c r="UZT57" s="425"/>
      <c r="UZU57" s="425"/>
      <c r="UZV57" s="425"/>
      <c r="UZW57" s="140"/>
      <c r="UZX57" s="140"/>
      <c r="UZY57" s="144"/>
      <c r="UZZ57" s="141"/>
      <c r="VAA57" s="140"/>
      <c r="VAB57" s="425"/>
      <c r="VAC57" s="425"/>
      <c r="VAD57" s="425"/>
      <c r="VAE57" s="140"/>
      <c r="VAF57" s="140"/>
      <c r="VAG57" s="144"/>
      <c r="VAH57" s="141"/>
      <c r="VAI57" s="140"/>
      <c r="VAJ57" s="425"/>
      <c r="VAK57" s="425"/>
      <c r="VAL57" s="425"/>
      <c r="VAM57" s="140"/>
      <c r="VAN57" s="140"/>
      <c r="VAO57" s="144"/>
      <c r="VAP57" s="141"/>
      <c r="VAQ57" s="140"/>
      <c r="VAR57" s="425"/>
      <c r="VAS57" s="425"/>
      <c r="VAT57" s="425"/>
      <c r="VAU57" s="140"/>
      <c r="VAV57" s="140"/>
      <c r="VAW57" s="144"/>
      <c r="VAX57" s="141"/>
      <c r="VAY57" s="140"/>
      <c r="VAZ57" s="425"/>
      <c r="VBA57" s="425"/>
      <c r="VBB57" s="425"/>
      <c r="VBC57" s="140"/>
      <c r="VBD57" s="140"/>
      <c r="VBE57" s="144"/>
      <c r="VBF57" s="141"/>
      <c r="VBG57" s="140"/>
      <c r="VBH57" s="425"/>
      <c r="VBI57" s="425"/>
      <c r="VBJ57" s="425"/>
      <c r="VBK57" s="140"/>
      <c r="VBL57" s="140"/>
      <c r="VBM57" s="144"/>
      <c r="VBN57" s="141"/>
      <c r="VBO57" s="140"/>
      <c r="VBP57" s="425"/>
      <c r="VBQ57" s="425"/>
      <c r="VBR57" s="425"/>
      <c r="VBS57" s="140"/>
      <c r="VBT57" s="140"/>
      <c r="VBU57" s="144"/>
      <c r="VBV57" s="141"/>
      <c r="VBW57" s="140"/>
      <c r="VBX57" s="425"/>
      <c r="VBY57" s="425"/>
      <c r="VBZ57" s="425"/>
      <c r="VCA57" s="140"/>
      <c r="VCB57" s="140"/>
      <c r="VCC57" s="144"/>
      <c r="VCD57" s="141"/>
      <c r="VCE57" s="140"/>
      <c r="VCF57" s="425"/>
      <c r="VCG57" s="425"/>
      <c r="VCH57" s="425"/>
      <c r="VCI57" s="140"/>
      <c r="VCJ57" s="140"/>
      <c r="VCK57" s="144"/>
      <c r="VCL57" s="141"/>
      <c r="VCM57" s="140"/>
      <c r="VCN57" s="425"/>
      <c r="VCO57" s="425"/>
      <c r="VCP57" s="425"/>
      <c r="VCQ57" s="140"/>
      <c r="VCR57" s="140"/>
      <c r="VCS57" s="144"/>
      <c r="VCT57" s="141"/>
      <c r="VCU57" s="140"/>
      <c r="VCV57" s="425"/>
      <c r="VCW57" s="425"/>
      <c r="VCX57" s="425"/>
      <c r="VCY57" s="140"/>
      <c r="VCZ57" s="140"/>
      <c r="VDA57" s="144"/>
      <c r="VDB57" s="141"/>
      <c r="VDC57" s="140"/>
      <c r="VDD57" s="425"/>
      <c r="VDE57" s="425"/>
      <c r="VDF57" s="425"/>
      <c r="VDG57" s="140"/>
      <c r="VDH57" s="140"/>
      <c r="VDI57" s="144"/>
      <c r="VDJ57" s="141"/>
      <c r="VDK57" s="140"/>
      <c r="VDL57" s="425"/>
      <c r="VDM57" s="425"/>
      <c r="VDN57" s="425"/>
      <c r="VDO57" s="140"/>
      <c r="VDP57" s="140"/>
      <c r="VDQ57" s="144"/>
      <c r="VDR57" s="141"/>
      <c r="VDS57" s="140"/>
      <c r="VDT57" s="425"/>
      <c r="VDU57" s="425"/>
      <c r="VDV57" s="425"/>
      <c r="VDW57" s="140"/>
      <c r="VDX57" s="140"/>
      <c r="VDY57" s="144"/>
      <c r="VDZ57" s="141"/>
      <c r="VEA57" s="140"/>
      <c r="VEB57" s="425"/>
      <c r="VEC57" s="425"/>
      <c r="VED57" s="425"/>
      <c r="VEE57" s="140"/>
      <c r="VEF57" s="140"/>
      <c r="VEG57" s="144"/>
      <c r="VEH57" s="141"/>
      <c r="VEI57" s="140"/>
      <c r="VEJ57" s="425"/>
      <c r="VEK57" s="425"/>
      <c r="VEL57" s="425"/>
      <c r="VEM57" s="140"/>
      <c r="VEN57" s="140"/>
      <c r="VEO57" s="144"/>
      <c r="VEP57" s="141"/>
      <c r="VEQ57" s="140"/>
      <c r="VER57" s="425"/>
      <c r="VES57" s="425"/>
      <c r="VET57" s="425"/>
      <c r="VEU57" s="140"/>
      <c r="VEV57" s="140"/>
      <c r="VEW57" s="144"/>
      <c r="VEX57" s="141"/>
      <c r="VEY57" s="140"/>
      <c r="VEZ57" s="425"/>
      <c r="VFA57" s="425"/>
      <c r="VFB57" s="425"/>
      <c r="VFC57" s="140"/>
      <c r="VFD57" s="140"/>
      <c r="VFE57" s="144"/>
      <c r="VFF57" s="141"/>
      <c r="VFG57" s="140"/>
      <c r="VFH57" s="425"/>
      <c r="VFI57" s="425"/>
      <c r="VFJ57" s="425"/>
      <c r="VFK57" s="140"/>
      <c r="VFL57" s="140"/>
      <c r="VFM57" s="144"/>
      <c r="VFN57" s="141"/>
      <c r="VFO57" s="140"/>
      <c r="VFP57" s="425"/>
      <c r="VFQ57" s="425"/>
      <c r="VFR57" s="425"/>
      <c r="VFS57" s="140"/>
      <c r="VFT57" s="140"/>
      <c r="VFU57" s="144"/>
      <c r="VFV57" s="141"/>
      <c r="VFW57" s="140"/>
      <c r="VFX57" s="425"/>
      <c r="VFY57" s="425"/>
      <c r="VFZ57" s="425"/>
      <c r="VGA57" s="140"/>
      <c r="VGB57" s="140"/>
      <c r="VGC57" s="144"/>
      <c r="VGD57" s="141"/>
      <c r="VGE57" s="140"/>
      <c r="VGF57" s="425"/>
      <c r="VGG57" s="425"/>
      <c r="VGH57" s="425"/>
      <c r="VGI57" s="140"/>
      <c r="VGJ57" s="140"/>
      <c r="VGK57" s="144"/>
      <c r="VGL57" s="141"/>
      <c r="VGM57" s="140"/>
      <c r="VGN57" s="425"/>
      <c r="VGO57" s="425"/>
      <c r="VGP57" s="425"/>
      <c r="VGQ57" s="140"/>
      <c r="VGR57" s="140"/>
      <c r="VGS57" s="144"/>
      <c r="VGT57" s="141"/>
      <c r="VGU57" s="140"/>
      <c r="VGV57" s="425"/>
      <c r="VGW57" s="425"/>
      <c r="VGX57" s="425"/>
      <c r="VGY57" s="140"/>
      <c r="VGZ57" s="140"/>
      <c r="VHA57" s="144"/>
      <c r="VHB57" s="141"/>
      <c r="VHC57" s="140"/>
      <c r="VHD57" s="425"/>
      <c r="VHE57" s="425"/>
      <c r="VHF57" s="425"/>
      <c r="VHG57" s="140"/>
      <c r="VHH57" s="140"/>
      <c r="VHI57" s="144"/>
      <c r="VHJ57" s="141"/>
      <c r="VHK57" s="140"/>
      <c r="VHL57" s="425"/>
      <c r="VHM57" s="425"/>
      <c r="VHN57" s="425"/>
      <c r="VHO57" s="140"/>
      <c r="VHP57" s="140"/>
      <c r="VHQ57" s="144"/>
      <c r="VHR57" s="141"/>
      <c r="VHS57" s="140"/>
      <c r="VHT57" s="425"/>
      <c r="VHU57" s="425"/>
      <c r="VHV57" s="425"/>
      <c r="VHW57" s="140"/>
      <c r="VHX57" s="140"/>
      <c r="VHY57" s="144"/>
      <c r="VHZ57" s="141"/>
      <c r="VIA57" s="140"/>
      <c r="VIB57" s="425"/>
      <c r="VIC57" s="425"/>
      <c r="VID57" s="425"/>
      <c r="VIE57" s="140"/>
      <c r="VIF57" s="140"/>
      <c r="VIG57" s="144"/>
      <c r="VIH57" s="141"/>
      <c r="VII57" s="140"/>
      <c r="VIJ57" s="425"/>
      <c r="VIK57" s="425"/>
      <c r="VIL57" s="425"/>
      <c r="VIM57" s="140"/>
      <c r="VIN57" s="140"/>
      <c r="VIO57" s="144"/>
      <c r="VIP57" s="141"/>
      <c r="VIQ57" s="140"/>
      <c r="VIR57" s="425"/>
      <c r="VIS57" s="425"/>
      <c r="VIT57" s="425"/>
      <c r="VIU57" s="140"/>
      <c r="VIV57" s="140"/>
      <c r="VIW57" s="144"/>
      <c r="VIX57" s="141"/>
      <c r="VIY57" s="140"/>
      <c r="VIZ57" s="425"/>
      <c r="VJA57" s="425"/>
      <c r="VJB57" s="425"/>
      <c r="VJC57" s="140"/>
      <c r="VJD57" s="140"/>
      <c r="VJE57" s="144"/>
      <c r="VJF57" s="141"/>
      <c r="VJG57" s="140"/>
      <c r="VJH57" s="425"/>
      <c r="VJI57" s="425"/>
      <c r="VJJ57" s="425"/>
      <c r="VJK57" s="140"/>
      <c r="VJL57" s="140"/>
      <c r="VJM57" s="144"/>
      <c r="VJN57" s="141"/>
      <c r="VJO57" s="140"/>
      <c r="VJP57" s="425"/>
      <c r="VJQ57" s="425"/>
      <c r="VJR57" s="425"/>
      <c r="VJS57" s="140"/>
      <c r="VJT57" s="140"/>
      <c r="VJU57" s="144"/>
      <c r="VJV57" s="141"/>
      <c r="VJW57" s="140"/>
      <c r="VJX57" s="425"/>
      <c r="VJY57" s="425"/>
      <c r="VJZ57" s="425"/>
      <c r="VKA57" s="140"/>
      <c r="VKB57" s="140"/>
      <c r="VKC57" s="144"/>
      <c r="VKD57" s="141"/>
      <c r="VKE57" s="140"/>
      <c r="VKF57" s="425"/>
      <c r="VKG57" s="425"/>
      <c r="VKH57" s="425"/>
      <c r="VKI57" s="140"/>
      <c r="VKJ57" s="140"/>
      <c r="VKK57" s="144"/>
      <c r="VKL57" s="141"/>
      <c r="VKM57" s="140"/>
      <c r="VKN57" s="425"/>
      <c r="VKO57" s="425"/>
      <c r="VKP57" s="425"/>
      <c r="VKQ57" s="140"/>
      <c r="VKR57" s="140"/>
      <c r="VKS57" s="144"/>
      <c r="VKT57" s="141"/>
      <c r="VKU57" s="140"/>
      <c r="VKV57" s="425"/>
      <c r="VKW57" s="425"/>
      <c r="VKX57" s="425"/>
      <c r="VKY57" s="140"/>
      <c r="VKZ57" s="140"/>
      <c r="VLA57" s="144"/>
      <c r="VLB57" s="141"/>
      <c r="VLC57" s="140"/>
      <c r="VLD57" s="425"/>
      <c r="VLE57" s="425"/>
      <c r="VLF57" s="425"/>
      <c r="VLG57" s="140"/>
      <c r="VLH57" s="140"/>
      <c r="VLI57" s="144"/>
      <c r="VLJ57" s="141"/>
      <c r="VLK57" s="140"/>
      <c r="VLL57" s="425"/>
      <c r="VLM57" s="425"/>
      <c r="VLN57" s="425"/>
      <c r="VLO57" s="140"/>
      <c r="VLP57" s="140"/>
      <c r="VLQ57" s="144"/>
      <c r="VLR57" s="141"/>
      <c r="VLS57" s="140"/>
      <c r="VLT57" s="425"/>
      <c r="VLU57" s="425"/>
      <c r="VLV57" s="425"/>
      <c r="VLW57" s="140"/>
      <c r="VLX57" s="140"/>
      <c r="VLY57" s="144"/>
      <c r="VLZ57" s="141"/>
      <c r="VMA57" s="140"/>
      <c r="VMB57" s="425"/>
      <c r="VMC57" s="425"/>
      <c r="VMD57" s="425"/>
      <c r="VME57" s="140"/>
      <c r="VMF57" s="140"/>
      <c r="VMG57" s="144"/>
      <c r="VMH57" s="141"/>
      <c r="VMI57" s="140"/>
      <c r="VMJ57" s="425"/>
      <c r="VMK57" s="425"/>
      <c r="VML57" s="425"/>
      <c r="VMM57" s="140"/>
      <c r="VMN57" s="140"/>
      <c r="VMO57" s="144"/>
      <c r="VMP57" s="141"/>
      <c r="VMQ57" s="140"/>
      <c r="VMR57" s="425"/>
      <c r="VMS57" s="425"/>
      <c r="VMT57" s="425"/>
      <c r="VMU57" s="140"/>
      <c r="VMV57" s="140"/>
      <c r="VMW57" s="144"/>
      <c r="VMX57" s="141"/>
      <c r="VMY57" s="140"/>
      <c r="VMZ57" s="425"/>
      <c r="VNA57" s="425"/>
      <c r="VNB57" s="425"/>
      <c r="VNC57" s="140"/>
      <c r="VND57" s="140"/>
      <c r="VNE57" s="144"/>
      <c r="VNF57" s="141"/>
      <c r="VNG57" s="140"/>
      <c r="VNH57" s="425"/>
      <c r="VNI57" s="425"/>
      <c r="VNJ57" s="425"/>
      <c r="VNK57" s="140"/>
      <c r="VNL57" s="140"/>
      <c r="VNM57" s="144"/>
      <c r="VNN57" s="141"/>
      <c r="VNO57" s="140"/>
      <c r="VNP57" s="425"/>
      <c r="VNQ57" s="425"/>
      <c r="VNR57" s="425"/>
      <c r="VNS57" s="140"/>
      <c r="VNT57" s="140"/>
      <c r="VNU57" s="144"/>
      <c r="VNV57" s="141"/>
      <c r="VNW57" s="140"/>
      <c r="VNX57" s="425"/>
      <c r="VNY57" s="425"/>
      <c r="VNZ57" s="425"/>
      <c r="VOA57" s="140"/>
      <c r="VOB57" s="140"/>
      <c r="VOC57" s="144"/>
      <c r="VOD57" s="141"/>
      <c r="VOE57" s="140"/>
      <c r="VOF57" s="425"/>
      <c r="VOG57" s="425"/>
      <c r="VOH57" s="425"/>
      <c r="VOI57" s="140"/>
      <c r="VOJ57" s="140"/>
      <c r="VOK57" s="144"/>
      <c r="VOL57" s="141"/>
      <c r="VOM57" s="140"/>
      <c r="VON57" s="425"/>
      <c r="VOO57" s="425"/>
      <c r="VOP57" s="425"/>
      <c r="VOQ57" s="140"/>
      <c r="VOR57" s="140"/>
      <c r="VOS57" s="144"/>
      <c r="VOT57" s="141"/>
      <c r="VOU57" s="140"/>
      <c r="VOV57" s="425"/>
      <c r="VOW57" s="425"/>
      <c r="VOX57" s="425"/>
      <c r="VOY57" s="140"/>
      <c r="VOZ57" s="140"/>
      <c r="VPA57" s="144"/>
      <c r="VPB57" s="141"/>
      <c r="VPC57" s="140"/>
      <c r="VPD57" s="425"/>
      <c r="VPE57" s="425"/>
      <c r="VPF57" s="425"/>
      <c r="VPG57" s="140"/>
      <c r="VPH57" s="140"/>
      <c r="VPI57" s="144"/>
      <c r="VPJ57" s="141"/>
      <c r="VPK57" s="140"/>
      <c r="VPL57" s="425"/>
      <c r="VPM57" s="425"/>
      <c r="VPN57" s="425"/>
      <c r="VPO57" s="140"/>
      <c r="VPP57" s="140"/>
      <c r="VPQ57" s="144"/>
      <c r="VPR57" s="141"/>
      <c r="VPS57" s="140"/>
      <c r="VPT57" s="425"/>
      <c r="VPU57" s="425"/>
      <c r="VPV57" s="425"/>
      <c r="VPW57" s="140"/>
      <c r="VPX57" s="140"/>
      <c r="VPY57" s="144"/>
      <c r="VPZ57" s="141"/>
      <c r="VQA57" s="140"/>
      <c r="VQB57" s="425"/>
      <c r="VQC57" s="425"/>
      <c r="VQD57" s="425"/>
      <c r="VQE57" s="140"/>
      <c r="VQF57" s="140"/>
      <c r="VQG57" s="144"/>
      <c r="VQH57" s="141"/>
      <c r="VQI57" s="140"/>
      <c r="VQJ57" s="425"/>
      <c r="VQK57" s="425"/>
      <c r="VQL57" s="425"/>
      <c r="VQM57" s="140"/>
      <c r="VQN57" s="140"/>
      <c r="VQO57" s="144"/>
      <c r="VQP57" s="141"/>
      <c r="VQQ57" s="140"/>
      <c r="VQR57" s="425"/>
      <c r="VQS57" s="425"/>
      <c r="VQT57" s="425"/>
      <c r="VQU57" s="140"/>
      <c r="VQV57" s="140"/>
      <c r="VQW57" s="144"/>
      <c r="VQX57" s="141"/>
      <c r="VQY57" s="140"/>
      <c r="VQZ57" s="425"/>
      <c r="VRA57" s="425"/>
      <c r="VRB57" s="425"/>
      <c r="VRC57" s="140"/>
      <c r="VRD57" s="140"/>
      <c r="VRE57" s="144"/>
      <c r="VRF57" s="141"/>
      <c r="VRG57" s="140"/>
      <c r="VRH57" s="425"/>
      <c r="VRI57" s="425"/>
      <c r="VRJ57" s="425"/>
      <c r="VRK57" s="140"/>
      <c r="VRL57" s="140"/>
      <c r="VRM57" s="144"/>
      <c r="VRN57" s="141"/>
      <c r="VRO57" s="140"/>
      <c r="VRP57" s="425"/>
      <c r="VRQ57" s="425"/>
      <c r="VRR57" s="425"/>
      <c r="VRS57" s="140"/>
      <c r="VRT57" s="140"/>
      <c r="VRU57" s="144"/>
      <c r="VRV57" s="141"/>
      <c r="VRW57" s="140"/>
      <c r="VRX57" s="425"/>
      <c r="VRY57" s="425"/>
      <c r="VRZ57" s="425"/>
      <c r="VSA57" s="140"/>
      <c r="VSB57" s="140"/>
      <c r="VSC57" s="144"/>
      <c r="VSD57" s="141"/>
      <c r="VSE57" s="140"/>
      <c r="VSF57" s="425"/>
      <c r="VSG57" s="425"/>
      <c r="VSH57" s="425"/>
      <c r="VSI57" s="140"/>
      <c r="VSJ57" s="140"/>
      <c r="VSK57" s="144"/>
      <c r="VSL57" s="141"/>
      <c r="VSM57" s="140"/>
      <c r="VSN57" s="425"/>
      <c r="VSO57" s="425"/>
      <c r="VSP57" s="425"/>
      <c r="VSQ57" s="140"/>
      <c r="VSR57" s="140"/>
      <c r="VSS57" s="144"/>
      <c r="VST57" s="141"/>
      <c r="VSU57" s="140"/>
      <c r="VSV57" s="425"/>
      <c r="VSW57" s="425"/>
      <c r="VSX57" s="425"/>
      <c r="VSY57" s="140"/>
      <c r="VSZ57" s="140"/>
      <c r="VTA57" s="144"/>
      <c r="VTB57" s="141"/>
      <c r="VTC57" s="140"/>
      <c r="VTD57" s="425"/>
      <c r="VTE57" s="425"/>
      <c r="VTF57" s="425"/>
      <c r="VTG57" s="140"/>
      <c r="VTH57" s="140"/>
      <c r="VTI57" s="144"/>
      <c r="VTJ57" s="141"/>
      <c r="VTK57" s="140"/>
      <c r="VTL57" s="425"/>
      <c r="VTM57" s="425"/>
      <c r="VTN57" s="425"/>
      <c r="VTO57" s="140"/>
      <c r="VTP57" s="140"/>
      <c r="VTQ57" s="144"/>
      <c r="VTR57" s="141"/>
      <c r="VTS57" s="140"/>
      <c r="VTT57" s="425"/>
      <c r="VTU57" s="425"/>
      <c r="VTV57" s="425"/>
      <c r="VTW57" s="140"/>
      <c r="VTX57" s="140"/>
      <c r="VTY57" s="144"/>
      <c r="VTZ57" s="141"/>
      <c r="VUA57" s="140"/>
      <c r="VUB57" s="425"/>
      <c r="VUC57" s="425"/>
      <c r="VUD57" s="425"/>
      <c r="VUE57" s="140"/>
      <c r="VUF57" s="140"/>
      <c r="VUG57" s="144"/>
      <c r="VUH57" s="141"/>
      <c r="VUI57" s="140"/>
      <c r="VUJ57" s="425"/>
      <c r="VUK57" s="425"/>
      <c r="VUL57" s="425"/>
      <c r="VUM57" s="140"/>
      <c r="VUN57" s="140"/>
      <c r="VUO57" s="144"/>
      <c r="VUP57" s="141"/>
      <c r="VUQ57" s="140"/>
      <c r="VUR57" s="425"/>
      <c r="VUS57" s="425"/>
      <c r="VUT57" s="425"/>
      <c r="VUU57" s="140"/>
      <c r="VUV57" s="140"/>
      <c r="VUW57" s="144"/>
      <c r="VUX57" s="141"/>
      <c r="VUY57" s="140"/>
      <c r="VUZ57" s="425"/>
      <c r="VVA57" s="425"/>
      <c r="VVB57" s="425"/>
      <c r="VVC57" s="140"/>
      <c r="VVD57" s="140"/>
      <c r="VVE57" s="144"/>
      <c r="VVF57" s="141"/>
      <c r="VVG57" s="140"/>
      <c r="VVH57" s="425"/>
      <c r="VVI57" s="425"/>
      <c r="VVJ57" s="425"/>
      <c r="VVK57" s="140"/>
      <c r="VVL57" s="140"/>
      <c r="VVM57" s="144"/>
      <c r="VVN57" s="141"/>
      <c r="VVO57" s="140"/>
      <c r="VVP57" s="425"/>
      <c r="VVQ57" s="425"/>
      <c r="VVR57" s="425"/>
      <c r="VVS57" s="140"/>
      <c r="VVT57" s="140"/>
      <c r="VVU57" s="144"/>
      <c r="VVV57" s="141"/>
      <c r="VVW57" s="140"/>
      <c r="VVX57" s="425"/>
      <c r="VVY57" s="425"/>
      <c r="VVZ57" s="425"/>
      <c r="VWA57" s="140"/>
      <c r="VWB57" s="140"/>
      <c r="VWC57" s="144"/>
      <c r="VWD57" s="141"/>
      <c r="VWE57" s="140"/>
      <c r="VWF57" s="425"/>
      <c r="VWG57" s="425"/>
      <c r="VWH57" s="425"/>
      <c r="VWI57" s="140"/>
      <c r="VWJ57" s="140"/>
      <c r="VWK57" s="144"/>
      <c r="VWL57" s="141"/>
      <c r="VWM57" s="140"/>
      <c r="VWN57" s="425"/>
      <c r="VWO57" s="425"/>
      <c r="VWP57" s="425"/>
      <c r="VWQ57" s="140"/>
      <c r="VWR57" s="140"/>
      <c r="VWS57" s="144"/>
      <c r="VWT57" s="141"/>
      <c r="VWU57" s="140"/>
      <c r="VWV57" s="425"/>
      <c r="VWW57" s="425"/>
      <c r="VWX57" s="425"/>
      <c r="VWY57" s="140"/>
      <c r="VWZ57" s="140"/>
      <c r="VXA57" s="144"/>
      <c r="VXB57" s="141"/>
      <c r="VXC57" s="140"/>
      <c r="VXD57" s="425"/>
      <c r="VXE57" s="425"/>
      <c r="VXF57" s="425"/>
      <c r="VXG57" s="140"/>
      <c r="VXH57" s="140"/>
      <c r="VXI57" s="144"/>
      <c r="VXJ57" s="141"/>
      <c r="VXK57" s="140"/>
      <c r="VXL57" s="425"/>
      <c r="VXM57" s="425"/>
      <c r="VXN57" s="425"/>
      <c r="VXO57" s="140"/>
      <c r="VXP57" s="140"/>
      <c r="VXQ57" s="144"/>
      <c r="VXR57" s="141"/>
      <c r="VXS57" s="140"/>
      <c r="VXT57" s="425"/>
      <c r="VXU57" s="425"/>
      <c r="VXV57" s="425"/>
      <c r="VXW57" s="140"/>
      <c r="VXX57" s="140"/>
      <c r="VXY57" s="144"/>
      <c r="VXZ57" s="141"/>
      <c r="VYA57" s="140"/>
      <c r="VYB57" s="425"/>
      <c r="VYC57" s="425"/>
      <c r="VYD57" s="425"/>
      <c r="VYE57" s="140"/>
      <c r="VYF57" s="140"/>
      <c r="VYG57" s="144"/>
      <c r="VYH57" s="141"/>
      <c r="VYI57" s="140"/>
      <c r="VYJ57" s="425"/>
      <c r="VYK57" s="425"/>
      <c r="VYL57" s="425"/>
      <c r="VYM57" s="140"/>
      <c r="VYN57" s="140"/>
      <c r="VYO57" s="144"/>
      <c r="VYP57" s="141"/>
      <c r="VYQ57" s="140"/>
      <c r="VYR57" s="425"/>
      <c r="VYS57" s="425"/>
      <c r="VYT57" s="425"/>
      <c r="VYU57" s="140"/>
      <c r="VYV57" s="140"/>
      <c r="VYW57" s="144"/>
      <c r="VYX57" s="141"/>
      <c r="VYY57" s="140"/>
      <c r="VYZ57" s="425"/>
      <c r="VZA57" s="425"/>
      <c r="VZB57" s="425"/>
      <c r="VZC57" s="140"/>
      <c r="VZD57" s="140"/>
      <c r="VZE57" s="144"/>
      <c r="VZF57" s="141"/>
      <c r="VZG57" s="140"/>
      <c r="VZH57" s="425"/>
      <c r="VZI57" s="425"/>
      <c r="VZJ57" s="425"/>
      <c r="VZK57" s="140"/>
      <c r="VZL57" s="140"/>
      <c r="VZM57" s="144"/>
      <c r="VZN57" s="141"/>
      <c r="VZO57" s="140"/>
      <c r="VZP57" s="425"/>
      <c r="VZQ57" s="425"/>
      <c r="VZR57" s="425"/>
      <c r="VZS57" s="140"/>
      <c r="VZT57" s="140"/>
      <c r="VZU57" s="144"/>
      <c r="VZV57" s="141"/>
      <c r="VZW57" s="140"/>
      <c r="VZX57" s="425"/>
      <c r="VZY57" s="425"/>
      <c r="VZZ57" s="425"/>
      <c r="WAA57" s="140"/>
      <c r="WAB57" s="140"/>
      <c r="WAC57" s="144"/>
      <c r="WAD57" s="141"/>
      <c r="WAE57" s="140"/>
      <c r="WAF57" s="425"/>
      <c r="WAG57" s="425"/>
      <c r="WAH57" s="425"/>
      <c r="WAI57" s="140"/>
      <c r="WAJ57" s="140"/>
      <c r="WAK57" s="144"/>
      <c r="WAL57" s="141"/>
      <c r="WAM57" s="140"/>
      <c r="WAN57" s="425"/>
      <c r="WAO57" s="425"/>
      <c r="WAP57" s="425"/>
      <c r="WAQ57" s="140"/>
      <c r="WAR57" s="140"/>
      <c r="WAS57" s="144"/>
      <c r="WAT57" s="141"/>
      <c r="WAU57" s="140"/>
      <c r="WAV57" s="425"/>
      <c r="WAW57" s="425"/>
      <c r="WAX57" s="425"/>
      <c r="WAY57" s="140"/>
      <c r="WAZ57" s="140"/>
      <c r="WBA57" s="144"/>
      <c r="WBB57" s="141"/>
      <c r="WBC57" s="140"/>
      <c r="WBD57" s="425"/>
      <c r="WBE57" s="425"/>
      <c r="WBF57" s="425"/>
      <c r="WBG57" s="140"/>
      <c r="WBH57" s="140"/>
      <c r="WBI57" s="144"/>
      <c r="WBJ57" s="141"/>
      <c r="WBK57" s="140"/>
      <c r="WBL57" s="425"/>
      <c r="WBM57" s="425"/>
      <c r="WBN57" s="425"/>
      <c r="WBO57" s="140"/>
      <c r="WBP57" s="140"/>
      <c r="WBQ57" s="144"/>
      <c r="WBR57" s="141"/>
      <c r="WBS57" s="140"/>
      <c r="WBT57" s="425"/>
      <c r="WBU57" s="425"/>
      <c r="WBV57" s="425"/>
      <c r="WBW57" s="140"/>
      <c r="WBX57" s="140"/>
      <c r="WBY57" s="144"/>
      <c r="WBZ57" s="141"/>
      <c r="WCA57" s="140"/>
      <c r="WCB57" s="425"/>
      <c r="WCC57" s="425"/>
      <c r="WCD57" s="425"/>
      <c r="WCE57" s="140"/>
      <c r="WCF57" s="140"/>
      <c r="WCG57" s="144"/>
      <c r="WCH57" s="141"/>
      <c r="WCI57" s="140"/>
      <c r="WCJ57" s="425"/>
      <c r="WCK57" s="425"/>
      <c r="WCL57" s="425"/>
      <c r="WCM57" s="140"/>
      <c r="WCN57" s="140"/>
      <c r="WCO57" s="144"/>
      <c r="WCP57" s="141"/>
      <c r="WCQ57" s="140"/>
      <c r="WCR57" s="425"/>
      <c r="WCS57" s="425"/>
      <c r="WCT57" s="425"/>
      <c r="WCU57" s="140"/>
      <c r="WCV57" s="140"/>
      <c r="WCW57" s="144"/>
      <c r="WCX57" s="141"/>
      <c r="WCY57" s="140"/>
      <c r="WCZ57" s="425"/>
      <c r="WDA57" s="425"/>
      <c r="WDB57" s="425"/>
      <c r="WDC57" s="140"/>
      <c r="WDD57" s="140"/>
      <c r="WDE57" s="144"/>
      <c r="WDF57" s="141"/>
      <c r="WDG57" s="140"/>
      <c r="WDH57" s="425"/>
      <c r="WDI57" s="425"/>
      <c r="WDJ57" s="425"/>
      <c r="WDK57" s="140"/>
      <c r="WDL57" s="140"/>
      <c r="WDM57" s="144"/>
      <c r="WDN57" s="141"/>
      <c r="WDO57" s="140"/>
      <c r="WDP57" s="425"/>
      <c r="WDQ57" s="425"/>
      <c r="WDR57" s="425"/>
      <c r="WDS57" s="140"/>
      <c r="WDT57" s="140"/>
      <c r="WDU57" s="144"/>
      <c r="WDV57" s="141"/>
      <c r="WDW57" s="140"/>
      <c r="WDX57" s="425"/>
      <c r="WDY57" s="425"/>
      <c r="WDZ57" s="425"/>
      <c r="WEA57" s="140"/>
      <c r="WEB57" s="140"/>
      <c r="WEC57" s="144"/>
      <c r="WED57" s="141"/>
      <c r="WEE57" s="140"/>
      <c r="WEF57" s="425"/>
      <c r="WEG57" s="425"/>
      <c r="WEH57" s="425"/>
      <c r="WEI57" s="140"/>
      <c r="WEJ57" s="140"/>
      <c r="WEK57" s="144"/>
      <c r="WEL57" s="141"/>
      <c r="WEM57" s="140"/>
      <c r="WEN57" s="425"/>
      <c r="WEO57" s="425"/>
      <c r="WEP57" s="425"/>
      <c r="WEQ57" s="140"/>
      <c r="WER57" s="140"/>
      <c r="WES57" s="144"/>
      <c r="WET57" s="141"/>
      <c r="WEU57" s="140"/>
      <c r="WEV57" s="425"/>
      <c r="WEW57" s="425"/>
      <c r="WEX57" s="425"/>
      <c r="WEY57" s="140"/>
      <c r="WEZ57" s="140"/>
      <c r="WFA57" s="144"/>
      <c r="WFB57" s="141"/>
      <c r="WFC57" s="140"/>
      <c r="WFD57" s="425"/>
      <c r="WFE57" s="425"/>
      <c r="WFF57" s="425"/>
      <c r="WFG57" s="140"/>
      <c r="WFH57" s="140"/>
      <c r="WFI57" s="144"/>
      <c r="WFJ57" s="141"/>
      <c r="WFK57" s="140"/>
      <c r="WFL57" s="425"/>
      <c r="WFM57" s="425"/>
      <c r="WFN57" s="425"/>
      <c r="WFO57" s="140"/>
      <c r="WFP57" s="140"/>
      <c r="WFQ57" s="144"/>
      <c r="WFR57" s="141"/>
      <c r="WFS57" s="140"/>
      <c r="WFT57" s="425"/>
      <c r="WFU57" s="425"/>
      <c r="WFV57" s="425"/>
      <c r="WFW57" s="140"/>
      <c r="WFX57" s="140"/>
      <c r="WFY57" s="144"/>
      <c r="WFZ57" s="141"/>
      <c r="WGA57" s="140"/>
      <c r="WGB57" s="425"/>
      <c r="WGC57" s="425"/>
      <c r="WGD57" s="425"/>
      <c r="WGE57" s="140"/>
      <c r="WGF57" s="140"/>
      <c r="WGG57" s="144"/>
      <c r="WGH57" s="141"/>
      <c r="WGI57" s="140"/>
      <c r="WGJ57" s="425"/>
      <c r="WGK57" s="425"/>
      <c r="WGL57" s="425"/>
      <c r="WGM57" s="140"/>
      <c r="WGN57" s="140"/>
      <c r="WGO57" s="144"/>
      <c r="WGP57" s="141"/>
      <c r="WGQ57" s="140"/>
      <c r="WGR57" s="425"/>
      <c r="WGS57" s="425"/>
      <c r="WGT57" s="425"/>
      <c r="WGU57" s="140"/>
      <c r="WGV57" s="140"/>
      <c r="WGW57" s="144"/>
      <c r="WGX57" s="141"/>
      <c r="WGY57" s="140"/>
      <c r="WGZ57" s="425"/>
      <c r="WHA57" s="425"/>
      <c r="WHB57" s="425"/>
      <c r="WHC57" s="140"/>
      <c r="WHD57" s="140"/>
      <c r="WHE57" s="144"/>
      <c r="WHF57" s="141"/>
      <c r="WHG57" s="140"/>
      <c r="WHH57" s="425"/>
      <c r="WHI57" s="425"/>
      <c r="WHJ57" s="425"/>
      <c r="WHK57" s="140"/>
      <c r="WHL57" s="140"/>
      <c r="WHM57" s="144"/>
      <c r="WHN57" s="141"/>
      <c r="WHO57" s="140"/>
      <c r="WHP57" s="425"/>
      <c r="WHQ57" s="425"/>
      <c r="WHR57" s="425"/>
      <c r="WHS57" s="140"/>
      <c r="WHT57" s="140"/>
      <c r="WHU57" s="144"/>
      <c r="WHV57" s="141"/>
      <c r="WHW57" s="140"/>
      <c r="WHX57" s="425"/>
      <c r="WHY57" s="425"/>
      <c r="WHZ57" s="425"/>
      <c r="WIA57" s="140"/>
      <c r="WIB57" s="140"/>
      <c r="WIC57" s="144"/>
      <c r="WID57" s="141"/>
      <c r="WIE57" s="140"/>
      <c r="WIF57" s="425"/>
      <c r="WIG57" s="425"/>
      <c r="WIH57" s="425"/>
      <c r="WII57" s="140"/>
      <c r="WIJ57" s="140"/>
      <c r="WIK57" s="144"/>
      <c r="WIL57" s="141"/>
      <c r="WIM57" s="140"/>
      <c r="WIN57" s="425"/>
      <c r="WIO57" s="425"/>
      <c r="WIP57" s="425"/>
      <c r="WIQ57" s="140"/>
      <c r="WIR57" s="140"/>
      <c r="WIS57" s="144"/>
      <c r="WIT57" s="141"/>
      <c r="WIU57" s="140"/>
      <c r="WIV57" s="425"/>
      <c r="WIW57" s="425"/>
      <c r="WIX57" s="425"/>
      <c r="WIY57" s="140"/>
      <c r="WIZ57" s="140"/>
      <c r="WJA57" s="144"/>
      <c r="WJB57" s="141"/>
      <c r="WJC57" s="140"/>
      <c r="WJD57" s="425"/>
      <c r="WJE57" s="425"/>
      <c r="WJF57" s="425"/>
      <c r="WJG57" s="140"/>
      <c r="WJH57" s="140"/>
      <c r="WJI57" s="144"/>
      <c r="WJJ57" s="141"/>
      <c r="WJK57" s="140"/>
      <c r="WJL57" s="425"/>
      <c r="WJM57" s="425"/>
      <c r="WJN57" s="425"/>
      <c r="WJO57" s="140"/>
      <c r="WJP57" s="140"/>
      <c r="WJQ57" s="144"/>
      <c r="WJR57" s="141"/>
      <c r="WJS57" s="140"/>
      <c r="WJT57" s="425"/>
      <c r="WJU57" s="425"/>
      <c r="WJV57" s="425"/>
      <c r="WJW57" s="140"/>
      <c r="WJX57" s="140"/>
      <c r="WJY57" s="144"/>
      <c r="WJZ57" s="141"/>
      <c r="WKA57" s="140"/>
      <c r="WKB57" s="425"/>
      <c r="WKC57" s="425"/>
      <c r="WKD57" s="425"/>
      <c r="WKE57" s="140"/>
      <c r="WKF57" s="140"/>
      <c r="WKG57" s="144"/>
      <c r="WKH57" s="141"/>
      <c r="WKI57" s="140"/>
      <c r="WKJ57" s="425"/>
      <c r="WKK57" s="425"/>
      <c r="WKL57" s="425"/>
      <c r="WKM57" s="140"/>
      <c r="WKN57" s="140"/>
      <c r="WKO57" s="144"/>
      <c r="WKP57" s="141"/>
      <c r="WKQ57" s="140"/>
      <c r="WKR57" s="425"/>
      <c r="WKS57" s="425"/>
      <c r="WKT57" s="425"/>
      <c r="WKU57" s="140"/>
      <c r="WKV57" s="140"/>
      <c r="WKW57" s="144"/>
      <c r="WKX57" s="141"/>
      <c r="WKY57" s="140"/>
      <c r="WKZ57" s="425"/>
      <c r="WLA57" s="425"/>
      <c r="WLB57" s="425"/>
      <c r="WLC57" s="140"/>
      <c r="WLD57" s="140"/>
      <c r="WLE57" s="144"/>
      <c r="WLF57" s="141"/>
      <c r="WLG57" s="140"/>
      <c r="WLH57" s="425"/>
      <c r="WLI57" s="425"/>
      <c r="WLJ57" s="425"/>
      <c r="WLK57" s="140"/>
      <c r="WLL57" s="140"/>
      <c r="WLM57" s="144"/>
      <c r="WLN57" s="141"/>
      <c r="WLO57" s="140"/>
      <c r="WLP57" s="425"/>
      <c r="WLQ57" s="425"/>
      <c r="WLR57" s="425"/>
      <c r="WLS57" s="140"/>
      <c r="WLT57" s="140"/>
      <c r="WLU57" s="144"/>
      <c r="WLV57" s="141"/>
      <c r="WLW57" s="140"/>
      <c r="WLX57" s="425"/>
      <c r="WLY57" s="425"/>
      <c r="WLZ57" s="425"/>
      <c r="WMA57" s="140"/>
      <c r="WMB57" s="140"/>
      <c r="WMC57" s="144"/>
      <c r="WMD57" s="141"/>
      <c r="WME57" s="140"/>
      <c r="WMF57" s="425"/>
      <c r="WMG57" s="425"/>
      <c r="WMH57" s="425"/>
      <c r="WMI57" s="140"/>
      <c r="WMJ57" s="140"/>
      <c r="WMK57" s="144"/>
      <c r="WML57" s="141"/>
      <c r="WMM57" s="140"/>
      <c r="WMN57" s="425"/>
      <c r="WMO57" s="425"/>
      <c r="WMP57" s="425"/>
      <c r="WMQ57" s="140"/>
      <c r="WMR57" s="140"/>
      <c r="WMS57" s="144"/>
      <c r="WMT57" s="141"/>
      <c r="WMU57" s="140"/>
      <c r="WMV57" s="425"/>
      <c r="WMW57" s="425"/>
      <c r="WMX57" s="425"/>
      <c r="WMY57" s="140"/>
      <c r="WMZ57" s="140"/>
      <c r="WNA57" s="144"/>
      <c r="WNB57" s="141"/>
      <c r="WNC57" s="140"/>
      <c r="WND57" s="425"/>
      <c r="WNE57" s="425"/>
      <c r="WNF57" s="425"/>
      <c r="WNG57" s="140"/>
      <c r="WNH57" s="140"/>
      <c r="WNI57" s="144"/>
      <c r="WNJ57" s="141"/>
      <c r="WNK57" s="140"/>
      <c r="WNL57" s="425"/>
      <c r="WNM57" s="425"/>
      <c r="WNN57" s="425"/>
      <c r="WNO57" s="140"/>
      <c r="WNP57" s="140"/>
      <c r="WNQ57" s="144"/>
      <c r="WNR57" s="141"/>
      <c r="WNS57" s="140"/>
      <c r="WNT57" s="425"/>
      <c r="WNU57" s="425"/>
      <c r="WNV57" s="425"/>
      <c r="WNW57" s="140"/>
      <c r="WNX57" s="140"/>
      <c r="WNY57" s="144"/>
      <c r="WNZ57" s="141"/>
      <c r="WOA57" s="140"/>
      <c r="WOB57" s="425"/>
      <c r="WOC57" s="425"/>
      <c r="WOD57" s="425"/>
      <c r="WOE57" s="140"/>
      <c r="WOF57" s="140"/>
      <c r="WOG57" s="144"/>
      <c r="WOH57" s="141"/>
      <c r="WOI57" s="140"/>
      <c r="WOJ57" s="425"/>
      <c r="WOK57" s="425"/>
      <c r="WOL57" s="425"/>
      <c r="WOM57" s="140"/>
      <c r="WON57" s="140"/>
      <c r="WOO57" s="144"/>
      <c r="WOP57" s="141"/>
      <c r="WOQ57" s="140"/>
      <c r="WOR57" s="425"/>
      <c r="WOS57" s="425"/>
      <c r="WOT57" s="425"/>
      <c r="WOU57" s="140"/>
      <c r="WOV57" s="140"/>
      <c r="WOW57" s="144"/>
      <c r="WOX57" s="141"/>
      <c r="WOY57" s="140"/>
      <c r="WOZ57" s="425"/>
      <c r="WPA57" s="425"/>
      <c r="WPB57" s="425"/>
      <c r="WPC57" s="140"/>
      <c r="WPD57" s="140"/>
      <c r="WPE57" s="144"/>
      <c r="WPF57" s="141"/>
      <c r="WPG57" s="140"/>
      <c r="WPH57" s="425"/>
      <c r="WPI57" s="425"/>
      <c r="WPJ57" s="425"/>
      <c r="WPK57" s="140"/>
      <c r="WPL57" s="140"/>
      <c r="WPM57" s="144"/>
      <c r="WPN57" s="141"/>
      <c r="WPO57" s="140"/>
      <c r="WPP57" s="425"/>
      <c r="WPQ57" s="425"/>
      <c r="WPR57" s="425"/>
      <c r="WPS57" s="140"/>
      <c r="WPT57" s="140"/>
      <c r="WPU57" s="144"/>
      <c r="WPV57" s="141"/>
      <c r="WPW57" s="140"/>
      <c r="WPX57" s="425"/>
      <c r="WPY57" s="425"/>
      <c r="WPZ57" s="425"/>
      <c r="WQA57" s="140"/>
      <c r="WQB57" s="140"/>
      <c r="WQC57" s="144"/>
      <c r="WQD57" s="141"/>
      <c r="WQE57" s="140"/>
      <c r="WQF57" s="425"/>
      <c r="WQG57" s="425"/>
      <c r="WQH57" s="425"/>
      <c r="WQI57" s="140"/>
      <c r="WQJ57" s="140"/>
      <c r="WQK57" s="144"/>
      <c r="WQL57" s="141"/>
      <c r="WQM57" s="140"/>
      <c r="WQN57" s="425"/>
      <c r="WQO57" s="425"/>
      <c r="WQP57" s="425"/>
      <c r="WQQ57" s="140"/>
      <c r="WQR57" s="140"/>
      <c r="WQS57" s="144"/>
      <c r="WQT57" s="141"/>
      <c r="WQU57" s="140"/>
      <c r="WQV57" s="425"/>
      <c r="WQW57" s="425"/>
      <c r="WQX57" s="425"/>
      <c r="WQY57" s="140"/>
      <c r="WQZ57" s="140"/>
      <c r="WRA57" s="144"/>
      <c r="WRB57" s="141"/>
      <c r="WRC57" s="140"/>
      <c r="WRD57" s="425"/>
      <c r="WRE57" s="425"/>
      <c r="WRF57" s="425"/>
      <c r="WRG57" s="140"/>
      <c r="WRH57" s="140"/>
      <c r="WRI57" s="144"/>
      <c r="WRJ57" s="141"/>
      <c r="WRK57" s="140"/>
      <c r="WRL57" s="425"/>
      <c r="WRM57" s="425"/>
      <c r="WRN57" s="425"/>
      <c r="WRO57" s="140"/>
      <c r="WRP57" s="140"/>
      <c r="WRQ57" s="144"/>
      <c r="WRR57" s="141"/>
      <c r="WRS57" s="140"/>
      <c r="WRT57" s="425"/>
      <c r="WRU57" s="425"/>
      <c r="WRV57" s="425"/>
      <c r="WRW57" s="140"/>
      <c r="WRX57" s="140"/>
      <c r="WRY57" s="144"/>
      <c r="WRZ57" s="141"/>
      <c r="WSA57" s="140"/>
      <c r="WSB57" s="425"/>
      <c r="WSC57" s="425"/>
      <c r="WSD57" s="425"/>
      <c r="WSE57" s="140"/>
      <c r="WSF57" s="140"/>
      <c r="WSG57" s="144"/>
      <c r="WSH57" s="141"/>
      <c r="WSI57" s="140"/>
      <c r="WSJ57" s="425"/>
      <c r="WSK57" s="425"/>
      <c r="WSL57" s="425"/>
      <c r="WSM57" s="140"/>
      <c r="WSN57" s="140"/>
      <c r="WSO57" s="144"/>
      <c r="WSP57" s="141"/>
      <c r="WSQ57" s="140"/>
      <c r="WSR57" s="425"/>
      <c r="WSS57" s="425"/>
      <c r="WST57" s="425"/>
      <c r="WSU57" s="140"/>
      <c r="WSV57" s="140"/>
      <c r="WSW57" s="144"/>
      <c r="WSX57" s="141"/>
      <c r="WSY57" s="140"/>
      <c r="WSZ57" s="425"/>
      <c r="WTA57" s="425"/>
      <c r="WTB57" s="425"/>
      <c r="WTC57" s="140"/>
      <c r="WTD57" s="140"/>
      <c r="WTE57" s="144"/>
      <c r="WTF57" s="141"/>
      <c r="WTG57" s="140"/>
      <c r="WTH57" s="425"/>
      <c r="WTI57" s="425"/>
      <c r="WTJ57" s="425"/>
      <c r="WTK57" s="140"/>
      <c r="WTL57" s="140"/>
      <c r="WTM57" s="144"/>
      <c r="WTN57" s="141"/>
      <c r="WTO57" s="140"/>
      <c r="WTP57" s="425"/>
      <c r="WTQ57" s="425"/>
      <c r="WTR57" s="425"/>
      <c r="WTS57" s="140"/>
      <c r="WTT57" s="140"/>
      <c r="WTU57" s="144"/>
      <c r="WTV57" s="141"/>
      <c r="WTW57" s="140"/>
      <c r="WTX57" s="425"/>
      <c r="WTY57" s="425"/>
      <c r="WTZ57" s="425"/>
      <c r="WUA57" s="140"/>
      <c r="WUB57" s="140"/>
      <c r="WUC57" s="144"/>
      <c r="WUD57" s="141"/>
      <c r="WUE57" s="140"/>
      <c r="WUF57" s="425"/>
      <c r="WUG57" s="425"/>
      <c r="WUH57" s="425"/>
      <c r="WUI57" s="140"/>
      <c r="WUJ57" s="140"/>
      <c r="WUK57" s="144"/>
      <c r="WUL57" s="141"/>
      <c r="WUM57" s="140"/>
      <c r="WUN57" s="425"/>
      <c r="WUO57" s="425"/>
      <c r="WUP57" s="425"/>
      <c r="WUQ57" s="140"/>
      <c r="WUR57" s="140"/>
      <c r="WUS57" s="144"/>
      <c r="WUT57" s="141"/>
      <c r="WUU57" s="140"/>
      <c r="WUV57" s="425"/>
      <c r="WUW57" s="425"/>
      <c r="WUX57" s="425"/>
      <c r="WUY57" s="140"/>
      <c r="WUZ57" s="140"/>
      <c r="WVA57" s="144"/>
      <c r="WVB57" s="141"/>
      <c r="WVC57" s="140"/>
      <c r="WVD57" s="425"/>
      <c r="WVE57" s="425"/>
      <c r="WVF57" s="425"/>
      <c r="WVG57" s="140"/>
      <c r="WVH57" s="140"/>
      <c r="WVI57" s="144"/>
      <c r="WVJ57" s="141"/>
      <c r="WVK57" s="140"/>
      <c r="WVL57" s="425"/>
      <c r="WVM57" s="425"/>
      <c r="WVN57" s="425"/>
      <c r="WVO57" s="140"/>
      <c r="WVP57" s="140"/>
      <c r="WVQ57" s="144"/>
      <c r="WVR57" s="141"/>
      <c r="WVS57" s="140"/>
      <c r="WVT57" s="425"/>
      <c r="WVU57" s="425"/>
      <c r="WVV57" s="425"/>
      <c r="WVW57" s="140"/>
      <c r="WVX57" s="140"/>
      <c r="WVY57" s="144"/>
      <c r="WVZ57" s="141"/>
      <c r="WWA57" s="140"/>
      <c r="WWB57" s="425"/>
      <c r="WWC57" s="425"/>
      <c r="WWD57" s="425"/>
      <c r="WWE57" s="140"/>
      <c r="WWF57" s="140"/>
      <c r="WWG57" s="144"/>
      <c r="WWH57" s="141"/>
      <c r="WWI57" s="140"/>
      <c r="WWJ57" s="425"/>
      <c r="WWK57" s="425"/>
      <c r="WWL57" s="425"/>
      <c r="WWM57" s="140"/>
      <c r="WWN57" s="140"/>
      <c r="WWO57" s="144"/>
      <c r="WWP57" s="141"/>
      <c r="WWQ57" s="140"/>
      <c r="WWR57" s="425"/>
      <c r="WWS57" s="425"/>
      <c r="WWT57" s="425"/>
      <c r="WWU57" s="140"/>
      <c r="WWV57" s="140"/>
      <c r="WWW57" s="144"/>
      <c r="WWX57" s="141"/>
      <c r="WWY57" s="140"/>
      <c r="WWZ57" s="425"/>
      <c r="WXA57" s="425"/>
      <c r="WXB57" s="425"/>
      <c r="WXC57" s="140"/>
      <c r="WXD57" s="140"/>
      <c r="WXE57" s="144"/>
      <c r="WXF57" s="141"/>
      <c r="WXG57" s="140"/>
      <c r="WXH57" s="425"/>
      <c r="WXI57" s="425"/>
      <c r="WXJ57" s="425"/>
      <c r="WXK57" s="140"/>
      <c r="WXL57" s="140"/>
      <c r="WXM57" s="144"/>
      <c r="WXN57" s="141"/>
      <c r="WXO57" s="140"/>
      <c r="WXP57" s="425"/>
      <c r="WXQ57" s="425"/>
      <c r="WXR57" s="425"/>
      <c r="WXS57" s="140"/>
      <c r="WXT57" s="140"/>
      <c r="WXU57" s="144"/>
      <c r="WXV57" s="141"/>
      <c r="WXW57" s="140"/>
      <c r="WXX57" s="425"/>
      <c r="WXY57" s="425"/>
      <c r="WXZ57" s="425"/>
      <c r="WYA57" s="140"/>
      <c r="WYB57" s="140"/>
      <c r="WYC57" s="144"/>
      <c r="WYD57" s="141"/>
      <c r="WYE57" s="140"/>
      <c r="WYF57" s="425"/>
      <c r="WYG57" s="425"/>
      <c r="WYH57" s="425"/>
      <c r="WYI57" s="140"/>
      <c r="WYJ57" s="140"/>
      <c r="WYK57" s="144"/>
      <c r="WYL57" s="141"/>
    </row>
    <row r="58" spans="1:16210" s="142" customFormat="1" ht="16.5" customHeight="1" x14ac:dyDescent="0.2">
      <c r="A58" s="173" t="s">
        <v>388</v>
      </c>
      <c r="B58" s="429" t="s">
        <v>389</v>
      </c>
      <c r="C58" s="429"/>
      <c r="D58" s="429"/>
      <c r="E58" s="173" t="s">
        <v>390</v>
      </c>
      <c r="F58" s="173" t="s">
        <v>391</v>
      </c>
      <c r="G58" s="173" t="s">
        <v>392</v>
      </c>
      <c r="H58" s="173" t="s">
        <v>393</v>
      </c>
      <c r="I58" s="1"/>
      <c r="J58" s="1"/>
      <c r="K58" s="140"/>
      <c r="L58" s="425"/>
      <c r="M58" s="425"/>
      <c r="N58" s="425"/>
      <c r="O58" s="140"/>
      <c r="P58" s="140"/>
      <c r="Q58" s="144"/>
      <c r="R58" s="141"/>
      <c r="S58" s="140"/>
      <c r="T58" s="425"/>
      <c r="U58" s="425"/>
      <c r="V58" s="425"/>
      <c r="W58" s="140"/>
      <c r="X58" s="140"/>
      <c r="Y58" s="144"/>
      <c r="Z58" s="141"/>
      <c r="AA58" s="140"/>
      <c r="AB58" s="425"/>
      <c r="AC58" s="425"/>
      <c r="AD58" s="425"/>
      <c r="AE58" s="140"/>
      <c r="AF58" s="140"/>
      <c r="AG58" s="144"/>
      <c r="AH58" s="141"/>
      <c r="AI58" s="140"/>
      <c r="AJ58" s="425"/>
      <c r="AK58" s="425"/>
      <c r="AL58" s="425"/>
      <c r="AM58" s="140"/>
      <c r="AN58" s="140"/>
      <c r="AO58" s="144"/>
      <c r="AP58" s="141"/>
      <c r="AQ58" s="140"/>
      <c r="AR58" s="425"/>
      <c r="AS58" s="425"/>
      <c r="AT58" s="425"/>
      <c r="AU58" s="140"/>
      <c r="AV58" s="140"/>
      <c r="AW58" s="144"/>
      <c r="AX58" s="141"/>
      <c r="AY58" s="140"/>
      <c r="AZ58" s="425"/>
      <c r="BA58" s="425"/>
      <c r="BB58" s="425"/>
      <c r="BC58" s="140"/>
      <c r="BD58" s="140"/>
      <c r="BE58" s="144"/>
      <c r="BF58" s="141"/>
      <c r="BG58" s="140"/>
      <c r="BH58" s="425"/>
      <c r="BI58" s="425"/>
      <c r="BJ58" s="425"/>
      <c r="BK58" s="140"/>
      <c r="BL58" s="140"/>
      <c r="BM58" s="144"/>
      <c r="BN58" s="141"/>
      <c r="BO58" s="140"/>
      <c r="BP58" s="425"/>
      <c r="BQ58" s="425"/>
      <c r="BR58" s="425"/>
      <c r="BS58" s="140"/>
      <c r="BT58" s="140"/>
      <c r="BU58" s="144"/>
      <c r="BV58" s="141"/>
      <c r="BW58" s="140"/>
      <c r="BX58" s="425"/>
      <c r="BY58" s="425"/>
      <c r="BZ58" s="425"/>
      <c r="CA58" s="140"/>
      <c r="CB58" s="140"/>
      <c r="CC58" s="144"/>
      <c r="CD58" s="141"/>
      <c r="CE58" s="140"/>
      <c r="CF58" s="425"/>
      <c r="CG58" s="425"/>
      <c r="CH58" s="425"/>
      <c r="CI58" s="140"/>
      <c r="CJ58" s="140"/>
      <c r="CK58" s="144"/>
      <c r="CL58" s="141"/>
      <c r="CM58" s="140"/>
      <c r="CN58" s="425"/>
      <c r="CO58" s="425"/>
      <c r="CP58" s="425"/>
      <c r="CQ58" s="140"/>
      <c r="CR58" s="140"/>
      <c r="CS58" s="144"/>
      <c r="CT58" s="141"/>
      <c r="CU58" s="140"/>
      <c r="CV58" s="425"/>
      <c r="CW58" s="425"/>
      <c r="CX58" s="425"/>
      <c r="CY58" s="140"/>
      <c r="CZ58" s="140"/>
      <c r="DA58" s="144"/>
      <c r="DB58" s="141"/>
      <c r="DC58" s="140"/>
      <c r="DD58" s="425"/>
      <c r="DE58" s="425"/>
      <c r="DF58" s="425"/>
      <c r="DG58" s="140"/>
      <c r="DH58" s="140"/>
      <c r="DI58" s="144"/>
      <c r="DJ58" s="141"/>
      <c r="DK58" s="140"/>
      <c r="DL58" s="425"/>
      <c r="DM58" s="425"/>
      <c r="DN58" s="425"/>
      <c r="DO58" s="140"/>
      <c r="DP58" s="140"/>
      <c r="DQ58" s="144"/>
      <c r="DR58" s="141"/>
      <c r="DS58" s="140"/>
      <c r="DT58" s="425"/>
      <c r="DU58" s="425"/>
      <c r="DV58" s="425"/>
      <c r="DW58" s="140"/>
      <c r="DX58" s="140"/>
      <c r="DY58" s="144"/>
      <c r="DZ58" s="141"/>
      <c r="EA58" s="140"/>
      <c r="EB58" s="425"/>
      <c r="EC58" s="425"/>
      <c r="ED58" s="425"/>
      <c r="EE58" s="140"/>
      <c r="EF58" s="140"/>
      <c r="EG58" s="144"/>
      <c r="EH58" s="141"/>
      <c r="EI58" s="140"/>
      <c r="EJ58" s="425"/>
      <c r="EK58" s="425"/>
      <c r="EL58" s="425"/>
      <c r="EM58" s="140"/>
      <c r="EN58" s="140"/>
      <c r="EO58" s="144"/>
      <c r="EP58" s="141"/>
      <c r="EQ58" s="140"/>
      <c r="ER58" s="425"/>
      <c r="ES58" s="425"/>
      <c r="ET58" s="425"/>
      <c r="EU58" s="140"/>
      <c r="EV58" s="140"/>
      <c r="EW58" s="144"/>
      <c r="EX58" s="141"/>
      <c r="EY58" s="140"/>
      <c r="EZ58" s="425"/>
      <c r="FA58" s="425"/>
      <c r="FB58" s="425"/>
      <c r="FC58" s="140"/>
      <c r="FD58" s="140"/>
      <c r="FE58" s="144"/>
      <c r="FF58" s="141"/>
      <c r="FG58" s="140"/>
      <c r="FH58" s="425"/>
      <c r="FI58" s="425"/>
      <c r="FJ58" s="425"/>
      <c r="FK58" s="140"/>
      <c r="FL58" s="140"/>
      <c r="FM58" s="144"/>
      <c r="FN58" s="141"/>
      <c r="FO58" s="140"/>
      <c r="FP58" s="425"/>
      <c r="FQ58" s="425"/>
      <c r="FR58" s="425"/>
      <c r="FS58" s="140"/>
      <c r="FT58" s="140"/>
      <c r="FU58" s="144"/>
      <c r="FV58" s="141"/>
      <c r="FW58" s="140"/>
      <c r="FX58" s="425"/>
      <c r="FY58" s="425"/>
      <c r="FZ58" s="425"/>
      <c r="GA58" s="140"/>
      <c r="GB58" s="140"/>
      <c r="GC58" s="144"/>
      <c r="GD58" s="141"/>
      <c r="GE58" s="140"/>
      <c r="GF58" s="425"/>
      <c r="GG58" s="425"/>
      <c r="GH58" s="425"/>
      <c r="GI58" s="140"/>
      <c r="GJ58" s="140"/>
      <c r="GK58" s="144"/>
      <c r="GL58" s="141"/>
      <c r="GM58" s="140"/>
      <c r="GN58" s="425"/>
      <c r="GO58" s="425"/>
      <c r="GP58" s="425"/>
      <c r="GQ58" s="140"/>
      <c r="GR58" s="140"/>
      <c r="GS58" s="144"/>
      <c r="GT58" s="141"/>
      <c r="GU58" s="140"/>
      <c r="GV58" s="425"/>
      <c r="GW58" s="425"/>
      <c r="GX58" s="425"/>
      <c r="GY58" s="140"/>
      <c r="GZ58" s="140"/>
      <c r="HA58" s="144"/>
      <c r="HB58" s="141"/>
      <c r="HC58" s="140"/>
      <c r="HD58" s="425"/>
      <c r="HE58" s="425"/>
      <c r="HF58" s="425"/>
      <c r="HG58" s="140"/>
      <c r="HH58" s="140"/>
      <c r="HI58" s="144"/>
      <c r="HJ58" s="141"/>
      <c r="HK58" s="140"/>
      <c r="HL58" s="425"/>
      <c r="HM58" s="425"/>
      <c r="HN58" s="425"/>
      <c r="HO58" s="140"/>
      <c r="HP58" s="140"/>
      <c r="HQ58" s="144"/>
      <c r="HR58" s="141"/>
      <c r="HS58" s="140"/>
      <c r="HT58" s="425"/>
      <c r="HU58" s="425"/>
      <c r="HV58" s="425"/>
      <c r="HW58" s="140"/>
      <c r="HX58" s="140"/>
      <c r="HY58" s="144"/>
      <c r="HZ58" s="141"/>
      <c r="IA58" s="140"/>
      <c r="IB58" s="425"/>
      <c r="IC58" s="425"/>
      <c r="ID58" s="425"/>
      <c r="IE58" s="140"/>
      <c r="IF58" s="140"/>
      <c r="IG58" s="144"/>
      <c r="IH58" s="141"/>
      <c r="II58" s="140"/>
      <c r="IJ58" s="425"/>
      <c r="IK58" s="425"/>
      <c r="IL58" s="425"/>
      <c r="IM58" s="140"/>
      <c r="IN58" s="140"/>
      <c r="IO58" s="144"/>
      <c r="IP58" s="141"/>
      <c r="IQ58" s="140"/>
      <c r="IR58" s="425"/>
      <c r="IS58" s="425"/>
      <c r="IT58" s="425"/>
      <c r="IU58" s="140"/>
      <c r="IV58" s="140"/>
      <c r="IW58" s="144"/>
      <c r="IX58" s="141"/>
      <c r="IY58" s="140"/>
      <c r="IZ58" s="425"/>
      <c r="JA58" s="425"/>
      <c r="JB58" s="425"/>
      <c r="JC58" s="140"/>
      <c r="JD58" s="140"/>
      <c r="JE58" s="144"/>
      <c r="JF58" s="141"/>
      <c r="JG58" s="140"/>
      <c r="JH58" s="425"/>
      <c r="JI58" s="425"/>
      <c r="JJ58" s="425"/>
      <c r="JK58" s="140"/>
      <c r="JL58" s="140"/>
      <c r="JM58" s="144"/>
      <c r="JN58" s="141"/>
      <c r="JO58" s="140"/>
      <c r="JP58" s="425"/>
      <c r="JQ58" s="425"/>
      <c r="JR58" s="425"/>
      <c r="JS58" s="140"/>
      <c r="JT58" s="140"/>
      <c r="JU58" s="144"/>
      <c r="JV58" s="141"/>
      <c r="JW58" s="140"/>
      <c r="JX58" s="425"/>
      <c r="JY58" s="425"/>
      <c r="JZ58" s="425"/>
      <c r="KA58" s="140"/>
      <c r="KB58" s="140"/>
      <c r="KC58" s="144"/>
      <c r="KD58" s="141"/>
      <c r="KE58" s="140"/>
      <c r="KF58" s="425"/>
      <c r="KG58" s="425"/>
      <c r="KH58" s="425"/>
      <c r="KI58" s="140"/>
      <c r="KJ58" s="140"/>
      <c r="KK58" s="144"/>
      <c r="KL58" s="141"/>
      <c r="KM58" s="140"/>
      <c r="KN58" s="425"/>
      <c r="KO58" s="425"/>
      <c r="KP58" s="425"/>
      <c r="KQ58" s="140"/>
      <c r="KR58" s="140"/>
      <c r="KS58" s="144"/>
      <c r="KT58" s="141"/>
      <c r="KU58" s="140"/>
      <c r="KV58" s="425"/>
      <c r="KW58" s="425"/>
      <c r="KX58" s="425"/>
      <c r="KY58" s="140"/>
      <c r="KZ58" s="140"/>
      <c r="LA58" s="144"/>
      <c r="LB58" s="141"/>
      <c r="LC58" s="140"/>
      <c r="LD58" s="425"/>
      <c r="LE58" s="425"/>
      <c r="LF58" s="425"/>
      <c r="LG58" s="140"/>
      <c r="LH58" s="140"/>
      <c r="LI58" s="144"/>
      <c r="LJ58" s="141"/>
      <c r="LK58" s="140"/>
      <c r="LL58" s="425"/>
      <c r="LM58" s="425"/>
      <c r="LN58" s="425"/>
      <c r="LO58" s="140"/>
      <c r="LP58" s="140"/>
      <c r="LQ58" s="144"/>
      <c r="LR58" s="141"/>
      <c r="LS58" s="140"/>
      <c r="LT58" s="425"/>
      <c r="LU58" s="425"/>
      <c r="LV58" s="425"/>
      <c r="LW58" s="140"/>
      <c r="LX58" s="140"/>
      <c r="LY58" s="144"/>
      <c r="LZ58" s="141"/>
      <c r="MA58" s="140"/>
      <c r="MB58" s="425"/>
      <c r="MC58" s="425"/>
      <c r="MD58" s="425"/>
      <c r="ME58" s="140"/>
      <c r="MF58" s="140"/>
      <c r="MG58" s="144"/>
      <c r="MH58" s="141"/>
      <c r="MI58" s="140"/>
      <c r="MJ58" s="425"/>
      <c r="MK58" s="425"/>
      <c r="ML58" s="425"/>
      <c r="MM58" s="140"/>
      <c r="MN58" s="140"/>
      <c r="MO58" s="144"/>
      <c r="MP58" s="141"/>
      <c r="MQ58" s="140"/>
      <c r="MR58" s="425"/>
      <c r="MS58" s="425"/>
      <c r="MT58" s="425"/>
      <c r="MU58" s="140"/>
      <c r="MV58" s="140"/>
      <c r="MW58" s="144"/>
      <c r="MX58" s="141"/>
      <c r="MY58" s="140"/>
      <c r="MZ58" s="425"/>
      <c r="NA58" s="425"/>
      <c r="NB58" s="425"/>
      <c r="NC58" s="140"/>
      <c r="ND58" s="140"/>
      <c r="NE58" s="144"/>
      <c r="NF58" s="141"/>
      <c r="NG58" s="140"/>
      <c r="NH58" s="425"/>
      <c r="NI58" s="425"/>
      <c r="NJ58" s="425"/>
      <c r="NK58" s="140"/>
      <c r="NL58" s="140"/>
      <c r="NM58" s="144"/>
      <c r="NN58" s="141"/>
      <c r="NO58" s="140"/>
      <c r="NP58" s="425"/>
      <c r="NQ58" s="425"/>
      <c r="NR58" s="425"/>
      <c r="NS58" s="140"/>
      <c r="NT58" s="140"/>
      <c r="NU58" s="144"/>
      <c r="NV58" s="141"/>
      <c r="NW58" s="140"/>
      <c r="NX58" s="425"/>
      <c r="NY58" s="425"/>
      <c r="NZ58" s="425"/>
      <c r="OA58" s="140"/>
      <c r="OB58" s="140"/>
      <c r="OC58" s="144"/>
      <c r="OD58" s="141"/>
      <c r="OE58" s="140"/>
      <c r="OF58" s="425"/>
      <c r="OG58" s="425"/>
      <c r="OH58" s="425"/>
      <c r="OI58" s="140"/>
      <c r="OJ58" s="140"/>
      <c r="OK58" s="144"/>
      <c r="OL58" s="141"/>
      <c r="OM58" s="140"/>
      <c r="ON58" s="425"/>
      <c r="OO58" s="425"/>
      <c r="OP58" s="425"/>
      <c r="OQ58" s="140"/>
      <c r="OR58" s="140"/>
      <c r="OS58" s="144"/>
      <c r="OT58" s="141"/>
      <c r="OU58" s="140"/>
      <c r="OV58" s="425"/>
      <c r="OW58" s="425"/>
      <c r="OX58" s="425"/>
      <c r="OY58" s="140"/>
      <c r="OZ58" s="140"/>
      <c r="PA58" s="144"/>
      <c r="PB58" s="141"/>
      <c r="PC58" s="140"/>
      <c r="PD58" s="425"/>
      <c r="PE58" s="425"/>
      <c r="PF58" s="425"/>
      <c r="PG58" s="140"/>
      <c r="PH58" s="140"/>
      <c r="PI58" s="144"/>
      <c r="PJ58" s="141"/>
      <c r="PK58" s="140"/>
      <c r="PL58" s="425"/>
      <c r="PM58" s="425"/>
      <c r="PN58" s="425"/>
      <c r="PO58" s="140"/>
      <c r="PP58" s="140"/>
      <c r="PQ58" s="144"/>
      <c r="PR58" s="141"/>
      <c r="PS58" s="140"/>
      <c r="PT58" s="425"/>
      <c r="PU58" s="425"/>
      <c r="PV58" s="425"/>
      <c r="PW58" s="140"/>
      <c r="PX58" s="140"/>
      <c r="PY58" s="144"/>
      <c r="PZ58" s="141"/>
      <c r="QA58" s="140"/>
      <c r="QB58" s="425"/>
      <c r="QC58" s="425"/>
      <c r="QD58" s="425"/>
      <c r="QE58" s="140"/>
      <c r="QF58" s="140"/>
      <c r="QG58" s="144"/>
      <c r="QH58" s="141"/>
      <c r="QI58" s="140"/>
      <c r="QJ58" s="425"/>
      <c r="QK58" s="425"/>
      <c r="QL58" s="425"/>
      <c r="QM58" s="140"/>
      <c r="QN58" s="140"/>
      <c r="QO58" s="144"/>
      <c r="QP58" s="141"/>
      <c r="QQ58" s="140"/>
      <c r="QR58" s="425"/>
      <c r="QS58" s="425"/>
      <c r="QT58" s="425"/>
      <c r="QU58" s="140"/>
      <c r="QV58" s="140"/>
      <c r="QW58" s="144"/>
      <c r="QX58" s="141"/>
      <c r="QY58" s="140"/>
      <c r="QZ58" s="425"/>
      <c r="RA58" s="425"/>
      <c r="RB58" s="425"/>
      <c r="RC58" s="140"/>
      <c r="RD58" s="140"/>
      <c r="RE58" s="144"/>
      <c r="RF58" s="141"/>
      <c r="RG58" s="140"/>
      <c r="RH58" s="425"/>
      <c r="RI58" s="425"/>
      <c r="RJ58" s="425"/>
      <c r="RK58" s="140"/>
      <c r="RL58" s="140"/>
      <c r="RM58" s="144"/>
      <c r="RN58" s="141"/>
      <c r="RO58" s="140"/>
      <c r="RP58" s="425"/>
      <c r="RQ58" s="425"/>
      <c r="RR58" s="425"/>
      <c r="RS58" s="140"/>
      <c r="RT58" s="140"/>
      <c r="RU58" s="144"/>
      <c r="RV58" s="141"/>
      <c r="RW58" s="140"/>
      <c r="RX58" s="425"/>
      <c r="RY58" s="425"/>
      <c r="RZ58" s="425"/>
      <c r="SA58" s="140"/>
      <c r="SB58" s="140"/>
      <c r="SC58" s="144"/>
      <c r="SD58" s="141"/>
      <c r="SE58" s="140"/>
      <c r="SF58" s="425"/>
      <c r="SG58" s="425"/>
      <c r="SH58" s="425"/>
      <c r="SI58" s="140"/>
      <c r="SJ58" s="140"/>
      <c r="SK58" s="144"/>
      <c r="SL58" s="141"/>
      <c r="SM58" s="140"/>
      <c r="SN58" s="425"/>
      <c r="SO58" s="425"/>
      <c r="SP58" s="425"/>
      <c r="SQ58" s="140"/>
      <c r="SR58" s="140"/>
      <c r="SS58" s="144"/>
      <c r="ST58" s="141"/>
      <c r="SU58" s="140"/>
      <c r="SV58" s="425"/>
      <c r="SW58" s="425"/>
      <c r="SX58" s="425"/>
      <c r="SY58" s="140"/>
      <c r="SZ58" s="140"/>
      <c r="TA58" s="144"/>
      <c r="TB58" s="141"/>
      <c r="TC58" s="140"/>
      <c r="TD58" s="425"/>
      <c r="TE58" s="425"/>
      <c r="TF58" s="425"/>
      <c r="TG58" s="140"/>
      <c r="TH58" s="140"/>
      <c r="TI58" s="144"/>
      <c r="TJ58" s="141"/>
      <c r="TK58" s="140"/>
      <c r="TL58" s="425"/>
      <c r="TM58" s="425"/>
      <c r="TN58" s="425"/>
      <c r="TO58" s="140"/>
      <c r="TP58" s="140"/>
      <c r="TQ58" s="144"/>
      <c r="TR58" s="141"/>
      <c r="TS58" s="140"/>
      <c r="TT58" s="425"/>
      <c r="TU58" s="425"/>
      <c r="TV58" s="425"/>
      <c r="TW58" s="140"/>
      <c r="TX58" s="140"/>
      <c r="TY58" s="144"/>
      <c r="TZ58" s="141"/>
      <c r="UA58" s="140"/>
      <c r="UB58" s="425"/>
      <c r="UC58" s="425"/>
      <c r="UD58" s="425"/>
      <c r="UE58" s="140"/>
      <c r="UF58" s="140"/>
      <c r="UG58" s="144"/>
      <c r="UH58" s="141"/>
      <c r="UI58" s="140"/>
      <c r="UJ58" s="425"/>
      <c r="UK58" s="425"/>
      <c r="UL58" s="425"/>
      <c r="UM58" s="140"/>
      <c r="UN58" s="140"/>
      <c r="UO58" s="144"/>
      <c r="UP58" s="141"/>
      <c r="UQ58" s="140"/>
      <c r="UR58" s="425"/>
      <c r="US58" s="425"/>
      <c r="UT58" s="425"/>
      <c r="UU58" s="140"/>
      <c r="UV58" s="140"/>
      <c r="UW58" s="144"/>
      <c r="UX58" s="141"/>
      <c r="UY58" s="140"/>
      <c r="UZ58" s="425"/>
      <c r="VA58" s="425"/>
      <c r="VB58" s="425"/>
      <c r="VC58" s="140"/>
      <c r="VD58" s="140"/>
      <c r="VE58" s="144"/>
      <c r="VF58" s="141"/>
      <c r="VG58" s="140"/>
      <c r="VH58" s="425"/>
      <c r="VI58" s="425"/>
      <c r="VJ58" s="425"/>
      <c r="VK58" s="140"/>
      <c r="VL58" s="140"/>
      <c r="VM58" s="144"/>
      <c r="VN58" s="141"/>
      <c r="VO58" s="140"/>
      <c r="VP58" s="425"/>
      <c r="VQ58" s="425"/>
      <c r="VR58" s="425"/>
      <c r="VS58" s="140"/>
      <c r="VT58" s="140"/>
      <c r="VU58" s="144"/>
      <c r="VV58" s="141"/>
      <c r="VW58" s="140"/>
      <c r="VX58" s="425"/>
      <c r="VY58" s="425"/>
      <c r="VZ58" s="425"/>
      <c r="WA58" s="140"/>
      <c r="WB58" s="140"/>
      <c r="WC58" s="144"/>
      <c r="WD58" s="141"/>
      <c r="WE58" s="140"/>
      <c r="WF58" s="425"/>
      <c r="WG58" s="425"/>
      <c r="WH58" s="425"/>
      <c r="WI58" s="140"/>
      <c r="WJ58" s="140"/>
      <c r="WK58" s="144"/>
      <c r="WL58" s="141"/>
      <c r="WM58" s="140"/>
      <c r="WN58" s="425"/>
      <c r="WO58" s="425"/>
      <c r="WP58" s="425"/>
      <c r="WQ58" s="140"/>
      <c r="WR58" s="140"/>
      <c r="WS58" s="144"/>
      <c r="WT58" s="141"/>
      <c r="WU58" s="140"/>
      <c r="WV58" s="425"/>
      <c r="WW58" s="425"/>
      <c r="WX58" s="425"/>
      <c r="WY58" s="140"/>
      <c r="WZ58" s="140"/>
      <c r="XA58" s="144"/>
      <c r="XB58" s="141"/>
      <c r="XC58" s="140"/>
      <c r="XD58" s="425"/>
      <c r="XE58" s="425"/>
      <c r="XF58" s="425"/>
      <c r="XG58" s="140"/>
      <c r="XH58" s="140"/>
      <c r="XI58" s="144"/>
      <c r="XJ58" s="141"/>
      <c r="XK58" s="140"/>
      <c r="XL58" s="425"/>
      <c r="XM58" s="425"/>
      <c r="XN58" s="425"/>
      <c r="XO58" s="140"/>
      <c r="XP58" s="140"/>
      <c r="XQ58" s="144"/>
      <c r="XR58" s="141"/>
      <c r="XS58" s="140"/>
      <c r="XT58" s="425"/>
      <c r="XU58" s="425"/>
      <c r="XV58" s="425"/>
      <c r="XW58" s="140"/>
      <c r="XX58" s="140"/>
      <c r="XY58" s="144"/>
      <c r="XZ58" s="141"/>
      <c r="YA58" s="140"/>
      <c r="YB58" s="425"/>
      <c r="YC58" s="425"/>
      <c r="YD58" s="425"/>
      <c r="YE58" s="140"/>
      <c r="YF58" s="140"/>
      <c r="YG58" s="144"/>
      <c r="YH58" s="141"/>
      <c r="YI58" s="140"/>
      <c r="YJ58" s="425"/>
      <c r="YK58" s="425"/>
      <c r="YL58" s="425"/>
      <c r="YM58" s="140"/>
      <c r="YN58" s="140"/>
      <c r="YO58" s="144"/>
      <c r="YP58" s="141"/>
      <c r="YQ58" s="140"/>
      <c r="YR58" s="425"/>
      <c r="YS58" s="425"/>
      <c r="YT58" s="425"/>
      <c r="YU58" s="140"/>
      <c r="YV58" s="140"/>
      <c r="YW58" s="144"/>
      <c r="YX58" s="141"/>
      <c r="YY58" s="140"/>
      <c r="YZ58" s="425"/>
      <c r="ZA58" s="425"/>
      <c r="ZB58" s="425"/>
      <c r="ZC58" s="140"/>
      <c r="ZD58" s="140"/>
      <c r="ZE58" s="144"/>
      <c r="ZF58" s="141"/>
      <c r="ZG58" s="140"/>
      <c r="ZH58" s="425"/>
      <c r="ZI58" s="425"/>
      <c r="ZJ58" s="425"/>
      <c r="ZK58" s="140"/>
      <c r="ZL58" s="140"/>
      <c r="ZM58" s="144"/>
      <c r="ZN58" s="141"/>
      <c r="ZO58" s="140"/>
      <c r="ZP58" s="425"/>
      <c r="ZQ58" s="425"/>
      <c r="ZR58" s="425"/>
      <c r="ZS58" s="140"/>
      <c r="ZT58" s="140"/>
      <c r="ZU58" s="144"/>
      <c r="ZV58" s="141"/>
      <c r="ZW58" s="140"/>
      <c r="ZX58" s="425"/>
      <c r="ZY58" s="425"/>
      <c r="ZZ58" s="425"/>
      <c r="AAA58" s="140"/>
      <c r="AAB58" s="140"/>
      <c r="AAC58" s="144"/>
      <c r="AAD58" s="141"/>
      <c r="AAE58" s="140"/>
      <c r="AAF58" s="425"/>
      <c r="AAG58" s="425"/>
      <c r="AAH58" s="425"/>
      <c r="AAI58" s="140"/>
      <c r="AAJ58" s="140"/>
      <c r="AAK58" s="144"/>
      <c r="AAL58" s="141"/>
      <c r="AAM58" s="140"/>
      <c r="AAN58" s="425"/>
      <c r="AAO58" s="425"/>
      <c r="AAP58" s="425"/>
      <c r="AAQ58" s="140"/>
      <c r="AAR58" s="140"/>
      <c r="AAS58" s="144"/>
      <c r="AAT58" s="141"/>
      <c r="AAU58" s="140"/>
      <c r="AAV58" s="425"/>
      <c r="AAW58" s="425"/>
      <c r="AAX58" s="425"/>
      <c r="AAY58" s="140"/>
      <c r="AAZ58" s="140"/>
      <c r="ABA58" s="144"/>
      <c r="ABB58" s="141"/>
      <c r="ABC58" s="140"/>
      <c r="ABD58" s="425"/>
      <c r="ABE58" s="425"/>
      <c r="ABF58" s="425"/>
      <c r="ABG58" s="140"/>
      <c r="ABH58" s="140"/>
      <c r="ABI58" s="144"/>
      <c r="ABJ58" s="141"/>
      <c r="ABK58" s="140"/>
      <c r="ABL58" s="425"/>
      <c r="ABM58" s="425"/>
      <c r="ABN58" s="425"/>
      <c r="ABO58" s="140"/>
      <c r="ABP58" s="140"/>
      <c r="ABQ58" s="144"/>
      <c r="ABR58" s="141"/>
      <c r="ABS58" s="140"/>
      <c r="ABT58" s="425"/>
      <c r="ABU58" s="425"/>
      <c r="ABV58" s="425"/>
      <c r="ABW58" s="140"/>
      <c r="ABX58" s="140"/>
      <c r="ABY58" s="144"/>
      <c r="ABZ58" s="141"/>
      <c r="ACA58" s="140"/>
      <c r="ACB58" s="425"/>
      <c r="ACC58" s="425"/>
      <c r="ACD58" s="425"/>
      <c r="ACE58" s="140"/>
      <c r="ACF58" s="140"/>
      <c r="ACG58" s="144"/>
      <c r="ACH58" s="141"/>
      <c r="ACI58" s="140"/>
      <c r="ACJ58" s="425"/>
      <c r="ACK58" s="425"/>
      <c r="ACL58" s="425"/>
      <c r="ACM58" s="140"/>
      <c r="ACN58" s="140"/>
      <c r="ACO58" s="144"/>
      <c r="ACP58" s="141"/>
      <c r="ACQ58" s="140"/>
      <c r="ACR58" s="425"/>
      <c r="ACS58" s="425"/>
      <c r="ACT58" s="425"/>
      <c r="ACU58" s="140"/>
      <c r="ACV58" s="140"/>
      <c r="ACW58" s="144"/>
      <c r="ACX58" s="141"/>
      <c r="ACY58" s="140"/>
      <c r="ACZ58" s="425"/>
      <c r="ADA58" s="425"/>
      <c r="ADB58" s="425"/>
      <c r="ADC58" s="140"/>
      <c r="ADD58" s="140"/>
      <c r="ADE58" s="144"/>
      <c r="ADF58" s="141"/>
      <c r="ADG58" s="140"/>
      <c r="ADH58" s="425"/>
      <c r="ADI58" s="425"/>
      <c r="ADJ58" s="425"/>
      <c r="ADK58" s="140"/>
      <c r="ADL58" s="140"/>
      <c r="ADM58" s="144"/>
      <c r="ADN58" s="141"/>
      <c r="ADO58" s="140"/>
      <c r="ADP58" s="425"/>
      <c r="ADQ58" s="425"/>
      <c r="ADR58" s="425"/>
      <c r="ADS58" s="140"/>
      <c r="ADT58" s="140"/>
      <c r="ADU58" s="144"/>
      <c r="ADV58" s="141"/>
      <c r="ADW58" s="140"/>
      <c r="ADX58" s="425"/>
      <c r="ADY58" s="425"/>
      <c r="ADZ58" s="425"/>
      <c r="AEA58" s="140"/>
      <c r="AEB58" s="140"/>
      <c r="AEC58" s="144"/>
      <c r="AED58" s="141"/>
      <c r="AEE58" s="140"/>
      <c r="AEF58" s="425"/>
      <c r="AEG58" s="425"/>
      <c r="AEH58" s="425"/>
      <c r="AEI58" s="140"/>
      <c r="AEJ58" s="140"/>
      <c r="AEK58" s="144"/>
      <c r="AEL58" s="141"/>
      <c r="AEM58" s="140"/>
      <c r="AEN58" s="425"/>
      <c r="AEO58" s="425"/>
      <c r="AEP58" s="425"/>
      <c r="AEQ58" s="140"/>
      <c r="AER58" s="140"/>
      <c r="AES58" s="144"/>
      <c r="AET58" s="141"/>
      <c r="AEU58" s="140"/>
      <c r="AEV58" s="425"/>
      <c r="AEW58" s="425"/>
      <c r="AEX58" s="425"/>
      <c r="AEY58" s="140"/>
      <c r="AEZ58" s="140"/>
      <c r="AFA58" s="144"/>
      <c r="AFB58" s="141"/>
      <c r="AFC58" s="140"/>
      <c r="AFD58" s="425"/>
      <c r="AFE58" s="425"/>
      <c r="AFF58" s="425"/>
      <c r="AFG58" s="140"/>
      <c r="AFH58" s="140"/>
      <c r="AFI58" s="144"/>
      <c r="AFJ58" s="141"/>
      <c r="AFK58" s="140"/>
      <c r="AFL58" s="425"/>
      <c r="AFM58" s="425"/>
      <c r="AFN58" s="425"/>
      <c r="AFO58" s="140"/>
      <c r="AFP58" s="140"/>
      <c r="AFQ58" s="144"/>
      <c r="AFR58" s="141"/>
      <c r="AFS58" s="140"/>
      <c r="AFT58" s="425"/>
      <c r="AFU58" s="425"/>
      <c r="AFV58" s="425"/>
      <c r="AFW58" s="140"/>
      <c r="AFX58" s="140"/>
      <c r="AFY58" s="144"/>
      <c r="AFZ58" s="141"/>
      <c r="AGA58" s="140"/>
      <c r="AGB58" s="425"/>
      <c r="AGC58" s="425"/>
      <c r="AGD58" s="425"/>
      <c r="AGE58" s="140"/>
      <c r="AGF58" s="140"/>
      <c r="AGG58" s="144"/>
      <c r="AGH58" s="141"/>
      <c r="AGI58" s="140"/>
      <c r="AGJ58" s="425"/>
      <c r="AGK58" s="425"/>
      <c r="AGL58" s="425"/>
      <c r="AGM58" s="140"/>
      <c r="AGN58" s="140"/>
      <c r="AGO58" s="144"/>
      <c r="AGP58" s="141"/>
      <c r="AGQ58" s="140"/>
      <c r="AGR58" s="425"/>
      <c r="AGS58" s="425"/>
      <c r="AGT58" s="425"/>
      <c r="AGU58" s="140"/>
      <c r="AGV58" s="140"/>
      <c r="AGW58" s="144"/>
      <c r="AGX58" s="141"/>
      <c r="AGY58" s="140"/>
      <c r="AGZ58" s="425"/>
      <c r="AHA58" s="425"/>
      <c r="AHB58" s="425"/>
      <c r="AHC58" s="140"/>
      <c r="AHD58" s="140"/>
      <c r="AHE58" s="144"/>
      <c r="AHF58" s="141"/>
      <c r="AHG58" s="140"/>
      <c r="AHH58" s="425"/>
      <c r="AHI58" s="425"/>
      <c r="AHJ58" s="425"/>
      <c r="AHK58" s="140"/>
      <c r="AHL58" s="140"/>
      <c r="AHM58" s="144"/>
      <c r="AHN58" s="141"/>
      <c r="AHO58" s="140"/>
      <c r="AHP58" s="425"/>
      <c r="AHQ58" s="425"/>
      <c r="AHR58" s="425"/>
      <c r="AHS58" s="140"/>
      <c r="AHT58" s="140"/>
      <c r="AHU58" s="144"/>
      <c r="AHV58" s="141"/>
      <c r="AHW58" s="140"/>
      <c r="AHX58" s="425"/>
      <c r="AHY58" s="425"/>
      <c r="AHZ58" s="425"/>
      <c r="AIA58" s="140"/>
      <c r="AIB58" s="140"/>
      <c r="AIC58" s="144"/>
      <c r="AID58" s="141"/>
      <c r="AIE58" s="140"/>
      <c r="AIF58" s="425"/>
      <c r="AIG58" s="425"/>
      <c r="AIH58" s="425"/>
      <c r="AII58" s="140"/>
      <c r="AIJ58" s="140"/>
      <c r="AIK58" s="144"/>
      <c r="AIL58" s="141"/>
      <c r="AIM58" s="140"/>
      <c r="AIN58" s="425"/>
      <c r="AIO58" s="425"/>
      <c r="AIP58" s="425"/>
      <c r="AIQ58" s="140"/>
      <c r="AIR58" s="140"/>
      <c r="AIS58" s="144"/>
      <c r="AIT58" s="141"/>
      <c r="AIU58" s="140"/>
      <c r="AIV58" s="425"/>
      <c r="AIW58" s="425"/>
      <c r="AIX58" s="425"/>
      <c r="AIY58" s="140"/>
      <c r="AIZ58" s="140"/>
      <c r="AJA58" s="144"/>
      <c r="AJB58" s="141"/>
      <c r="AJC58" s="140"/>
      <c r="AJD58" s="425"/>
      <c r="AJE58" s="425"/>
      <c r="AJF58" s="425"/>
      <c r="AJG58" s="140"/>
      <c r="AJH58" s="140"/>
      <c r="AJI58" s="144"/>
      <c r="AJJ58" s="141"/>
      <c r="AJK58" s="140"/>
      <c r="AJL58" s="425"/>
      <c r="AJM58" s="425"/>
      <c r="AJN58" s="425"/>
      <c r="AJO58" s="140"/>
      <c r="AJP58" s="140"/>
      <c r="AJQ58" s="144"/>
      <c r="AJR58" s="141"/>
      <c r="AJS58" s="140"/>
      <c r="AJT58" s="425"/>
      <c r="AJU58" s="425"/>
      <c r="AJV58" s="425"/>
      <c r="AJW58" s="140"/>
      <c r="AJX58" s="140"/>
      <c r="AJY58" s="144"/>
      <c r="AJZ58" s="141"/>
      <c r="AKA58" s="140"/>
      <c r="AKB58" s="425"/>
      <c r="AKC58" s="425"/>
      <c r="AKD58" s="425"/>
      <c r="AKE58" s="140"/>
      <c r="AKF58" s="140"/>
      <c r="AKG58" s="144"/>
      <c r="AKH58" s="141"/>
      <c r="AKI58" s="140"/>
      <c r="AKJ58" s="425"/>
      <c r="AKK58" s="425"/>
      <c r="AKL58" s="425"/>
      <c r="AKM58" s="140"/>
      <c r="AKN58" s="140"/>
      <c r="AKO58" s="144"/>
      <c r="AKP58" s="141"/>
      <c r="AKQ58" s="140"/>
      <c r="AKR58" s="425"/>
      <c r="AKS58" s="425"/>
      <c r="AKT58" s="425"/>
      <c r="AKU58" s="140"/>
      <c r="AKV58" s="140"/>
      <c r="AKW58" s="144"/>
      <c r="AKX58" s="141"/>
      <c r="AKY58" s="140"/>
      <c r="AKZ58" s="425"/>
      <c r="ALA58" s="425"/>
      <c r="ALB58" s="425"/>
      <c r="ALC58" s="140"/>
      <c r="ALD58" s="140"/>
      <c r="ALE58" s="144"/>
      <c r="ALF58" s="141"/>
      <c r="ALG58" s="140"/>
      <c r="ALH58" s="425"/>
      <c r="ALI58" s="425"/>
      <c r="ALJ58" s="425"/>
      <c r="ALK58" s="140"/>
      <c r="ALL58" s="140"/>
      <c r="ALM58" s="144"/>
      <c r="ALN58" s="141"/>
      <c r="ALO58" s="140"/>
      <c r="ALP58" s="425"/>
      <c r="ALQ58" s="425"/>
      <c r="ALR58" s="425"/>
      <c r="ALS58" s="140"/>
      <c r="ALT58" s="140"/>
      <c r="ALU58" s="144"/>
      <c r="ALV58" s="141"/>
      <c r="ALW58" s="140"/>
      <c r="ALX58" s="425"/>
      <c r="ALY58" s="425"/>
      <c r="ALZ58" s="425"/>
      <c r="AMA58" s="140"/>
      <c r="AMB58" s="140"/>
      <c r="AMC58" s="144"/>
      <c r="AMD58" s="141"/>
      <c r="AME58" s="140"/>
      <c r="AMF58" s="425"/>
      <c r="AMG58" s="425"/>
      <c r="AMH58" s="425"/>
      <c r="AMI58" s="140"/>
      <c r="AMJ58" s="140"/>
      <c r="AMK58" s="144"/>
      <c r="AML58" s="141"/>
      <c r="AMM58" s="140"/>
      <c r="AMN58" s="425"/>
      <c r="AMO58" s="425"/>
      <c r="AMP58" s="425"/>
      <c r="AMQ58" s="140"/>
      <c r="AMR58" s="140"/>
      <c r="AMS58" s="144"/>
      <c r="AMT58" s="141"/>
      <c r="AMU58" s="140"/>
      <c r="AMV58" s="425"/>
      <c r="AMW58" s="425"/>
      <c r="AMX58" s="425"/>
      <c r="AMY58" s="140"/>
      <c r="AMZ58" s="140"/>
      <c r="ANA58" s="144"/>
      <c r="ANB58" s="141"/>
      <c r="ANC58" s="140"/>
      <c r="AND58" s="425"/>
      <c r="ANE58" s="425"/>
      <c r="ANF58" s="425"/>
      <c r="ANG58" s="140"/>
      <c r="ANH58" s="140"/>
      <c r="ANI58" s="144"/>
      <c r="ANJ58" s="141"/>
      <c r="ANK58" s="140"/>
      <c r="ANL58" s="425"/>
      <c r="ANM58" s="425"/>
      <c r="ANN58" s="425"/>
      <c r="ANO58" s="140"/>
      <c r="ANP58" s="140"/>
      <c r="ANQ58" s="144"/>
      <c r="ANR58" s="141"/>
      <c r="ANS58" s="140"/>
      <c r="ANT58" s="425"/>
      <c r="ANU58" s="425"/>
      <c r="ANV58" s="425"/>
      <c r="ANW58" s="140"/>
      <c r="ANX58" s="140"/>
      <c r="ANY58" s="144"/>
      <c r="ANZ58" s="141"/>
      <c r="AOA58" s="140"/>
      <c r="AOB58" s="425"/>
      <c r="AOC58" s="425"/>
      <c r="AOD58" s="425"/>
      <c r="AOE58" s="140"/>
      <c r="AOF58" s="140"/>
      <c r="AOG58" s="144"/>
      <c r="AOH58" s="141"/>
      <c r="AOI58" s="140"/>
      <c r="AOJ58" s="425"/>
      <c r="AOK58" s="425"/>
      <c r="AOL58" s="425"/>
      <c r="AOM58" s="140"/>
      <c r="AON58" s="140"/>
      <c r="AOO58" s="144"/>
      <c r="AOP58" s="141"/>
      <c r="AOQ58" s="140"/>
      <c r="AOR58" s="425"/>
      <c r="AOS58" s="425"/>
      <c r="AOT58" s="425"/>
      <c r="AOU58" s="140"/>
      <c r="AOV58" s="140"/>
      <c r="AOW58" s="144"/>
      <c r="AOX58" s="141"/>
      <c r="AOY58" s="140"/>
      <c r="AOZ58" s="425"/>
      <c r="APA58" s="425"/>
      <c r="APB58" s="425"/>
      <c r="APC58" s="140"/>
      <c r="APD58" s="140"/>
      <c r="APE58" s="144"/>
      <c r="APF58" s="141"/>
      <c r="APG58" s="140"/>
      <c r="APH58" s="425"/>
      <c r="API58" s="425"/>
      <c r="APJ58" s="425"/>
      <c r="APK58" s="140"/>
      <c r="APL58" s="140"/>
      <c r="APM58" s="144"/>
      <c r="APN58" s="141"/>
      <c r="APO58" s="140"/>
      <c r="APP58" s="425"/>
      <c r="APQ58" s="425"/>
      <c r="APR58" s="425"/>
      <c r="APS58" s="140"/>
      <c r="APT58" s="140"/>
      <c r="APU58" s="144"/>
      <c r="APV58" s="141"/>
      <c r="APW58" s="140"/>
      <c r="APX58" s="425"/>
      <c r="APY58" s="425"/>
      <c r="APZ58" s="425"/>
      <c r="AQA58" s="140"/>
      <c r="AQB58" s="140"/>
      <c r="AQC58" s="144"/>
      <c r="AQD58" s="141"/>
      <c r="AQE58" s="140"/>
      <c r="AQF58" s="425"/>
      <c r="AQG58" s="425"/>
      <c r="AQH58" s="425"/>
      <c r="AQI58" s="140"/>
      <c r="AQJ58" s="140"/>
      <c r="AQK58" s="144"/>
      <c r="AQL58" s="141"/>
      <c r="AQM58" s="140"/>
      <c r="AQN58" s="425"/>
      <c r="AQO58" s="425"/>
      <c r="AQP58" s="425"/>
      <c r="AQQ58" s="140"/>
      <c r="AQR58" s="140"/>
      <c r="AQS58" s="144"/>
      <c r="AQT58" s="141"/>
      <c r="AQU58" s="140"/>
      <c r="AQV58" s="425"/>
      <c r="AQW58" s="425"/>
      <c r="AQX58" s="425"/>
      <c r="AQY58" s="140"/>
      <c r="AQZ58" s="140"/>
      <c r="ARA58" s="144"/>
      <c r="ARB58" s="141"/>
      <c r="ARC58" s="140"/>
      <c r="ARD58" s="425"/>
      <c r="ARE58" s="425"/>
      <c r="ARF58" s="425"/>
      <c r="ARG58" s="140"/>
      <c r="ARH58" s="140"/>
      <c r="ARI58" s="144"/>
      <c r="ARJ58" s="141"/>
      <c r="ARK58" s="140"/>
      <c r="ARL58" s="425"/>
      <c r="ARM58" s="425"/>
      <c r="ARN58" s="425"/>
      <c r="ARO58" s="140"/>
      <c r="ARP58" s="140"/>
      <c r="ARQ58" s="144"/>
      <c r="ARR58" s="141"/>
      <c r="ARS58" s="140"/>
      <c r="ART58" s="425"/>
      <c r="ARU58" s="425"/>
      <c r="ARV58" s="425"/>
      <c r="ARW58" s="140"/>
      <c r="ARX58" s="140"/>
      <c r="ARY58" s="144"/>
      <c r="ARZ58" s="141"/>
      <c r="ASA58" s="140"/>
      <c r="ASB58" s="425"/>
      <c r="ASC58" s="425"/>
      <c r="ASD58" s="425"/>
      <c r="ASE58" s="140"/>
      <c r="ASF58" s="140"/>
      <c r="ASG58" s="144"/>
      <c r="ASH58" s="141"/>
      <c r="ASI58" s="140"/>
      <c r="ASJ58" s="425"/>
      <c r="ASK58" s="425"/>
      <c r="ASL58" s="425"/>
      <c r="ASM58" s="140"/>
      <c r="ASN58" s="140"/>
      <c r="ASO58" s="144"/>
      <c r="ASP58" s="141"/>
      <c r="ASQ58" s="140"/>
      <c r="ASR58" s="425"/>
      <c r="ASS58" s="425"/>
      <c r="AST58" s="425"/>
      <c r="ASU58" s="140"/>
      <c r="ASV58" s="140"/>
      <c r="ASW58" s="144"/>
      <c r="ASX58" s="141"/>
      <c r="ASY58" s="140"/>
      <c r="ASZ58" s="425"/>
      <c r="ATA58" s="425"/>
      <c r="ATB58" s="425"/>
      <c r="ATC58" s="140"/>
      <c r="ATD58" s="140"/>
      <c r="ATE58" s="144"/>
      <c r="ATF58" s="141"/>
      <c r="ATG58" s="140"/>
      <c r="ATH58" s="425"/>
      <c r="ATI58" s="425"/>
      <c r="ATJ58" s="425"/>
      <c r="ATK58" s="140"/>
      <c r="ATL58" s="140"/>
      <c r="ATM58" s="144"/>
      <c r="ATN58" s="141"/>
      <c r="ATO58" s="140"/>
      <c r="ATP58" s="425"/>
      <c r="ATQ58" s="425"/>
      <c r="ATR58" s="425"/>
      <c r="ATS58" s="140"/>
      <c r="ATT58" s="140"/>
      <c r="ATU58" s="144"/>
      <c r="ATV58" s="141"/>
      <c r="ATW58" s="140"/>
      <c r="ATX58" s="425"/>
      <c r="ATY58" s="425"/>
      <c r="ATZ58" s="425"/>
      <c r="AUA58" s="140"/>
      <c r="AUB58" s="140"/>
      <c r="AUC58" s="144"/>
      <c r="AUD58" s="141"/>
      <c r="AUE58" s="140"/>
      <c r="AUF58" s="425"/>
      <c r="AUG58" s="425"/>
      <c r="AUH58" s="425"/>
      <c r="AUI58" s="140"/>
      <c r="AUJ58" s="140"/>
      <c r="AUK58" s="144"/>
      <c r="AUL58" s="141"/>
      <c r="AUM58" s="140"/>
      <c r="AUN58" s="425"/>
      <c r="AUO58" s="425"/>
      <c r="AUP58" s="425"/>
      <c r="AUQ58" s="140"/>
      <c r="AUR58" s="140"/>
      <c r="AUS58" s="144"/>
      <c r="AUT58" s="141"/>
      <c r="AUU58" s="140"/>
      <c r="AUV58" s="425"/>
      <c r="AUW58" s="425"/>
      <c r="AUX58" s="425"/>
      <c r="AUY58" s="140"/>
      <c r="AUZ58" s="140"/>
      <c r="AVA58" s="144"/>
      <c r="AVB58" s="141"/>
      <c r="AVC58" s="140"/>
      <c r="AVD58" s="425"/>
      <c r="AVE58" s="425"/>
      <c r="AVF58" s="425"/>
      <c r="AVG58" s="140"/>
      <c r="AVH58" s="140"/>
      <c r="AVI58" s="144"/>
      <c r="AVJ58" s="141"/>
      <c r="AVK58" s="140"/>
      <c r="AVL58" s="425"/>
      <c r="AVM58" s="425"/>
      <c r="AVN58" s="425"/>
      <c r="AVO58" s="140"/>
      <c r="AVP58" s="140"/>
      <c r="AVQ58" s="144"/>
      <c r="AVR58" s="141"/>
      <c r="AVS58" s="140"/>
      <c r="AVT58" s="425"/>
      <c r="AVU58" s="425"/>
      <c r="AVV58" s="425"/>
      <c r="AVW58" s="140"/>
      <c r="AVX58" s="140"/>
      <c r="AVY58" s="144"/>
      <c r="AVZ58" s="141"/>
      <c r="AWA58" s="140"/>
      <c r="AWB58" s="425"/>
      <c r="AWC58" s="425"/>
      <c r="AWD58" s="425"/>
      <c r="AWE58" s="140"/>
      <c r="AWF58" s="140"/>
      <c r="AWG58" s="144"/>
      <c r="AWH58" s="141"/>
      <c r="AWI58" s="140"/>
      <c r="AWJ58" s="425"/>
      <c r="AWK58" s="425"/>
      <c r="AWL58" s="425"/>
      <c r="AWM58" s="140"/>
      <c r="AWN58" s="140"/>
      <c r="AWO58" s="144"/>
      <c r="AWP58" s="141"/>
      <c r="AWQ58" s="140"/>
      <c r="AWR58" s="425"/>
      <c r="AWS58" s="425"/>
      <c r="AWT58" s="425"/>
      <c r="AWU58" s="140"/>
      <c r="AWV58" s="140"/>
      <c r="AWW58" s="144"/>
      <c r="AWX58" s="141"/>
      <c r="AWY58" s="140"/>
      <c r="AWZ58" s="425"/>
      <c r="AXA58" s="425"/>
      <c r="AXB58" s="425"/>
      <c r="AXC58" s="140"/>
      <c r="AXD58" s="140"/>
      <c r="AXE58" s="144"/>
      <c r="AXF58" s="141"/>
      <c r="AXG58" s="140"/>
      <c r="AXH58" s="425"/>
      <c r="AXI58" s="425"/>
      <c r="AXJ58" s="425"/>
      <c r="AXK58" s="140"/>
      <c r="AXL58" s="140"/>
      <c r="AXM58" s="144"/>
      <c r="AXN58" s="141"/>
      <c r="AXO58" s="140"/>
      <c r="AXP58" s="425"/>
      <c r="AXQ58" s="425"/>
      <c r="AXR58" s="425"/>
      <c r="AXS58" s="140"/>
      <c r="AXT58" s="140"/>
      <c r="AXU58" s="144"/>
      <c r="AXV58" s="141"/>
      <c r="AXW58" s="140"/>
      <c r="AXX58" s="425"/>
      <c r="AXY58" s="425"/>
      <c r="AXZ58" s="425"/>
      <c r="AYA58" s="140"/>
      <c r="AYB58" s="140"/>
      <c r="AYC58" s="144"/>
      <c r="AYD58" s="141"/>
      <c r="AYE58" s="140"/>
      <c r="AYF58" s="425"/>
      <c r="AYG58" s="425"/>
      <c r="AYH58" s="425"/>
      <c r="AYI58" s="140"/>
      <c r="AYJ58" s="140"/>
      <c r="AYK58" s="144"/>
      <c r="AYL58" s="141"/>
      <c r="AYM58" s="140"/>
      <c r="AYN58" s="425"/>
      <c r="AYO58" s="425"/>
      <c r="AYP58" s="425"/>
      <c r="AYQ58" s="140"/>
      <c r="AYR58" s="140"/>
      <c r="AYS58" s="144"/>
      <c r="AYT58" s="141"/>
      <c r="AYU58" s="140"/>
      <c r="AYV58" s="425"/>
      <c r="AYW58" s="425"/>
      <c r="AYX58" s="425"/>
      <c r="AYY58" s="140"/>
      <c r="AYZ58" s="140"/>
      <c r="AZA58" s="144"/>
      <c r="AZB58" s="141"/>
      <c r="AZC58" s="140"/>
      <c r="AZD58" s="425"/>
      <c r="AZE58" s="425"/>
      <c r="AZF58" s="425"/>
      <c r="AZG58" s="140"/>
      <c r="AZH58" s="140"/>
      <c r="AZI58" s="144"/>
      <c r="AZJ58" s="141"/>
      <c r="AZK58" s="140"/>
      <c r="AZL58" s="425"/>
      <c r="AZM58" s="425"/>
      <c r="AZN58" s="425"/>
      <c r="AZO58" s="140"/>
      <c r="AZP58" s="140"/>
      <c r="AZQ58" s="144"/>
      <c r="AZR58" s="141"/>
      <c r="AZS58" s="140"/>
      <c r="AZT58" s="425"/>
      <c r="AZU58" s="425"/>
      <c r="AZV58" s="425"/>
      <c r="AZW58" s="140"/>
      <c r="AZX58" s="140"/>
      <c r="AZY58" s="144"/>
      <c r="AZZ58" s="141"/>
      <c r="BAA58" s="140"/>
      <c r="BAB58" s="425"/>
      <c r="BAC58" s="425"/>
      <c r="BAD58" s="425"/>
      <c r="BAE58" s="140"/>
      <c r="BAF58" s="140"/>
      <c r="BAG58" s="144"/>
      <c r="BAH58" s="141"/>
      <c r="BAI58" s="140"/>
      <c r="BAJ58" s="425"/>
      <c r="BAK58" s="425"/>
      <c r="BAL58" s="425"/>
      <c r="BAM58" s="140"/>
      <c r="BAN58" s="140"/>
      <c r="BAO58" s="144"/>
      <c r="BAP58" s="141"/>
      <c r="BAQ58" s="140"/>
      <c r="BAR58" s="425"/>
      <c r="BAS58" s="425"/>
      <c r="BAT58" s="425"/>
      <c r="BAU58" s="140"/>
      <c r="BAV58" s="140"/>
      <c r="BAW58" s="144"/>
      <c r="BAX58" s="141"/>
      <c r="BAY58" s="140"/>
      <c r="BAZ58" s="425"/>
      <c r="BBA58" s="425"/>
      <c r="BBB58" s="425"/>
      <c r="BBC58" s="140"/>
      <c r="BBD58" s="140"/>
      <c r="BBE58" s="144"/>
      <c r="BBF58" s="141"/>
      <c r="BBG58" s="140"/>
      <c r="BBH58" s="425"/>
      <c r="BBI58" s="425"/>
      <c r="BBJ58" s="425"/>
      <c r="BBK58" s="140"/>
      <c r="BBL58" s="140"/>
      <c r="BBM58" s="144"/>
      <c r="BBN58" s="141"/>
      <c r="BBO58" s="140"/>
      <c r="BBP58" s="425"/>
      <c r="BBQ58" s="425"/>
      <c r="BBR58" s="425"/>
      <c r="BBS58" s="140"/>
      <c r="BBT58" s="140"/>
      <c r="BBU58" s="144"/>
      <c r="BBV58" s="141"/>
      <c r="BBW58" s="140"/>
      <c r="BBX58" s="425"/>
      <c r="BBY58" s="425"/>
      <c r="BBZ58" s="425"/>
      <c r="BCA58" s="140"/>
      <c r="BCB58" s="140"/>
      <c r="BCC58" s="144"/>
      <c r="BCD58" s="141"/>
      <c r="BCE58" s="140"/>
      <c r="BCF58" s="425"/>
      <c r="BCG58" s="425"/>
      <c r="BCH58" s="425"/>
      <c r="BCI58" s="140"/>
      <c r="BCJ58" s="140"/>
      <c r="BCK58" s="144"/>
      <c r="BCL58" s="141"/>
      <c r="BCM58" s="140"/>
      <c r="BCN58" s="425"/>
      <c r="BCO58" s="425"/>
      <c r="BCP58" s="425"/>
      <c r="BCQ58" s="140"/>
      <c r="BCR58" s="140"/>
      <c r="BCS58" s="144"/>
      <c r="BCT58" s="141"/>
      <c r="BCU58" s="140"/>
      <c r="BCV58" s="425"/>
      <c r="BCW58" s="425"/>
      <c r="BCX58" s="425"/>
      <c r="BCY58" s="140"/>
      <c r="BCZ58" s="140"/>
      <c r="BDA58" s="144"/>
      <c r="BDB58" s="141"/>
      <c r="BDC58" s="140"/>
      <c r="BDD58" s="425"/>
      <c r="BDE58" s="425"/>
      <c r="BDF58" s="425"/>
      <c r="BDG58" s="140"/>
      <c r="BDH58" s="140"/>
      <c r="BDI58" s="144"/>
      <c r="BDJ58" s="141"/>
      <c r="BDK58" s="140"/>
      <c r="BDL58" s="425"/>
      <c r="BDM58" s="425"/>
      <c r="BDN58" s="425"/>
      <c r="BDO58" s="140"/>
      <c r="BDP58" s="140"/>
      <c r="BDQ58" s="144"/>
      <c r="BDR58" s="141"/>
      <c r="BDS58" s="140"/>
      <c r="BDT58" s="425"/>
      <c r="BDU58" s="425"/>
      <c r="BDV58" s="425"/>
      <c r="BDW58" s="140"/>
      <c r="BDX58" s="140"/>
      <c r="BDY58" s="144"/>
      <c r="BDZ58" s="141"/>
      <c r="BEA58" s="140"/>
      <c r="BEB58" s="425"/>
      <c r="BEC58" s="425"/>
      <c r="BED58" s="425"/>
      <c r="BEE58" s="140"/>
      <c r="BEF58" s="140"/>
      <c r="BEG58" s="144"/>
      <c r="BEH58" s="141"/>
      <c r="BEI58" s="140"/>
      <c r="BEJ58" s="425"/>
      <c r="BEK58" s="425"/>
      <c r="BEL58" s="425"/>
      <c r="BEM58" s="140"/>
      <c r="BEN58" s="140"/>
      <c r="BEO58" s="144"/>
      <c r="BEP58" s="141"/>
      <c r="BEQ58" s="140"/>
      <c r="BER58" s="425"/>
      <c r="BES58" s="425"/>
      <c r="BET58" s="425"/>
      <c r="BEU58" s="140"/>
      <c r="BEV58" s="140"/>
      <c r="BEW58" s="144"/>
      <c r="BEX58" s="141"/>
      <c r="BEY58" s="140"/>
      <c r="BEZ58" s="425"/>
      <c r="BFA58" s="425"/>
      <c r="BFB58" s="425"/>
      <c r="BFC58" s="140"/>
      <c r="BFD58" s="140"/>
      <c r="BFE58" s="144"/>
      <c r="BFF58" s="141"/>
      <c r="BFG58" s="140"/>
      <c r="BFH58" s="425"/>
      <c r="BFI58" s="425"/>
      <c r="BFJ58" s="425"/>
      <c r="BFK58" s="140"/>
      <c r="BFL58" s="140"/>
      <c r="BFM58" s="144"/>
      <c r="BFN58" s="141"/>
      <c r="BFO58" s="140"/>
      <c r="BFP58" s="425"/>
      <c r="BFQ58" s="425"/>
      <c r="BFR58" s="425"/>
      <c r="BFS58" s="140"/>
      <c r="BFT58" s="140"/>
      <c r="BFU58" s="144"/>
      <c r="BFV58" s="141"/>
      <c r="BFW58" s="140"/>
      <c r="BFX58" s="425"/>
      <c r="BFY58" s="425"/>
      <c r="BFZ58" s="425"/>
      <c r="BGA58" s="140"/>
      <c r="BGB58" s="140"/>
      <c r="BGC58" s="144"/>
      <c r="BGD58" s="141"/>
      <c r="BGE58" s="140"/>
      <c r="BGF58" s="425"/>
      <c r="BGG58" s="425"/>
      <c r="BGH58" s="425"/>
      <c r="BGI58" s="140"/>
      <c r="BGJ58" s="140"/>
      <c r="BGK58" s="144"/>
      <c r="BGL58" s="141"/>
      <c r="BGM58" s="140"/>
      <c r="BGN58" s="425"/>
      <c r="BGO58" s="425"/>
      <c r="BGP58" s="425"/>
      <c r="BGQ58" s="140"/>
      <c r="BGR58" s="140"/>
      <c r="BGS58" s="144"/>
      <c r="BGT58" s="141"/>
      <c r="BGU58" s="140"/>
      <c r="BGV58" s="425"/>
      <c r="BGW58" s="425"/>
      <c r="BGX58" s="425"/>
      <c r="BGY58" s="140"/>
      <c r="BGZ58" s="140"/>
      <c r="BHA58" s="144"/>
      <c r="BHB58" s="141"/>
      <c r="BHC58" s="140"/>
      <c r="BHD58" s="425"/>
      <c r="BHE58" s="425"/>
      <c r="BHF58" s="425"/>
      <c r="BHG58" s="140"/>
      <c r="BHH58" s="140"/>
      <c r="BHI58" s="144"/>
      <c r="BHJ58" s="141"/>
      <c r="BHK58" s="140"/>
      <c r="BHL58" s="425"/>
      <c r="BHM58" s="425"/>
      <c r="BHN58" s="425"/>
      <c r="BHO58" s="140"/>
      <c r="BHP58" s="140"/>
      <c r="BHQ58" s="144"/>
      <c r="BHR58" s="141"/>
      <c r="BHS58" s="140"/>
      <c r="BHT58" s="425"/>
      <c r="BHU58" s="425"/>
      <c r="BHV58" s="425"/>
      <c r="BHW58" s="140"/>
      <c r="BHX58" s="140"/>
      <c r="BHY58" s="144"/>
      <c r="BHZ58" s="141"/>
      <c r="BIA58" s="140"/>
      <c r="BIB58" s="425"/>
      <c r="BIC58" s="425"/>
      <c r="BID58" s="425"/>
      <c r="BIE58" s="140"/>
      <c r="BIF58" s="140"/>
      <c r="BIG58" s="144"/>
      <c r="BIH58" s="141"/>
      <c r="BII58" s="140"/>
      <c r="BIJ58" s="425"/>
      <c r="BIK58" s="425"/>
      <c r="BIL58" s="425"/>
      <c r="BIM58" s="140"/>
      <c r="BIN58" s="140"/>
      <c r="BIO58" s="144"/>
      <c r="BIP58" s="141"/>
      <c r="BIQ58" s="140"/>
      <c r="BIR58" s="425"/>
      <c r="BIS58" s="425"/>
      <c r="BIT58" s="425"/>
      <c r="BIU58" s="140"/>
      <c r="BIV58" s="140"/>
      <c r="BIW58" s="144"/>
      <c r="BIX58" s="141"/>
      <c r="BIY58" s="140"/>
      <c r="BIZ58" s="425"/>
      <c r="BJA58" s="425"/>
      <c r="BJB58" s="425"/>
      <c r="BJC58" s="140"/>
      <c r="BJD58" s="140"/>
      <c r="BJE58" s="144"/>
      <c r="BJF58" s="141"/>
      <c r="BJG58" s="140"/>
      <c r="BJH58" s="425"/>
      <c r="BJI58" s="425"/>
      <c r="BJJ58" s="425"/>
      <c r="BJK58" s="140"/>
      <c r="BJL58" s="140"/>
      <c r="BJM58" s="144"/>
      <c r="BJN58" s="141"/>
      <c r="BJO58" s="140"/>
      <c r="BJP58" s="425"/>
      <c r="BJQ58" s="425"/>
      <c r="BJR58" s="425"/>
      <c r="BJS58" s="140"/>
      <c r="BJT58" s="140"/>
      <c r="BJU58" s="144"/>
      <c r="BJV58" s="141"/>
      <c r="BJW58" s="140"/>
      <c r="BJX58" s="425"/>
      <c r="BJY58" s="425"/>
      <c r="BJZ58" s="425"/>
      <c r="BKA58" s="140"/>
      <c r="BKB58" s="140"/>
      <c r="BKC58" s="144"/>
      <c r="BKD58" s="141"/>
      <c r="BKE58" s="140"/>
      <c r="BKF58" s="425"/>
      <c r="BKG58" s="425"/>
      <c r="BKH58" s="425"/>
      <c r="BKI58" s="140"/>
      <c r="BKJ58" s="140"/>
      <c r="BKK58" s="144"/>
      <c r="BKL58" s="141"/>
      <c r="BKM58" s="140"/>
      <c r="BKN58" s="425"/>
      <c r="BKO58" s="425"/>
      <c r="BKP58" s="425"/>
      <c r="BKQ58" s="140"/>
      <c r="BKR58" s="140"/>
      <c r="BKS58" s="144"/>
      <c r="BKT58" s="141"/>
      <c r="BKU58" s="140"/>
      <c r="BKV58" s="425"/>
      <c r="BKW58" s="425"/>
      <c r="BKX58" s="425"/>
      <c r="BKY58" s="140"/>
      <c r="BKZ58" s="140"/>
      <c r="BLA58" s="144"/>
      <c r="BLB58" s="141"/>
      <c r="BLC58" s="140"/>
      <c r="BLD58" s="425"/>
      <c r="BLE58" s="425"/>
      <c r="BLF58" s="425"/>
      <c r="BLG58" s="140"/>
      <c r="BLH58" s="140"/>
      <c r="BLI58" s="144"/>
      <c r="BLJ58" s="141"/>
      <c r="BLK58" s="140"/>
      <c r="BLL58" s="425"/>
      <c r="BLM58" s="425"/>
      <c r="BLN58" s="425"/>
      <c r="BLO58" s="140"/>
      <c r="BLP58" s="140"/>
      <c r="BLQ58" s="144"/>
      <c r="BLR58" s="141"/>
      <c r="BLS58" s="140"/>
      <c r="BLT58" s="425"/>
      <c r="BLU58" s="425"/>
      <c r="BLV58" s="425"/>
      <c r="BLW58" s="140"/>
      <c r="BLX58" s="140"/>
      <c r="BLY58" s="144"/>
      <c r="BLZ58" s="141"/>
      <c r="BMA58" s="140"/>
      <c r="BMB58" s="425"/>
      <c r="BMC58" s="425"/>
      <c r="BMD58" s="425"/>
      <c r="BME58" s="140"/>
      <c r="BMF58" s="140"/>
      <c r="BMG58" s="144"/>
      <c r="BMH58" s="141"/>
      <c r="BMI58" s="140"/>
      <c r="BMJ58" s="425"/>
      <c r="BMK58" s="425"/>
      <c r="BML58" s="425"/>
      <c r="BMM58" s="140"/>
      <c r="BMN58" s="140"/>
      <c r="BMO58" s="144"/>
      <c r="BMP58" s="141"/>
      <c r="BMQ58" s="140"/>
      <c r="BMR58" s="425"/>
      <c r="BMS58" s="425"/>
      <c r="BMT58" s="425"/>
      <c r="BMU58" s="140"/>
      <c r="BMV58" s="140"/>
      <c r="BMW58" s="144"/>
      <c r="BMX58" s="141"/>
      <c r="BMY58" s="140"/>
      <c r="BMZ58" s="425"/>
      <c r="BNA58" s="425"/>
      <c r="BNB58" s="425"/>
      <c r="BNC58" s="140"/>
      <c r="BND58" s="140"/>
      <c r="BNE58" s="144"/>
      <c r="BNF58" s="141"/>
      <c r="BNG58" s="140"/>
      <c r="BNH58" s="425"/>
      <c r="BNI58" s="425"/>
      <c r="BNJ58" s="425"/>
      <c r="BNK58" s="140"/>
      <c r="BNL58" s="140"/>
      <c r="BNM58" s="144"/>
      <c r="BNN58" s="141"/>
      <c r="BNO58" s="140"/>
      <c r="BNP58" s="425"/>
      <c r="BNQ58" s="425"/>
      <c r="BNR58" s="425"/>
      <c r="BNS58" s="140"/>
      <c r="BNT58" s="140"/>
      <c r="BNU58" s="144"/>
      <c r="BNV58" s="141"/>
      <c r="BNW58" s="140"/>
      <c r="BNX58" s="425"/>
      <c r="BNY58" s="425"/>
      <c r="BNZ58" s="425"/>
      <c r="BOA58" s="140"/>
      <c r="BOB58" s="140"/>
      <c r="BOC58" s="144"/>
      <c r="BOD58" s="141"/>
      <c r="BOE58" s="140"/>
      <c r="BOF58" s="425"/>
      <c r="BOG58" s="425"/>
      <c r="BOH58" s="425"/>
      <c r="BOI58" s="140"/>
      <c r="BOJ58" s="140"/>
      <c r="BOK58" s="144"/>
      <c r="BOL58" s="141"/>
      <c r="BOM58" s="140"/>
      <c r="BON58" s="425"/>
      <c r="BOO58" s="425"/>
      <c r="BOP58" s="425"/>
      <c r="BOQ58" s="140"/>
      <c r="BOR58" s="140"/>
      <c r="BOS58" s="144"/>
      <c r="BOT58" s="141"/>
      <c r="BOU58" s="140"/>
      <c r="BOV58" s="425"/>
      <c r="BOW58" s="425"/>
      <c r="BOX58" s="425"/>
      <c r="BOY58" s="140"/>
      <c r="BOZ58" s="140"/>
      <c r="BPA58" s="144"/>
      <c r="BPB58" s="141"/>
      <c r="BPC58" s="140"/>
      <c r="BPD58" s="425"/>
      <c r="BPE58" s="425"/>
      <c r="BPF58" s="425"/>
      <c r="BPG58" s="140"/>
      <c r="BPH58" s="140"/>
      <c r="BPI58" s="144"/>
      <c r="BPJ58" s="141"/>
      <c r="BPK58" s="140"/>
      <c r="BPL58" s="425"/>
      <c r="BPM58" s="425"/>
      <c r="BPN58" s="425"/>
      <c r="BPO58" s="140"/>
      <c r="BPP58" s="140"/>
      <c r="BPQ58" s="144"/>
      <c r="BPR58" s="141"/>
      <c r="BPS58" s="140"/>
      <c r="BPT58" s="425"/>
      <c r="BPU58" s="425"/>
      <c r="BPV58" s="425"/>
      <c r="BPW58" s="140"/>
      <c r="BPX58" s="140"/>
      <c r="BPY58" s="144"/>
      <c r="BPZ58" s="141"/>
      <c r="BQA58" s="140"/>
      <c r="BQB58" s="425"/>
      <c r="BQC58" s="425"/>
      <c r="BQD58" s="425"/>
      <c r="BQE58" s="140"/>
      <c r="BQF58" s="140"/>
      <c r="BQG58" s="144"/>
      <c r="BQH58" s="141"/>
      <c r="BQI58" s="140"/>
      <c r="BQJ58" s="425"/>
      <c r="BQK58" s="425"/>
      <c r="BQL58" s="425"/>
      <c r="BQM58" s="140"/>
      <c r="BQN58" s="140"/>
      <c r="BQO58" s="144"/>
      <c r="BQP58" s="141"/>
      <c r="BQQ58" s="140"/>
      <c r="BQR58" s="425"/>
      <c r="BQS58" s="425"/>
      <c r="BQT58" s="425"/>
      <c r="BQU58" s="140"/>
      <c r="BQV58" s="140"/>
      <c r="BQW58" s="144"/>
      <c r="BQX58" s="141"/>
      <c r="BQY58" s="140"/>
      <c r="BQZ58" s="425"/>
      <c r="BRA58" s="425"/>
      <c r="BRB58" s="425"/>
      <c r="BRC58" s="140"/>
      <c r="BRD58" s="140"/>
      <c r="BRE58" s="144"/>
      <c r="BRF58" s="141"/>
      <c r="BRG58" s="140"/>
      <c r="BRH58" s="425"/>
      <c r="BRI58" s="425"/>
      <c r="BRJ58" s="425"/>
      <c r="BRK58" s="140"/>
      <c r="BRL58" s="140"/>
      <c r="BRM58" s="144"/>
      <c r="BRN58" s="141"/>
      <c r="BRO58" s="140"/>
      <c r="BRP58" s="425"/>
      <c r="BRQ58" s="425"/>
      <c r="BRR58" s="425"/>
      <c r="BRS58" s="140"/>
      <c r="BRT58" s="140"/>
      <c r="BRU58" s="144"/>
      <c r="BRV58" s="141"/>
      <c r="BRW58" s="140"/>
      <c r="BRX58" s="425"/>
      <c r="BRY58" s="425"/>
      <c r="BRZ58" s="425"/>
      <c r="BSA58" s="140"/>
      <c r="BSB58" s="140"/>
      <c r="BSC58" s="144"/>
      <c r="BSD58" s="141"/>
      <c r="BSE58" s="140"/>
      <c r="BSF58" s="425"/>
      <c r="BSG58" s="425"/>
      <c r="BSH58" s="425"/>
      <c r="BSI58" s="140"/>
      <c r="BSJ58" s="140"/>
      <c r="BSK58" s="144"/>
      <c r="BSL58" s="141"/>
      <c r="BSM58" s="140"/>
      <c r="BSN58" s="425"/>
      <c r="BSO58" s="425"/>
      <c r="BSP58" s="425"/>
      <c r="BSQ58" s="140"/>
      <c r="BSR58" s="140"/>
      <c r="BSS58" s="144"/>
      <c r="BST58" s="141"/>
      <c r="BSU58" s="140"/>
      <c r="BSV58" s="425"/>
      <c r="BSW58" s="425"/>
      <c r="BSX58" s="425"/>
      <c r="BSY58" s="140"/>
      <c r="BSZ58" s="140"/>
      <c r="BTA58" s="144"/>
      <c r="BTB58" s="141"/>
      <c r="BTC58" s="140"/>
      <c r="BTD58" s="425"/>
      <c r="BTE58" s="425"/>
      <c r="BTF58" s="425"/>
      <c r="BTG58" s="140"/>
      <c r="BTH58" s="140"/>
      <c r="BTI58" s="144"/>
      <c r="BTJ58" s="141"/>
      <c r="BTK58" s="140"/>
      <c r="BTL58" s="425"/>
      <c r="BTM58" s="425"/>
      <c r="BTN58" s="425"/>
      <c r="BTO58" s="140"/>
      <c r="BTP58" s="140"/>
      <c r="BTQ58" s="144"/>
      <c r="BTR58" s="141"/>
      <c r="BTS58" s="140"/>
      <c r="BTT58" s="425"/>
      <c r="BTU58" s="425"/>
      <c r="BTV58" s="425"/>
      <c r="BTW58" s="140"/>
      <c r="BTX58" s="140"/>
      <c r="BTY58" s="144"/>
      <c r="BTZ58" s="141"/>
      <c r="BUA58" s="140"/>
      <c r="BUB58" s="425"/>
      <c r="BUC58" s="425"/>
      <c r="BUD58" s="425"/>
      <c r="BUE58" s="140"/>
      <c r="BUF58" s="140"/>
      <c r="BUG58" s="144"/>
      <c r="BUH58" s="141"/>
      <c r="BUI58" s="140"/>
      <c r="BUJ58" s="425"/>
      <c r="BUK58" s="425"/>
      <c r="BUL58" s="425"/>
      <c r="BUM58" s="140"/>
      <c r="BUN58" s="140"/>
      <c r="BUO58" s="144"/>
      <c r="BUP58" s="141"/>
      <c r="BUQ58" s="140"/>
      <c r="BUR58" s="425"/>
      <c r="BUS58" s="425"/>
      <c r="BUT58" s="425"/>
      <c r="BUU58" s="140"/>
      <c r="BUV58" s="140"/>
      <c r="BUW58" s="144"/>
      <c r="BUX58" s="141"/>
      <c r="BUY58" s="140"/>
      <c r="BUZ58" s="425"/>
      <c r="BVA58" s="425"/>
      <c r="BVB58" s="425"/>
      <c r="BVC58" s="140"/>
      <c r="BVD58" s="140"/>
      <c r="BVE58" s="144"/>
      <c r="BVF58" s="141"/>
      <c r="BVG58" s="140"/>
      <c r="BVH58" s="425"/>
      <c r="BVI58" s="425"/>
      <c r="BVJ58" s="425"/>
      <c r="BVK58" s="140"/>
      <c r="BVL58" s="140"/>
      <c r="BVM58" s="144"/>
      <c r="BVN58" s="141"/>
      <c r="BVO58" s="140"/>
      <c r="BVP58" s="425"/>
      <c r="BVQ58" s="425"/>
      <c r="BVR58" s="425"/>
      <c r="BVS58" s="140"/>
      <c r="BVT58" s="140"/>
      <c r="BVU58" s="144"/>
      <c r="BVV58" s="141"/>
      <c r="BVW58" s="140"/>
      <c r="BVX58" s="425"/>
      <c r="BVY58" s="425"/>
      <c r="BVZ58" s="425"/>
      <c r="BWA58" s="140"/>
      <c r="BWB58" s="140"/>
      <c r="BWC58" s="144"/>
      <c r="BWD58" s="141"/>
      <c r="BWE58" s="140"/>
      <c r="BWF58" s="425"/>
      <c r="BWG58" s="425"/>
      <c r="BWH58" s="425"/>
      <c r="BWI58" s="140"/>
      <c r="BWJ58" s="140"/>
      <c r="BWK58" s="144"/>
      <c r="BWL58" s="141"/>
      <c r="BWM58" s="140"/>
      <c r="BWN58" s="425"/>
      <c r="BWO58" s="425"/>
      <c r="BWP58" s="425"/>
      <c r="BWQ58" s="140"/>
      <c r="BWR58" s="140"/>
      <c r="BWS58" s="144"/>
      <c r="BWT58" s="141"/>
      <c r="BWU58" s="140"/>
      <c r="BWV58" s="425"/>
      <c r="BWW58" s="425"/>
      <c r="BWX58" s="425"/>
      <c r="BWY58" s="140"/>
      <c r="BWZ58" s="140"/>
      <c r="BXA58" s="144"/>
      <c r="BXB58" s="141"/>
      <c r="BXC58" s="140"/>
      <c r="BXD58" s="425"/>
      <c r="BXE58" s="425"/>
      <c r="BXF58" s="425"/>
      <c r="BXG58" s="140"/>
      <c r="BXH58" s="140"/>
      <c r="BXI58" s="144"/>
      <c r="BXJ58" s="141"/>
      <c r="BXK58" s="140"/>
      <c r="BXL58" s="425"/>
      <c r="BXM58" s="425"/>
      <c r="BXN58" s="425"/>
      <c r="BXO58" s="140"/>
      <c r="BXP58" s="140"/>
      <c r="BXQ58" s="144"/>
      <c r="BXR58" s="141"/>
      <c r="BXS58" s="140"/>
      <c r="BXT58" s="425"/>
      <c r="BXU58" s="425"/>
      <c r="BXV58" s="425"/>
      <c r="BXW58" s="140"/>
      <c r="BXX58" s="140"/>
      <c r="BXY58" s="144"/>
      <c r="BXZ58" s="141"/>
      <c r="BYA58" s="140"/>
      <c r="BYB58" s="425"/>
      <c r="BYC58" s="425"/>
      <c r="BYD58" s="425"/>
      <c r="BYE58" s="140"/>
      <c r="BYF58" s="140"/>
      <c r="BYG58" s="144"/>
      <c r="BYH58" s="141"/>
      <c r="BYI58" s="140"/>
      <c r="BYJ58" s="425"/>
      <c r="BYK58" s="425"/>
      <c r="BYL58" s="425"/>
      <c r="BYM58" s="140"/>
      <c r="BYN58" s="140"/>
      <c r="BYO58" s="144"/>
      <c r="BYP58" s="141"/>
      <c r="BYQ58" s="140"/>
      <c r="BYR58" s="425"/>
      <c r="BYS58" s="425"/>
      <c r="BYT58" s="425"/>
      <c r="BYU58" s="140"/>
      <c r="BYV58" s="140"/>
      <c r="BYW58" s="144"/>
      <c r="BYX58" s="141"/>
      <c r="BYY58" s="140"/>
      <c r="BYZ58" s="425"/>
      <c r="BZA58" s="425"/>
      <c r="BZB58" s="425"/>
      <c r="BZC58" s="140"/>
      <c r="BZD58" s="140"/>
      <c r="BZE58" s="144"/>
      <c r="BZF58" s="141"/>
      <c r="BZG58" s="140"/>
      <c r="BZH58" s="425"/>
      <c r="BZI58" s="425"/>
      <c r="BZJ58" s="425"/>
      <c r="BZK58" s="140"/>
      <c r="BZL58" s="140"/>
      <c r="BZM58" s="144"/>
      <c r="BZN58" s="141"/>
      <c r="BZO58" s="140"/>
      <c r="BZP58" s="425"/>
      <c r="BZQ58" s="425"/>
      <c r="BZR58" s="425"/>
      <c r="BZS58" s="140"/>
      <c r="BZT58" s="140"/>
      <c r="BZU58" s="144"/>
      <c r="BZV58" s="141"/>
      <c r="BZW58" s="140"/>
      <c r="BZX58" s="425"/>
      <c r="BZY58" s="425"/>
      <c r="BZZ58" s="425"/>
      <c r="CAA58" s="140"/>
      <c r="CAB58" s="140"/>
      <c r="CAC58" s="144"/>
      <c r="CAD58" s="141"/>
      <c r="CAE58" s="140"/>
      <c r="CAF58" s="425"/>
      <c r="CAG58" s="425"/>
      <c r="CAH58" s="425"/>
      <c r="CAI58" s="140"/>
      <c r="CAJ58" s="140"/>
      <c r="CAK58" s="144"/>
      <c r="CAL58" s="141"/>
      <c r="CAM58" s="140"/>
      <c r="CAN58" s="425"/>
      <c r="CAO58" s="425"/>
      <c r="CAP58" s="425"/>
      <c r="CAQ58" s="140"/>
      <c r="CAR58" s="140"/>
      <c r="CAS58" s="144"/>
      <c r="CAT58" s="141"/>
      <c r="CAU58" s="140"/>
      <c r="CAV58" s="425"/>
      <c r="CAW58" s="425"/>
      <c r="CAX58" s="425"/>
      <c r="CAY58" s="140"/>
      <c r="CAZ58" s="140"/>
      <c r="CBA58" s="144"/>
      <c r="CBB58" s="141"/>
      <c r="CBC58" s="140"/>
      <c r="CBD58" s="425"/>
      <c r="CBE58" s="425"/>
      <c r="CBF58" s="425"/>
      <c r="CBG58" s="140"/>
      <c r="CBH58" s="140"/>
      <c r="CBI58" s="144"/>
      <c r="CBJ58" s="141"/>
      <c r="CBK58" s="140"/>
      <c r="CBL58" s="425"/>
      <c r="CBM58" s="425"/>
      <c r="CBN58" s="425"/>
      <c r="CBO58" s="140"/>
      <c r="CBP58" s="140"/>
      <c r="CBQ58" s="144"/>
      <c r="CBR58" s="141"/>
      <c r="CBS58" s="140"/>
      <c r="CBT58" s="425"/>
      <c r="CBU58" s="425"/>
      <c r="CBV58" s="425"/>
      <c r="CBW58" s="140"/>
      <c r="CBX58" s="140"/>
      <c r="CBY58" s="144"/>
      <c r="CBZ58" s="141"/>
      <c r="CCA58" s="140"/>
      <c r="CCB58" s="425"/>
      <c r="CCC58" s="425"/>
      <c r="CCD58" s="425"/>
      <c r="CCE58" s="140"/>
      <c r="CCF58" s="140"/>
      <c r="CCG58" s="144"/>
      <c r="CCH58" s="141"/>
      <c r="CCI58" s="140"/>
      <c r="CCJ58" s="425"/>
      <c r="CCK58" s="425"/>
      <c r="CCL58" s="425"/>
      <c r="CCM58" s="140"/>
      <c r="CCN58" s="140"/>
      <c r="CCO58" s="144"/>
      <c r="CCP58" s="141"/>
      <c r="CCQ58" s="140"/>
      <c r="CCR58" s="425"/>
      <c r="CCS58" s="425"/>
      <c r="CCT58" s="425"/>
      <c r="CCU58" s="140"/>
      <c r="CCV58" s="140"/>
      <c r="CCW58" s="144"/>
      <c r="CCX58" s="141"/>
      <c r="CCY58" s="140"/>
      <c r="CCZ58" s="425"/>
      <c r="CDA58" s="425"/>
      <c r="CDB58" s="425"/>
      <c r="CDC58" s="140"/>
      <c r="CDD58" s="140"/>
      <c r="CDE58" s="144"/>
      <c r="CDF58" s="141"/>
      <c r="CDG58" s="140"/>
      <c r="CDH58" s="425"/>
      <c r="CDI58" s="425"/>
      <c r="CDJ58" s="425"/>
      <c r="CDK58" s="140"/>
      <c r="CDL58" s="140"/>
      <c r="CDM58" s="144"/>
      <c r="CDN58" s="141"/>
      <c r="CDO58" s="140"/>
      <c r="CDP58" s="425"/>
      <c r="CDQ58" s="425"/>
      <c r="CDR58" s="425"/>
      <c r="CDS58" s="140"/>
      <c r="CDT58" s="140"/>
      <c r="CDU58" s="144"/>
      <c r="CDV58" s="141"/>
      <c r="CDW58" s="140"/>
      <c r="CDX58" s="425"/>
      <c r="CDY58" s="425"/>
      <c r="CDZ58" s="425"/>
      <c r="CEA58" s="140"/>
      <c r="CEB58" s="140"/>
      <c r="CEC58" s="144"/>
      <c r="CED58" s="141"/>
      <c r="CEE58" s="140"/>
      <c r="CEF58" s="425"/>
      <c r="CEG58" s="425"/>
      <c r="CEH58" s="425"/>
      <c r="CEI58" s="140"/>
      <c r="CEJ58" s="140"/>
      <c r="CEK58" s="144"/>
      <c r="CEL58" s="141"/>
      <c r="CEM58" s="140"/>
      <c r="CEN58" s="425"/>
      <c r="CEO58" s="425"/>
      <c r="CEP58" s="425"/>
      <c r="CEQ58" s="140"/>
      <c r="CER58" s="140"/>
      <c r="CES58" s="144"/>
      <c r="CET58" s="141"/>
      <c r="CEU58" s="140"/>
      <c r="CEV58" s="425"/>
      <c r="CEW58" s="425"/>
      <c r="CEX58" s="425"/>
      <c r="CEY58" s="140"/>
      <c r="CEZ58" s="140"/>
      <c r="CFA58" s="144"/>
      <c r="CFB58" s="141"/>
      <c r="CFC58" s="140"/>
      <c r="CFD58" s="425"/>
      <c r="CFE58" s="425"/>
      <c r="CFF58" s="425"/>
      <c r="CFG58" s="140"/>
      <c r="CFH58" s="140"/>
      <c r="CFI58" s="144"/>
      <c r="CFJ58" s="141"/>
      <c r="CFK58" s="140"/>
      <c r="CFL58" s="425"/>
      <c r="CFM58" s="425"/>
      <c r="CFN58" s="425"/>
      <c r="CFO58" s="140"/>
      <c r="CFP58" s="140"/>
      <c r="CFQ58" s="144"/>
      <c r="CFR58" s="141"/>
      <c r="CFS58" s="140"/>
      <c r="CFT58" s="425"/>
      <c r="CFU58" s="425"/>
      <c r="CFV58" s="425"/>
      <c r="CFW58" s="140"/>
      <c r="CFX58" s="140"/>
      <c r="CFY58" s="144"/>
      <c r="CFZ58" s="141"/>
      <c r="CGA58" s="140"/>
      <c r="CGB58" s="425"/>
      <c r="CGC58" s="425"/>
      <c r="CGD58" s="425"/>
      <c r="CGE58" s="140"/>
      <c r="CGF58" s="140"/>
      <c r="CGG58" s="144"/>
      <c r="CGH58" s="141"/>
      <c r="CGI58" s="140"/>
      <c r="CGJ58" s="425"/>
      <c r="CGK58" s="425"/>
      <c r="CGL58" s="425"/>
      <c r="CGM58" s="140"/>
      <c r="CGN58" s="140"/>
      <c r="CGO58" s="144"/>
      <c r="CGP58" s="141"/>
      <c r="CGQ58" s="140"/>
      <c r="CGR58" s="425"/>
      <c r="CGS58" s="425"/>
      <c r="CGT58" s="425"/>
      <c r="CGU58" s="140"/>
      <c r="CGV58" s="140"/>
      <c r="CGW58" s="144"/>
      <c r="CGX58" s="141"/>
      <c r="CGY58" s="140"/>
      <c r="CGZ58" s="425"/>
      <c r="CHA58" s="425"/>
      <c r="CHB58" s="425"/>
      <c r="CHC58" s="140"/>
      <c r="CHD58" s="140"/>
      <c r="CHE58" s="144"/>
      <c r="CHF58" s="141"/>
      <c r="CHG58" s="140"/>
      <c r="CHH58" s="425"/>
      <c r="CHI58" s="425"/>
      <c r="CHJ58" s="425"/>
      <c r="CHK58" s="140"/>
      <c r="CHL58" s="140"/>
      <c r="CHM58" s="144"/>
      <c r="CHN58" s="141"/>
      <c r="CHO58" s="140"/>
      <c r="CHP58" s="425"/>
      <c r="CHQ58" s="425"/>
      <c r="CHR58" s="425"/>
      <c r="CHS58" s="140"/>
      <c r="CHT58" s="140"/>
      <c r="CHU58" s="144"/>
      <c r="CHV58" s="141"/>
      <c r="CHW58" s="140"/>
      <c r="CHX58" s="425"/>
      <c r="CHY58" s="425"/>
      <c r="CHZ58" s="425"/>
      <c r="CIA58" s="140"/>
      <c r="CIB58" s="140"/>
      <c r="CIC58" s="144"/>
      <c r="CID58" s="141"/>
      <c r="CIE58" s="140"/>
      <c r="CIF58" s="425"/>
      <c r="CIG58" s="425"/>
      <c r="CIH58" s="425"/>
      <c r="CII58" s="140"/>
      <c r="CIJ58" s="140"/>
      <c r="CIK58" s="144"/>
      <c r="CIL58" s="141"/>
      <c r="CIM58" s="140"/>
      <c r="CIN58" s="425"/>
      <c r="CIO58" s="425"/>
      <c r="CIP58" s="425"/>
      <c r="CIQ58" s="140"/>
      <c r="CIR58" s="140"/>
      <c r="CIS58" s="144"/>
      <c r="CIT58" s="141"/>
      <c r="CIU58" s="140"/>
      <c r="CIV58" s="425"/>
      <c r="CIW58" s="425"/>
      <c r="CIX58" s="425"/>
      <c r="CIY58" s="140"/>
      <c r="CIZ58" s="140"/>
      <c r="CJA58" s="144"/>
      <c r="CJB58" s="141"/>
      <c r="CJC58" s="140"/>
      <c r="CJD58" s="425"/>
      <c r="CJE58" s="425"/>
      <c r="CJF58" s="425"/>
      <c r="CJG58" s="140"/>
      <c r="CJH58" s="140"/>
      <c r="CJI58" s="144"/>
      <c r="CJJ58" s="141"/>
      <c r="CJK58" s="140"/>
      <c r="CJL58" s="425"/>
      <c r="CJM58" s="425"/>
      <c r="CJN58" s="425"/>
      <c r="CJO58" s="140"/>
      <c r="CJP58" s="140"/>
      <c r="CJQ58" s="144"/>
      <c r="CJR58" s="141"/>
      <c r="CJS58" s="140"/>
      <c r="CJT58" s="425"/>
      <c r="CJU58" s="425"/>
      <c r="CJV58" s="425"/>
      <c r="CJW58" s="140"/>
      <c r="CJX58" s="140"/>
      <c r="CJY58" s="144"/>
      <c r="CJZ58" s="141"/>
      <c r="CKA58" s="140"/>
      <c r="CKB58" s="425"/>
      <c r="CKC58" s="425"/>
      <c r="CKD58" s="425"/>
      <c r="CKE58" s="140"/>
      <c r="CKF58" s="140"/>
      <c r="CKG58" s="144"/>
      <c r="CKH58" s="141"/>
      <c r="CKI58" s="140"/>
      <c r="CKJ58" s="425"/>
      <c r="CKK58" s="425"/>
      <c r="CKL58" s="425"/>
      <c r="CKM58" s="140"/>
      <c r="CKN58" s="140"/>
      <c r="CKO58" s="144"/>
      <c r="CKP58" s="141"/>
      <c r="CKQ58" s="140"/>
      <c r="CKR58" s="425"/>
      <c r="CKS58" s="425"/>
      <c r="CKT58" s="425"/>
      <c r="CKU58" s="140"/>
      <c r="CKV58" s="140"/>
      <c r="CKW58" s="144"/>
      <c r="CKX58" s="141"/>
      <c r="CKY58" s="140"/>
      <c r="CKZ58" s="425"/>
      <c r="CLA58" s="425"/>
      <c r="CLB58" s="425"/>
      <c r="CLC58" s="140"/>
      <c r="CLD58" s="140"/>
      <c r="CLE58" s="144"/>
      <c r="CLF58" s="141"/>
      <c r="CLG58" s="140"/>
      <c r="CLH58" s="425"/>
      <c r="CLI58" s="425"/>
      <c r="CLJ58" s="425"/>
      <c r="CLK58" s="140"/>
      <c r="CLL58" s="140"/>
      <c r="CLM58" s="144"/>
      <c r="CLN58" s="141"/>
      <c r="CLO58" s="140"/>
      <c r="CLP58" s="425"/>
      <c r="CLQ58" s="425"/>
      <c r="CLR58" s="425"/>
      <c r="CLS58" s="140"/>
      <c r="CLT58" s="140"/>
      <c r="CLU58" s="144"/>
      <c r="CLV58" s="141"/>
      <c r="CLW58" s="140"/>
      <c r="CLX58" s="425"/>
      <c r="CLY58" s="425"/>
      <c r="CLZ58" s="425"/>
      <c r="CMA58" s="140"/>
      <c r="CMB58" s="140"/>
      <c r="CMC58" s="144"/>
      <c r="CMD58" s="141"/>
      <c r="CME58" s="140"/>
      <c r="CMF58" s="425"/>
      <c r="CMG58" s="425"/>
      <c r="CMH58" s="425"/>
      <c r="CMI58" s="140"/>
      <c r="CMJ58" s="140"/>
      <c r="CMK58" s="144"/>
      <c r="CML58" s="141"/>
      <c r="CMM58" s="140"/>
      <c r="CMN58" s="425"/>
      <c r="CMO58" s="425"/>
      <c r="CMP58" s="425"/>
      <c r="CMQ58" s="140"/>
      <c r="CMR58" s="140"/>
      <c r="CMS58" s="144"/>
      <c r="CMT58" s="141"/>
      <c r="CMU58" s="140"/>
      <c r="CMV58" s="425"/>
      <c r="CMW58" s="425"/>
      <c r="CMX58" s="425"/>
      <c r="CMY58" s="140"/>
      <c r="CMZ58" s="140"/>
      <c r="CNA58" s="144"/>
      <c r="CNB58" s="141"/>
      <c r="CNC58" s="140"/>
      <c r="CND58" s="425"/>
      <c r="CNE58" s="425"/>
      <c r="CNF58" s="425"/>
      <c r="CNG58" s="140"/>
      <c r="CNH58" s="140"/>
      <c r="CNI58" s="144"/>
      <c r="CNJ58" s="141"/>
      <c r="CNK58" s="140"/>
      <c r="CNL58" s="425"/>
      <c r="CNM58" s="425"/>
      <c r="CNN58" s="425"/>
      <c r="CNO58" s="140"/>
      <c r="CNP58" s="140"/>
      <c r="CNQ58" s="144"/>
      <c r="CNR58" s="141"/>
      <c r="CNS58" s="140"/>
      <c r="CNT58" s="425"/>
      <c r="CNU58" s="425"/>
      <c r="CNV58" s="425"/>
      <c r="CNW58" s="140"/>
      <c r="CNX58" s="140"/>
      <c r="CNY58" s="144"/>
      <c r="CNZ58" s="141"/>
      <c r="COA58" s="140"/>
      <c r="COB58" s="425"/>
      <c r="COC58" s="425"/>
      <c r="COD58" s="425"/>
      <c r="COE58" s="140"/>
      <c r="COF58" s="140"/>
      <c r="COG58" s="144"/>
      <c r="COH58" s="141"/>
      <c r="COI58" s="140"/>
      <c r="COJ58" s="425"/>
      <c r="COK58" s="425"/>
      <c r="COL58" s="425"/>
      <c r="COM58" s="140"/>
      <c r="CON58" s="140"/>
      <c r="COO58" s="144"/>
      <c r="COP58" s="141"/>
      <c r="COQ58" s="140"/>
      <c r="COR58" s="425"/>
      <c r="COS58" s="425"/>
      <c r="COT58" s="425"/>
      <c r="COU58" s="140"/>
      <c r="COV58" s="140"/>
      <c r="COW58" s="144"/>
      <c r="COX58" s="141"/>
      <c r="COY58" s="140"/>
      <c r="COZ58" s="425"/>
      <c r="CPA58" s="425"/>
      <c r="CPB58" s="425"/>
      <c r="CPC58" s="140"/>
      <c r="CPD58" s="140"/>
      <c r="CPE58" s="144"/>
      <c r="CPF58" s="141"/>
      <c r="CPG58" s="140"/>
      <c r="CPH58" s="425"/>
      <c r="CPI58" s="425"/>
      <c r="CPJ58" s="425"/>
      <c r="CPK58" s="140"/>
      <c r="CPL58" s="140"/>
      <c r="CPM58" s="144"/>
      <c r="CPN58" s="141"/>
      <c r="CPO58" s="140"/>
      <c r="CPP58" s="425"/>
      <c r="CPQ58" s="425"/>
      <c r="CPR58" s="425"/>
      <c r="CPS58" s="140"/>
      <c r="CPT58" s="140"/>
      <c r="CPU58" s="144"/>
      <c r="CPV58" s="141"/>
      <c r="CPW58" s="140"/>
      <c r="CPX58" s="425"/>
      <c r="CPY58" s="425"/>
      <c r="CPZ58" s="425"/>
      <c r="CQA58" s="140"/>
      <c r="CQB58" s="140"/>
      <c r="CQC58" s="144"/>
      <c r="CQD58" s="141"/>
      <c r="CQE58" s="140"/>
      <c r="CQF58" s="425"/>
      <c r="CQG58" s="425"/>
      <c r="CQH58" s="425"/>
      <c r="CQI58" s="140"/>
      <c r="CQJ58" s="140"/>
      <c r="CQK58" s="144"/>
      <c r="CQL58" s="141"/>
      <c r="CQM58" s="140"/>
      <c r="CQN58" s="425"/>
      <c r="CQO58" s="425"/>
      <c r="CQP58" s="425"/>
      <c r="CQQ58" s="140"/>
      <c r="CQR58" s="140"/>
      <c r="CQS58" s="144"/>
      <c r="CQT58" s="141"/>
      <c r="CQU58" s="140"/>
      <c r="CQV58" s="425"/>
      <c r="CQW58" s="425"/>
      <c r="CQX58" s="425"/>
      <c r="CQY58" s="140"/>
      <c r="CQZ58" s="140"/>
      <c r="CRA58" s="144"/>
      <c r="CRB58" s="141"/>
      <c r="CRC58" s="140"/>
      <c r="CRD58" s="425"/>
      <c r="CRE58" s="425"/>
      <c r="CRF58" s="425"/>
      <c r="CRG58" s="140"/>
      <c r="CRH58" s="140"/>
      <c r="CRI58" s="144"/>
      <c r="CRJ58" s="141"/>
      <c r="CRK58" s="140"/>
      <c r="CRL58" s="425"/>
      <c r="CRM58" s="425"/>
      <c r="CRN58" s="425"/>
      <c r="CRO58" s="140"/>
      <c r="CRP58" s="140"/>
      <c r="CRQ58" s="144"/>
      <c r="CRR58" s="141"/>
      <c r="CRS58" s="140"/>
      <c r="CRT58" s="425"/>
      <c r="CRU58" s="425"/>
      <c r="CRV58" s="425"/>
      <c r="CRW58" s="140"/>
      <c r="CRX58" s="140"/>
      <c r="CRY58" s="144"/>
      <c r="CRZ58" s="141"/>
      <c r="CSA58" s="140"/>
      <c r="CSB58" s="425"/>
      <c r="CSC58" s="425"/>
      <c r="CSD58" s="425"/>
      <c r="CSE58" s="140"/>
      <c r="CSF58" s="140"/>
      <c r="CSG58" s="144"/>
      <c r="CSH58" s="141"/>
      <c r="CSI58" s="140"/>
      <c r="CSJ58" s="425"/>
      <c r="CSK58" s="425"/>
      <c r="CSL58" s="425"/>
      <c r="CSM58" s="140"/>
      <c r="CSN58" s="140"/>
      <c r="CSO58" s="144"/>
      <c r="CSP58" s="141"/>
      <c r="CSQ58" s="140"/>
      <c r="CSR58" s="425"/>
      <c r="CSS58" s="425"/>
      <c r="CST58" s="425"/>
      <c r="CSU58" s="140"/>
      <c r="CSV58" s="140"/>
      <c r="CSW58" s="144"/>
      <c r="CSX58" s="141"/>
      <c r="CSY58" s="140"/>
      <c r="CSZ58" s="425"/>
      <c r="CTA58" s="425"/>
      <c r="CTB58" s="425"/>
      <c r="CTC58" s="140"/>
      <c r="CTD58" s="140"/>
      <c r="CTE58" s="144"/>
      <c r="CTF58" s="141"/>
      <c r="CTG58" s="140"/>
      <c r="CTH58" s="425"/>
      <c r="CTI58" s="425"/>
      <c r="CTJ58" s="425"/>
      <c r="CTK58" s="140"/>
      <c r="CTL58" s="140"/>
      <c r="CTM58" s="144"/>
      <c r="CTN58" s="141"/>
      <c r="CTO58" s="140"/>
      <c r="CTP58" s="425"/>
      <c r="CTQ58" s="425"/>
      <c r="CTR58" s="425"/>
      <c r="CTS58" s="140"/>
      <c r="CTT58" s="140"/>
      <c r="CTU58" s="144"/>
      <c r="CTV58" s="141"/>
      <c r="CTW58" s="140"/>
      <c r="CTX58" s="425"/>
      <c r="CTY58" s="425"/>
      <c r="CTZ58" s="425"/>
      <c r="CUA58" s="140"/>
      <c r="CUB58" s="140"/>
      <c r="CUC58" s="144"/>
      <c r="CUD58" s="141"/>
      <c r="CUE58" s="140"/>
      <c r="CUF58" s="425"/>
      <c r="CUG58" s="425"/>
      <c r="CUH58" s="425"/>
      <c r="CUI58" s="140"/>
      <c r="CUJ58" s="140"/>
      <c r="CUK58" s="144"/>
      <c r="CUL58" s="141"/>
      <c r="CUM58" s="140"/>
      <c r="CUN58" s="425"/>
      <c r="CUO58" s="425"/>
      <c r="CUP58" s="425"/>
      <c r="CUQ58" s="140"/>
      <c r="CUR58" s="140"/>
      <c r="CUS58" s="144"/>
      <c r="CUT58" s="141"/>
      <c r="CUU58" s="140"/>
      <c r="CUV58" s="425"/>
      <c r="CUW58" s="425"/>
      <c r="CUX58" s="425"/>
      <c r="CUY58" s="140"/>
      <c r="CUZ58" s="140"/>
      <c r="CVA58" s="144"/>
      <c r="CVB58" s="141"/>
      <c r="CVC58" s="140"/>
      <c r="CVD58" s="425"/>
      <c r="CVE58" s="425"/>
      <c r="CVF58" s="425"/>
      <c r="CVG58" s="140"/>
      <c r="CVH58" s="140"/>
      <c r="CVI58" s="144"/>
      <c r="CVJ58" s="141"/>
      <c r="CVK58" s="140"/>
      <c r="CVL58" s="425"/>
      <c r="CVM58" s="425"/>
      <c r="CVN58" s="425"/>
      <c r="CVO58" s="140"/>
      <c r="CVP58" s="140"/>
      <c r="CVQ58" s="144"/>
      <c r="CVR58" s="141"/>
      <c r="CVS58" s="140"/>
      <c r="CVT58" s="425"/>
      <c r="CVU58" s="425"/>
      <c r="CVV58" s="425"/>
      <c r="CVW58" s="140"/>
      <c r="CVX58" s="140"/>
      <c r="CVY58" s="144"/>
      <c r="CVZ58" s="141"/>
      <c r="CWA58" s="140"/>
      <c r="CWB58" s="425"/>
      <c r="CWC58" s="425"/>
      <c r="CWD58" s="425"/>
      <c r="CWE58" s="140"/>
      <c r="CWF58" s="140"/>
      <c r="CWG58" s="144"/>
      <c r="CWH58" s="141"/>
      <c r="CWI58" s="140"/>
      <c r="CWJ58" s="425"/>
      <c r="CWK58" s="425"/>
      <c r="CWL58" s="425"/>
      <c r="CWM58" s="140"/>
      <c r="CWN58" s="140"/>
      <c r="CWO58" s="144"/>
      <c r="CWP58" s="141"/>
      <c r="CWQ58" s="140"/>
      <c r="CWR58" s="425"/>
      <c r="CWS58" s="425"/>
      <c r="CWT58" s="425"/>
      <c r="CWU58" s="140"/>
      <c r="CWV58" s="140"/>
      <c r="CWW58" s="144"/>
      <c r="CWX58" s="141"/>
      <c r="CWY58" s="140"/>
      <c r="CWZ58" s="425"/>
      <c r="CXA58" s="425"/>
      <c r="CXB58" s="425"/>
      <c r="CXC58" s="140"/>
      <c r="CXD58" s="140"/>
      <c r="CXE58" s="144"/>
      <c r="CXF58" s="141"/>
      <c r="CXG58" s="140"/>
      <c r="CXH58" s="425"/>
      <c r="CXI58" s="425"/>
      <c r="CXJ58" s="425"/>
      <c r="CXK58" s="140"/>
      <c r="CXL58" s="140"/>
      <c r="CXM58" s="144"/>
      <c r="CXN58" s="141"/>
      <c r="CXO58" s="140"/>
      <c r="CXP58" s="425"/>
      <c r="CXQ58" s="425"/>
      <c r="CXR58" s="425"/>
      <c r="CXS58" s="140"/>
      <c r="CXT58" s="140"/>
      <c r="CXU58" s="144"/>
      <c r="CXV58" s="141"/>
      <c r="CXW58" s="140"/>
      <c r="CXX58" s="425"/>
      <c r="CXY58" s="425"/>
      <c r="CXZ58" s="425"/>
      <c r="CYA58" s="140"/>
      <c r="CYB58" s="140"/>
      <c r="CYC58" s="144"/>
      <c r="CYD58" s="141"/>
      <c r="CYE58" s="140"/>
      <c r="CYF58" s="425"/>
      <c r="CYG58" s="425"/>
      <c r="CYH58" s="425"/>
      <c r="CYI58" s="140"/>
      <c r="CYJ58" s="140"/>
      <c r="CYK58" s="144"/>
      <c r="CYL58" s="141"/>
      <c r="CYM58" s="140"/>
      <c r="CYN58" s="425"/>
      <c r="CYO58" s="425"/>
      <c r="CYP58" s="425"/>
      <c r="CYQ58" s="140"/>
      <c r="CYR58" s="140"/>
      <c r="CYS58" s="144"/>
      <c r="CYT58" s="141"/>
      <c r="CYU58" s="140"/>
      <c r="CYV58" s="425"/>
      <c r="CYW58" s="425"/>
      <c r="CYX58" s="425"/>
      <c r="CYY58" s="140"/>
      <c r="CYZ58" s="140"/>
      <c r="CZA58" s="144"/>
      <c r="CZB58" s="141"/>
      <c r="CZC58" s="140"/>
      <c r="CZD58" s="425"/>
      <c r="CZE58" s="425"/>
      <c r="CZF58" s="425"/>
      <c r="CZG58" s="140"/>
      <c r="CZH58" s="140"/>
      <c r="CZI58" s="144"/>
      <c r="CZJ58" s="141"/>
      <c r="CZK58" s="140"/>
      <c r="CZL58" s="425"/>
      <c r="CZM58" s="425"/>
      <c r="CZN58" s="425"/>
      <c r="CZO58" s="140"/>
      <c r="CZP58" s="140"/>
      <c r="CZQ58" s="144"/>
      <c r="CZR58" s="141"/>
      <c r="CZS58" s="140"/>
      <c r="CZT58" s="425"/>
      <c r="CZU58" s="425"/>
      <c r="CZV58" s="425"/>
      <c r="CZW58" s="140"/>
      <c r="CZX58" s="140"/>
      <c r="CZY58" s="144"/>
      <c r="CZZ58" s="141"/>
      <c r="DAA58" s="140"/>
      <c r="DAB58" s="425"/>
      <c r="DAC58" s="425"/>
      <c r="DAD58" s="425"/>
      <c r="DAE58" s="140"/>
      <c r="DAF58" s="140"/>
      <c r="DAG58" s="144"/>
      <c r="DAH58" s="141"/>
      <c r="DAI58" s="140"/>
      <c r="DAJ58" s="425"/>
      <c r="DAK58" s="425"/>
      <c r="DAL58" s="425"/>
      <c r="DAM58" s="140"/>
      <c r="DAN58" s="140"/>
      <c r="DAO58" s="144"/>
      <c r="DAP58" s="141"/>
      <c r="DAQ58" s="140"/>
      <c r="DAR58" s="425"/>
      <c r="DAS58" s="425"/>
      <c r="DAT58" s="425"/>
      <c r="DAU58" s="140"/>
      <c r="DAV58" s="140"/>
      <c r="DAW58" s="144"/>
      <c r="DAX58" s="141"/>
      <c r="DAY58" s="140"/>
      <c r="DAZ58" s="425"/>
      <c r="DBA58" s="425"/>
      <c r="DBB58" s="425"/>
      <c r="DBC58" s="140"/>
      <c r="DBD58" s="140"/>
      <c r="DBE58" s="144"/>
      <c r="DBF58" s="141"/>
      <c r="DBG58" s="140"/>
      <c r="DBH58" s="425"/>
      <c r="DBI58" s="425"/>
      <c r="DBJ58" s="425"/>
      <c r="DBK58" s="140"/>
      <c r="DBL58" s="140"/>
      <c r="DBM58" s="144"/>
      <c r="DBN58" s="141"/>
      <c r="DBO58" s="140"/>
      <c r="DBP58" s="425"/>
      <c r="DBQ58" s="425"/>
      <c r="DBR58" s="425"/>
      <c r="DBS58" s="140"/>
      <c r="DBT58" s="140"/>
      <c r="DBU58" s="144"/>
      <c r="DBV58" s="141"/>
      <c r="DBW58" s="140"/>
      <c r="DBX58" s="425"/>
      <c r="DBY58" s="425"/>
      <c r="DBZ58" s="425"/>
      <c r="DCA58" s="140"/>
      <c r="DCB58" s="140"/>
      <c r="DCC58" s="144"/>
      <c r="DCD58" s="141"/>
      <c r="DCE58" s="140"/>
      <c r="DCF58" s="425"/>
      <c r="DCG58" s="425"/>
      <c r="DCH58" s="425"/>
      <c r="DCI58" s="140"/>
      <c r="DCJ58" s="140"/>
      <c r="DCK58" s="144"/>
      <c r="DCL58" s="141"/>
      <c r="DCM58" s="140"/>
      <c r="DCN58" s="425"/>
      <c r="DCO58" s="425"/>
      <c r="DCP58" s="425"/>
      <c r="DCQ58" s="140"/>
      <c r="DCR58" s="140"/>
      <c r="DCS58" s="144"/>
      <c r="DCT58" s="141"/>
      <c r="DCU58" s="140"/>
      <c r="DCV58" s="425"/>
      <c r="DCW58" s="425"/>
      <c r="DCX58" s="425"/>
      <c r="DCY58" s="140"/>
      <c r="DCZ58" s="140"/>
      <c r="DDA58" s="144"/>
      <c r="DDB58" s="141"/>
      <c r="DDC58" s="140"/>
      <c r="DDD58" s="425"/>
      <c r="DDE58" s="425"/>
      <c r="DDF58" s="425"/>
      <c r="DDG58" s="140"/>
      <c r="DDH58" s="140"/>
      <c r="DDI58" s="144"/>
      <c r="DDJ58" s="141"/>
      <c r="DDK58" s="140"/>
      <c r="DDL58" s="425"/>
      <c r="DDM58" s="425"/>
      <c r="DDN58" s="425"/>
      <c r="DDO58" s="140"/>
      <c r="DDP58" s="140"/>
      <c r="DDQ58" s="144"/>
      <c r="DDR58" s="141"/>
      <c r="DDS58" s="140"/>
      <c r="DDT58" s="425"/>
      <c r="DDU58" s="425"/>
      <c r="DDV58" s="425"/>
      <c r="DDW58" s="140"/>
      <c r="DDX58" s="140"/>
      <c r="DDY58" s="144"/>
      <c r="DDZ58" s="141"/>
      <c r="DEA58" s="140"/>
      <c r="DEB58" s="425"/>
      <c r="DEC58" s="425"/>
      <c r="DED58" s="425"/>
      <c r="DEE58" s="140"/>
      <c r="DEF58" s="140"/>
      <c r="DEG58" s="144"/>
      <c r="DEH58" s="141"/>
      <c r="DEI58" s="140"/>
      <c r="DEJ58" s="425"/>
      <c r="DEK58" s="425"/>
      <c r="DEL58" s="425"/>
      <c r="DEM58" s="140"/>
      <c r="DEN58" s="140"/>
      <c r="DEO58" s="144"/>
      <c r="DEP58" s="141"/>
      <c r="DEQ58" s="140"/>
      <c r="DER58" s="425"/>
      <c r="DES58" s="425"/>
      <c r="DET58" s="425"/>
      <c r="DEU58" s="140"/>
      <c r="DEV58" s="140"/>
      <c r="DEW58" s="144"/>
      <c r="DEX58" s="141"/>
      <c r="DEY58" s="140"/>
      <c r="DEZ58" s="425"/>
      <c r="DFA58" s="425"/>
      <c r="DFB58" s="425"/>
      <c r="DFC58" s="140"/>
      <c r="DFD58" s="140"/>
      <c r="DFE58" s="144"/>
      <c r="DFF58" s="141"/>
      <c r="DFG58" s="140"/>
      <c r="DFH58" s="425"/>
      <c r="DFI58" s="425"/>
      <c r="DFJ58" s="425"/>
      <c r="DFK58" s="140"/>
      <c r="DFL58" s="140"/>
      <c r="DFM58" s="144"/>
      <c r="DFN58" s="141"/>
      <c r="DFO58" s="140"/>
      <c r="DFP58" s="425"/>
      <c r="DFQ58" s="425"/>
      <c r="DFR58" s="425"/>
      <c r="DFS58" s="140"/>
      <c r="DFT58" s="140"/>
      <c r="DFU58" s="144"/>
      <c r="DFV58" s="141"/>
      <c r="DFW58" s="140"/>
      <c r="DFX58" s="425"/>
      <c r="DFY58" s="425"/>
      <c r="DFZ58" s="425"/>
      <c r="DGA58" s="140"/>
      <c r="DGB58" s="140"/>
      <c r="DGC58" s="144"/>
      <c r="DGD58" s="141"/>
      <c r="DGE58" s="140"/>
      <c r="DGF58" s="425"/>
      <c r="DGG58" s="425"/>
      <c r="DGH58" s="425"/>
      <c r="DGI58" s="140"/>
      <c r="DGJ58" s="140"/>
      <c r="DGK58" s="144"/>
      <c r="DGL58" s="141"/>
      <c r="DGM58" s="140"/>
      <c r="DGN58" s="425"/>
      <c r="DGO58" s="425"/>
      <c r="DGP58" s="425"/>
      <c r="DGQ58" s="140"/>
      <c r="DGR58" s="140"/>
      <c r="DGS58" s="144"/>
      <c r="DGT58" s="141"/>
      <c r="DGU58" s="140"/>
      <c r="DGV58" s="425"/>
      <c r="DGW58" s="425"/>
      <c r="DGX58" s="425"/>
      <c r="DGY58" s="140"/>
      <c r="DGZ58" s="140"/>
      <c r="DHA58" s="144"/>
      <c r="DHB58" s="141"/>
      <c r="DHC58" s="140"/>
      <c r="DHD58" s="425"/>
      <c r="DHE58" s="425"/>
      <c r="DHF58" s="425"/>
      <c r="DHG58" s="140"/>
      <c r="DHH58" s="140"/>
      <c r="DHI58" s="144"/>
      <c r="DHJ58" s="141"/>
      <c r="DHK58" s="140"/>
      <c r="DHL58" s="425"/>
      <c r="DHM58" s="425"/>
      <c r="DHN58" s="425"/>
      <c r="DHO58" s="140"/>
      <c r="DHP58" s="140"/>
      <c r="DHQ58" s="144"/>
      <c r="DHR58" s="141"/>
      <c r="DHS58" s="140"/>
      <c r="DHT58" s="425"/>
      <c r="DHU58" s="425"/>
      <c r="DHV58" s="425"/>
      <c r="DHW58" s="140"/>
      <c r="DHX58" s="140"/>
      <c r="DHY58" s="144"/>
      <c r="DHZ58" s="141"/>
      <c r="DIA58" s="140"/>
      <c r="DIB58" s="425"/>
      <c r="DIC58" s="425"/>
      <c r="DID58" s="425"/>
      <c r="DIE58" s="140"/>
      <c r="DIF58" s="140"/>
      <c r="DIG58" s="144"/>
      <c r="DIH58" s="141"/>
      <c r="DII58" s="140"/>
      <c r="DIJ58" s="425"/>
      <c r="DIK58" s="425"/>
      <c r="DIL58" s="425"/>
      <c r="DIM58" s="140"/>
      <c r="DIN58" s="140"/>
      <c r="DIO58" s="144"/>
      <c r="DIP58" s="141"/>
      <c r="DIQ58" s="140"/>
      <c r="DIR58" s="425"/>
      <c r="DIS58" s="425"/>
      <c r="DIT58" s="425"/>
      <c r="DIU58" s="140"/>
      <c r="DIV58" s="140"/>
      <c r="DIW58" s="144"/>
      <c r="DIX58" s="141"/>
      <c r="DIY58" s="140"/>
      <c r="DIZ58" s="425"/>
      <c r="DJA58" s="425"/>
      <c r="DJB58" s="425"/>
      <c r="DJC58" s="140"/>
      <c r="DJD58" s="140"/>
      <c r="DJE58" s="144"/>
      <c r="DJF58" s="141"/>
      <c r="DJG58" s="140"/>
      <c r="DJH58" s="425"/>
      <c r="DJI58" s="425"/>
      <c r="DJJ58" s="425"/>
      <c r="DJK58" s="140"/>
      <c r="DJL58" s="140"/>
      <c r="DJM58" s="144"/>
      <c r="DJN58" s="141"/>
      <c r="DJO58" s="140"/>
      <c r="DJP58" s="425"/>
      <c r="DJQ58" s="425"/>
      <c r="DJR58" s="425"/>
      <c r="DJS58" s="140"/>
      <c r="DJT58" s="140"/>
      <c r="DJU58" s="144"/>
      <c r="DJV58" s="141"/>
      <c r="DJW58" s="140"/>
      <c r="DJX58" s="425"/>
      <c r="DJY58" s="425"/>
      <c r="DJZ58" s="425"/>
      <c r="DKA58" s="140"/>
      <c r="DKB58" s="140"/>
      <c r="DKC58" s="144"/>
      <c r="DKD58" s="141"/>
      <c r="DKE58" s="140"/>
      <c r="DKF58" s="425"/>
      <c r="DKG58" s="425"/>
      <c r="DKH58" s="425"/>
      <c r="DKI58" s="140"/>
      <c r="DKJ58" s="140"/>
      <c r="DKK58" s="144"/>
      <c r="DKL58" s="141"/>
      <c r="DKM58" s="140"/>
      <c r="DKN58" s="425"/>
      <c r="DKO58" s="425"/>
      <c r="DKP58" s="425"/>
      <c r="DKQ58" s="140"/>
      <c r="DKR58" s="140"/>
      <c r="DKS58" s="144"/>
      <c r="DKT58" s="141"/>
      <c r="DKU58" s="140"/>
      <c r="DKV58" s="425"/>
      <c r="DKW58" s="425"/>
      <c r="DKX58" s="425"/>
      <c r="DKY58" s="140"/>
      <c r="DKZ58" s="140"/>
      <c r="DLA58" s="144"/>
      <c r="DLB58" s="141"/>
      <c r="DLC58" s="140"/>
      <c r="DLD58" s="425"/>
      <c r="DLE58" s="425"/>
      <c r="DLF58" s="425"/>
      <c r="DLG58" s="140"/>
      <c r="DLH58" s="140"/>
      <c r="DLI58" s="144"/>
      <c r="DLJ58" s="141"/>
      <c r="DLK58" s="140"/>
      <c r="DLL58" s="425"/>
      <c r="DLM58" s="425"/>
      <c r="DLN58" s="425"/>
      <c r="DLO58" s="140"/>
      <c r="DLP58" s="140"/>
      <c r="DLQ58" s="144"/>
      <c r="DLR58" s="141"/>
      <c r="DLS58" s="140"/>
      <c r="DLT58" s="425"/>
      <c r="DLU58" s="425"/>
      <c r="DLV58" s="425"/>
      <c r="DLW58" s="140"/>
      <c r="DLX58" s="140"/>
      <c r="DLY58" s="144"/>
      <c r="DLZ58" s="141"/>
      <c r="DMA58" s="140"/>
      <c r="DMB58" s="425"/>
      <c r="DMC58" s="425"/>
      <c r="DMD58" s="425"/>
      <c r="DME58" s="140"/>
      <c r="DMF58" s="140"/>
      <c r="DMG58" s="144"/>
      <c r="DMH58" s="141"/>
      <c r="DMI58" s="140"/>
      <c r="DMJ58" s="425"/>
      <c r="DMK58" s="425"/>
      <c r="DML58" s="425"/>
      <c r="DMM58" s="140"/>
      <c r="DMN58" s="140"/>
      <c r="DMO58" s="144"/>
      <c r="DMP58" s="141"/>
      <c r="DMQ58" s="140"/>
      <c r="DMR58" s="425"/>
      <c r="DMS58" s="425"/>
      <c r="DMT58" s="425"/>
      <c r="DMU58" s="140"/>
      <c r="DMV58" s="140"/>
      <c r="DMW58" s="144"/>
      <c r="DMX58" s="141"/>
      <c r="DMY58" s="140"/>
      <c r="DMZ58" s="425"/>
      <c r="DNA58" s="425"/>
      <c r="DNB58" s="425"/>
      <c r="DNC58" s="140"/>
      <c r="DND58" s="140"/>
      <c r="DNE58" s="144"/>
      <c r="DNF58" s="141"/>
      <c r="DNG58" s="140"/>
      <c r="DNH58" s="425"/>
      <c r="DNI58" s="425"/>
      <c r="DNJ58" s="425"/>
      <c r="DNK58" s="140"/>
      <c r="DNL58" s="140"/>
      <c r="DNM58" s="144"/>
      <c r="DNN58" s="141"/>
      <c r="DNO58" s="140"/>
      <c r="DNP58" s="425"/>
      <c r="DNQ58" s="425"/>
      <c r="DNR58" s="425"/>
      <c r="DNS58" s="140"/>
      <c r="DNT58" s="140"/>
      <c r="DNU58" s="144"/>
      <c r="DNV58" s="141"/>
      <c r="DNW58" s="140"/>
      <c r="DNX58" s="425"/>
      <c r="DNY58" s="425"/>
      <c r="DNZ58" s="425"/>
      <c r="DOA58" s="140"/>
      <c r="DOB58" s="140"/>
      <c r="DOC58" s="144"/>
      <c r="DOD58" s="141"/>
      <c r="DOE58" s="140"/>
      <c r="DOF58" s="425"/>
      <c r="DOG58" s="425"/>
      <c r="DOH58" s="425"/>
      <c r="DOI58" s="140"/>
      <c r="DOJ58" s="140"/>
      <c r="DOK58" s="144"/>
      <c r="DOL58" s="141"/>
      <c r="DOM58" s="140"/>
      <c r="DON58" s="425"/>
      <c r="DOO58" s="425"/>
      <c r="DOP58" s="425"/>
      <c r="DOQ58" s="140"/>
      <c r="DOR58" s="140"/>
      <c r="DOS58" s="144"/>
      <c r="DOT58" s="141"/>
      <c r="DOU58" s="140"/>
      <c r="DOV58" s="425"/>
      <c r="DOW58" s="425"/>
      <c r="DOX58" s="425"/>
      <c r="DOY58" s="140"/>
      <c r="DOZ58" s="140"/>
      <c r="DPA58" s="144"/>
      <c r="DPB58" s="141"/>
      <c r="DPC58" s="140"/>
      <c r="DPD58" s="425"/>
      <c r="DPE58" s="425"/>
      <c r="DPF58" s="425"/>
      <c r="DPG58" s="140"/>
      <c r="DPH58" s="140"/>
      <c r="DPI58" s="144"/>
      <c r="DPJ58" s="141"/>
      <c r="DPK58" s="140"/>
      <c r="DPL58" s="425"/>
      <c r="DPM58" s="425"/>
      <c r="DPN58" s="425"/>
      <c r="DPO58" s="140"/>
      <c r="DPP58" s="140"/>
      <c r="DPQ58" s="144"/>
      <c r="DPR58" s="141"/>
      <c r="DPS58" s="140"/>
      <c r="DPT58" s="425"/>
      <c r="DPU58" s="425"/>
      <c r="DPV58" s="425"/>
      <c r="DPW58" s="140"/>
      <c r="DPX58" s="140"/>
      <c r="DPY58" s="144"/>
      <c r="DPZ58" s="141"/>
      <c r="DQA58" s="140"/>
      <c r="DQB58" s="425"/>
      <c r="DQC58" s="425"/>
      <c r="DQD58" s="425"/>
      <c r="DQE58" s="140"/>
      <c r="DQF58" s="140"/>
      <c r="DQG58" s="144"/>
      <c r="DQH58" s="141"/>
      <c r="DQI58" s="140"/>
      <c r="DQJ58" s="425"/>
      <c r="DQK58" s="425"/>
      <c r="DQL58" s="425"/>
      <c r="DQM58" s="140"/>
      <c r="DQN58" s="140"/>
      <c r="DQO58" s="144"/>
      <c r="DQP58" s="141"/>
      <c r="DQQ58" s="140"/>
      <c r="DQR58" s="425"/>
      <c r="DQS58" s="425"/>
      <c r="DQT58" s="425"/>
      <c r="DQU58" s="140"/>
      <c r="DQV58" s="140"/>
      <c r="DQW58" s="144"/>
      <c r="DQX58" s="141"/>
      <c r="DQY58" s="140"/>
      <c r="DQZ58" s="425"/>
      <c r="DRA58" s="425"/>
      <c r="DRB58" s="425"/>
      <c r="DRC58" s="140"/>
      <c r="DRD58" s="140"/>
      <c r="DRE58" s="144"/>
      <c r="DRF58" s="141"/>
      <c r="DRG58" s="140"/>
      <c r="DRH58" s="425"/>
      <c r="DRI58" s="425"/>
      <c r="DRJ58" s="425"/>
      <c r="DRK58" s="140"/>
      <c r="DRL58" s="140"/>
      <c r="DRM58" s="144"/>
      <c r="DRN58" s="141"/>
      <c r="DRO58" s="140"/>
      <c r="DRP58" s="425"/>
      <c r="DRQ58" s="425"/>
      <c r="DRR58" s="425"/>
      <c r="DRS58" s="140"/>
      <c r="DRT58" s="140"/>
      <c r="DRU58" s="144"/>
      <c r="DRV58" s="141"/>
      <c r="DRW58" s="140"/>
      <c r="DRX58" s="425"/>
      <c r="DRY58" s="425"/>
      <c r="DRZ58" s="425"/>
      <c r="DSA58" s="140"/>
      <c r="DSB58" s="140"/>
      <c r="DSC58" s="144"/>
      <c r="DSD58" s="141"/>
      <c r="DSE58" s="140"/>
      <c r="DSF58" s="425"/>
      <c r="DSG58" s="425"/>
      <c r="DSH58" s="425"/>
      <c r="DSI58" s="140"/>
      <c r="DSJ58" s="140"/>
      <c r="DSK58" s="144"/>
      <c r="DSL58" s="141"/>
      <c r="DSM58" s="140"/>
      <c r="DSN58" s="425"/>
      <c r="DSO58" s="425"/>
      <c r="DSP58" s="425"/>
      <c r="DSQ58" s="140"/>
      <c r="DSR58" s="140"/>
      <c r="DSS58" s="144"/>
      <c r="DST58" s="141"/>
      <c r="DSU58" s="140"/>
      <c r="DSV58" s="425"/>
      <c r="DSW58" s="425"/>
      <c r="DSX58" s="425"/>
      <c r="DSY58" s="140"/>
      <c r="DSZ58" s="140"/>
      <c r="DTA58" s="144"/>
      <c r="DTB58" s="141"/>
      <c r="DTC58" s="140"/>
      <c r="DTD58" s="425"/>
      <c r="DTE58" s="425"/>
      <c r="DTF58" s="425"/>
      <c r="DTG58" s="140"/>
      <c r="DTH58" s="140"/>
      <c r="DTI58" s="144"/>
      <c r="DTJ58" s="141"/>
      <c r="DTK58" s="140"/>
      <c r="DTL58" s="425"/>
      <c r="DTM58" s="425"/>
      <c r="DTN58" s="425"/>
      <c r="DTO58" s="140"/>
      <c r="DTP58" s="140"/>
      <c r="DTQ58" s="144"/>
      <c r="DTR58" s="141"/>
      <c r="DTS58" s="140"/>
      <c r="DTT58" s="425"/>
      <c r="DTU58" s="425"/>
      <c r="DTV58" s="425"/>
      <c r="DTW58" s="140"/>
      <c r="DTX58" s="140"/>
      <c r="DTY58" s="144"/>
      <c r="DTZ58" s="141"/>
      <c r="DUA58" s="140"/>
      <c r="DUB58" s="425"/>
      <c r="DUC58" s="425"/>
      <c r="DUD58" s="425"/>
      <c r="DUE58" s="140"/>
      <c r="DUF58" s="140"/>
      <c r="DUG58" s="144"/>
      <c r="DUH58" s="141"/>
      <c r="DUI58" s="140"/>
      <c r="DUJ58" s="425"/>
      <c r="DUK58" s="425"/>
      <c r="DUL58" s="425"/>
      <c r="DUM58" s="140"/>
      <c r="DUN58" s="140"/>
      <c r="DUO58" s="144"/>
      <c r="DUP58" s="141"/>
      <c r="DUQ58" s="140"/>
      <c r="DUR58" s="425"/>
      <c r="DUS58" s="425"/>
      <c r="DUT58" s="425"/>
      <c r="DUU58" s="140"/>
      <c r="DUV58" s="140"/>
      <c r="DUW58" s="144"/>
      <c r="DUX58" s="141"/>
      <c r="DUY58" s="140"/>
      <c r="DUZ58" s="425"/>
      <c r="DVA58" s="425"/>
      <c r="DVB58" s="425"/>
      <c r="DVC58" s="140"/>
      <c r="DVD58" s="140"/>
      <c r="DVE58" s="144"/>
      <c r="DVF58" s="141"/>
      <c r="DVG58" s="140"/>
      <c r="DVH58" s="425"/>
      <c r="DVI58" s="425"/>
      <c r="DVJ58" s="425"/>
      <c r="DVK58" s="140"/>
      <c r="DVL58" s="140"/>
      <c r="DVM58" s="144"/>
      <c r="DVN58" s="141"/>
      <c r="DVO58" s="140"/>
      <c r="DVP58" s="425"/>
      <c r="DVQ58" s="425"/>
      <c r="DVR58" s="425"/>
      <c r="DVS58" s="140"/>
      <c r="DVT58" s="140"/>
      <c r="DVU58" s="144"/>
      <c r="DVV58" s="141"/>
      <c r="DVW58" s="140"/>
      <c r="DVX58" s="425"/>
      <c r="DVY58" s="425"/>
      <c r="DVZ58" s="425"/>
      <c r="DWA58" s="140"/>
      <c r="DWB58" s="140"/>
      <c r="DWC58" s="144"/>
      <c r="DWD58" s="141"/>
      <c r="DWE58" s="140"/>
      <c r="DWF58" s="425"/>
      <c r="DWG58" s="425"/>
      <c r="DWH58" s="425"/>
      <c r="DWI58" s="140"/>
      <c r="DWJ58" s="140"/>
      <c r="DWK58" s="144"/>
      <c r="DWL58" s="141"/>
      <c r="DWM58" s="140"/>
      <c r="DWN58" s="425"/>
      <c r="DWO58" s="425"/>
      <c r="DWP58" s="425"/>
      <c r="DWQ58" s="140"/>
      <c r="DWR58" s="140"/>
      <c r="DWS58" s="144"/>
      <c r="DWT58" s="141"/>
      <c r="DWU58" s="140"/>
      <c r="DWV58" s="425"/>
      <c r="DWW58" s="425"/>
      <c r="DWX58" s="425"/>
      <c r="DWY58" s="140"/>
      <c r="DWZ58" s="140"/>
      <c r="DXA58" s="144"/>
      <c r="DXB58" s="141"/>
      <c r="DXC58" s="140"/>
      <c r="DXD58" s="425"/>
      <c r="DXE58" s="425"/>
      <c r="DXF58" s="425"/>
      <c r="DXG58" s="140"/>
      <c r="DXH58" s="140"/>
      <c r="DXI58" s="144"/>
      <c r="DXJ58" s="141"/>
      <c r="DXK58" s="140"/>
      <c r="DXL58" s="425"/>
      <c r="DXM58" s="425"/>
      <c r="DXN58" s="425"/>
      <c r="DXO58" s="140"/>
      <c r="DXP58" s="140"/>
      <c r="DXQ58" s="144"/>
      <c r="DXR58" s="141"/>
      <c r="DXS58" s="140"/>
      <c r="DXT58" s="425"/>
      <c r="DXU58" s="425"/>
      <c r="DXV58" s="425"/>
      <c r="DXW58" s="140"/>
      <c r="DXX58" s="140"/>
      <c r="DXY58" s="144"/>
      <c r="DXZ58" s="141"/>
      <c r="DYA58" s="140"/>
      <c r="DYB58" s="425"/>
      <c r="DYC58" s="425"/>
      <c r="DYD58" s="425"/>
      <c r="DYE58" s="140"/>
      <c r="DYF58" s="140"/>
      <c r="DYG58" s="144"/>
      <c r="DYH58" s="141"/>
      <c r="DYI58" s="140"/>
      <c r="DYJ58" s="425"/>
      <c r="DYK58" s="425"/>
      <c r="DYL58" s="425"/>
      <c r="DYM58" s="140"/>
      <c r="DYN58" s="140"/>
      <c r="DYO58" s="144"/>
      <c r="DYP58" s="141"/>
      <c r="DYQ58" s="140"/>
      <c r="DYR58" s="425"/>
      <c r="DYS58" s="425"/>
      <c r="DYT58" s="425"/>
      <c r="DYU58" s="140"/>
      <c r="DYV58" s="140"/>
      <c r="DYW58" s="144"/>
      <c r="DYX58" s="141"/>
      <c r="DYY58" s="140"/>
      <c r="DYZ58" s="425"/>
      <c r="DZA58" s="425"/>
      <c r="DZB58" s="425"/>
      <c r="DZC58" s="140"/>
      <c r="DZD58" s="140"/>
      <c r="DZE58" s="144"/>
      <c r="DZF58" s="141"/>
      <c r="DZG58" s="140"/>
      <c r="DZH58" s="425"/>
      <c r="DZI58" s="425"/>
      <c r="DZJ58" s="425"/>
      <c r="DZK58" s="140"/>
      <c r="DZL58" s="140"/>
      <c r="DZM58" s="144"/>
      <c r="DZN58" s="141"/>
      <c r="DZO58" s="140"/>
      <c r="DZP58" s="425"/>
      <c r="DZQ58" s="425"/>
      <c r="DZR58" s="425"/>
      <c r="DZS58" s="140"/>
      <c r="DZT58" s="140"/>
      <c r="DZU58" s="144"/>
      <c r="DZV58" s="141"/>
      <c r="DZW58" s="140"/>
      <c r="DZX58" s="425"/>
      <c r="DZY58" s="425"/>
      <c r="DZZ58" s="425"/>
      <c r="EAA58" s="140"/>
      <c r="EAB58" s="140"/>
      <c r="EAC58" s="144"/>
      <c r="EAD58" s="141"/>
      <c r="EAE58" s="140"/>
      <c r="EAF58" s="425"/>
      <c r="EAG58" s="425"/>
      <c r="EAH58" s="425"/>
      <c r="EAI58" s="140"/>
      <c r="EAJ58" s="140"/>
      <c r="EAK58" s="144"/>
      <c r="EAL58" s="141"/>
      <c r="EAM58" s="140"/>
      <c r="EAN58" s="425"/>
      <c r="EAO58" s="425"/>
      <c r="EAP58" s="425"/>
      <c r="EAQ58" s="140"/>
      <c r="EAR58" s="140"/>
      <c r="EAS58" s="144"/>
      <c r="EAT58" s="141"/>
      <c r="EAU58" s="140"/>
      <c r="EAV58" s="425"/>
      <c r="EAW58" s="425"/>
      <c r="EAX58" s="425"/>
      <c r="EAY58" s="140"/>
      <c r="EAZ58" s="140"/>
      <c r="EBA58" s="144"/>
      <c r="EBB58" s="141"/>
      <c r="EBC58" s="140"/>
      <c r="EBD58" s="425"/>
      <c r="EBE58" s="425"/>
      <c r="EBF58" s="425"/>
      <c r="EBG58" s="140"/>
      <c r="EBH58" s="140"/>
      <c r="EBI58" s="144"/>
      <c r="EBJ58" s="141"/>
      <c r="EBK58" s="140"/>
      <c r="EBL58" s="425"/>
      <c r="EBM58" s="425"/>
      <c r="EBN58" s="425"/>
      <c r="EBO58" s="140"/>
      <c r="EBP58" s="140"/>
      <c r="EBQ58" s="144"/>
      <c r="EBR58" s="141"/>
      <c r="EBS58" s="140"/>
      <c r="EBT58" s="425"/>
      <c r="EBU58" s="425"/>
      <c r="EBV58" s="425"/>
      <c r="EBW58" s="140"/>
      <c r="EBX58" s="140"/>
      <c r="EBY58" s="144"/>
      <c r="EBZ58" s="141"/>
      <c r="ECA58" s="140"/>
      <c r="ECB58" s="425"/>
      <c r="ECC58" s="425"/>
      <c r="ECD58" s="425"/>
      <c r="ECE58" s="140"/>
      <c r="ECF58" s="140"/>
      <c r="ECG58" s="144"/>
      <c r="ECH58" s="141"/>
      <c r="ECI58" s="140"/>
      <c r="ECJ58" s="425"/>
      <c r="ECK58" s="425"/>
      <c r="ECL58" s="425"/>
      <c r="ECM58" s="140"/>
      <c r="ECN58" s="140"/>
      <c r="ECO58" s="144"/>
      <c r="ECP58" s="141"/>
      <c r="ECQ58" s="140"/>
      <c r="ECR58" s="425"/>
      <c r="ECS58" s="425"/>
      <c r="ECT58" s="425"/>
      <c r="ECU58" s="140"/>
      <c r="ECV58" s="140"/>
      <c r="ECW58" s="144"/>
      <c r="ECX58" s="141"/>
      <c r="ECY58" s="140"/>
      <c r="ECZ58" s="425"/>
      <c r="EDA58" s="425"/>
      <c r="EDB58" s="425"/>
      <c r="EDC58" s="140"/>
      <c r="EDD58" s="140"/>
      <c r="EDE58" s="144"/>
      <c r="EDF58" s="141"/>
      <c r="EDG58" s="140"/>
      <c r="EDH58" s="425"/>
      <c r="EDI58" s="425"/>
      <c r="EDJ58" s="425"/>
      <c r="EDK58" s="140"/>
      <c r="EDL58" s="140"/>
      <c r="EDM58" s="144"/>
      <c r="EDN58" s="141"/>
      <c r="EDO58" s="140"/>
      <c r="EDP58" s="425"/>
      <c r="EDQ58" s="425"/>
      <c r="EDR58" s="425"/>
      <c r="EDS58" s="140"/>
      <c r="EDT58" s="140"/>
      <c r="EDU58" s="144"/>
      <c r="EDV58" s="141"/>
      <c r="EDW58" s="140"/>
      <c r="EDX58" s="425"/>
      <c r="EDY58" s="425"/>
      <c r="EDZ58" s="425"/>
      <c r="EEA58" s="140"/>
      <c r="EEB58" s="140"/>
      <c r="EEC58" s="144"/>
      <c r="EED58" s="141"/>
      <c r="EEE58" s="140"/>
      <c r="EEF58" s="425"/>
      <c r="EEG58" s="425"/>
      <c r="EEH58" s="425"/>
      <c r="EEI58" s="140"/>
      <c r="EEJ58" s="140"/>
      <c r="EEK58" s="144"/>
      <c r="EEL58" s="141"/>
      <c r="EEM58" s="140"/>
      <c r="EEN58" s="425"/>
      <c r="EEO58" s="425"/>
      <c r="EEP58" s="425"/>
      <c r="EEQ58" s="140"/>
      <c r="EER58" s="140"/>
      <c r="EES58" s="144"/>
      <c r="EET58" s="141"/>
      <c r="EEU58" s="140"/>
      <c r="EEV58" s="425"/>
      <c r="EEW58" s="425"/>
      <c r="EEX58" s="425"/>
      <c r="EEY58" s="140"/>
      <c r="EEZ58" s="140"/>
      <c r="EFA58" s="144"/>
      <c r="EFB58" s="141"/>
      <c r="EFC58" s="140"/>
      <c r="EFD58" s="425"/>
      <c r="EFE58" s="425"/>
      <c r="EFF58" s="425"/>
      <c r="EFG58" s="140"/>
      <c r="EFH58" s="140"/>
      <c r="EFI58" s="144"/>
      <c r="EFJ58" s="141"/>
      <c r="EFK58" s="140"/>
      <c r="EFL58" s="425"/>
      <c r="EFM58" s="425"/>
      <c r="EFN58" s="425"/>
      <c r="EFO58" s="140"/>
      <c r="EFP58" s="140"/>
      <c r="EFQ58" s="144"/>
      <c r="EFR58" s="141"/>
      <c r="EFS58" s="140"/>
      <c r="EFT58" s="425"/>
      <c r="EFU58" s="425"/>
      <c r="EFV58" s="425"/>
      <c r="EFW58" s="140"/>
      <c r="EFX58" s="140"/>
      <c r="EFY58" s="144"/>
      <c r="EFZ58" s="141"/>
      <c r="EGA58" s="140"/>
      <c r="EGB58" s="425"/>
      <c r="EGC58" s="425"/>
      <c r="EGD58" s="425"/>
      <c r="EGE58" s="140"/>
      <c r="EGF58" s="140"/>
      <c r="EGG58" s="144"/>
      <c r="EGH58" s="141"/>
      <c r="EGI58" s="140"/>
      <c r="EGJ58" s="425"/>
      <c r="EGK58" s="425"/>
      <c r="EGL58" s="425"/>
      <c r="EGM58" s="140"/>
      <c r="EGN58" s="140"/>
      <c r="EGO58" s="144"/>
      <c r="EGP58" s="141"/>
      <c r="EGQ58" s="140"/>
      <c r="EGR58" s="425"/>
      <c r="EGS58" s="425"/>
      <c r="EGT58" s="425"/>
      <c r="EGU58" s="140"/>
      <c r="EGV58" s="140"/>
      <c r="EGW58" s="144"/>
      <c r="EGX58" s="141"/>
      <c r="EGY58" s="140"/>
      <c r="EGZ58" s="425"/>
      <c r="EHA58" s="425"/>
      <c r="EHB58" s="425"/>
      <c r="EHC58" s="140"/>
      <c r="EHD58" s="140"/>
      <c r="EHE58" s="144"/>
      <c r="EHF58" s="141"/>
      <c r="EHG58" s="140"/>
      <c r="EHH58" s="425"/>
      <c r="EHI58" s="425"/>
      <c r="EHJ58" s="425"/>
      <c r="EHK58" s="140"/>
      <c r="EHL58" s="140"/>
      <c r="EHM58" s="144"/>
      <c r="EHN58" s="141"/>
      <c r="EHO58" s="140"/>
      <c r="EHP58" s="425"/>
      <c r="EHQ58" s="425"/>
      <c r="EHR58" s="425"/>
      <c r="EHS58" s="140"/>
      <c r="EHT58" s="140"/>
      <c r="EHU58" s="144"/>
      <c r="EHV58" s="141"/>
      <c r="EHW58" s="140"/>
      <c r="EHX58" s="425"/>
      <c r="EHY58" s="425"/>
      <c r="EHZ58" s="425"/>
      <c r="EIA58" s="140"/>
      <c r="EIB58" s="140"/>
      <c r="EIC58" s="144"/>
      <c r="EID58" s="141"/>
      <c r="EIE58" s="140"/>
      <c r="EIF58" s="425"/>
      <c r="EIG58" s="425"/>
      <c r="EIH58" s="425"/>
      <c r="EII58" s="140"/>
      <c r="EIJ58" s="140"/>
      <c r="EIK58" s="144"/>
      <c r="EIL58" s="141"/>
      <c r="EIM58" s="140"/>
      <c r="EIN58" s="425"/>
      <c r="EIO58" s="425"/>
      <c r="EIP58" s="425"/>
      <c r="EIQ58" s="140"/>
      <c r="EIR58" s="140"/>
      <c r="EIS58" s="144"/>
      <c r="EIT58" s="141"/>
      <c r="EIU58" s="140"/>
      <c r="EIV58" s="425"/>
      <c r="EIW58" s="425"/>
      <c r="EIX58" s="425"/>
      <c r="EIY58" s="140"/>
      <c r="EIZ58" s="140"/>
      <c r="EJA58" s="144"/>
      <c r="EJB58" s="141"/>
      <c r="EJC58" s="140"/>
      <c r="EJD58" s="425"/>
      <c r="EJE58" s="425"/>
      <c r="EJF58" s="425"/>
      <c r="EJG58" s="140"/>
      <c r="EJH58" s="140"/>
      <c r="EJI58" s="144"/>
      <c r="EJJ58" s="141"/>
      <c r="EJK58" s="140"/>
      <c r="EJL58" s="425"/>
      <c r="EJM58" s="425"/>
      <c r="EJN58" s="425"/>
      <c r="EJO58" s="140"/>
      <c r="EJP58" s="140"/>
      <c r="EJQ58" s="144"/>
      <c r="EJR58" s="141"/>
      <c r="EJS58" s="140"/>
      <c r="EJT58" s="425"/>
      <c r="EJU58" s="425"/>
      <c r="EJV58" s="425"/>
      <c r="EJW58" s="140"/>
      <c r="EJX58" s="140"/>
      <c r="EJY58" s="144"/>
      <c r="EJZ58" s="141"/>
      <c r="EKA58" s="140"/>
      <c r="EKB58" s="425"/>
      <c r="EKC58" s="425"/>
      <c r="EKD58" s="425"/>
      <c r="EKE58" s="140"/>
      <c r="EKF58" s="140"/>
      <c r="EKG58" s="144"/>
      <c r="EKH58" s="141"/>
      <c r="EKI58" s="140"/>
      <c r="EKJ58" s="425"/>
      <c r="EKK58" s="425"/>
      <c r="EKL58" s="425"/>
      <c r="EKM58" s="140"/>
      <c r="EKN58" s="140"/>
      <c r="EKO58" s="144"/>
      <c r="EKP58" s="141"/>
      <c r="EKQ58" s="140"/>
      <c r="EKR58" s="425"/>
      <c r="EKS58" s="425"/>
      <c r="EKT58" s="425"/>
      <c r="EKU58" s="140"/>
      <c r="EKV58" s="140"/>
      <c r="EKW58" s="144"/>
      <c r="EKX58" s="141"/>
      <c r="EKY58" s="140"/>
      <c r="EKZ58" s="425"/>
      <c r="ELA58" s="425"/>
      <c r="ELB58" s="425"/>
      <c r="ELC58" s="140"/>
      <c r="ELD58" s="140"/>
      <c r="ELE58" s="144"/>
      <c r="ELF58" s="141"/>
      <c r="ELG58" s="140"/>
      <c r="ELH58" s="425"/>
      <c r="ELI58" s="425"/>
      <c r="ELJ58" s="425"/>
      <c r="ELK58" s="140"/>
      <c r="ELL58" s="140"/>
      <c r="ELM58" s="144"/>
      <c r="ELN58" s="141"/>
      <c r="ELO58" s="140"/>
      <c r="ELP58" s="425"/>
      <c r="ELQ58" s="425"/>
      <c r="ELR58" s="425"/>
      <c r="ELS58" s="140"/>
      <c r="ELT58" s="140"/>
      <c r="ELU58" s="144"/>
      <c r="ELV58" s="141"/>
      <c r="ELW58" s="140"/>
      <c r="ELX58" s="425"/>
      <c r="ELY58" s="425"/>
      <c r="ELZ58" s="425"/>
      <c r="EMA58" s="140"/>
      <c r="EMB58" s="140"/>
      <c r="EMC58" s="144"/>
      <c r="EMD58" s="141"/>
      <c r="EME58" s="140"/>
      <c r="EMF58" s="425"/>
      <c r="EMG58" s="425"/>
      <c r="EMH58" s="425"/>
      <c r="EMI58" s="140"/>
      <c r="EMJ58" s="140"/>
      <c r="EMK58" s="144"/>
      <c r="EML58" s="141"/>
      <c r="EMM58" s="140"/>
      <c r="EMN58" s="425"/>
      <c r="EMO58" s="425"/>
      <c r="EMP58" s="425"/>
      <c r="EMQ58" s="140"/>
      <c r="EMR58" s="140"/>
      <c r="EMS58" s="144"/>
      <c r="EMT58" s="141"/>
      <c r="EMU58" s="140"/>
      <c r="EMV58" s="425"/>
      <c r="EMW58" s="425"/>
      <c r="EMX58" s="425"/>
      <c r="EMY58" s="140"/>
      <c r="EMZ58" s="140"/>
      <c r="ENA58" s="144"/>
      <c r="ENB58" s="141"/>
      <c r="ENC58" s="140"/>
      <c r="END58" s="425"/>
      <c r="ENE58" s="425"/>
      <c r="ENF58" s="425"/>
      <c r="ENG58" s="140"/>
      <c r="ENH58" s="140"/>
      <c r="ENI58" s="144"/>
      <c r="ENJ58" s="141"/>
      <c r="ENK58" s="140"/>
      <c r="ENL58" s="425"/>
      <c r="ENM58" s="425"/>
      <c r="ENN58" s="425"/>
      <c r="ENO58" s="140"/>
      <c r="ENP58" s="140"/>
      <c r="ENQ58" s="144"/>
      <c r="ENR58" s="141"/>
      <c r="ENS58" s="140"/>
      <c r="ENT58" s="425"/>
      <c r="ENU58" s="425"/>
      <c r="ENV58" s="425"/>
      <c r="ENW58" s="140"/>
      <c r="ENX58" s="140"/>
      <c r="ENY58" s="144"/>
      <c r="ENZ58" s="141"/>
      <c r="EOA58" s="140"/>
      <c r="EOB58" s="425"/>
      <c r="EOC58" s="425"/>
      <c r="EOD58" s="425"/>
      <c r="EOE58" s="140"/>
      <c r="EOF58" s="140"/>
      <c r="EOG58" s="144"/>
      <c r="EOH58" s="141"/>
      <c r="EOI58" s="140"/>
      <c r="EOJ58" s="425"/>
      <c r="EOK58" s="425"/>
      <c r="EOL58" s="425"/>
      <c r="EOM58" s="140"/>
      <c r="EON58" s="140"/>
      <c r="EOO58" s="144"/>
      <c r="EOP58" s="141"/>
      <c r="EOQ58" s="140"/>
      <c r="EOR58" s="425"/>
      <c r="EOS58" s="425"/>
      <c r="EOT58" s="425"/>
      <c r="EOU58" s="140"/>
      <c r="EOV58" s="140"/>
      <c r="EOW58" s="144"/>
      <c r="EOX58" s="141"/>
      <c r="EOY58" s="140"/>
      <c r="EOZ58" s="425"/>
      <c r="EPA58" s="425"/>
      <c r="EPB58" s="425"/>
      <c r="EPC58" s="140"/>
      <c r="EPD58" s="140"/>
      <c r="EPE58" s="144"/>
      <c r="EPF58" s="141"/>
      <c r="EPG58" s="140"/>
      <c r="EPH58" s="425"/>
      <c r="EPI58" s="425"/>
      <c r="EPJ58" s="425"/>
      <c r="EPK58" s="140"/>
      <c r="EPL58" s="140"/>
      <c r="EPM58" s="144"/>
      <c r="EPN58" s="141"/>
      <c r="EPO58" s="140"/>
      <c r="EPP58" s="425"/>
      <c r="EPQ58" s="425"/>
      <c r="EPR58" s="425"/>
      <c r="EPS58" s="140"/>
      <c r="EPT58" s="140"/>
      <c r="EPU58" s="144"/>
      <c r="EPV58" s="141"/>
      <c r="EPW58" s="140"/>
      <c r="EPX58" s="425"/>
      <c r="EPY58" s="425"/>
      <c r="EPZ58" s="425"/>
      <c r="EQA58" s="140"/>
      <c r="EQB58" s="140"/>
      <c r="EQC58" s="144"/>
      <c r="EQD58" s="141"/>
      <c r="EQE58" s="140"/>
      <c r="EQF58" s="425"/>
      <c r="EQG58" s="425"/>
      <c r="EQH58" s="425"/>
      <c r="EQI58" s="140"/>
      <c r="EQJ58" s="140"/>
      <c r="EQK58" s="144"/>
      <c r="EQL58" s="141"/>
      <c r="EQM58" s="140"/>
      <c r="EQN58" s="425"/>
      <c r="EQO58" s="425"/>
      <c r="EQP58" s="425"/>
      <c r="EQQ58" s="140"/>
      <c r="EQR58" s="140"/>
      <c r="EQS58" s="144"/>
      <c r="EQT58" s="141"/>
      <c r="EQU58" s="140"/>
      <c r="EQV58" s="425"/>
      <c r="EQW58" s="425"/>
      <c r="EQX58" s="425"/>
      <c r="EQY58" s="140"/>
      <c r="EQZ58" s="140"/>
      <c r="ERA58" s="144"/>
      <c r="ERB58" s="141"/>
      <c r="ERC58" s="140"/>
      <c r="ERD58" s="425"/>
      <c r="ERE58" s="425"/>
      <c r="ERF58" s="425"/>
      <c r="ERG58" s="140"/>
      <c r="ERH58" s="140"/>
      <c r="ERI58" s="144"/>
      <c r="ERJ58" s="141"/>
      <c r="ERK58" s="140"/>
      <c r="ERL58" s="425"/>
      <c r="ERM58" s="425"/>
      <c r="ERN58" s="425"/>
      <c r="ERO58" s="140"/>
      <c r="ERP58" s="140"/>
      <c r="ERQ58" s="144"/>
      <c r="ERR58" s="141"/>
      <c r="ERS58" s="140"/>
      <c r="ERT58" s="425"/>
      <c r="ERU58" s="425"/>
      <c r="ERV58" s="425"/>
      <c r="ERW58" s="140"/>
      <c r="ERX58" s="140"/>
      <c r="ERY58" s="144"/>
      <c r="ERZ58" s="141"/>
      <c r="ESA58" s="140"/>
      <c r="ESB58" s="425"/>
      <c r="ESC58" s="425"/>
      <c r="ESD58" s="425"/>
      <c r="ESE58" s="140"/>
      <c r="ESF58" s="140"/>
      <c r="ESG58" s="144"/>
      <c r="ESH58" s="141"/>
      <c r="ESI58" s="140"/>
      <c r="ESJ58" s="425"/>
      <c r="ESK58" s="425"/>
      <c r="ESL58" s="425"/>
      <c r="ESM58" s="140"/>
      <c r="ESN58" s="140"/>
      <c r="ESO58" s="144"/>
      <c r="ESP58" s="141"/>
      <c r="ESQ58" s="140"/>
      <c r="ESR58" s="425"/>
      <c r="ESS58" s="425"/>
      <c r="EST58" s="425"/>
      <c r="ESU58" s="140"/>
      <c r="ESV58" s="140"/>
      <c r="ESW58" s="144"/>
      <c r="ESX58" s="141"/>
      <c r="ESY58" s="140"/>
      <c r="ESZ58" s="425"/>
      <c r="ETA58" s="425"/>
      <c r="ETB58" s="425"/>
      <c r="ETC58" s="140"/>
      <c r="ETD58" s="140"/>
      <c r="ETE58" s="144"/>
      <c r="ETF58" s="141"/>
      <c r="ETG58" s="140"/>
      <c r="ETH58" s="425"/>
      <c r="ETI58" s="425"/>
      <c r="ETJ58" s="425"/>
      <c r="ETK58" s="140"/>
      <c r="ETL58" s="140"/>
      <c r="ETM58" s="144"/>
      <c r="ETN58" s="141"/>
      <c r="ETO58" s="140"/>
      <c r="ETP58" s="425"/>
      <c r="ETQ58" s="425"/>
      <c r="ETR58" s="425"/>
      <c r="ETS58" s="140"/>
      <c r="ETT58" s="140"/>
      <c r="ETU58" s="144"/>
      <c r="ETV58" s="141"/>
      <c r="ETW58" s="140"/>
      <c r="ETX58" s="425"/>
      <c r="ETY58" s="425"/>
      <c r="ETZ58" s="425"/>
      <c r="EUA58" s="140"/>
      <c r="EUB58" s="140"/>
      <c r="EUC58" s="144"/>
      <c r="EUD58" s="141"/>
      <c r="EUE58" s="140"/>
      <c r="EUF58" s="425"/>
      <c r="EUG58" s="425"/>
      <c r="EUH58" s="425"/>
      <c r="EUI58" s="140"/>
      <c r="EUJ58" s="140"/>
      <c r="EUK58" s="144"/>
      <c r="EUL58" s="141"/>
      <c r="EUM58" s="140"/>
      <c r="EUN58" s="425"/>
      <c r="EUO58" s="425"/>
      <c r="EUP58" s="425"/>
      <c r="EUQ58" s="140"/>
      <c r="EUR58" s="140"/>
      <c r="EUS58" s="144"/>
      <c r="EUT58" s="141"/>
      <c r="EUU58" s="140"/>
      <c r="EUV58" s="425"/>
      <c r="EUW58" s="425"/>
      <c r="EUX58" s="425"/>
      <c r="EUY58" s="140"/>
      <c r="EUZ58" s="140"/>
      <c r="EVA58" s="144"/>
      <c r="EVB58" s="141"/>
      <c r="EVC58" s="140"/>
      <c r="EVD58" s="425"/>
      <c r="EVE58" s="425"/>
      <c r="EVF58" s="425"/>
      <c r="EVG58" s="140"/>
      <c r="EVH58" s="140"/>
      <c r="EVI58" s="144"/>
      <c r="EVJ58" s="141"/>
      <c r="EVK58" s="140"/>
      <c r="EVL58" s="425"/>
      <c r="EVM58" s="425"/>
      <c r="EVN58" s="425"/>
      <c r="EVO58" s="140"/>
      <c r="EVP58" s="140"/>
      <c r="EVQ58" s="144"/>
      <c r="EVR58" s="141"/>
      <c r="EVS58" s="140"/>
      <c r="EVT58" s="425"/>
      <c r="EVU58" s="425"/>
      <c r="EVV58" s="425"/>
      <c r="EVW58" s="140"/>
      <c r="EVX58" s="140"/>
      <c r="EVY58" s="144"/>
      <c r="EVZ58" s="141"/>
      <c r="EWA58" s="140"/>
      <c r="EWB58" s="425"/>
      <c r="EWC58" s="425"/>
      <c r="EWD58" s="425"/>
      <c r="EWE58" s="140"/>
      <c r="EWF58" s="140"/>
      <c r="EWG58" s="144"/>
      <c r="EWH58" s="141"/>
      <c r="EWI58" s="140"/>
      <c r="EWJ58" s="425"/>
      <c r="EWK58" s="425"/>
      <c r="EWL58" s="425"/>
      <c r="EWM58" s="140"/>
      <c r="EWN58" s="140"/>
      <c r="EWO58" s="144"/>
      <c r="EWP58" s="141"/>
      <c r="EWQ58" s="140"/>
      <c r="EWR58" s="425"/>
      <c r="EWS58" s="425"/>
      <c r="EWT58" s="425"/>
      <c r="EWU58" s="140"/>
      <c r="EWV58" s="140"/>
      <c r="EWW58" s="144"/>
      <c r="EWX58" s="141"/>
      <c r="EWY58" s="140"/>
      <c r="EWZ58" s="425"/>
      <c r="EXA58" s="425"/>
      <c r="EXB58" s="425"/>
      <c r="EXC58" s="140"/>
      <c r="EXD58" s="140"/>
      <c r="EXE58" s="144"/>
      <c r="EXF58" s="141"/>
      <c r="EXG58" s="140"/>
      <c r="EXH58" s="425"/>
      <c r="EXI58" s="425"/>
      <c r="EXJ58" s="425"/>
      <c r="EXK58" s="140"/>
      <c r="EXL58" s="140"/>
      <c r="EXM58" s="144"/>
      <c r="EXN58" s="141"/>
      <c r="EXO58" s="140"/>
      <c r="EXP58" s="425"/>
      <c r="EXQ58" s="425"/>
      <c r="EXR58" s="425"/>
      <c r="EXS58" s="140"/>
      <c r="EXT58" s="140"/>
      <c r="EXU58" s="144"/>
      <c r="EXV58" s="141"/>
      <c r="EXW58" s="140"/>
      <c r="EXX58" s="425"/>
      <c r="EXY58" s="425"/>
      <c r="EXZ58" s="425"/>
      <c r="EYA58" s="140"/>
      <c r="EYB58" s="140"/>
      <c r="EYC58" s="144"/>
      <c r="EYD58" s="141"/>
      <c r="EYE58" s="140"/>
      <c r="EYF58" s="425"/>
      <c r="EYG58" s="425"/>
      <c r="EYH58" s="425"/>
      <c r="EYI58" s="140"/>
      <c r="EYJ58" s="140"/>
      <c r="EYK58" s="144"/>
      <c r="EYL58" s="141"/>
      <c r="EYM58" s="140"/>
      <c r="EYN58" s="425"/>
      <c r="EYO58" s="425"/>
      <c r="EYP58" s="425"/>
      <c r="EYQ58" s="140"/>
      <c r="EYR58" s="140"/>
      <c r="EYS58" s="144"/>
      <c r="EYT58" s="141"/>
      <c r="EYU58" s="140"/>
      <c r="EYV58" s="425"/>
      <c r="EYW58" s="425"/>
      <c r="EYX58" s="425"/>
      <c r="EYY58" s="140"/>
      <c r="EYZ58" s="140"/>
      <c r="EZA58" s="144"/>
      <c r="EZB58" s="141"/>
      <c r="EZC58" s="140"/>
      <c r="EZD58" s="425"/>
      <c r="EZE58" s="425"/>
      <c r="EZF58" s="425"/>
      <c r="EZG58" s="140"/>
      <c r="EZH58" s="140"/>
      <c r="EZI58" s="144"/>
      <c r="EZJ58" s="141"/>
      <c r="EZK58" s="140"/>
      <c r="EZL58" s="425"/>
      <c r="EZM58" s="425"/>
      <c r="EZN58" s="425"/>
      <c r="EZO58" s="140"/>
      <c r="EZP58" s="140"/>
      <c r="EZQ58" s="144"/>
      <c r="EZR58" s="141"/>
      <c r="EZS58" s="140"/>
      <c r="EZT58" s="425"/>
      <c r="EZU58" s="425"/>
      <c r="EZV58" s="425"/>
      <c r="EZW58" s="140"/>
      <c r="EZX58" s="140"/>
      <c r="EZY58" s="144"/>
      <c r="EZZ58" s="141"/>
      <c r="FAA58" s="140"/>
      <c r="FAB58" s="425"/>
      <c r="FAC58" s="425"/>
      <c r="FAD58" s="425"/>
      <c r="FAE58" s="140"/>
      <c r="FAF58" s="140"/>
      <c r="FAG58" s="144"/>
      <c r="FAH58" s="141"/>
      <c r="FAI58" s="140"/>
      <c r="FAJ58" s="425"/>
      <c r="FAK58" s="425"/>
      <c r="FAL58" s="425"/>
      <c r="FAM58" s="140"/>
      <c r="FAN58" s="140"/>
      <c r="FAO58" s="144"/>
      <c r="FAP58" s="141"/>
      <c r="FAQ58" s="140"/>
      <c r="FAR58" s="425"/>
      <c r="FAS58" s="425"/>
      <c r="FAT58" s="425"/>
      <c r="FAU58" s="140"/>
      <c r="FAV58" s="140"/>
      <c r="FAW58" s="144"/>
      <c r="FAX58" s="141"/>
      <c r="FAY58" s="140"/>
      <c r="FAZ58" s="425"/>
      <c r="FBA58" s="425"/>
      <c r="FBB58" s="425"/>
      <c r="FBC58" s="140"/>
      <c r="FBD58" s="140"/>
      <c r="FBE58" s="144"/>
      <c r="FBF58" s="141"/>
      <c r="FBG58" s="140"/>
      <c r="FBH58" s="425"/>
      <c r="FBI58" s="425"/>
      <c r="FBJ58" s="425"/>
      <c r="FBK58" s="140"/>
      <c r="FBL58" s="140"/>
      <c r="FBM58" s="144"/>
      <c r="FBN58" s="141"/>
      <c r="FBO58" s="140"/>
      <c r="FBP58" s="425"/>
      <c r="FBQ58" s="425"/>
      <c r="FBR58" s="425"/>
      <c r="FBS58" s="140"/>
      <c r="FBT58" s="140"/>
      <c r="FBU58" s="144"/>
      <c r="FBV58" s="141"/>
      <c r="FBW58" s="140"/>
      <c r="FBX58" s="425"/>
      <c r="FBY58" s="425"/>
      <c r="FBZ58" s="425"/>
      <c r="FCA58" s="140"/>
      <c r="FCB58" s="140"/>
      <c r="FCC58" s="144"/>
      <c r="FCD58" s="141"/>
      <c r="FCE58" s="140"/>
      <c r="FCF58" s="425"/>
      <c r="FCG58" s="425"/>
      <c r="FCH58" s="425"/>
      <c r="FCI58" s="140"/>
      <c r="FCJ58" s="140"/>
      <c r="FCK58" s="144"/>
      <c r="FCL58" s="141"/>
      <c r="FCM58" s="140"/>
      <c r="FCN58" s="425"/>
      <c r="FCO58" s="425"/>
      <c r="FCP58" s="425"/>
      <c r="FCQ58" s="140"/>
      <c r="FCR58" s="140"/>
      <c r="FCS58" s="144"/>
      <c r="FCT58" s="141"/>
      <c r="FCU58" s="140"/>
      <c r="FCV58" s="425"/>
      <c r="FCW58" s="425"/>
      <c r="FCX58" s="425"/>
      <c r="FCY58" s="140"/>
      <c r="FCZ58" s="140"/>
      <c r="FDA58" s="144"/>
      <c r="FDB58" s="141"/>
      <c r="FDC58" s="140"/>
      <c r="FDD58" s="425"/>
      <c r="FDE58" s="425"/>
      <c r="FDF58" s="425"/>
      <c r="FDG58" s="140"/>
      <c r="FDH58" s="140"/>
      <c r="FDI58" s="144"/>
      <c r="FDJ58" s="141"/>
      <c r="FDK58" s="140"/>
      <c r="FDL58" s="425"/>
      <c r="FDM58" s="425"/>
      <c r="FDN58" s="425"/>
      <c r="FDO58" s="140"/>
      <c r="FDP58" s="140"/>
      <c r="FDQ58" s="144"/>
      <c r="FDR58" s="141"/>
      <c r="FDS58" s="140"/>
      <c r="FDT58" s="425"/>
      <c r="FDU58" s="425"/>
      <c r="FDV58" s="425"/>
      <c r="FDW58" s="140"/>
      <c r="FDX58" s="140"/>
      <c r="FDY58" s="144"/>
      <c r="FDZ58" s="141"/>
      <c r="FEA58" s="140"/>
      <c r="FEB58" s="425"/>
      <c r="FEC58" s="425"/>
      <c r="FED58" s="425"/>
      <c r="FEE58" s="140"/>
      <c r="FEF58" s="140"/>
      <c r="FEG58" s="144"/>
      <c r="FEH58" s="141"/>
      <c r="FEI58" s="140"/>
      <c r="FEJ58" s="425"/>
      <c r="FEK58" s="425"/>
      <c r="FEL58" s="425"/>
      <c r="FEM58" s="140"/>
      <c r="FEN58" s="140"/>
      <c r="FEO58" s="144"/>
      <c r="FEP58" s="141"/>
      <c r="FEQ58" s="140"/>
      <c r="FER58" s="425"/>
      <c r="FES58" s="425"/>
      <c r="FET58" s="425"/>
      <c r="FEU58" s="140"/>
      <c r="FEV58" s="140"/>
      <c r="FEW58" s="144"/>
      <c r="FEX58" s="141"/>
      <c r="FEY58" s="140"/>
      <c r="FEZ58" s="425"/>
      <c r="FFA58" s="425"/>
      <c r="FFB58" s="425"/>
      <c r="FFC58" s="140"/>
      <c r="FFD58" s="140"/>
      <c r="FFE58" s="144"/>
      <c r="FFF58" s="141"/>
      <c r="FFG58" s="140"/>
      <c r="FFH58" s="425"/>
      <c r="FFI58" s="425"/>
      <c r="FFJ58" s="425"/>
      <c r="FFK58" s="140"/>
      <c r="FFL58" s="140"/>
      <c r="FFM58" s="144"/>
      <c r="FFN58" s="141"/>
      <c r="FFO58" s="140"/>
      <c r="FFP58" s="425"/>
      <c r="FFQ58" s="425"/>
      <c r="FFR58" s="425"/>
      <c r="FFS58" s="140"/>
      <c r="FFT58" s="140"/>
      <c r="FFU58" s="144"/>
      <c r="FFV58" s="141"/>
      <c r="FFW58" s="140"/>
      <c r="FFX58" s="425"/>
      <c r="FFY58" s="425"/>
      <c r="FFZ58" s="425"/>
      <c r="FGA58" s="140"/>
      <c r="FGB58" s="140"/>
      <c r="FGC58" s="144"/>
      <c r="FGD58" s="141"/>
      <c r="FGE58" s="140"/>
      <c r="FGF58" s="425"/>
      <c r="FGG58" s="425"/>
      <c r="FGH58" s="425"/>
      <c r="FGI58" s="140"/>
      <c r="FGJ58" s="140"/>
      <c r="FGK58" s="144"/>
      <c r="FGL58" s="141"/>
      <c r="FGM58" s="140"/>
      <c r="FGN58" s="425"/>
      <c r="FGO58" s="425"/>
      <c r="FGP58" s="425"/>
      <c r="FGQ58" s="140"/>
      <c r="FGR58" s="140"/>
      <c r="FGS58" s="144"/>
      <c r="FGT58" s="141"/>
      <c r="FGU58" s="140"/>
      <c r="FGV58" s="425"/>
      <c r="FGW58" s="425"/>
      <c r="FGX58" s="425"/>
      <c r="FGY58" s="140"/>
      <c r="FGZ58" s="140"/>
      <c r="FHA58" s="144"/>
      <c r="FHB58" s="141"/>
      <c r="FHC58" s="140"/>
      <c r="FHD58" s="425"/>
      <c r="FHE58" s="425"/>
      <c r="FHF58" s="425"/>
      <c r="FHG58" s="140"/>
      <c r="FHH58" s="140"/>
      <c r="FHI58" s="144"/>
      <c r="FHJ58" s="141"/>
      <c r="FHK58" s="140"/>
      <c r="FHL58" s="425"/>
      <c r="FHM58" s="425"/>
      <c r="FHN58" s="425"/>
      <c r="FHO58" s="140"/>
      <c r="FHP58" s="140"/>
      <c r="FHQ58" s="144"/>
      <c r="FHR58" s="141"/>
      <c r="FHS58" s="140"/>
      <c r="FHT58" s="425"/>
      <c r="FHU58" s="425"/>
      <c r="FHV58" s="425"/>
      <c r="FHW58" s="140"/>
      <c r="FHX58" s="140"/>
      <c r="FHY58" s="144"/>
      <c r="FHZ58" s="141"/>
      <c r="FIA58" s="140"/>
      <c r="FIB58" s="425"/>
      <c r="FIC58" s="425"/>
      <c r="FID58" s="425"/>
      <c r="FIE58" s="140"/>
      <c r="FIF58" s="140"/>
      <c r="FIG58" s="144"/>
      <c r="FIH58" s="141"/>
      <c r="FII58" s="140"/>
      <c r="FIJ58" s="425"/>
      <c r="FIK58" s="425"/>
      <c r="FIL58" s="425"/>
      <c r="FIM58" s="140"/>
      <c r="FIN58" s="140"/>
      <c r="FIO58" s="144"/>
      <c r="FIP58" s="141"/>
      <c r="FIQ58" s="140"/>
      <c r="FIR58" s="425"/>
      <c r="FIS58" s="425"/>
      <c r="FIT58" s="425"/>
      <c r="FIU58" s="140"/>
      <c r="FIV58" s="140"/>
      <c r="FIW58" s="144"/>
      <c r="FIX58" s="141"/>
      <c r="FIY58" s="140"/>
      <c r="FIZ58" s="425"/>
      <c r="FJA58" s="425"/>
      <c r="FJB58" s="425"/>
      <c r="FJC58" s="140"/>
      <c r="FJD58" s="140"/>
      <c r="FJE58" s="144"/>
      <c r="FJF58" s="141"/>
      <c r="FJG58" s="140"/>
      <c r="FJH58" s="425"/>
      <c r="FJI58" s="425"/>
      <c r="FJJ58" s="425"/>
      <c r="FJK58" s="140"/>
      <c r="FJL58" s="140"/>
      <c r="FJM58" s="144"/>
      <c r="FJN58" s="141"/>
      <c r="FJO58" s="140"/>
      <c r="FJP58" s="425"/>
      <c r="FJQ58" s="425"/>
      <c r="FJR58" s="425"/>
      <c r="FJS58" s="140"/>
      <c r="FJT58" s="140"/>
      <c r="FJU58" s="144"/>
      <c r="FJV58" s="141"/>
      <c r="FJW58" s="140"/>
      <c r="FJX58" s="425"/>
      <c r="FJY58" s="425"/>
      <c r="FJZ58" s="425"/>
      <c r="FKA58" s="140"/>
      <c r="FKB58" s="140"/>
      <c r="FKC58" s="144"/>
      <c r="FKD58" s="141"/>
      <c r="FKE58" s="140"/>
      <c r="FKF58" s="425"/>
      <c r="FKG58" s="425"/>
      <c r="FKH58" s="425"/>
      <c r="FKI58" s="140"/>
      <c r="FKJ58" s="140"/>
      <c r="FKK58" s="144"/>
      <c r="FKL58" s="141"/>
      <c r="FKM58" s="140"/>
      <c r="FKN58" s="425"/>
      <c r="FKO58" s="425"/>
      <c r="FKP58" s="425"/>
      <c r="FKQ58" s="140"/>
      <c r="FKR58" s="140"/>
      <c r="FKS58" s="144"/>
      <c r="FKT58" s="141"/>
      <c r="FKU58" s="140"/>
      <c r="FKV58" s="425"/>
      <c r="FKW58" s="425"/>
      <c r="FKX58" s="425"/>
      <c r="FKY58" s="140"/>
      <c r="FKZ58" s="140"/>
      <c r="FLA58" s="144"/>
      <c r="FLB58" s="141"/>
      <c r="FLC58" s="140"/>
      <c r="FLD58" s="425"/>
      <c r="FLE58" s="425"/>
      <c r="FLF58" s="425"/>
      <c r="FLG58" s="140"/>
      <c r="FLH58" s="140"/>
      <c r="FLI58" s="144"/>
      <c r="FLJ58" s="141"/>
      <c r="FLK58" s="140"/>
      <c r="FLL58" s="425"/>
      <c r="FLM58" s="425"/>
      <c r="FLN58" s="425"/>
      <c r="FLO58" s="140"/>
      <c r="FLP58" s="140"/>
      <c r="FLQ58" s="144"/>
      <c r="FLR58" s="141"/>
      <c r="FLS58" s="140"/>
      <c r="FLT58" s="425"/>
      <c r="FLU58" s="425"/>
      <c r="FLV58" s="425"/>
      <c r="FLW58" s="140"/>
      <c r="FLX58" s="140"/>
      <c r="FLY58" s="144"/>
      <c r="FLZ58" s="141"/>
      <c r="FMA58" s="140"/>
      <c r="FMB58" s="425"/>
      <c r="FMC58" s="425"/>
      <c r="FMD58" s="425"/>
      <c r="FME58" s="140"/>
      <c r="FMF58" s="140"/>
      <c r="FMG58" s="144"/>
      <c r="FMH58" s="141"/>
      <c r="FMI58" s="140"/>
      <c r="FMJ58" s="425"/>
      <c r="FMK58" s="425"/>
      <c r="FML58" s="425"/>
      <c r="FMM58" s="140"/>
      <c r="FMN58" s="140"/>
      <c r="FMO58" s="144"/>
      <c r="FMP58" s="141"/>
      <c r="FMQ58" s="140"/>
      <c r="FMR58" s="425"/>
      <c r="FMS58" s="425"/>
      <c r="FMT58" s="425"/>
      <c r="FMU58" s="140"/>
      <c r="FMV58" s="140"/>
      <c r="FMW58" s="144"/>
      <c r="FMX58" s="141"/>
      <c r="FMY58" s="140"/>
      <c r="FMZ58" s="425"/>
      <c r="FNA58" s="425"/>
      <c r="FNB58" s="425"/>
      <c r="FNC58" s="140"/>
      <c r="FND58" s="140"/>
      <c r="FNE58" s="144"/>
      <c r="FNF58" s="141"/>
      <c r="FNG58" s="140"/>
      <c r="FNH58" s="425"/>
      <c r="FNI58" s="425"/>
      <c r="FNJ58" s="425"/>
      <c r="FNK58" s="140"/>
      <c r="FNL58" s="140"/>
      <c r="FNM58" s="144"/>
      <c r="FNN58" s="141"/>
      <c r="FNO58" s="140"/>
      <c r="FNP58" s="425"/>
      <c r="FNQ58" s="425"/>
      <c r="FNR58" s="425"/>
      <c r="FNS58" s="140"/>
      <c r="FNT58" s="140"/>
      <c r="FNU58" s="144"/>
      <c r="FNV58" s="141"/>
      <c r="FNW58" s="140"/>
      <c r="FNX58" s="425"/>
      <c r="FNY58" s="425"/>
      <c r="FNZ58" s="425"/>
      <c r="FOA58" s="140"/>
      <c r="FOB58" s="140"/>
      <c r="FOC58" s="144"/>
      <c r="FOD58" s="141"/>
      <c r="FOE58" s="140"/>
      <c r="FOF58" s="425"/>
      <c r="FOG58" s="425"/>
      <c r="FOH58" s="425"/>
      <c r="FOI58" s="140"/>
      <c r="FOJ58" s="140"/>
      <c r="FOK58" s="144"/>
      <c r="FOL58" s="141"/>
      <c r="FOM58" s="140"/>
      <c r="FON58" s="425"/>
      <c r="FOO58" s="425"/>
      <c r="FOP58" s="425"/>
      <c r="FOQ58" s="140"/>
      <c r="FOR58" s="140"/>
      <c r="FOS58" s="144"/>
      <c r="FOT58" s="141"/>
      <c r="FOU58" s="140"/>
      <c r="FOV58" s="425"/>
      <c r="FOW58" s="425"/>
      <c r="FOX58" s="425"/>
      <c r="FOY58" s="140"/>
      <c r="FOZ58" s="140"/>
      <c r="FPA58" s="144"/>
      <c r="FPB58" s="141"/>
      <c r="FPC58" s="140"/>
      <c r="FPD58" s="425"/>
      <c r="FPE58" s="425"/>
      <c r="FPF58" s="425"/>
      <c r="FPG58" s="140"/>
      <c r="FPH58" s="140"/>
      <c r="FPI58" s="144"/>
      <c r="FPJ58" s="141"/>
      <c r="FPK58" s="140"/>
      <c r="FPL58" s="425"/>
      <c r="FPM58" s="425"/>
      <c r="FPN58" s="425"/>
      <c r="FPO58" s="140"/>
      <c r="FPP58" s="140"/>
      <c r="FPQ58" s="144"/>
      <c r="FPR58" s="141"/>
      <c r="FPS58" s="140"/>
      <c r="FPT58" s="425"/>
      <c r="FPU58" s="425"/>
      <c r="FPV58" s="425"/>
      <c r="FPW58" s="140"/>
      <c r="FPX58" s="140"/>
      <c r="FPY58" s="144"/>
      <c r="FPZ58" s="141"/>
      <c r="FQA58" s="140"/>
      <c r="FQB58" s="425"/>
      <c r="FQC58" s="425"/>
      <c r="FQD58" s="425"/>
      <c r="FQE58" s="140"/>
      <c r="FQF58" s="140"/>
      <c r="FQG58" s="144"/>
      <c r="FQH58" s="141"/>
      <c r="FQI58" s="140"/>
      <c r="FQJ58" s="425"/>
      <c r="FQK58" s="425"/>
      <c r="FQL58" s="425"/>
      <c r="FQM58" s="140"/>
      <c r="FQN58" s="140"/>
      <c r="FQO58" s="144"/>
      <c r="FQP58" s="141"/>
      <c r="FQQ58" s="140"/>
      <c r="FQR58" s="425"/>
      <c r="FQS58" s="425"/>
      <c r="FQT58" s="425"/>
      <c r="FQU58" s="140"/>
      <c r="FQV58" s="140"/>
      <c r="FQW58" s="144"/>
      <c r="FQX58" s="141"/>
      <c r="FQY58" s="140"/>
      <c r="FQZ58" s="425"/>
      <c r="FRA58" s="425"/>
      <c r="FRB58" s="425"/>
      <c r="FRC58" s="140"/>
      <c r="FRD58" s="140"/>
      <c r="FRE58" s="144"/>
      <c r="FRF58" s="141"/>
      <c r="FRG58" s="140"/>
      <c r="FRH58" s="425"/>
      <c r="FRI58" s="425"/>
      <c r="FRJ58" s="425"/>
      <c r="FRK58" s="140"/>
      <c r="FRL58" s="140"/>
      <c r="FRM58" s="144"/>
      <c r="FRN58" s="141"/>
      <c r="FRO58" s="140"/>
      <c r="FRP58" s="425"/>
      <c r="FRQ58" s="425"/>
      <c r="FRR58" s="425"/>
      <c r="FRS58" s="140"/>
      <c r="FRT58" s="140"/>
      <c r="FRU58" s="144"/>
      <c r="FRV58" s="141"/>
      <c r="FRW58" s="140"/>
      <c r="FRX58" s="425"/>
      <c r="FRY58" s="425"/>
      <c r="FRZ58" s="425"/>
      <c r="FSA58" s="140"/>
      <c r="FSB58" s="140"/>
      <c r="FSC58" s="144"/>
      <c r="FSD58" s="141"/>
      <c r="FSE58" s="140"/>
      <c r="FSF58" s="425"/>
      <c r="FSG58" s="425"/>
      <c r="FSH58" s="425"/>
      <c r="FSI58" s="140"/>
      <c r="FSJ58" s="140"/>
      <c r="FSK58" s="144"/>
      <c r="FSL58" s="141"/>
      <c r="FSM58" s="140"/>
      <c r="FSN58" s="425"/>
      <c r="FSO58" s="425"/>
      <c r="FSP58" s="425"/>
      <c r="FSQ58" s="140"/>
      <c r="FSR58" s="140"/>
      <c r="FSS58" s="144"/>
      <c r="FST58" s="141"/>
      <c r="FSU58" s="140"/>
      <c r="FSV58" s="425"/>
      <c r="FSW58" s="425"/>
      <c r="FSX58" s="425"/>
      <c r="FSY58" s="140"/>
      <c r="FSZ58" s="140"/>
      <c r="FTA58" s="144"/>
      <c r="FTB58" s="141"/>
      <c r="FTC58" s="140"/>
      <c r="FTD58" s="425"/>
      <c r="FTE58" s="425"/>
      <c r="FTF58" s="425"/>
      <c r="FTG58" s="140"/>
      <c r="FTH58" s="140"/>
      <c r="FTI58" s="144"/>
      <c r="FTJ58" s="141"/>
      <c r="FTK58" s="140"/>
      <c r="FTL58" s="425"/>
      <c r="FTM58" s="425"/>
      <c r="FTN58" s="425"/>
      <c r="FTO58" s="140"/>
      <c r="FTP58" s="140"/>
      <c r="FTQ58" s="144"/>
      <c r="FTR58" s="141"/>
      <c r="FTS58" s="140"/>
      <c r="FTT58" s="425"/>
      <c r="FTU58" s="425"/>
      <c r="FTV58" s="425"/>
      <c r="FTW58" s="140"/>
      <c r="FTX58" s="140"/>
      <c r="FTY58" s="144"/>
      <c r="FTZ58" s="141"/>
      <c r="FUA58" s="140"/>
      <c r="FUB58" s="425"/>
      <c r="FUC58" s="425"/>
      <c r="FUD58" s="425"/>
      <c r="FUE58" s="140"/>
      <c r="FUF58" s="140"/>
      <c r="FUG58" s="144"/>
      <c r="FUH58" s="141"/>
      <c r="FUI58" s="140"/>
      <c r="FUJ58" s="425"/>
      <c r="FUK58" s="425"/>
      <c r="FUL58" s="425"/>
      <c r="FUM58" s="140"/>
      <c r="FUN58" s="140"/>
      <c r="FUO58" s="144"/>
      <c r="FUP58" s="141"/>
      <c r="FUQ58" s="140"/>
      <c r="FUR58" s="425"/>
      <c r="FUS58" s="425"/>
      <c r="FUT58" s="425"/>
      <c r="FUU58" s="140"/>
      <c r="FUV58" s="140"/>
      <c r="FUW58" s="144"/>
      <c r="FUX58" s="141"/>
      <c r="FUY58" s="140"/>
      <c r="FUZ58" s="425"/>
      <c r="FVA58" s="425"/>
      <c r="FVB58" s="425"/>
      <c r="FVC58" s="140"/>
      <c r="FVD58" s="140"/>
      <c r="FVE58" s="144"/>
      <c r="FVF58" s="141"/>
      <c r="FVG58" s="140"/>
      <c r="FVH58" s="425"/>
      <c r="FVI58" s="425"/>
      <c r="FVJ58" s="425"/>
      <c r="FVK58" s="140"/>
      <c r="FVL58" s="140"/>
      <c r="FVM58" s="144"/>
      <c r="FVN58" s="141"/>
      <c r="FVO58" s="140"/>
      <c r="FVP58" s="425"/>
      <c r="FVQ58" s="425"/>
      <c r="FVR58" s="425"/>
      <c r="FVS58" s="140"/>
      <c r="FVT58" s="140"/>
      <c r="FVU58" s="144"/>
      <c r="FVV58" s="141"/>
      <c r="FVW58" s="140"/>
      <c r="FVX58" s="425"/>
      <c r="FVY58" s="425"/>
      <c r="FVZ58" s="425"/>
      <c r="FWA58" s="140"/>
      <c r="FWB58" s="140"/>
      <c r="FWC58" s="144"/>
      <c r="FWD58" s="141"/>
      <c r="FWE58" s="140"/>
      <c r="FWF58" s="425"/>
      <c r="FWG58" s="425"/>
      <c r="FWH58" s="425"/>
      <c r="FWI58" s="140"/>
      <c r="FWJ58" s="140"/>
      <c r="FWK58" s="144"/>
      <c r="FWL58" s="141"/>
      <c r="FWM58" s="140"/>
      <c r="FWN58" s="425"/>
      <c r="FWO58" s="425"/>
      <c r="FWP58" s="425"/>
      <c r="FWQ58" s="140"/>
      <c r="FWR58" s="140"/>
      <c r="FWS58" s="144"/>
      <c r="FWT58" s="141"/>
      <c r="FWU58" s="140"/>
      <c r="FWV58" s="425"/>
      <c r="FWW58" s="425"/>
      <c r="FWX58" s="425"/>
      <c r="FWY58" s="140"/>
      <c r="FWZ58" s="140"/>
      <c r="FXA58" s="144"/>
      <c r="FXB58" s="141"/>
      <c r="FXC58" s="140"/>
      <c r="FXD58" s="425"/>
      <c r="FXE58" s="425"/>
      <c r="FXF58" s="425"/>
      <c r="FXG58" s="140"/>
      <c r="FXH58" s="140"/>
      <c r="FXI58" s="144"/>
      <c r="FXJ58" s="141"/>
      <c r="FXK58" s="140"/>
      <c r="FXL58" s="425"/>
      <c r="FXM58" s="425"/>
      <c r="FXN58" s="425"/>
      <c r="FXO58" s="140"/>
      <c r="FXP58" s="140"/>
      <c r="FXQ58" s="144"/>
      <c r="FXR58" s="141"/>
      <c r="FXS58" s="140"/>
      <c r="FXT58" s="425"/>
      <c r="FXU58" s="425"/>
      <c r="FXV58" s="425"/>
      <c r="FXW58" s="140"/>
      <c r="FXX58" s="140"/>
      <c r="FXY58" s="144"/>
      <c r="FXZ58" s="141"/>
      <c r="FYA58" s="140"/>
      <c r="FYB58" s="425"/>
      <c r="FYC58" s="425"/>
      <c r="FYD58" s="425"/>
      <c r="FYE58" s="140"/>
      <c r="FYF58" s="140"/>
      <c r="FYG58" s="144"/>
      <c r="FYH58" s="141"/>
      <c r="FYI58" s="140"/>
      <c r="FYJ58" s="425"/>
      <c r="FYK58" s="425"/>
      <c r="FYL58" s="425"/>
      <c r="FYM58" s="140"/>
      <c r="FYN58" s="140"/>
      <c r="FYO58" s="144"/>
      <c r="FYP58" s="141"/>
      <c r="FYQ58" s="140"/>
      <c r="FYR58" s="425"/>
      <c r="FYS58" s="425"/>
      <c r="FYT58" s="425"/>
      <c r="FYU58" s="140"/>
      <c r="FYV58" s="140"/>
      <c r="FYW58" s="144"/>
      <c r="FYX58" s="141"/>
      <c r="FYY58" s="140"/>
      <c r="FYZ58" s="425"/>
      <c r="FZA58" s="425"/>
      <c r="FZB58" s="425"/>
      <c r="FZC58" s="140"/>
      <c r="FZD58" s="140"/>
      <c r="FZE58" s="144"/>
      <c r="FZF58" s="141"/>
      <c r="FZG58" s="140"/>
      <c r="FZH58" s="425"/>
      <c r="FZI58" s="425"/>
      <c r="FZJ58" s="425"/>
      <c r="FZK58" s="140"/>
      <c r="FZL58" s="140"/>
      <c r="FZM58" s="144"/>
      <c r="FZN58" s="141"/>
      <c r="FZO58" s="140"/>
      <c r="FZP58" s="425"/>
      <c r="FZQ58" s="425"/>
      <c r="FZR58" s="425"/>
      <c r="FZS58" s="140"/>
      <c r="FZT58" s="140"/>
      <c r="FZU58" s="144"/>
      <c r="FZV58" s="141"/>
      <c r="FZW58" s="140"/>
      <c r="FZX58" s="425"/>
      <c r="FZY58" s="425"/>
      <c r="FZZ58" s="425"/>
      <c r="GAA58" s="140"/>
      <c r="GAB58" s="140"/>
      <c r="GAC58" s="144"/>
      <c r="GAD58" s="141"/>
      <c r="GAE58" s="140"/>
      <c r="GAF58" s="425"/>
      <c r="GAG58" s="425"/>
      <c r="GAH58" s="425"/>
      <c r="GAI58" s="140"/>
      <c r="GAJ58" s="140"/>
      <c r="GAK58" s="144"/>
      <c r="GAL58" s="141"/>
      <c r="GAM58" s="140"/>
      <c r="GAN58" s="425"/>
      <c r="GAO58" s="425"/>
      <c r="GAP58" s="425"/>
      <c r="GAQ58" s="140"/>
      <c r="GAR58" s="140"/>
      <c r="GAS58" s="144"/>
      <c r="GAT58" s="141"/>
      <c r="GAU58" s="140"/>
      <c r="GAV58" s="425"/>
      <c r="GAW58" s="425"/>
      <c r="GAX58" s="425"/>
      <c r="GAY58" s="140"/>
      <c r="GAZ58" s="140"/>
      <c r="GBA58" s="144"/>
      <c r="GBB58" s="141"/>
      <c r="GBC58" s="140"/>
      <c r="GBD58" s="425"/>
      <c r="GBE58" s="425"/>
      <c r="GBF58" s="425"/>
      <c r="GBG58" s="140"/>
      <c r="GBH58" s="140"/>
      <c r="GBI58" s="144"/>
      <c r="GBJ58" s="141"/>
      <c r="GBK58" s="140"/>
      <c r="GBL58" s="425"/>
      <c r="GBM58" s="425"/>
      <c r="GBN58" s="425"/>
      <c r="GBO58" s="140"/>
      <c r="GBP58" s="140"/>
      <c r="GBQ58" s="144"/>
      <c r="GBR58" s="141"/>
      <c r="GBS58" s="140"/>
      <c r="GBT58" s="425"/>
      <c r="GBU58" s="425"/>
      <c r="GBV58" s="425"/>
      <c r="GBW58" s="140"/>
      <c r="GBX58" s="140"/>
      <c r="GBY58" s="144"/>
      <c r="GBZ58" s="141"/>
      <c r="GCA58" s="140"/>
      <c r="GCB58" s="425"/>
      <c r="GCC58" s="425"/>
      <c r="GCD58" s="425"/>
      <c r="GCE58" s="140"/>
      <c r="GCF58" s="140"/>
      <c r="GCG58" s="144"/>
      <c r="GCH58" s="141"/>
      <c r="GCI58" s="140"/>
      <c r="GCJ58" s="425"/>
      <c r="GCK58" s="425"/>
      <c r="GCL58" s="425"/>
      <c r="GCM58" s="140"/>
      <c r="GCN58" s="140"/>
      <c r="GCO58" s="144"/>
      <c r="GCP58" s="141"/>
      <c r="GCQ58" s="140"/>
      <c r="GCR58" s="425"/>
      <c r="GCS58" s="425"/>
      <c r="GCT58" s="425"/>
      <c r="GCU58" s="140"/>
      <c r="GCV58" s="140"/>
      <c r="GCW58" s="144"/>
      <c r="GCX58" s="141"/>
      <c r="GCY58" s="140"/>
      <c r="GCZ58" s="425"/>
      <c r="GDA58" s="425"/>
      <c r="GDB58" s="425"/>
      <c r="GDC58" s="140"/>
      <c r="GDD58" s="140"/>
      <c r="GDE58" s="144"/>
      <c r="GDF58" s="141"/>
      <c r="GDG58" s="140"/>
      <c r="GDH58" s="425"/>
      <c r="GDI58" s="425"/>
      <c r="GDJ58" s="425"/>
      <c r="GDK58" s="140"/>
      <c r="GDL58" s="140"/>
      <c r="GDM58" s="144"/>
      <c r="GDN58" s="141"/>
      <c r="GDO58" s="140"/>
      <c r="GDP58" s="425"/>
      <c r="GDQ58" s="425"/>
      <c r="GDR58" s="425"/>
      <c r="GDS58" s="140"/>
      <c r="GDT58" s="140"/>
      <c r="GDU58" s="144"/>
      <c r="GDV58" s="141"/>
      <c r="GDW58" s="140"/>
      <c r="GDX58" s="425"/>
      <c r="GDY58" s="425"/>
      <c r="GDZ58" s="425"/>
      <c r="GEA58" s="140"/>
      <c r="GEB58" s="140"/>
      <c r="GEC58" s="144"/>
      <c r="GED58" s="141"/>
      <c r="GEE58" s="140"/>
      <c r="GEF58" s="425"/>
      <c r="GEG58" s="425"/>
      <c r="GEH58" s="425"/>
      <c r="GEI58" s="140"/>
      <c r="GEJ58" s="140"/>
      <c r="GEK58" s="144"/>
      <c r="GEL58" s="141"/>
      <c r="GEM58" s="140"/>
      <c r="GEN58" s="425"/>
      <c r="GEO58" s="425"/>
      <c r="GEP58" s="425"/>
      <c r="GEQ58" s="140"/>
      <c r="GER58" s="140"/>
      <c r="GES58" s="144"/>
      <c r="GET58" s="141"/>
      <c r="GEU58" s="140"/>
      <c r="GEV58" s="425"/>
      <c r="GEW58" s="425"/>
      <c r="GEX58" s="425"/>
      <c r="GEY58" s="140"/>
      <c r="GEZ58" s="140"/>
      <c r="GFA58" s="144"/>
      <c r="GFB58" s="141"/>
      <c r="GFC58" s="140"/>
      <c r="GFD58" s="425"/>
      <c r="GFE58" s="425"/>
      <c r="GFF58" s="425"/>
      <c r="GFG58" s="140"/>
      <c r="GFH58" s="140"/>
      <c r="GFI58" s="144"/>
      <c r="GFJ58" s="141"/>
      <c r="GFK58" s="140"/>
      <c r="GFL58" s="425"/>
      <c r="GFM58" s="425"/>
      <c r="GFN58" s="425"/>
      <c r="GFO58" s="140"/>
      <c r="GFP58" s="140"/>
      <c r="GFQ58" s="144"/>
      <c r="GFR58" s="141"/>
      <c r="GFS58" s="140"/>
      <c r="GFT58" s="425"/>
      <c r="GFU58" s="425"/>
      <c r="GFV58" s="425"/>
      <c r="GFW58" s="140"/>
      <c r="GFX58" s="140"/>
      <c r="GFY58" s="144"/>
      <c r="GFZ58" s="141"/>
      <c r="GGA58" s="140"/>
      <c r="GGB58" s="425"/>
      <c r="GGC58" s="425"/>
      <c r="GGD58" s="425"/>
      <c r="GGE58" s="140"/>
      <c r="GGF58" s="140"/>
      <c r="GGG58" s="144"/>
      <c r="GGH58" s="141"/>
      <c r="GGI58" s="140"/>
      <c r="GGJ58" s="425"/>
      <c r="GGK58" s="425"/>
      <c r="GGL58" s="425"/>
      <c r="GGM58" s="140"/>
      <c r="GGN58" s="140"/>
      <c r="GGO58" s="144"/>
      <c r="GGP58" s="141"/>
      <c r="GGQ58" s="140"/>
      <c r="GGR58" s="425"/>
      <c r="GGS58" s="425"/>
      <c r="GGT58" s="425"/>
      <c r="GGU58" s="140"/>
      <c r="GGV58" s="140"/>
      <c r="GGW58" s="144"/>
      <c r="GGX58" s="141"/>
      <c r="GGY58" s="140"/>
      <c r="GGZ58" s="425"/>
      <c r="GHA58" s="425"/>
      <c r="GHB58" s="425"/>
      <c r="GHC58" s="140"/>
      <c r="GHD58" s="140"/>
      <c r="GHE58" s="144"/>
      <c r="GHF58" s="141"/>
      <c r="GHG58" s="140"/>
      <c r="GHH58" s="425"/>
      <c r="GHI58" s="425"/>
      <c r="GHJ58" s="425"/>
      <c r="GHK58" s="140"/>
      <c r="GHL58" s="140"/>
      <c r="GHM58" s="144"/>
      <c r="GHN58" s="141"/>
      <c r="GHO58" s="140"/>
      <c r="GHP58" s="425"/>
      <c r="GHQ58" s="425"/>
      <c r="GHR58" s="425"/>
      <c r="GHS58" s="140"/>
      <c r="GHT58" s="140"/>
      <c r="GHU58" s="144"/>
      <c r="GHV58" s="141"/>
      <c r="GHW58" s="140"/>
      <c r="GHX58" s="425"/>
      <c r="GHY58" s="425"/>
      <c r="GHZ58" s="425"/>
      <c r="GIA58" s="140"/>
      <c r="GIB58" s="140"/>
      <c r="GIC58" s="144"/>
      <c r="GID58" s="141"/>
      <c r="GIE58" s="140"/>
      <c r="GIF58" s="425"/>
      <c r="GIG58" s="425"/>
      <c r="GIH58" s="425"/>
      <c r="GII58" s="140"/>
      <c r="GIJ58" s="140"/>
      <c r="GIK58" s="144"/>
      <c r="GIL58" s="141"/>
      <c r="GIM58" s="140"/>
      <c r="GIN58" s="425"/>
      <c r="GIO58" s="425"/>
      <c r="GIP58" s="425"/>
      <c r="GIQ58" s="140"/>
      <c r="GIR58" s="140"/>
      <c r="GIS58" s="144"/>
      <c r="GIT58" s="141"/>
      <c r="GIU58" s="140"/>
      <c r="GIV58" s="425"/>
      <c r="GIW58" s="425"/>
      <c r="GIX58" s="425"/>
      <c r="GIY58" s="140"/>
      <c r="GIZ58" s="140"/>
      <c r="GJA58" s="144"/>
      <c r="GJB58" s="141"/>
      <c r="GJC58" s="140"/>
      <c r="GJD58" s="425"/>
      <c r="GJE58" s="425"/>
      <c r="GJF58" s="425"/>
      <c r="GJG58" s="140"/>
      <c r="GJH58" s="140"/>
      <c r="GJI58" s="144"/>
      <c r="GJJ58" s="141"/>
      <c r="GJK58" s="140"/>
      <c r="GJL58" s="425"/>
      <c r="GJM58" s="425"/>
      <c r="GJN58" s="425"/>
      <c r="GJO58" s="140"/>
      <c r="GJP58" s="140"/>
      <c r="GJQ58" s="144"/>
      <c r="GJR58" s="141"/>
      <c r="GJS58" s="140"/>
      <c r="GJT58" s="425"/>
      <c r="GJU58" s="425"/>
      <c r="GJV58" s="425"/>
      <c r="GJW58" s="140"/>
      <c r="GJX58" s="140"/>
      <c r="GJY58" s="144"/>
      <c r="GJZ58" s="141"/>
      <c r="GKA58" s="140"/>
      <c r="GKB58" s="425"/>
      <c r="GKC58" s="425"/>
      <c r="GKD58" s="425"/>
      <c r="GKE58" s="140"/>
      <c r="GKF58" s="140"/>
      <c r="GKG58" s="144"/>
      <c r="GKH58" s="141"/>
      <c r="GKI58" s="140"/>
      <c r="GKJ58" s="425"/>
      <c r="GKK58" s="425"/>
      <c r="GKL58" s="425"/>
      <c r="GKM58" s="140"/>
      <c r="GKN58" s="140"/>
      <c r="GKO58" s="144"/>
      <c r="GKP58" s="141"/>
      <c r="GKQ58" s="140"/>
      <c r="GKR58" s="425"/>
      <c r="GKS58" s="425"/>
      <c r="GKT58" s="425"/>
      <c r="GKU58" s="140"/>
      <c r="GKV58" s="140"/>
      <c r="GKW58" s="144"/>
      <c r="GKX58" s="141"/>
      <c r="GKY58" s="140"/>
      <c r="GKZ58" s="425"/>
      <c r="GLA58" s="425"/>
      <c r="GLB58" s="425"/>
      <c r="GLC58" s="140"/>
      <c r="GLD58" s="140"/>
      <c r="GLE58" s="144"/>
      <c r="GLF58" s="141"/>
      <c r="GLG58" s="140"/>
      <c r="GLH58" s="425"/>
      <c r="GLI58" s="425"/>
      <c r="GLJ58" s="425"/>
      <c r="GLK58" s="140"/>
      <c r="GLL58" s="140"/>
      <c r="GLM58" s="144"/>
      <c r="GLN58" s="141"/>
      <c r="GLO58" s="140"/>
      <c r="GLP58" s="425"/>
      <c r="GLQ58" s="425"/>
      <c r="GLR58" s="425"/>
      <c r="GLS58" s="140"/>
      <c r="GLT58" s="140"/>
      <c r="GLU58" s="144"/>
      <c r="GLV58" s="141"/>
      <c r="GLW58" s="140"/>
      <c r="GLX58" s="425"/>
      <c r="GLY58" s="425"/>
      <c r="GLZ58" s="425"/>
      <c r="GMA58" s="140"/>
      <c r="GMB58" s="140"/>
      <c r="GMC58" s="144"/>
      <c r="GMD58" s="141"/>
      <c r="GME58" s="140"/>
      <c r="GMF58" s="425"/>
      <c r="GMG58" s="425"/>
      <c r="GMH58" s="425"/>
      <c r="GMI58" s="140"/>
      <c r="GMJ58" s="140"/>
      <c r="GMK58" s="144"/>
      <c r="GML58" s="141"/>
      <c r="GMM58" s="140"/>
      <c r="GMN58" s="425"/>
      <c r="GMO58" s="425"/>
      <c r="GMP58" s="425"/>
      <c r="GMQ58" s="140"/>
      <c r="GMR58" s="140"/>
      <c r="GMS58" s="144"/>
      <c r="GMT58" s="141"/>
      <c r="GMU58" s="140"/>
      <c r="GMV58" s="425"/>
      <c r="GMW58" s="425"/>
      <c r="GMX58" s="425"/>
      <c r="GMY58" s="140"/>
      <c r="GMZ58" s="140"/>
      <c r="GNA58" s="144"/>
      <c r="GNB58" s="141"/>
      <c r="GNC58" s="140"/>
      <c r="GND58" s="425"/>
      <c r="GNE58" s="425"/>
      <c r="GNF58" s="425"/>
      <c r="GNG58" s="140"/>
      <c r="GNH58" s="140"/>
      <c r="GNI58" s="144"/>
      <c r="GNJ58" s="141"/>
      <c r="GNK58" s="140"/>
      <c r="GNL58" s="425"/>
      <c r="GNM58" s="425"/>
      <c r="GNN58" s="425"/>
      <c r="GNO58" s="140"/>
      <c r="GNP58" s="140"/>
      <c r="GNQ58" s="144"/>
      <c r="GNR58" s="141"/>
      <c r="GNS58" s="140"/>
      <c r="GNT58" s="425"/>
      <c r="GNU58" s="425"/>
      <c r="GNV58" s="425"/>
      <c r="GNW58" s="140"/>
      <c r="GNX58" s="140"/>
      <c r="GNY58" s="144"/>
      <c r="GNZ58" s="141"/>
      <c r="GOA58" s="140"/>
      <c r="GOB58" s="425"/>
      <c r="GOC58" s="425"/>
      <c r="GOD58" s="425"/>
      <c r="GOE58" s="140"/>
      <c r="GOF58" s="140"/>
      <c r="GOG58" s="144"/>
      <c r="GOH58" s="141"/>
      <c r="GOI58" s="140"/>
      <c r="GOJ58" s="425"/>
      <c r="GOK58" s="425"/>
      <c r="GOL58" s="425"/>
      <c r="GOM58" s="140"/>
      <c r="GON58" s="140"/>
      <c r="GOO58" s="144"/>
      <c r="GOP58" s="141"/>
      <c r="GOQ58" s="140"/>
      <c r="GOR58" s="425"/>
      <c r="GOS58" s="425"/>
      <c r="GOT58" s="425"/>
      <c r="GOU58" s="140"/>
      <c r="GOV58" s="140"/>
      <c r="GOW58" s="144"/>
      <c r="GOX58" s="141"/>
      <c r="GOY58" s="140"/>
      <c r="GOZ58" s="425"/>
      <c r="GPA58" s="425"/>
      <c r="GPB58" s="425"/>
      <c r="GPC58" s="140"/>
      <c r="GPD58" s="140"/>
      <c r="GPE58" s="144"/>
      <c r="GPF58" s="141"/>
      <c r="GPG58" s="140"/>
      <c r="GPH58" s="425"/>
      <c r="GPI58" s="425"/>
      <c r="GPJ58" s="425"/>
      <c r="GPK58" s="140"/>
      <c r="GPL58" s="140"/>
      <c r="GPM58" s="144"/>
      <c r="GPN58" s="141"/>
      <c r="GPO58" s="140"/>
      <c r="GPP58" s="425"/>
      <c r="GPQ58" s="425"/>
      <c r="GPR58" s="425"/>
      <c r="GPS58" s="140"/>
      <c r="GPT58" s="140"/>
      <c r="GPU58" s="144"/>
      <c r="GPV58" s="141"/>
      <c r="GPW58" s="140"/>
      <c r="GPX58" s="425"/>
      <c r="GPY58" s="425"/>
      <c r="GPZ58" s="425"/>
      <c r="GQA58" s="140"/>
      <c r="GQB58" s="140"/>
      <c r="GQC58" s="144"/>
      <c r="GQD58" s="141"/>
      <c r="GQE58" s="140"/>
      <c r="GQF58" s="425"/>
      <c r="GQG58" s="425"/>
      <c r="GQH58" s="425"/>
      <c r="GQI58" s="140"/>
      <c r="GQJ58" s="140"/>
      <c r="GQK58" s="144"/>
      <c r="GQL58" s="141"/>
      <c r="GQM58" s="140"/>
      <c r="GQN58" s="425"/>
      <c r="GQO58" s="425"/>
      <c r="GQP58" s="425"/>
      <c r="GQQ58" s="140"/>
      <c r="GQR58" s="140"/>
      <c r="GQS58" s="144"/>
      <c r="GQT58" s="141"/>
      <c r="GQU58" s="140"/>
      <c r="GQV58" s="425"/>
      <c r="GQW58" s="425"/>
      <c r="GQX58" s="425"/>
      <c r="GQY58" s="140"/>
      <c r="GQZ58" s="140"/>
      <c r="GRA58" s="144"/>
      <c r="GRB58" s="141"/>
      <c r="GRC58" s="140"/>
      <c r="GRD58" s="425"/>
      <c r="GRE58" s="425"/>
      <c r="GRF58" s="425"/>
      <c r="GRG58" s="140"/>
      <c r="GRH58" s="140"/>
      <c r="GRI58" s="144"/>
      <c r="GRJ58" s="141"/>
      <c r="GRK58" s="140"/>
      <c r="GRL58" s="425"/>
      <c r="GRM58" s="425"/>
      <c r="GRN58" s="425"/>
      <c r="GRO58" s="140"/>
      <c r="GRP58" s="140"/>
      <c r="GRQ58" s="144"/>
      <c r="GRR58" s="141"/>
      <c r="GRS58" s="140"/>
      <c r="GRT58" s="425"/>
      <c r="GRU58" s="425"/>
      <c r="GRV58" s="425"/>
      <c r="GRW58" s="140"/>
      <c r="GRX58" s="140"/>
      <c r="GRY58" s="144"/>
      <c r="GRZ58" s="141"/>
      <c r="GSA58" s="140"/>
      <c r="GSB58" s="425"/>
      <c r="GSC58" s="425"/>
      <c r="GSD58" s="425"/>
      <c r="GSE58" s="140"/>
      <c r="GSF58" s="140"/>
      <c r="GSG58" s="144"/>
      <c r="GSH58" s="141"/>
      <c r="GSI58" s="140"/>
      <c r="GSJ58" s="425"/>
      <c r="GSK58" s="425"/>
      <c r="GSL58" s="425"/>
      <c r="GSM58" s="140"/>
      <c r="GSN58" s="140"/>
      <c r="GSO58" s="144"/>
      <c r="GSP58" s="141"/>
      <c r="GSQ58" s="140"/>
      <c r="GSR58" s="425"/>
      <c r="GSS58" s="425"/>
      <c r="GST58" s="425"/>
      <c r="GSU58" s="140"/>
      <c r="GSV58" s="140"/>
      <c r="GSW58" s="144"/>
      <c r="GSX58" s="141"/>
      <c r="GSY58" s="140"/>
      <c r="GSZ58" s="425"/>
      <c r="GTA58" s="425"/>
      <c r="GTB58" s="425"/>
      <c r="GTC58" s="140"/>
      <c r="GTD58" s="140"/>
      <c r="GTE58" s="144"/>
      <c r="GTF58" s="141"/>
      <c r="GTG58" s="140"/>
      <c r="GTH58" s="425"/>
      <c r="GTI58" s="425"/>
      <c r="GTJ58" s="425"/>
      <c r="GTK58" s="140"/>
      <c r="GTL58" s="140"/>
      <c r="GTM58" s="144"/>
      <c r="GTN58" s="141"/>
      <c r="GTO58" s="140"/>
      <c r="GTP58" s="425"/>
      <c r="GTQ58" s="425"/>
      <c r="GTR58" s="425"/>
      <c r="GTS58" s="140"/>
      <c r="GTT58" s="140"/>
      <c r="GTU58" s="144"/>
      <c r="GTV58" s="141"/>
      <c r="GTW58" s="140"/>
      <c r="GTX58" s="425"/>
      <c r="GTY58" s="425"/>
      <c r="GTZ58" s="425"/>
      <c r="GUA58" s="140"/>
      <c r="GUB58" s="140"/>
      <c r="GUC58" s="144"/>
      <c r="GUD58" s="141"/>
      <c r="GUE58" s="140"/>
      <c r="GUF58" s="425"/>
      <c r="GUG58" s="425"/>
      <c r="GUH58" s="425"/>
      <c r="GUI58" s="140"/>
      <c r="GUJ58" s="140"/>
      <c r="GUK58" s="144"/>
      <c r="GUL58" s="141"/>
      <c r="GUM58" s="140"/>
      <c r="GUN58" s="425"/>
      <c r="GUO58" s="425"/>
      <c r="GUP58" s="425"/>
      <c r="GUQ58" s="140"/>
      <c r="GUR58" s="140"/>
      <c r="GUS58" s="144"/>
      <c r="GUT58" s="141"/>
      <c r="GUU58" s="140"/>
      <c r="GUV58" s="425"/>
      <c r="GUW58" s="425"/>
      <c r="GUX58" s="425"/>
      <c r="GUY58" s="140"/>
      <c r="GUZ58" s="140"/>
      <c r="GVA58" s="144"/>
      <c r="GVB58" s="141"/>
      <c r="GVC58" s="140"/>
      <c r="GVD58" s="425"/>
      <c r="GVE58" s="425"/>
      <c r="GVF58" s="425"/>
      <c r="GVG58" s="140"/>
      <c r="GVH58" s="140"/>
      <c r="GVI58" s="144"/>
      <c r="GVJ58" s="141"/>
      <c r="GVK58" s="140"/>
      <c r="GVL58" s="425"/>
      <c r="GVM58" s="425"/>
      <c r="GVN58" s="425"/>
      <c r="GVO58" s="140"/>
      <c r="GVP58" s="140"/>
      <c r="GVQ58" s="144"/>
      <c r="GVR58" s="141"/>
      <c r="GVS58" s="140"/>
      <c r="GVT58" s="425"/>
      <c r="GVU58" s="425"/>
      <c r="GVV58" s="425"/>
      <c r="GVW58" s="140"/>
      <c r="GVX58" s="140"/>
      <c r="GVY58" s="144"/>
      <c r="GVZ58" s="141"/>
      <c r="GWA58" s="140"/>
      <c r="GWB58" s="425"/>
      <c r="GWC58" s="425"/>
      <c r="GWD58" s="425"/>
      <c r="GWE58" s="140"/>
      <c r="GWF58" s="140"/>
      <c r="GWG58" s="144"/>
      <c r="GWH58" s="141"/>
      <c r="GWI58" s="140"/>
      <c r="GWJ58" s="425"/>
      <c r="GWK58" s="425"/>
      <c r="GWL58" s="425"/>
      <c r="GWM58" s="140"/>
      <c r="GWN58" s="140"/>
      <c r="GWO58" s="144"/>
      <c r="GWP58" s="141"/>
      <c r="GWQ58" s="140"/>
      <c r="GWR58" s="425"/>
      <c r="GWS58" s="425"/>
      <c r="GWT58" s="425"/>
      <c r="GWU58" s="140"/>
      <c r="GWV58" s="140"/>
      <c r="GWW58" s="144"/>
      <c r="GWX58" s="141"/>
      <c r="GWY58" s="140"/>
      <c r="GWZ58" s="425"/>
      <c r="GXA58" s="425"/>
      <c r="GXB58" s="425"/>
      <c r="GXC58" s="140"/>
      <c r="GXD58" s="140"/>
      <c r="GXE58" s="144"/>
      <c r="GXF58" s="141"/>
      <c r="GXG58" s="140"/>
      <c r="GXH58" s="425"/>
      <c r="GXI58" s="425"/>
      <c r="GXJ58" s="425"/>
      <c r="GXK58" s="140"/>
      <c r="GXL58" s="140"/>
      <c r="GXM58" s="144"/>
      <c r="GXN58" s="141"/>
      <c r="GXO58" s="140"/>
      <c r="GXP58" s="425"/>
      <c r="GXQ58" s="425"/>
      <c r="GXR58" s="425"/>
      <c r="GXS58" s="140"/>
      <c r="GXT58" s="140"/>
      <c r="GXU58" s="144"/>
      <c r="GXV58" s="141"/>
      <c r="GXW58" s="140"/>
      <c r="GXX58" s="425"/>
      <c r="GXY58" s="425"/>
      <c r="GXZ58" s="425"/>
      <c r="GYA58" s="140"/>
      <c r="GYB58" s="140"/>
      <c r="GYC58" s="144"/>
      <c r="GYD58" s="141"/>
      <c r="GYE58" s="140"/>
      <c r="GYF58" s="425"/>
      <c r="GYG58" s="425"/>
      <c r="GYH58" s="425"/>
      <c r="GYI58" s="140"/>
      <c r="GYJ58" s="140"/>
      <c r="GYK58" s="144"/>
      <c r="GYL58" s="141"/>
      <c r="GYM58" s="140"/>
      <c r="GYN58" s="425"/>
      <c r="GYO58" s="425"/>
      <c r="GYP58" s="425"/>
      <c r="GYQ58" s="140"/>
      <c r="GYR58" s="140"/>
      <c r="GYS58" s="144"/>
      <c r="GYT58" s="141"/>
      <c r="GYU58" s="140"/>
      <c r="GYV58" s="425"/>
      <c r="GYW58" s="425"/>
      <c r="GYX58" s="425"/>
      <c r="GYY58" s="140"/>
      <c r="GYZ58" s="140"/>
      <c r="GZA58" s="144"/>
      <c r="GZB58" s="141"/>
      <c r="GZC58" s="140"/>
      <c r="GZD58" s="425"/>
      <c r="GZE58" s="425"/>
      <c r="GZF58" s="425"/>
      <c r="GZG58" s="140"/>
      <c r="GZH58" s="140"/>
      <c r="GZI58" s="144"/>
      <c r="GZJ58" s="141"/>
      <c r="GZK58" s="140"/>
      <c r="GZL58" s="425"/>
      <c r="GZM58" s="425"/>
      <c r="GZN58" s="425"/>
      <c r="GZO58" s="140"/>
      <c r="GZP58" s="140"/>
      <c r="GZQ58" s="144"/>
      <c r="GZR58" s="141"/>
      <c r="GZS58" s="140"/>
      <c r="GZT58" s="425"/>
      <c r="GZU58" s="425"/>
      <c r="GZV58" s="425"/>
      <c r="GZW58" s="140"/>
      <c r="GZX58" s="140"/>
      <c r="GZY58" s="144"/>
      <c r="GZZ58" s="141"/>
      <c r="HAA58" s="140"/>
      <c r="HAB58" s="425"/>
      <c r="HAC58" s="425"/>
      <c r="HAD58" s="425"/>
      <c r="HAE58" s="140"/>
      <c r="HAF58" s="140"/>
      <c r="HAG58" s="144"/>
      <c r="HAH58" s="141"/>
      <c r="HAI58" s="140"/>
      <c r="HAJ58" s="425"/>
      <c r="HAK58" s="425"/>
      <c r="HAL58" s="425"/>
      <c r="HAM58" s="140"/>
      <c r="HAN58" s="140"/>
      <c r="HAO58" s="144"/>
      <c r="HAP58" s="141"/>
      <c r="HAQ58" s="140"/>
      <c r="HAR58" s="425"/>
      <c r="HAS58" s="425"/>
      <c r="HAT58" s="425"/>
      <c r="HAU58" s="140"/>
      <c r="HAV58" s="140"/>
      <c r="HAW58" s="144"/>
      <c r="HAX58" s="141"/>
      <c r="HAY58" s="140"/>
      <c r="HAZ58" s="425"/>
      <c r="HBA58" s="425"/>
      <c r="HBB58" s="425"/>
      <c r="HBC58" s="140"/>
      <c r="HBD58" s="140"/>
      <c r="HBE58" s="144"/>
      <c r="HBF58" s="141"/>
      <c r="HBG58" s="140"/>
      <c r="HBH58" s="425"/>
      <c r="HBI58" s="425"/>
      <c r="HBJ58" s="425"/>
      <c r="HBK58" s="140"/>
      <c r="HBL58" s="140"/>
      <c r="HBM58" s="144"/>
      <c r="HBN58" s="141"/>
      <c r="HBO58" s="140"/>
      <c r="HBP58" s="425"/>
      <c r="HBQ58" s="425"/>
      <c r="HBR58" s="425"/>
      <c r="HBS58" s="140"/>
      <c r="HBT58" s="140"/>
      <c r="HBU58" s="144"/>
      <c r="HBV58" s="141"/>
      <c r="HBW58" s="140"/>
      <c r="HBX58" s="425"/>
      <c r="HBY58" s="425"/>
      <c r="HBZ58" s="425"/>
      <c r="HCA58" s="140"/>
      <c r="HCB58" s="140"/>
      <c r="HCC58" s="144"/>
      <c r="HCD58" s="141"/>
      <c r="HCE58" s="140"/>
      <c r="HCF58" s="425"/>
      <c r="HCG58" s="425"/>
      <c r="HCH58" s="425"/>
      <c r="HCI58" s="140"/>
      <c r="HCJ58" s="140"/>
      <c r="HCK58" s="144"/>
      <c r="HCL58" s="141"/>
      <c r="HCM58" s="140"/>
      <c r="HCN58" s="425"/>
      <c r="HCO58" s="425"/>
      <c r="HCP58" s="425"/>
      <c r="HCQ58" s="140"/>
      <c r="HCR58" s="140"/>
      <c r="HCS58" s="144"/>
      <c r="HCT58" s="141"/>
      <c r="HCU58" s="140"/>
      <c r="HCV58" s="425"/>
      <c r="HCW58" s="425"/>
      <c r="HCX58" s="425"/>
      <c r="HCY58" s="140"/>
      <c r="HCZ58" s="140"/>
      <c r="HDA58" s="144"/>
      <c r="HDB58" s="141"/>
      <c r="HDC58" s="140"/>
      <c r="HDD58" s="425"/>
      <c r="HDE58" s="425"/>
      <c r="HDF58" s="425"/>
      <c r="HDG58" s="140"/>
      <c r="HDH58" s="140"/>
      <c r="HDI58" s="144"/>
      <c r="HDJ58" s="141"/>
      <c r="HDK58" s="140"/>
      <c r="HDL58" s="425"/>
      <c r="HDM58" s="425"/>
      <c r="HDN58" s="425"/>
      <c r="HDO58" s="140"/>
      <c r="HDP58" s="140"/>
      <c r="HDQ58" s="144"/>
      <c r="HDR58" s="141"/>
      <c r="HDS58" s="140"/>
      <c r="HDT58" s="425"/>
      <c r="HDU58" s="425"/>
      <c r="HDV58" s="425"/>
      <c r="HDW58" s="140"/>
      <c r="HDX58" s="140"/>
      <c r="HDY58" s="144"/>
      <c r="HDZ58" s="141"/>
      <c r="HEA58" s="140"/>
      <c r="HEB58" s="425"/>
      <c r="HEC58" s="425"/>
      <c r="HED58" s="425"/>
      <c r="HEE58" s="140"/>
      <c r="HEF58" s="140"/>
      <c r="HEG58" s="144"/>
      <c r="HEH58" s="141"/>
      <c r="HEI58" s="140"/>
      <c r="HEJ58" s="425"/>
      <c r="HEK58" s="425"/>
      <c r="HEL58" s="425"/>
      <c r="HEM58" s="140"/>
      <c r="HEN58" s="140"/>
      <c r="HEO58" s="144"/>
      <c r="HEP58" s="141"/>
      <c r="HEQ58" s="140"/>
      <c r="HER58" s="425"/>
      <c r="HES58" s="425"/>
      <c r="HET58" s="425"/>
      <c r="HEU58" s="140"/>
      <c r="HEV58" s="140"/>
      <c r="HEW58" s="144"/>
      <c r="HEX58" s="141"/>
      <c r="HEY58" s="140"/>
      <c r="HEZ58" s="425"/>
      <c r="HFA58" s="425"/>
      <c r="HFB58" s="425"/>
      <c r="HFC58" s="140"/>
      <c r="HFD58" s="140"/>
      <c r="HFE58" s="144"/>
      <c r="HFF58" s="141"/>
      <c r="HFG58" s="140"/>
      <c r="HFH58" s="425"/>
      <c r="HFI58" s="425"/>
      <c r="HFJ58" s="425"/>
      <c r="HFK58" s="140"/>
      <c r="HFL58" s="140"/>
      <c r="HFM58" s="144"/>
      <c r="HFN58" s="141"/>
      <c r="HFO58" s="140"/>
      <c r="HFP58" s="425"/>
      <c r="HFQ58" s="425"/>
      <c r="HFR58" s="425"/>
      <c r="HFS58" s="140"/>
      <c r="HFT58" s="140"/>
      <c r="HFU58" s="144"/>
      <c r="HFV58" s="141"/>
      <c r="HFW58" s="140"/>
      <c r="HFX58" s="425"/>
      <c r="HFY58" s="425"/>
      <c r="HFZ58" s="425"/>
      <c r="HGA58" s="140"/>
      <c r="HGB58" s="140"/>
      <c r="HGC58" s="144"/>
      <c r="HGD58" s="141"/>
      <c r="HGE58" s="140"/>
      <c r="HGF58" s="425"/>
      <c r="HGG58" s="425"/>
      <c r="HGH58" s="425"/>
      <c r="HGI58" s="140"/>
      <c r="HGJ58" s="140"/>
      <c r="HGK58" s="144"/>
      <c r="HGL58" s="141"/>
      <c r="HGM58" s="140"/>
      <c r="HGN58" s="425"/>
      <c r="HGO58" s="425"/>
      <c r="HGP58" s="425"/>
      <c r="HGQ58" s="140"/>
      <c r="HGR58" s="140"/>
      <c r="HGS58" s="144"/>
      <c r="HGT58" s="141"/>
      <c r="HGU58" s="140"/>
      <c r="HGV58" s="425"/>
      <c r="HGW58" s="425"/>
      <c r="HGX58" s="425"/>
      <c r="HGY58" s="140"/>
      <c r="HGZ58" s="140"/>
      <c r="HHA58" s="144"/>
      <c r="HHB58" s="141"/>
      <c r="HHC58" s="140"/>
      <c r="HHD58" s="425"/>
      <c r="HHE58" s="425"/>
      <c r="HHF58" s="425"/>
      <c r="HHG58" s="140"/>
      <c r="HHH58" s="140"/>
      <c r="HHI58" s="144"/>
      <c r="HHJ58" s="141"/>
      <c r="HHK58" s="140"/>
      <c r="HHL58" s="425"/>
      <c r="HHM58" s="425"/>
      <c r="HHN58" s="425"/>
      <c r="HHO58" s="140"/>
      <c r="HHP58" s="140"/>
      <c r="HHQ58" s="144"/>
      <c r="HHR58" s="141"/>
      <c r="HHS58" s="140"/>
      <c r="HHT58" s="425"/>
      <c r="HHU58" s="425"/>
      <c r="HHV58" s="425"/>
      <c r="HHW58" s="140"/>
      <c r="HHX58" s="140"/>
      <c r="HHY58" s="144"/>
      <c r="HHZ58" s="141"/>
      <c r="HIA58" s="140"/>
      <c r="HIB58" s="425"/>
      <c r="HIC58" s="425"/>
      <c r="HID58" s="425"/>
      <c r="HIE58" s="140"/>
      <c r="HIF58" s="140"/>
      <c r="HIG58" s="144"/>
      <c r="HIH58" s="141"/>
      <c r="HII58" s="140"/>
      <c r="HIJ58" s="425"/>
      <c r="HIK58" s="425"/>
      <c r="HIL58" s="425"/>
      <c r="HIM58" s="140"/>
      <c r="HIN58" s="140"/>
      <c r="HIO58" s="144"/>
      <c r="HIP58" s="141"/>
      <c r="HIQ58" s="140"/>
      <c r="HIR58" s="425"/>
      <c r="HIS58" s="425"/>
      <c r="HIT58" s="425"/>
      <c r="HIU58" s="140"/>
      <c r="HIV58" s="140"/>
      <c r="HIW58" s="144"/>
      <c r="HIX58" s="141"/>
      <c r="HIY58" s="140"/>
      <c r="HIZ58" s="425"/>
      <c r="HJA58" s="425"/>
      <c r="HJB58" s="425"/>
      <c r="HJC58" s="140"/>
      <c r="HJD58" s="140"/>
      <c r="HJE58" s="144"/>
      <c r="HJF58" s="141"/>
      <c r="HJG58" s="140"/>
      <c r="HJH58" s="425"/>
      <c r="HJI58" s="425"/>
      <c r="HJJ58" s="425"/>
      <c r="HJK58" s="140"/>
      <c r="HJL58" s="140"/>
      <c r="HJM58" s="144"/>
      <c r="HJN58" s="141"/>
      <c r="HJO58" s="140"/>
      <c r="HJP58" s="425"/>
      <c r="HJQ58" s="425"/>
      <c r="HJR58" s="425"/>
      <c r="HJS58" s="140"/>
      <c r="HJT58" s="140"/>
      <c r="HJU58" s="144"/>
      <c r="HJV58" s="141"/>
      <c r="HJW58" s="140"/>
      <c r="HJX58" s="425"/>
      <c r="HJY58" s="425"/>
      <c r="HJZ58" s="425"/>
      <c r="HKA58" s="140"/>
      <c r="HKB58" s="140"/>
      <c r="HKC58" s="144"/>
      <c r="HKD58" s="141"/>
      <c r="HKE58" s="140"/>
      <c r="HKF58" s="425"/>
      <c r="HKG58" s="425"/>
      <c r="HKH58" s="425"/>
      <c r="HKI58" s="140"/>
      <c r="HKJ58" s="140"/>
      <c r="HKK58" s="144"/>
      <c r="HKL58" s="141"/>
      <c r="HKM58" s="140"/>
      <c r="HKN58" s="425"/>
      <c r="HKO58" s="425"/>
      <c r="HKP58" s="425"/>
      <c r="HKQ58" s="140"/>
      <c r="HKR58" s="140"/>
      <c r="HKS58" s="144"/>
      <c r="HKT58" s="141"/>
      <c r="HKU58" s="140"/>
      <c r="HKV58" s="425"/>
      <c r="HKW58" s="425"/>
      <c r="HKX58" s="425"/>
      <c r="HKY58" s="140"/>
      <c r="HKZ58" s="140"/>
      <c r="HLA58" s="144"/>
      <c r="HLB58" s="141"/>
      <c r="HLC58" s="140"/>
      <c r="HLD58" s="425"/>
      <c r="HLE58" s="425"/>
      <c r="HLF58" s="425"/>
      <c r="HLG58" s="140"/>
      <c r="HLH58" s="140"/>
      <c r="HLI58" s="144"/>
      <c r="HLJ58" s="141"/>
      <c r="HLK58" s="140"/>
      <c r="HLL58" s="425"/>
      <c r="HLM58" s="425"/>
      <c r="HLN58" s="425"/>
      <c r="HLO58" s="140"/>
      <c r="HLP58" s="140"/>
      <c r="HLQ58" s="144"/>
      <c r="HLR58" s="141"/>
      <c r="HLS58" s="140"/>
      <c r="HLT58" s="425"/>
      <c r="HLU58" s="425"/>
      <c r="HLV58" s="425"/>
      <c r="HLW58" s="140"/>
      <c r="HLX58" s="140"/>
      <c r="HLY58" s="144"/>
      <c r="HLZ58" s="141"/>
      <c r="HMA58" s="140"/>
      <c r="HMB58" s="425"/>
      <c r="HMC58" s="425"/>
      <c r="HMD58" s="425"/>
      <c r="HME58" s="140"/>
      <c r="HMF58" s="140"/>
      <c r="HMG58" s="144"/>
      <c r="HMH58" s="141"/>
      <c r="HMI58" s="140"/>
      <c r="HMJ58" s="425"/>
      <c r="HMK58" s="425"/>
      <c r="HML58" s="425"/>
      <c r="HMM58" s="140"/>
      <c r="HMN58" s="140"/>
      <c r="HMO58" s="144"/>
      <c r="HMP58" s="141"/>
      <c r="HMQ58" s="140"/>
      <c r="HMR58" s="425"/>
      <c r="HMS58" s="425"/>
      <c r="HMT58" s="425"/>
      <c r="HMU58" s="140"/>
      <c r="HMV58" s="140"/>
      <c r="HMW58" s="144"/>
      <c r="HMX58" s="141"/>
      <c r="HMY58" s="140"/>
      <c r="HMZ58" s="425"/>
      <c r="HNA58" s="425"/>
      <c r="HNB58" s="425"/>
      <c r="HNC58" s="140"/>
      <c r="HND58" s="140"/>
      <c r="HNE58" s="144"/>
      <c r="HNF58" s="141"/>
      <c r="HNG58" s="140"/>
      <c r="HNH58" s="425"/>
      <c r="HNI58" s="425"/>
      <c r="HNJ58" s="425"/>
      <c r="HNK58" s="140"/>
      <c r="HNL58" s="140"/>
      <c r="HNM58" s="144"/>
      <c r="HNN58" s="141"/>
      <c r="HNO58" s="140"/>
      <c r="HNP58" s="425"/>
      <c r="HNQ58" s="425"/>
      <c r="HNR58" s="425"/>
      <c r="HNS58" s="140"/>
      <c r="HNT58" s="140"/>
      <c r="HNU58" s="144"/>
      <c r="HNV58" s="141"/>
      <c r="HNW58" s="140"/>
      <c r="HNX58" s="425"/>
      <c r="HNY58" s="425"/>
      <c r="HNZ58" s="425"/>
      <c r="HOA58" s="140"/>
      <c r="HOB58" s="140"/>
      <c r="HOC58" s="144"/>
      <c r="HOD58" s="141"/>
      <c r="HOE58" s="140"/>
      <c r="HOF58" s="425"/>
      <c r="HOG58" s="425"/>
      <c r="HOH58" s="425"/>
      <c r="HOI58" s="140"/>
      <c r="HOJ58" s="140"/>
      <c r="HOK58" s="144"/>
      <c r="HOL58" s="141"/>
      <c r="HOM58" s="140"/>
      <c r="HON58" s="425"/>
      <c r="HOO58" s="425"/>
      <c r="HOP58" s="425"/>
      <c r="HOQ58" s="140"/>
      <c r="HOR58" s="140"/>
      <c r="HOS58" s="144"/>
      <c r="HOT58" s="141"/>
      <c r="HOU58" s="140"/>
      <c r="HOV58" s="425"/>
      <c r="HOW58" s="425"/>
      <c r="HOX58" s="425"/>
      <c r="HOY58" s="140"/>
      <c r="HOZ58" s="140"/>
      <c r="HPA58" s="144"/>
      <c r="HPB58" s="141"/>
      <c r="HPC58" s="140"/>
      <c r="HPD58" s="425"/>
      <c r="HPE58" s="425"/>
      <c r="HPF58" s="425"/>
      <c r="HPG58" s="140"/>
      <c r="HPH58" s="140"/>
      <c r="HPI58" s="144"/>
      <c r="HPJ58" s="141"/>
      <c r="HPK58" s="140"/>
      <c r="HPL58" s="425"/>
      <c r="HPM58" s="425"/>
      <c r="HPN58" s="425"/>
      <c r="HPO58" s="140"/>
      <c r="HPP58" s="140"/>
      <c r="HPQ58" s="144"/>
      <c r="HPR58" s="141"/>
      <c r="HPS58" s="140"/>
      <c r="HPT58" s="425"/>
      <c r="HPU58" s="425"/>
      <c r="HPV58" s="425"/>
      <c r="HPW58" s="140"/>
      <c r="HPX58" s="140"/>
      <c r="HPY58" s="144"/>
      <c r="HPZ58" s="141"/>
      <c r="HQA58" s="140"/>
      <c r="HQB58" s="425"/>
      <c r="HQC58" s="425"/>
      <c r="HQD58" s="425"/>
      <c r="HQE58" s="140"/>
      <c r="HQF58" s="140"/>
      <c r="HQG58" s="144"/>
      <c r="HQH58" s="141"/>
      <c r="HQI58" s="140"/>
      <c r="HQJ58" s="425"/>
      <c r="HQK58" s="425"/>
      <c r="HQL58" s="425"/>
      <c r="HQM58" s="140"/>
      <c r="HQN58" s="140"/>
      <c r="HQO58" s="144"/>
      <c r="HQP58" s="141"/>
      <c r="HQQ58" s="140"/>
      <c r="HQR58" s="425"/>
      <c r="HQS58" s="425"/>
      <c r="HQT58" s="425"/>
      <c r="HQU58" s="140"/>
      <c r="HQV58" s="140"/>
      <c r="HQW58" s="144"/>
      <c r="HQX58" s="141"/>
      <c r="HQY58" s="140"/>
      <c r="HQZ58" s="425"/>
      <c r="HRA58" s="425"/>
      <c r="HRB58" s="425"/>
      <c r="HRC58" s="140"/>
      <c r="HRD58" s="140"/>
      <c r="HRE58" s="144"/>
      <c r="HRF58" s="141"/>
      <c r="HRG58" s="140"/>
      <c r="HRH58" s="425"/>
      <c r="HRI58" s="425"/>
      <c r="HRJ58" s="425"/>
      <c r="HRK58" s="140"/>
      <c r="HRL58" s="140"/>
      <c r="HRM58" s="144"/>
      <c r="HRN58" s="141"/>
      <c r="HRO58" s="140"/>
      <c r="HRP58" s="425"/>
      <c r="HRQ58" s="425"/>
      <c r="HRR58" s="425"/>
      <c r="HRS58" s="140"/>
      <c r="HRT58" s="140"/>
      <c r="HRU58" s="144"/>
      <c r="HRV58" s="141"/>
      <c r="HRW58" s="140"/>
      <c r="HRX58" s="425"/>
      <c r="HRY58" s="425"/>
      <c r="HRZ58" s="425"/>
      <c r="HSA58" s="140"/>
      <c r="HSB58" s="140"/>
      <c r="HSC58" s="144"/>
      <c r="HSD58" s="141"/>
      <c r="HSE58" s="140"/>
      <c r="HSF58" s="425"/>
      <c r="HSG58" s="425"/>
      <c r="HSH58" s="425"/>
      <c r="HSI58" s="140"/>
      <c r="HSJ58" s="140"/>
      <c r="HSK58" s="144"/>
      <c r="HSL58" s="141"/>
      <c r="HSM58" s="140"/>
      <c r="HSN58" s="425"/>
      <c r="HSO58" s="425"/>
      <c r="HSP58" s="425"/>
      <c r="HSQ58" s="140"/>
      <c r="HSR58" s="140"/>
      <c r="HSS58" s="144"/>
      <c r="HST58" s="141"/>
      <c r="HSU58" s="140"/>
      <c r="HSV58" s="425"/>
      <c r="HSW58" s="425"/>
      <c r="HSX58" s="425"/>
      <c r="HSY58" s="140"/>
      <c r="HSZ58" s="140"/>
      <c r="HTA58" s="144"/>
      <c r="HTB58" s="141"/>
      <c r="HTC58" s="140"/>
      <c r="HTD58" s="425"/>
      <c r="HTE58" s="425"/>
      <c r="HTF58" s="425"/>
      <c r="HTG58" s="140"/>
      <c r="HTH58" s="140"/>
      <c r="HTI58" s="144"/>
      <c r="HTJ58" s="141"/>
      <c r="HTK58" s="140"/>
      <c r="HTL58" s="425"/>
      <c r="HTM58" s="425"/>
      <c r="HTN58" s="425"/>
      <c r="HTO58" s="140"/>
      <c r="HTP58" s="140"/>
      <c r="HTQ58" s="144"/>
      <c r="HTR58" s="141"/>
      <c r="HTS58" s="140"/>
      <c r="HTT58" s="425"/>
      <c r="HTU58" s="425"/>
      <c r="HTV58" s="425"/>
      <c r="HTW58" s="140"/>
      <c r="HTX58" s="140"/>
      <c r="HTY58" s="144"/>
      <c r="HTZ58" s="141"/>
      <c r="HUA58" s="140"/>
      <c r="HUB58" s="425"/>
      <c r="HUC58" s="425"/>
      <c r="HUD58" s="425"/>
      <c r="HUE58" s="140"/>
      <c r="HUF58" s="140"/>
      <c r="HUG58" s="144"/>
      <c r="HUH58" s="141"/>
      <c r="HUI58" s="140"/>
      <c r="HUJ58" s="425"/>
      <c r="HUK58" s="425"/>
      <c r="HUL58" s="425"/>
      <c r="HUM58" s="140"/>
      <c r="HUN58" s="140"/>
      <c r="HUO58" s="144"/>
      <c r="HUP58" s="141"/>
      <c r="HUQ58" s="140"/>
      <c r="HUR58" s="425"/>
      <c r="HUS58" s="425"/>
      <c r="HUT58" s="425"/>
      <c r="HUU58" s="140"/>
      <c r="HUV58" s="140"/>
      <c r="HUW58" s="144"/>
      <c r="HUX58" s="141"/>
      <c r="HUY58" s="140"/>
      <c r="HUZ58" s="425"/>
      <c r="HVA58" s="425"/>
      <c r="HVB58" s="425"/>
      <c r="HVC58" s="140"/>
      <c r="HVD58" s="140"/>
      <c r="HVE58" s="144"/>
      <c r="HVF58" s="141"/>
      <c r="HVG58" s="140"/>
      <c r="HVH58" s="425"/>
      <c r="HVI58" s="425"/>
      <c r="HVJ58" s="425"/>
      <c r="HVK58" s="140"/>
      <c r="HVL58" s="140"/>
      <c r="HVM58" s="144"/>
      <c r="HVN58" s="141"/>
      <c r="HVO58" s="140"/>
      <c r="HVP58" s="425"/>
      <c r="HVQ58" s="425"/>
      <c r="HVR58" s="425"/>
      <c r="HVS58" s="140"/>
      <c r="HVT58" s="140"/>
      <c r="HVU58" s="144"/>
      <c r="HVV58" s="141"/>
      <c r="HVW58" s="140"/>
      <c r="HVX58" s="425"/>
      <c r="HVY58" s="425"/>
      <c r="HVZ58" s="425"/>
      <c r="HWA58" s="140"/>
      <c r="HWB58" s="140"/>
      <c r="HWC58" s="144"/>
      <c r="HWD58" s="141"/>
      <c r="HWE58" s="140"/>
      <c r="HWF58" s="425"/>
      <c r="HWG58" s="425"/>
      <c r="HWH58" s="425"/>
      <c r="HWI58" s="140"/>
      <c r="HWJ58" s="140"/>
      <c r="HWK58" s="144"/>
      <c r="HWL58" s="141"/>
      <c r="HWM58" s="140"/>
      <c r="HWN58" s="425"/>
      <c r="HWO58" s="425"/>
      <c r="HWP58" s="425"/>
      <c r="HWQ58" s="140"/>
      <c r="HWR58" s="140"/>
      <c r="HWS58" s="144"/>
      <c r="HWT58" s="141"/>
      <c r="HWU58" s="140"/>
      <c r="HWV58" s="425"/>
      <c r="HWW58" s="425"/>
      <c r="HWX58" s="425"/>
      <c r="HWY58" s="140"/>
      <c r="HWZ58" s="140"/>
      <c r="HXA58" s="144"/>
      <c r="HXB58" s="141"/>
      <c r="HXC58" s="140"/>
      <c r="HXD58" s="425"/>
      <c r="HXE58" s="425"/>
      <c r="HXF58" s="425"/>
      <c r="HXG58" s="140"/>
      <c r="HXH58" s="140"/>
      <c r="HXI58" s="144"/>
      <c r="HXJ58" s="141"/>
      <c r="HXK58" s="140"/>
      <c r="HXL58" s="425"/>
      <c r="HXM58" s="425"/>
      <c r="HXN58" s="425"/>
      <c r="HXO58" s="140"/>
      <c r="HXP58" s="140"/>
      <c r="HXQ58" s="144"/>
      <c r="HXR58" s="141"/>
      <c r="HXS58" s="140"/>
      <c r="HXT58" s="425"/>
      <c r="HXU58" s="425"/>
      <c r="HXV58" s="425"/>
      <c r="HXW58" s="140"/>
      <c r="HXX58" s="140"/>
      <c r="HXY58" s="144"/>
      <c r="HXZ58" s="141"/>
      <c r="HYA58" s="140"/>
      <c r="HYB58" s="425"/>
      <c r="HYC58" s="425"/>
      <c r="HYD58" s="425"/>
      <c r="HYE58" s="140"/>
      <c r="HYF58" s="140"/>
      <c r="HYG58" s="144"/>
      <c r="HYH58" s="141"/>
      <c r="HYI58" s="140"/>
      <c r="HYJ58" s="425"/>
      <c r="HYK58" s="425"/>
      <c r="HYL58" s="425"/>
      <c r="HYM58" s="140"/>
      <c r="HYN58" s="140"/>
      <c r="HYO58" s="144"/>
      <c r="HYP58" s="141"/>
      <c r="HYQ58" s="140"/>
      <c r="HYR58" s="425"/>
      <c r="HYS58" s="425"/>
      <c r="HYT58" s="425"/>
      <c r="HYU58" s="140"/>
      <c r="HYV58" s="140"/>
      <c r="HYW58" s="144"/>
      <c r="HYX58" s="141"/>
      <c r="HYY58" s="140"/>
      <c r="HYZ58" s="425"/>
      <c r="HZA58" s="425"/>
      <c r="HZB58" s="425"/>
      <c r="HZC58" s="140"/>
      <c r="HZD58" s="140"/>
      <c r="HZE58" s="144"/>
      <c r="HZF58" s="141"/>
      <c r="HZG58" s="140"/>
      <c r="HZH58" s="425"/>
      <c r="HZI58" s="425"/>
      <c r="HZJ58" s="425"/>
      <c r="HZK58" s="140"/>
      <c r="HZL58" s="140"/>
      <c r="HZM58" s="144"/>
      <c r="HZN58" s="141"/>
      <c r="HZO58" s="140"/>
      <c r="HZP58" s="425"/>
      <c r="HZQ58" s="425"/>
      <c r="HZR58" s="425"/>
      <c r="HZS58" s="140"/>
      <c r="HZT58" s="140"/>
      <c r="HZU58" s="144"/>
      <c r="HZV58" s="141"/>
      <c r="HZW58" s="140"/>
      <c r="HZX58" s="425"/>
      <c r="HZY58" s="425"/>
      <c r="HZZ58" s="425"/>
      <c r="IAA58" s="140"/>
      <c r="IAB58" s="140"/>
      <c r="IAC58" s="144"/>
      <c r="IAD58" s="141"/>
      <c r="IAE58" s="140"/>
      <c r="IAF58" s="425"/>
      <c r="IAG58" s="425"/>
      <c r="IAH58" s="425"/>
      <c r="IAI58" s="140"/>
      <c r="IAJ58" s="140"/>
      <c r="IAK58" s="144"/>
      <c r="IAL58" s="141"/>
      <c r="IAM58" s="140"/>
      <c r="IAN58" s="425"/>
      <c r="IAO58" s="425"/>
      <c r="IAP58" s="425"/>
      <c r="IAQ58" s="140"/>
      <c r="IAR58" s="140"/>
      <c r="IAS58" s="144"/>
      <c r="IAT58" s="141"/>
      <c r="IAU58" s="140"/>
      <c r="IAV58" s="425"/>
      <c r="IAW58" s="425"/>
      <c r="IAX58" s="425"/>
      <c r="IAY58" s="140"/>
      <c r="IAZ58" s="140"/>
      <c r="IBA58" s="144"/>
      <c r="IBB58" s="141"/>
      <c r="IBC58" s="140"/>
      <c r="IBD58" s="425"/>
      <c r="IBE58" s="425"/>
      <c r="IBF58" s="425"/>
      <c r="IBG58" s="140"/>
      <c r="IBH58" s="140"/>
      <c r="IBI58" s="144"/>
      <c r="IBJ58" s="141"/>
      <c r="IBK58" s="140"/>
      <c r="IBL58" s="425"/>
      <c r="IBM58" s="425"/>
      <c r="IBN58" s="425"/>
      <c r="IBO58" s="140"/>
      <c r="IBP58" s="140"/>
      <c r="IBQ58" s="144"/>
      <c r="IBR58" s="141"/>
      <c r="IBS58" s="140"/>
      <c r="IBT58" s="425"/>
      <c r="IBU58" s="425"/>
      <c r="IBV58" s="425"/>
      <c r="IBW58" s="140"/>
      <c r="IBX58" s="140"/>
      <c r="IBY58" s="144"/>
      <c r="IBZ58" s="141"/>
      <c r="ICA58" s="140"/>
      <c r="ICB58" s="425"/>
      <c r="ICC58" s="425"/>
      <c r="ICD58" s="425"/>
      <c r="ICE58" s="140"/>
      <c r="ICF58" s="140"/>
      <c r="ICG58" s="144"/>
      <c r="ICH58" s="141"/>
      <c r="ICI58" s="140"/>
      <c r="ICJ58" s="425"/>
      <c r="ICK58" s="425"/>
      <c r="ICL58" s="425"/>
      <c r="ICM58" s="140"/>
      <c r="ICN58" s="140"/>
      <c r="ICO58" s="144"/>
      <c r="ICP58" s="141"/>
      <c r="ICQ58" s="140"/>
      <c r="ICR58" s="425"/>
      <c r="ICS58" s="425"/>
      <c r="ICT58" s="425"/>
      <c r="ICU58" s="140"/>
      <c r="ICV58" s="140"/>
      <c r="ICW58" s="144"/>
      <c r="ICX58" s="141"/>
      <c r="ICY58" s="140"/>
      <c r="ICZ58" s="425"/>
      <c r="IDA58" s="425"/>
      <c r="IDB58" s="425"/>
      <c r="IDC58" s="140"/>
      <c r="IDD58" s="140"/>
      <c r="IDE58" s="144"/>
      <c r="IDF58" s="141"/>
      <c r="IDG58" s="140"/>
      <c r="IDH58" s="425"/>
      <c r="IDI58" s="425"/>
      <c r="IDJ58" s="425"/>
      <c r="IDK58" s="140"/>
      <c r="IDL58" s="140"/>
      <c r="IDM58" s="144"/>
      <c r="IDN58" s="141"/>
      <c r="IDO58" s="140"/>
      <c r="IDP58" s="425"/>
      <c r="IDQ58" s="425"/>
      <c r="IDR58" s="425"/>
      <c r="IDS58" s="140"/>
      <c r="IDT58" s="140"/>
      <c r="IDU58" s="144"/>
      <c r="IDV58" s="141"/>
      <c r="IDW58" s="140"/>
      <c r="IDX58" s="425"/>
      <c r="IDY58" s="425"/>
      <c r="IDZ58" s="425"/>
      <c r="IEA58" s="140"/>
      <c r="IEB58" s="140"/>
      <c r="IEC58" s="144"/>
      <c r="IED58" s="141"/>
      <c r="IEE58" s="140"/>
      <c r="IEF58" s="425"/>
      <c r="IEG58" s="425"/>
      <c r="IEH58" s="425"/>
      <c r="IEI58" s="140"/>
      <c r="IEJ58" s="140"/>
      <c r="IEK58" s="144"/>
      <c r="IEL58" s="141"/>
      <c r="IEM58" s="140"/>
      <c r="IEN58" s="425"/>
      <c r="IEO58" s="425"/>
      <c r="IEP58" s="425"/>
      <c r="IEQ58" s="140"/>
      <c r="IER58" s="140"/>
      <c r="IES58" s="144"/>
      <c r="IET58" s="141"/>
      <c r="IEU58" s="140"/>
      <c r="IEV58" s="425"/>
      <c r="IEW58" s="425"/>
      <c r="IEX58" s="425"/>
      <c r="IEY58" s="140"/>
      <c r="IEZ58" s="140"/>
      <c r="IFA58" s="144"/>
      <c r="IFB58" s="141"/>
      <c r="IFC58" s="140"/>
      <c r="IFD58" s="425"/>
      <c r="IFE58" s="425"/>
      <c r="IFF58" s="425"/>
      <c r="IFG58" s="140"/>
      <c r="IFH58" s="140"/>
      <c r="IFI58" s="144"/>
      <c r="IFJ58" s="141"/>
      <c r="IFK58" s="140"/>
      <c r="IFL58" s="425"/>
      <c r="IFM58" s="425"/>
      <c r="IFN58" s="425"/>
      <c r="IFO58" s="140"/>
      <c r="IFP58" s="140"/>
      <c r="IFQ58" s="144"/>
      <c r="IFR58" s="141"/>
      <c r="IFS58" s="140"/>
      <c r="IFT58" s="425"/>
      <c r="IFU58" s="425"/>
      <c r="IFV58" s="425"/>
      <c r="IFW58" s="140"/>
      <c r="IFX58" s="140"/>
      <c r="IFY58" s="144"/>
      <c r="IFZ58" s="141"/>
      <c r="IGA58" s="140"/>
      <c r="IGB58" s="425"/>
      <c r="IGC58" s="425"/>
      <c r="IGD58" s="425"/>
      <c r="IGE58" s="140"/>
      <c r="IGF58" s="140"/>
      <c r="IGG58" s="144"/>
      <c r="IGH58" s="141"/>
      <c r="IGI58" s="140"/>
      <c r="IGJ58" s="425"/>
      <c r="IGK58" s="425"/>
      <c r="IGL58" s="425"/>
      <c r="IGM58" s="140"/>
      <c r="IGN58" s="140"/>
      <c r="IGO58" s="144"/>
      <c r="IGP58" s="141"/>
      <c r="IGQ58" s="140"/>
      <c r="IGR58" s="425"/>
      <c r="IGS58" s="425"/>
      <c r="IGT58" s="425"/>
      <c r="IGU58" s="140"/>
      <c r="IGV58" s="140"/>
      <c r="IGW58" s="144"/>
      <c r="IGX58" s="141"/>
      <c r="IGY58" s="140"/>
      <c r="IGZ58" s="425"/>
      <c r="IHA58" s="425"/>
      <c r="IHB58" s="425"/>
      <c r="IHC58" s="140"/>
      <c r="IHD58" s="140"/>
      <c r="IHE58" s="144"/>
      <c r="IHF58" s="141"/>
      <c r="IHG58" s="140"/>
      <c r="IHH58" s="425"/>
      <c r="IHI58" s="425"/>
      <c r="IHJ58" s="425"/>
      <c r="IHK58" s="140"/>
      <c r="IHL58" s="140"/>
      <c r="IHM58" s="144"/>
      <c r="IHN58" s="141"/>
      <c r="IHO58" s="140"/>
      <c r="IHP58" s="425"/>
      <c r="IHQ58" s="425"/>
      <c r="IHR58" s="425"/>
      <c r="IHS58" s="140"/>
      <c r="IHT58" s="140"/>
      <c r="IHU58" s="144"/>
      <c r="IHV58" s="141"/>
      <c r="IHW58" s="140"/>
      <c r="IHX58" s="425"/>
      <c r="IHY58" s="425"/>
      <c r="IHZ58" s="425"/>
      <c r="IIA58" s="140"/>
      <c r="IIB58" s="140"/>
      <c r="IIC58" s="144"/>
      <c r="IID58" s="141"/>
      <c r="IIE58" s="140"/>
      <c r="IIF58" s="425"/>
      <c r="IIG58" s="425"/>
      <c r="IIH58" s="425"/>
      <c r="III58" s="140"/>
      <c r="IIJ58" s="140"/>
      <c r="IIK58" s="144"/>
      <c r="IIL58" s="141"/>
      <c r="IIM58" s="140"/>
      <c r="IIN58" s="425"/>
      <c r="IIO58" s="425"/>
      <c r="IIP58" s="425"/>
      <c r="IIQ58" s="140"/>
      <c r="IIR58" s="140"/>
      <c r="IIS58" s="144"/>
      <c r="IIT58" s="141"/>
      <c r="IIU58" s="140"/>
      <c r="IIV58" s="425"/>
      <c r="IIW58" s="425"/>
      <c r="IIX58" s="425"/>
      <c r="IIY58" s="140"/>
      <c r="IIZ58" s="140"/>
      <c r="IJA58" s="144"/>
      <c r="IJB58" s="141"/>
      <c r="IJC58" s="140"/>
      <c r="IJD58" s="425"/>
      <c r="IJE58" s="425"/>
      <c r="IJF58" s="425"/>
      <c r="IJG58" s="140"/>
      <c r="IJH58" s="140"/>
      <c r="IJI58" s="144"/>
      <c r="IJJ58" s="141"/>
      <c r="IJK58" s="140"/>
      <c r="IJL58" s="425"/>
      <c r="IJM58" s="425"/>
      <c r="IJN58" s="425"/>
      <c r="IJO58" s="140"/>
      <c r="IJP58" s="140"/>
      <c r="IJQ58" s="144"/>
      <c r="IJR58" s="141"/>
      <c r="IJS58" s="140"/>
      <c r="IJT58" s="425"/>
      <c r="IJU58" s="425"/>
      <c r="IJV58" s="425"/>
      <c r="IJW58" s="140"/>
      <c r="IJX58" s="140"/>
      <c r="IJY58" s="144"/>
      <c r="IJZ58" s="141"/>
      <c r="IKA58" s="140"/>
      <c r="IKB58" s="425"/>
      <c r="IKC58" s="425"/>
      <c r="IKD58" s="425"/>
      <c r="IKE58" s="140"/>
      <c r="IKF58" s="140"/>
      <c r="IKG58" s="144"/>
      <c r="IKH58" s="141"/>
      <c r="IKI58" s="140"/>
      <c r="IKJ58" s="425"/>
      <c r="IKK58" s="425"/>
      <c r="IKL58" s="425"/>
      <c r="IKM58" s="140"/>
      <c r="IKN58" s="140"/>
      <c r="IKO58" s="144"/>
      <c r="IKP58" s="141"/>
      <c r="IKQ58" s="140"/>
      <c r="IKR58" s="425"/>
      <c r="IKS58" s="425"/>
      <c r="IKT58" s="425"/>
      <c r="IKU58" s="140"/>
      <c r="IKV58" s="140"/>
      <c r="IKW58" s="144"/>
      <c r="IKX58" s="141"/>
      <c r="IKY58" s="140"/>
      <c r="IKZ58" s="425"/>
      <c r="ILA58" s="425"/>
      <c r="ILB58" s="425"/>
      <c r="ILC58" s="140"/>
      <c r="ILD58" s="140"/>
      <c r="ILE58" s="144"/>
      <c r="ILF58" s="141"/>
      <c r="ILG58" s="140"/>
      <c r="ILH58" s="425"/>
      <c r="ILI58" s="425"/>
      <c r="ILJ58" s="425"/>
      <c r="ILK58" s="140"/>
      <c r="ILL58" s="140"/>
      <c r="ILM58" s="144"/>
      <c r="ILN58" s="141"/>
      <c r="ILO58" s="140"/>
      <c r="ILP58" s="425"/>
      <c r="ILQ58" s="425"/>
      <c r="ILR58" s="425"/>
      <c r="ILS58" s="140"/>
      <c r="ILT58" s="140"/>
      <c r="ILU58" s="144"/>
      <c r="ILV58" s="141"/>
      <c r="ILW58" s="140"/>
      <c r="ILX58" s="425"/>
      <c r="ILY58" s="425"/>
      <c r="ILZ58" s="425"/>
      <c r="IMA58" s="140"/>
      <c r="IMB58" s="140"/>
      <c r="IMC58" s="144"/>
      <c r="IMD58" s="141"/>
      <c r="IME58" s="140"/>
      <c r="IMF58" s="425"/>
      <c r="IMG58" s="425"/>
      <c r="IMH58" s="425"/>
      <c r="IMI58" s="140"/>
      <c r="IMJ58" s="140"/>
      <c r="IMK58" s="144"/>
      <c r="IML58" s="141"/>
      <c r="IMM58" s="140"/>
      <c r="IMN58" s="425"/>
      <c r="IMO58" s="425"/>
      <c r="IMP58" s="425"/>
      <c r="IMQ58" s="140"/>
      <c r="IMR58" s="140"/>
      <c r="IMS58" s="144"/>
      <c r="IMT58" s="141"/>
      <c r="IMU58" s="140"/>
      <c r="IMV58" s="425"/>
      <c r="IMW58" s="425"/>
      <c r="IMX58" s="425"/>
      <c r="IMY58" s="140"/>
      <c r="IMZ58" s="140"/>
      <c r="INA58" s="144"/>
      <c r="INB58" s="141"/>
      <c r="INC58" s="140"/>
      <c r="IND58" s="425"/>
      <c r="INE58" s="425"/>
      <c r="INF58" s="425"/>
      <c r="ING58" s="140"/>
      <c r="INH58" s="140"/>
      <c r="INI58" s="144"/>
      <c r="INJ58" s="141"/>
      <c r="INK58" s="140"/>
      <c r="INL58" s="425"/>
      <c r="INM58" s="425"/>
      <c r="INN58" s="425"/>
      <c r="INO58" s="140"/>
      <c r="INP58" s="140"/>
      <c r="INQ58" s="144"/>
      <c r="INR58" s="141"/>
      <c r="INS58" s="140"/>
      <c r="INT58" s="425"/>
      <c r="INU58" s="425"/>
      <c r="INV58" s="425"/>
      <c r="INW58" s="140"/>
      <c r="INX58" s="140"/>
      <c r="INY58" s="144"/>
      <c r="INZ58" s="141"/>
      <c r="IOA58" s="140"/>
      <c r="IOB58" s="425"/>
      <c r="IOC58" s="425"/>
      <c r="IOD58" s="425"/>
      <c r="IOE58" s="140"/>
      <c r="IOF58" s="140"/>
      <c r="IOG58" s="144"/>
      <c r="IOH58" s="141"/>
      <c r="IOI58" s="140"/>
      <c r="IOJ58" s="425"/>
      <c r="IOK58" s="425"/>
      <c r="IOL58" s="425"/>
      <c r="IOM58" s="140"/>
      <c r="ION58" s="140"/>
      <c r="IOO58" s="144"/>
      <c r="IOP58" s="141"/>
      <c r="IOQ58" s="140"/>
      <c r="IOR58" s="425"/>
      <c r="IOS58" s="425"/>
      <c r="IOT58" s="425"/>
      <c r="IOU58" s="140"/>
      <c r="IOV58" s="140"/>
      <c r="IOW58" s="144"/>
      <c r="IOX58" s="141"/>
      <c r="IOY58" s="140"/>
      <c r="IOZ58" s="425"/>
      <c r="IPA58" s="425"/>
      <c r="IPB58" s="425"/>
      <c r="IPC58" s="140"/>
      <c r="IPD58" s="140"/>
      <c r="IPE58" s="144"/>
      <c r="IPF58" s="141"/>
      <c r="IPG58" s="140"/>
      <c r="IPH58" s="425"/>
      <c r="IPI58" s="425"/>
      <c r="IPJ58" s="425"/>
      <c r="IPK58" s="140"/>
      <c r="IPL58" s="140"/>
      <c r="IPM58" s="144"/>
      <c r="IPN58" s="141"/>
      <c r="IPO58" s="140"/>
      <c r="IPP58" s="425"/>
      <c r="IPQ58" s="425"/>
      <c r="IPR58" s="425"/>
      <c r="IPS58" s="140"/>
      <c r="IPT58" s="140"/>
      <c r="IPU58" s="144"/>
      <c r="IPV58" s="141"/>
      <c r="IPW58" s="140"/>
      <c r="IPX58" s="425"/>
      <c r="IPY58" s="425"/>
      <c r="IPZ58" s="425"/>
      <c r="IQA58" s="140"/>
      <c r="IQB58" s="140"/>
      <c r="IQC58" s="144"/>
      <c r="IQD58" s="141"/>
      <c r="IQE58" s="140"/>
      <c r="IQF58" s="425"/>
      <c r="IQG58" s="425"/>
      <c r="IQH58" s="425"/>
      <c r="IQI58" s="140"/>
      <c r="IQJ58" s="140"/>
      <c r="IQK58" s="144"/>
      <c r="IQL58" s="141"/>
      <c r="IQM58" s="140"/>
      <c r="IQN58" s="425"/>
      <c r="IQO58" s="425"/>
      <c r="IQP58" s="425"/>
      <c r="IQQ58" s="140"/>
      <c r="IQR58" s="140"/>
      <c r="IQS58" s="144"/>
      <c r="IQT58" s="141"/>
      <c r="IQU58" s="140"/>
      <c r="IQV58" s="425"/>
      <c r="IQW58" s="425"/>
      <c r="IQX58" s="425"/>
      <c r="IQY58" s="140"/>
      <c r="IQZ58" s="140"/>
      <c r="IRA58" s="144"/>
      <c r="IRB58" s="141"/>
      <c r="IRC58" s="140"/>
      <c r="IRD58" s="425"/>
      <c r="IRE58" s="425"/>
      <c r="IRF58" s="425"/>
      <c r="IRG58" s="140"/>
      <c r="IRH58" s="140"/>
      <c r="IRI58" s="144"/>
      <c r="IRJ58" s="141"/>
      <c r="IRK58" s="140"/>
      <c r="IRL58" s="425"/>
      <c r="IRM58" s="425"/>
      <c r="IRN58" s="425"/>
      <c r="IRO58" s="140"/>
      <c r="IRP58" s="140"/>
      <c r="IRQ58" s="144"/>
      <c r="IRR58" s="141"/>
      <c r="IRS58" s="140"/>
      <c r="IRT58" s="425"/>
      <c r="IRU58" s="425"/>
      <c r="IRV58" s="425"/>
      <c r="IRW58" s="140"/>
      <c r="IRX58" s="140"/>
      <c r="IRY58" s="144"/>
      <c r="IRZ58" s="141"/>
      <c r="ISA58" s="140"/>
      <c r="ISB58" s="425"/>
      <c r="ISC58" s="425"/>
      <c r="ISD58" s="425"/>
      <c r="ISE58" s="140"/>
      <c r="ISF58" s="140"/>
      <c r="ISG58" s="144"/>
      <c r="ISH58" s="141"/>
      <c r="ISI58" s="140"/>
      <c r="ISJ58" s="425"/>
      <c r="ISK58" s="425"/>
      <c r="ISL58" s="425"/>
      <c r="ISM58" s="140"/>
      <c r="ISN58" s="140"/>
      <c r="ISO58" s="144"/>
      <c r="ISP58" s="141"/>
      <c r="ISQ58" s="140"/>
      <c r="ISR58" s="425"/>
      <c r="ISS58" s="425"/>
      <c r="IST58" s="425"/>
      <c r="ISU58" s="140"/>
      <c r="ISV58" s="140"/>
      <c r="ISW58" s="144"/>
      <c r="ISX58" s="141"/>
      <c r="ISY58" s="140"/>
      <c r="ISZ58" s="425"/>
      <c r="ITA58" s="425"/>
      <c r="ITB58" s="425"/>
      <c r="ITC58" s="140"/>
      <c r="ITD58" s="140"/>
      <c r="ITE58" s="144"/>
      <c r="ITF58" s="141"/>
      <c r="ITG58" s="140"/>
      <c r="ITH58" s="425"/>
      <c r="ITI58" s="425"/>
      <c r="ITJ58" s="425"/>
      <c r="ITK58" s="140"/>
      <c r="ITL58" s="140"/>
      <c r="ITM58" s="144"/>
      <c r="ITN58" s="141"/>
      <c r="ITO58" s="140"/>
      <c r="ITP58" s="425"/>
      <c r="ITQ58" s="425"/>
      <c r="ITR58" s="425"/>
      <c r="ITS58" s="140"/>
      <c r="ITT58" s="140"/>
      <c r="ITU58" s="144"/>
      <c r="ITV58" s="141"/>
      <c r="ITW58" s="140"/>
      <c r="ITX58" s="425"/>
      <c r="ITY58" s="425"/>
      <c r="ITZ58" s="425"/>
      <c r="IUA58" s="140"/>
      <c r="IUB58" s="140"/>
      <c r="IUC58" s="144"/>
      <c r="IUD58" s="141"/>
      <c r="IUE58" s="140"/>
      <c r="IUF58" s="425"/>
      <c r="IUG58" s="425"/>
      <c r="IUH58" s="425"/>
      <c r="IUI58" s="140"/>
      <c r="IUJ58" s="140"/>
      <c r="IUK58" s="144"/>
      <c r="IUL58" s="141"/>
      <c r="IUM58" s="140"/>
      <c r="IUN58" s="425"/>
      <c r="IUO58" s="425"/>
      <c r="IUP58" s="425"/>
      <c r="IUQ58" s="140"/>
      <c r="IUR58" s="140"/>
      <c r="IUS58" s="144"/>
      <c r="IUT58" s="141"/>
      <c r="IUU58" s="140"/>
      <c r="IUV58" s="425"/>
      <c r="IUW58" s="425"/>
      <c r="IUX58" s="425"/>
      <c r="IUY58" s="140"/>
      <c r="IUZ58" s="140"/>
      <c r="IVA58" s="144"/>
      <c r="IVB58" s="141"/>
      <c r="IVC58" s="140"/>
      <c r="IVD58" s="425"/>
      <c r="IVE58" s="425"/>
      <c r="IVF58" s="425"/>
      <c r="IVG58" s="140"/>
      <c r="IVH58" s="140"/>
      <c r="IVI58" s="144"/>
      <c r="IVJ58" s="141"/>
      <c r="IVK58" s="140"/>
      <c r="IVL58" s="425"/>
      <c r="IVM58" s="425"/>
      <c r="IVN58" s="425"/>
      <c r="IVO58" s="140"/>
      <c r="IVP58" s="140"/>
      <c r="IVQ58" s="144"/>
      <c r="IVR58" s="141"/>
      <c r="IVS58" s="140"/>
      <c r="IVT58" s="425"/>
      <c r="IVU58" s="425"/>
      <c r="IVV58" s="425"/>
      <c r="IVW58" s="140"/>
      <c r="IVX58" s="140"/>
      <c r="IVY58" s="144"/>
      <c r="IVZ58" s="141"/>
      <c r="IWA58" s="140"/>
      <c r="IWB58" s="425"/>
      <c r="IWC58" s="425"/>
      <c r="IWD58" s="425"/>
      <c r="IWE58" s="140"/>
      <c r="IWF58" s="140"/>
      <c r="IWG58" s="144"/>
      <c r="IWH58" s="141"/>
      <c r="IWI58" s="140"/>
      <c r="IWJ58" s="425"/>
      <c r="IWK58" s="425"/>
      <c r="IWL58" s="425"/>
      <c r="IWM58" s="140"/>
      <c r="IWN58" s="140"/>
      <c r="IWO58" s="144"/>
      <c r="IWP58" s="141"/>
      <c r="IWQ58" s="140"/>
      <c r="IWR58" s="425"/>
      <c r="IWS58" s="425"/>
      <c r="IWT58" s="425"/>
      <c r="IWU58" s="140"/>
      <c r="IWV58" s="140"/>
      <c r="IWW58" s="144"/>
      <c r="IWX58" s="141"/>
      <c r="IWY58" s="140"/>
      <c r="IWZ58" s="425"/>
      <c r="IXA58" s="425"/>
      <c r="IXB58" s="425"/>
      <c r="IXC58" s="140"/>
      <c r="IXD58" s="140"/>
      <c r="IXE58" s="144"/>
      <c r="IXF58" s="141"/>
      <c r="IXG58" s="140"/>
      <c r="IXH58" s="425"/>
      <c r="IXI58" s="425"/>
      <c r="IXJ58" s="425"/>
      <c r="IXK58" s="140"/>
      <c r="IXL58" s="140"/>
      <c r="IXM58" s="144"/>
      <c r="IXN58" s="141"/>
      <c r="IXO58" s="140"/>
      <c r="IXP58" s="425"/>
      <c r="IXQ58" s="425"/>
      <c r="IXR58" s="425"/>
      <c r="IXS58" s="140"/>
      <c r="IXT58" s="140"/>
      <c r="IXU58" s="144"/>
      <c r="IXV58" s="141"/>
      <c r="IXW58" s="140"/>
      <c r="IXX58" s="425"/>
      <c r="IXY58" s="425"/>
      <c r="IXZ58" s="425"/>
      <c r="IYA58" s="140"/>
      <c r="IYB58" s="140"/>
      <c r="IYC58" s="144"/>
      <c r="IYD58" s="141"/>
      <c r="IYE58" s="140"/>
      <c r="IYF58" s="425"/>
      <c r="IYG58" s="425"/>
      <c r="IYH58" s="425"/>
      <c r="IYI58" s="140"/>
      <c r="IYJ58" s="140"/>
      <c r="IYK58" s="144"/>
      <c r="IYL58" s="141"/>
      <c r="IYM58" s="140"/>
      <c r="IYN58" s="425"/>
      <c r="IYO58" s="425"/>
      <c r="IYP58" s="425"/>
      <c r="IYQ58" s="140"/>
      <c r="IYR58" s="140"/>
      <c r="IYS58" s="144"/>
      <c r="IYT58" s="141"/>
      <c r="IYU58" s="140"/>
      <c r="IYV58" s="425"/>
      <c r="IYW58" s="425"/>
      <c r="IYX58" s="425"/>
      <c r="IYY58" s="140"/>
      <c r="IYZ58" s="140"/>
      <c r="IZA58" s="144"/>
      <c r="IZB58" s="141"/>
      <c r="IZC58" s="140"/>
      <c r="IZD58" s="425"/>
      <c r="IZE58" s="425"/>
      <c r="IZF58" s="425"/>
      <c r="IZG58" s="140"/>
      <c r="IZH58" s="140"/>
      <c r="IZI58" s="144"/>
      <c r="IZJ58" s="141"/>
      <c r="IZK58" s="140"/>
      <c r="IZL58" s="425"/>
      <c r="IZM58" s="425"/>
      <c r="IZN58" s="425"/>
      <c r="IZO58" s="140"/>
      <c r="IZP58" s="140"/>
      <c r="IZQ58" s="144"/>
      <c r="IZR58" s="141"/>
      <c r="IZS58" s="140"/>
      <c r="IZT58" s="425"/>
      <c r="IZU58" s="425"/>
      <c r="IZV58" s="425"/>
      <c r="IZW58" s="140"/>
      <c r="IZX58" s="140"/>
      <c r="IZY58" s="144"/>
      <c r="IZZ58" s="141"/>
      <c r="JAA58" s="140"/>
      <c r="JAB58" s="425"/>
      <c r="JAC58" s="425"/>
      <c r="JAD58" s="425"/>
      <c r="JAE58" s="140"/>
      <c r="JAF58" s="140"/>
      <c r="JAG58" s="144"/>
      <c r="JAH58" s="141"/>
      <c r="JAI58" s="140"/>
      <c r="JAJ58" s="425"/>
      <c r="JAK58" s="425"/>
      <c r="JAL58" s="425"/>
      <c r="JAM58" s="140"/>
      <c r="JAN58" s="140"/>
      <c r="JAO58" s="144"/>
      <c r="JAP58" s="141"/>
      <c r="JAQ58" s="140"/>
      <c r="JAR58" s="425"/>
      <c r="JAS58" s="425"/>
      <c r="JAT58" s="425"/>
      <c r="JAU58" s="140"/>
      <c r="JAV58" s="140"/>
      <c r="JAW58" s="144"/>
      <c r="JAX58" s="141"/>
      <c r="JAY58" s="140"/>
      <c r="JAZ58" s="425"/>
      <c r="JBA58" s="425"/>
      <c r="JBB58" s="425"/>
      <c r="JBC58" s="140"/>
      <c r="JBD58" s="140"/>
      <c r="JBE58" s="144"/>
      <c r="JBF58" s="141"/>
      <c r="JBG58" s="140"/>
      <c r="JBH58" s="425"/>
      <c r="JBI58" s="425"/>
      <c r="JBJ58" s="425"/>
      <c r="JBK58" s="140"/>
      <c r="JBL58" s="140"/>
      <c r="JBM58" s="144"/>
      <c r="JBN58" s="141"/>
      <c r="JBO58" s="140"/>
      <c r="JBP58" s="425"/>
      <c r="JBQ58" s="425"/>
      <c r="JBR58" s="425"/>
      <c r="JBS58" s="140"/>
      <c r="JBT58" s="140"/>
      <c r="JBU58" s="144"/>
      <c r="JBV58" s="141"/>
      <c r="JBW58" s="140"/>
      <c r="JBX58" s="425"/>
      <c r="JBY58" s="425"/>
      <c r="JBZ58" s="425"/>
      <c r="JCA58" s="140"/>
      <c r="JCB58" s="140"/>
      <c r="JCC58" s="144"/>
      <c r="JCD58" s="141"/>
      <c r="JCE58" s="140"/>
      <c r="JCF58" s="425"/>
      <c r="JCG58" s="425"/>
      <c r="JCH58" s="425"/>
      <c r="JCI58" s="140"/>
      <c r="JCJ58" s="140"/>
      <c r="JCK58" s="144"/>
      <c r="JCL58" s="141"/>
      <c r="JCM58" s="140"/>
      <c r="JCN58" s="425"/>
      <c r="JCO58" s="425"/>
      <c r="JCP58" s="425"/>
      <c r="JCQ58" s="140"/>
      <c r="JCR58" s="140"/>
      <c r="JCS58" s="144"/>
      <c r="JCT58" s="141"/>
      <c r="JCU58" s="140"/>
      <c r="JCV58" s="425"/>
      <c r="JCW58" s="425"/>
      <c r="JCX58" s="425"/>
      <c r="JCY58" s="140"/>
      <c r="JCZ58" s="140"/>
      <c r="JDA58" s="144"/>
      <c r="JDB58" s="141"/>
      <c r="JDC58" s="140"/>
      <c r="JDD58" s="425"/>
      <c r="JDE58" s="425"/>
      <c r="JDF58" s="425"/>
      <c r="JDG58" s="140"/>
      <c r="JDH58" s="140"/>
      <c r="JDI58" s="144"/>
      <c r="JDJ58" s="141"/>
      <c r="JDK58" s="140"/>
      <c r="JDL58" s="425"/>
      <c r="JDM58" s="425"/>
      <c r="JDN58" s="425"/>
      <c r="JDO58" s="140"/>
      <c r="JDP58" s="140"/>
      <c r="JDQ58" s="144"/>
      <c r="JDR58" s="141"/>
      <c r="JDS58" s="140"/>
      <c r="JDT58" s="425"/>
      <c r="JDU58" s="425"/>
      <c r="JDV58" s="425"/>
      <c r="JDW58" s="140"/>
      <c r="JDX58" s="140"/>
      <c r="JDY58" s="144"/>
      <c r="JDZ58" s="141"/>
      <c r="JEA58" s="140"/>
      <c r="JEB58" s="425"/>
      <c r="JEC58" s="425"/>
      <c r="JED58" s="425"/>
      <c r="JEE58" s="140"/>
      <c r="JEF58" s="140"/>
      <c r="JEG58" s="144"/>
      <c r="JEH58" s="141"/>
      <c r="JEI58" s="140"/>
      <c r="JEJ58" s="425"/>
      <c r="JEK58" s="425"/>
      <c r="JEL58" s="425"/>
      <c r="JEM58" s="140"/>
      <c r="JEN58" s="140"/>
      <c r="JEO58" s="144"/>
      <c r="JEP58" s="141"/>
      <c r="JEQ58" s="140"/>
      <c r="JER58" s="425"/>
      <c r="JES58" s="425"/>
      <c r="JET58" s="425"/>
      <c r="JEU58" s="140"/>
      <c r="JEV58" s="140"/>
      <c r="JEW58" s="144"/>
      <c r="JEX58" s="141"/>
      <c r="JEY58" s="140"/>
      <c r="JEZ58" s="425"/>
      <c r="JFA58" s="425"/>
      <c r="JFB58" s="425"/>
      <c r="JFC58" s="140"/>
      <c r="JFD58" s="140"/>
      <c r="JFE58" s="144"/>
      <c r="JFF58" s="141"/>
      <c r="JFG58" s="140"/>
      <c r="JFH58" s="425"/>
      <c r="JFI58" s="425"/>
      <c r="JFJ58" s="425"/>
      <c r="JFK58" s="140"/>
      <c r="JFL58" s="140"/>
      <c r="JFM58" s="144"/>
      <c r="JFN58" s="141"/>
      <c r="JFO58" s="140"/>
      <c r="JFP58" s="425"/>
      <c r="JFQ58" s="425"/>
      <c r="JFR58" s="425"/>
      <c r="JFS58" s="140"/>
      <c r="JFT58" s="140"/>
      <c r="JFU58" s="144"/>
      <c r="JFV58" s="141"/>
      <c r="JFW58" s="140"/>
      <c r="JFX58" s="425"/>
      <c r="JFY58" s="425"/>
      <c r="JFZ58" s="425"/>
      <c r="JGA58" s="140"/>
      <c r="JGB58" s="140"/>
      <c r="JGC58" s="144"/>
      <c r="JGD58" s="141"/>
      <c r="JGE58" s="140"/>
      <c r="JGF58" s="425"/>
      <c r="JGG58" s="425"/>
      <c r="JGH58" s="425"/>
      <c r="JGI58" s="140"/>
      <c r="JGJ58" s="140"/>
      <c r="JGK58" s="144"/>
      <c r="JGL58" s="141"/>
      <c r="JGM58" s="140"/>
      <c r="JGN58" s="425"/>
      <c r="JGO58" s="425"/>
      <c r="JGP58" s="425"/>
      <c r="JGQ58" s="140"/>
      <c r="JGR58" s="140"/>
      <c r="JGS58" s="144"/>
      <c r="JGT58" s="141"/>
      <c r="JGU58" s="140"/>
      <c r="JGV58" s="425"/>
      <c r="JGW58" s="425"/>
      <c r="JGX58" s="425"/>
      <c r="JGY58" s="140"/>
      <c r="JGZ58" s="140"/>
      <c r="JHA58" s="144"/>
      <c r="JHB58" s="141"/>
      <c r="JHC58" s="140"/>
      <c r="JHD58" s="425"/>
      <c r="JHE58" s="425"/>
      <c r="JHF58" s="425"/>
      <c r="JHG58" s="140"/>
      <c r="JHH58" s="140"/>
      <c r="JHI58" s="144"/>
      <c r="JHJ58" s="141"/>
      <c r="JHK58" s="140"/>
      <c r="JHL58" s="425"/>
      <c r="JHM58" s="425"/>
      <c r="JHN58" s="425"/>
      <c r="JHO58" s="140"/>
      <c r="JHP58" s="140"/>
      <c r="JHQ58" s="144"/>
      <c r="JHR58" s="141"/>
      <c r="JHS58" s="140"/>
      <c r="JHT58" s="425"/>
      <c r="JHU58" s="425"/>
      <c r="JHV58" s="425"/>
      <c r="JHW58" s="140"/>
      <c r="JHX58" s="140"/>
      <c r="JHY58" s="144"/>
      <c r="JHZ58" s="141"/>
      <c r="JIA58" s="140"/>
      <c r="JIB58" s="425"/>
      <c r="JIC58" s="425"/>
      <c r="JID58" s="425"/>
      <c r="JIE58" s="140"/>
      <c r="JIF58" s="140"/>
      <c r="JIG58" s="144"/>
      <c r="JIH58" s="141"/>
      <c r="JII58" s="140"/>
      <c r="JIJ58" s="425"/>
      <c r="JIK58" s="425"/>
      <c r="JIL58" s="425"/>
      <c r="JIM58" s="140"/>
      <c r="JIN58" s="140"/>
      <c r="JIO58" s="144"/>
      <c r="JIP58" s="141"/>
      <c r="JIQ58" s="140"/>
      <c r="JIR58" s="425"/>
      <c r="JIS58" s="425"/>
      <c r="JIT58" s="425"/>
      <c r="JIU58" s="140"/>
      <c r="JIV58" s="140"/>
      <c r="JIW58" s="144"/>
      <c r="JIX58" s="141"/>
      <c r="JIY58" s="140"/>
      <c r="JIZ58" s="425"/>
      <c r="JJA58" s="425"/>
      <c r="JJB58" s="425"/>
      <c r="JJC58" s="140"/>
      <c r="JJD58" s="140"/>
      <c r="JJE58" s="144"/>
      <c r="JJF58" s="141"/>
      <c r="JJG58" s="140"/>
      <c r="JJH58" s="425"/>
      <c r="JJI58" s="425"/>
      <c r="JJJ58" s="425"/>
      <c r="JJK58" s="140"/>
      <c r="JJL58" s="140"/>
      <c r="JJM58" s="144"/>
      <c r="JJN58" s="141"/>
      <c r="JJO58" s="140"/>
      <c r="JJP58" s="425"/>
      <c r="JJQ58" s="425"/>
      <c r="JJR58" s="425"/>
      <c r="JJS58" s="140"/>
      <c r="JJT58" s="140"/>
      <c r="JJU58" s="144"/>
      <c r="JJV58" s="141"/>
      <c r="JJW58" s="140"/>
      <c r="JJX58" s="425"/>
      <c r="JJY58" s="425"/>
      <c r="JJZ58" s="425"/>
      <c r="JKA58" s="140"/>
      <c r="JKB58" s="140"/>
      <c r="JKC58" s="144"/>
      <c r="JKD58" s="141"/>
      <c r="JKE58" s="140"/>
      <c r="JKF58" s="425"/>
      <c r="JKG58" s="425"/>
      <c r="JKH58" s="425"/>
      <c r="JKI58" s="140"/>
      <c r="JKJ58" s="140"/>
      <c r="JKK58" s="144"/>
      <c r="JKL58" s="141"/>
      <c r="JKM58" s="140"/>
      <c r="JKN58" s="425"/>
      <c r="JKO58" s="425"/>
      <c r="JKP58" s="425"/>
      <c r="JKQ58" s="140"/>
      <c r="JKR58" s="140"/>
      <c r="JKS58" s="144"/>
      <c r="JKT58" s="141"/>
      <c r="JKU58" s="140"/>
      <c r="JKV58" s="425"/>
      <c r="JKW58" s="425"/>
      <c r="JKX58" s="425"/>
      <c r="JKY58" s="140"/>
      <c r="JKZ58" s="140"/>
      <c r="JLA58" s="144"/>
      <c r="JLB58" s="141"/>
      <c r="JLC58" s="140"/>
      <c r="JLD58" s="425"/>
      <c r="JLE58" s="425"/>
      <c r="JLF58" s="425"/>
      <c r="JLG58" s="140"/>
      <c r="JLH58" s="140"/>
      <c r="JLI58" s="144"/>
      <c r="JLJ58" s="141"/>
      <c r="JLK58" s="140"/>
      <c r="JLL58" s="425"/>
      <c r="JLM58" s="425"/>
      <c r="JLN58" s="425"/>
      <c r="JLO58" s="140"/>
      <c r="JLP58" s="140"/>
      <c r="JLQ58" s="144"/>
      <c r="JLR58" s="141"/>
      <c r="JLS58" s="140"/>
      <c r="JLT58" s="425"/>
      <c r="JLU58" s="425"/>
      <c r="JLV58" s="425"/>
      <c r="JLW58" s="140"/>
      <c r="JLX58" s="140"/>
      <c r="JLY58" s="144"/>
      <c r="JLZ58" s="141"/>
      <c r="JMA58" s="140"/>
      <c r="JMB58" s="425"/>
      <c r="JMC58" s="425"/>
      <c r="JMD58" s="425"/>
      <c r="JME58" s="140"/>
      <c r="JMF58" s="140"/>
      <c r="JMG58" s="144"/>
      <c r="JMH58" s="141"/>
      <c r="JMI58" s="140"/>
      <c r="JMJ58" s="425"/>
      <c r="JMK58" s="425"/>
      <c r="JML58" s="425"/>
      <c r="JMM58" s="140"/>
      <c r="JMN58" s="140"/>
      <c r="JMO58" s="144"/>
      <c r="JMP58" s="141"/>
      <c r="JMQ58" s="140"/>
      <c r="JMR58" s="425"/>
      <c r="JMS58" s="425"/>
      <c r="JMT58" s="425"/>
      <c r="JMU58" s="140"/>
      <c r="JMV58" s="140"/>
      <c r="JMW58" s="144"/>
      <c r="JMX58" s="141"/>
      <c r="JMY58" s="140"/>
      <c r="JMZ58" s="425"/>
      <c r="JNA58" s="425"/>
      <c r="JNB58" s="425"/>
      <c r="JNC58" s="140"/>
      <c r="JND58" s="140"/>
      <c r="JNE58" s="144"/>
      <c r="JNF58" s="141"/>
      <c r="JNG58" s="140"/>
      <c r="JNH58" s="425"/>
      <c r="JNI58" s="425"/>
      <c r="JNJ58" s="425"/>
      <c r="JNK58" s="140"/>
      <c r="JNL58" s="140"/>
      <c r="JNM58" s="144"/>
      <c r="JNN58" s="141"/>
      <c r="JNO58" s="140"/>
      <c r="JNP58" s="425"/>
      <c r="JNQ58" s="425"/>
      <c r="JNR58" s="425"/>
      <c r="JNS58" s="140"/>
      <c r="JNT58" s="140"/>
      <c r="JNU58" s="144"/>
      <c r="JNV58" s="141"/>
      <c r="JNW58" s="140"/>
      <c r="JNX58" s="425"/>
      <c r="JNY58" s="425"/>
      <c r="JNZ58" s="425"/>
      <c r="JOA58" s="140"/>
      <c r="JOB58" s="140"/>
      <c r="JOC58" s="144"/>
      <c r="JOD58" s="141"/>
      <c r="JOE58" s="140"/>
      <c r="JOF58" s="425"/>
      <c r="JOG58" s="425"/>
      <c r="JOH58" s="425"/>
      <c r="JOI58" s="140"/>
      <c r="JOJ58" s="140"/>
      <c r="JOK58" s="144"/>
      <c r="JOL58" s="141"/>
      <c r="JOM58" s="140"/>
      <c r="JON58" s="425"/>
      <c r="JOO58" s="425"/>
      <c r="JOP58" s="425"/>
      <c r="JOQ58" s="140"/>
      <c r="JOR58" s="140"/>
      <c r="JOS58" s="144"/>
      <c r="JOT58" s="141"/>
      <c r="JOU58" s="140"/>
      <c r="JOV58" s="425"/>
      <c r="JOW58" s="425"/>
      <c r="JOX58" s="425"/>
      <c r="JOY58" s="140"/>
      <c r="JOZ58" s="140"/>
      <c r="JPA58" s="144"/>
      <c r="JPB58" s="141"/>
      <c r="JPC58" s="140"/>
      <c r="JPD58" s="425"/>
      <c r="JPE58" s="425"/>
      <c r="JPF58" s="425"/>
      <c r="JPG58" s="140"/>
      <c r="JPH58" s="140"/>
      <c r="JPI58" s="144"/>
      <c r="JPJ58" s="141"/>
      <c r="JPK58" s="140"/>
      <c r="JPL58" s="425"/>
      <c r="JPM58" s="425"/>
      <c r="JPN58" s="425"/>
      <c r="JPO58" s="140"/>
      <c r="JPP58" s="140"/>
      <c r="JPQ58" s="144"/>
      <c r="JPR58" s="141"/>
      <c r="JPS58" s="140"/>
      <c r="JPT58" s="425"/>
      <c r="JPU58" s="425"/>
      <c r="JPV58" s="425"/>
      <c r="JPW58" s="140"/>
      <c r="JPX58" s="140"/>
      <c r="JPY58" s="144"/>
      <c r="JPZ58" s="141"/>
      <c r="JQA58" s="140"/>
      <c r="JQB58" s="425"/>
      <c r="JQC58" s="425"/>
      <c r="JQD58" s="425"/>
      <c r="JQE58" s="140"/>
      <c r="JQF58" s="140"/>
      <c r="JQG58" s="144"/>
      <c r="JQH58" s="141"/>
      <c r="JQI58" s="140"/>
      <c r="JQJ58" s="425"/>
      <c r="JQK58" s="425"/>
      <c r="JQL58" s="425"/>
      <c r="JQM58" s="140"/>
      <c r="JQN58" s="140"/>
      <c r="JQO58" s="144"/>
      <c r="JQP58" s="141"/>
      <c r="JQQ58" s="140"/>
      <c r="JQR58" s="425"/>
      <c r="JQS58" s="425"/>
      <c r="JQT58" s="425"/>
      <c r="JQU58" s="140"/>
      <c r="JQV58" s="140"/>
      <c r="JQW58" s="144"/>
      <c r="JQX58" s="141"/>
      <c r="JQY58" s="140"/>
      <c r="JQZ58" s="425"/>
      <c r="JRA58" s="425"/>
      <c r="JRB58" s="425"/>
      <c r="JRC58" s="140"/>
      <c r="JRD58" s="140"/>
      <c r="JRE58" s="144"/>
      <c r="JRF58" s="141"/>
      <c r="JRG58" s="140"/>
      <c r="JRH58" s="425"/>
      <c r="JRI58" s="425"/>
      <c r="JRJ58" s="425"/>
      <c r="JRK58" s="140"/>
      <c r="JRL58" s="140"/>
      <c r="JRM58" s="144"/>
      <c r="JRN58" s="141"/>
      <c r="JRO58" s="140"/>
      <c r="JRP58" s="425"/>
      <c r="JRQ58" s="425"/>
      <c r="JRR58" s="425"/>
      <c r="JRS58" s="140"/>
      <c r="JRT58" s="140"/>
      <c r="JRU58" s="144"/>
      <c r="JRV58" s="141"/>
      <c r="JRW58" s="140"/>
      <c r="JRX58" s="425"/>
      <c r="JRY58" s="425"/>
      <c r="JRZ58" s="425"/>
      <c r="JSA58" s="140"/>
      <c r="JSB58" s="140"/>
      <c r="JSC58" s="144"/>
      <c r="JSD58" s="141"/>
      <c r="JSE58" s="140"/>
      <c r="JSF58" s="425"/>
      <c r="JSG58" s="425"/>
      <c r="JSH58" s="425"/>
      <c r="JSI58" s="140"/>
      <c r="JSJ58" s="140"/>
      <c r="JSK58" s="144"/>
      <c r="JSL58" s="141"/>
      <c r="JSM58" s="140"/>
      <c r="JSN58" s="425"/>
      <c r="JSO58" s="425"/>
      <c r="JSP58" s="425"/>
      <c r="JSQ58" s="140"/>
      <c r="JSR58" s="140"/>
      <c r="JSS58" s="144"/>
      <c r="JST58" s="141"/>
      <c r="JSU58" s="140"/>
      <c r="JSV58" s="425"/>
      <c r="JSW58" s="425"/>
      <c r="JSX58" s="425"/>
      <c r="JSY58" s="140"/>
      <c r="JSZ58" s="140"/>
      <c r="JTA58" s="144"/>
      <c r="JTB58" s="141"/>
      <c r="JTC58" s="140"/>
      <c r="JTD58" s="425"/>
      <c r="JTE58" s="425"/>
      <c r="JTF58" s="425"/>
      <c r="JTG58" s="140"/>
      <c r="JTH58" s="140"/>
      <c r="JTI58" s="144"/>
      <c r="JTJ58" s="141"/>
      <c r="JTK58" s="140"/>
      <c r="JTL58" s="425"/>
      <c r="JTM58" s="425"/>
      <c r="JTN58" s="425"/>
      <c r="JTO58" s="140"/>
      <c r="JTP58" s="140"/>
      <c r="JTQ58" s="144"/>
      <c r="JTR58" s="141"/>
      <c r="JTS58" s="140"/>
      <c r="JTT58" s="425"/>
      <c r="JTU58" s="425"/>
      <c r="JTV58" s="425"/>
      <c r="JTW58" s="140"/>
      <c r="JTX58" s="140"/>
      <c r="JTY58" s="144"/>
      <c r="JTZ58" s="141"/>
      <c r="JUA58" s="140"/>
      <c r="JUB58" s="425"/>
      <c r="JUC58" s="425"/>
      <c r="JUD58" s="425"/>
      <c r="JUE58" s="140"/>
      <c r="JUF58" s="140"/>
      <c r="JUG58" s="144"/>
      <c r="JUH58" s="141"/>
      <c r="JUI58" s="140"/>
      <c r="JUJ58" s="425"/>
      <c r="JUK58" s="425"/>
      <c r="JUL58" s="425"/>
      <c r="JUM58" s="140"/>
      <c r="JUN58" s="140"/>
      <c r="JUO58" s="144"/>
      <c r="JUP58" s="141"/>
      <c r="JUQ58" s="140"/>
      <c r="JUR58" s="425"/>
      <c r="JUS58" s="425"/>
      <c r="JUT58" s="425"/>
      <c r="JUU58" s="140"/>
      <c r="JUV58" s="140"/>
      <c r="JUW58" s="144"/>
      <c r="JUX58" s="141"/>
      <c r="JUY58" s="140"/>
      <c r="JUZ58" s="425"/>
      <c r="JVA58" s="425"/>
      <c r="JVB58" s="425"/>
      <c r="JVC58" s="140"/>
      <c r="JVD58" s="140"/>
      <c r="JVE58" s="144"/>
      <c r="JVF58" s="141"/>
      <c r="JVG58" s="140"/>
      <c r="JVH58" s="425"/>
      <c r="JVI58" s="425"/>
      <c r="JVJ58" s="425"/>
      <c r="JVK58" s="140"/>
      <c r="JVL58" s="140"/>
      <c r="JVM58" s="144"/>
      <c r="JVN58" s="141"/>
      <c r="JVO58" s="140"/>
      <c r="JVP58" s="425"/>
      <c r="JVQ58" s="425"/>
      <c r="JVR58" s="425"/>
      <c r="JVS58" s="140"/>
      <c r="JVT58" s="140"/>
      <c r="JVU58" s="144"/>
      <c r="JVV58" s="141"/>
      <c r="JVW58" s="140"/>
      <c r="JVX58" s="425"/>
      <c r="JVY58" s="425"/>
      <c r="JVZ58" s="425"/>
      <c r="JWA58" s="140"/>
      <c r="JWB58" s="140"/>
      <c r="JWC58" s="144"/>
      <c r="JWD58" s="141"/>
      <c r="JWE58" s="140"/>
      <c r="JWF58" s="425"/>
      <c r="JWG58" s="425"/>
      <c r="JWH58" s="425"/>
      <c r="JWI58" s="140"/>
      <c r="JWJ58" s="140"/>
      <c r="JWK58" s="144"/>
      <c r="JWL58" s="141"/>
      <c r="JWM58" s="140"/>
      <c r="JWN58" s="425"/>
      <c r="JWO58" s="425"/>
      <c r="JWP58" s="425"/>
      <c r="JWQ58" s="140"/>
      <c r="JWR58" s="140"/>
      <c r="JWS58" s="144"/>
      <c r="JWT58" s="141"/>
      <c r="JWU58" s="140"/>
      <c r="JWV58" s="425"/>
      <c r="JWW58" s="425"/>
      <c r="JWX58" s="425"/>
      <c r="JWY58" s="140"/>
      <c r="JWZ58" s="140"/>
      <c r="JXA58" s="144"/>
      <c r="JXB58" s="141"/>
      <c r="JXC58" s="140"/>
      <c r="JXD58" s="425"/>
      <c r="JXE58" s="425"/>
      <c r="JXF58" s="425"/>
      <c r="JXG58" s="140"/>
      <c r="JXH58" s="140"/>
      <c r="JXI58" s="144"/>
      <c r="JXJ58" s="141"/>
      <c r="JXK58" s="140"/>
      <c r="JXL58" s="425"/>
      <c r="JXM58" s="425"/>
      <c r="JXN58" s="425"/>
      <c r="JXO58" s="140"/>
      <c r="JXP58" s="140"/>
      <c r="JXQ58" s="144"/>
      <c r="JXR58" s="141"/>
      <c r="JXS58" s="140"/>
      <c r="JXT58" s="425"/>
      <c r="JXU58" s="425"/>
      <c r="JXV58" s="425"/>
      <c r="JXW58" s="140"/>
      <c r="JXX58" s="140"/>
      <c r="JXY58" s="144"/>
      <c r="JXZ58" s="141"/>
      <c r="JYA58" s="140"/>
      <c r="JYB58" s="425"/>
      <c r="JYC58" s="425"/>
      <c r="JYD58" s="425"/>
      <c r="JYE58" s="140"/>
      <c r="JYF58" s="140"/>
      <c r="JYG58" s="144"/>
      <c r="JYH58" s="141"/>
      <c r="JYI58" s="140"/>
      <c r="JYJ58" s="425"/>
      <c r="JYK58" s="425"/>
      <c r="JYL58" s="425"/>
      <c r="JYM58" s="140"/>
      <c r="JYN58" s="140"/>
      <c r="JYO58" s="144"/>
      <c r="JYP58" s="141"/>
      <c r="JYQ58" s="140"/>
      <c r="JYR58" s="425"/>
      <c r="JYS58" s="425"/>
      <c r="JYT58" s="425"/>
      <c r="JYU58" s="140"/>
      <c r="JYV58" s="140"/>
      <c r="JYW58" s="144"/>
      <c r="JYX58" s="141"/>
      <c r="JYY58" s="140"/>
      <c r="JYZ58" s="425"/>
      <c r="JZA58" s="425"/>
      <c r="JZB58" s="425"/>
      <c r="JZC58" s="140"/>
      <c r="JZD58" s="140"/>
      <c r="JZE58" s="144"/>
      <c r="JZF58" s="141"/>
      <c r="JZG58" s="140"/>
      <c r="JZH58" s="425"/>
      <c r="JZI58" s="425"/>
      <c r="JZJ58" s="425"/>
      <c r="JZK58" s="140"/>
      <c r="JZL58" s="140"/>
      <c r="JZM58" s="144"/>
      <c r="JZN58" s="141"/>
      <c r="JZO58" s="140"/>
      <c r="JZP58" s="425"/>
      <c r="JZQ58" s="425"/>
      <c r="JZR58" s="425"/>
      <c r="JZS58" s="140"/>
      <c r="JZT58" s="140"/>
      <c r="JZU58" s="144"/>
      <c r="JZV58" s="141"/>
      <c r="JZW58" s="140"/>
      <c r="JZX58" s="425"/>
      <c r="JZY58" s="425"/>
      <c r="JZZ58" s="425"/>
      <c r="KAA58" s="140"/>
      <c r="KAB58" s="140"/>
      <c r="KAC58" s="144"/>
      <c r="KAD58" s="141"/>
      <c r="KAE58" s="140"/>
      <c r="KAF58" s="425"/>
      <c r="KAG58" s="425"/>
      <c r="KAH58" s="425"/>
      <c r="KAI58" s="140"/>
      <c r="KAJ58" s="140"/>
      <c r="KAK58" s="144"/>
      <c r="KAL58" s="141"/>
      <c r="KAM58" s="140"/>
      <c r="KAN58" s="425"/>
      <c r="KAO58" s="425"/>
      <c r="KAP58" s="425"/>
      <c r="KAQ58" s="140"/>
      <c r="KAR58" s="140"/>
      <c r="KAS58" s="144"/>
      <c r="KAT58" s="141"/>
      <c r="KAU58" s="140"/>
      <c r="KAV58" s="425"/>
      <c r="KAW58" s="425"/>
      <c r="KAX58" s="425"/>
      <c r="KAY58" s="140"/>
      <c r="KAZ58" s="140"/>
      <c r="KBA58" s="144"/>
      <c r="KBB58" s="141"/>
      <c r="KBC58" s="140"/>
      <c r="KBD58" s="425"/>
      <c r="KBE58" s="425"/>
      <c r="KBF58" s="425"/>
      <c r="KBG58" s="140"/>
      <c r="KBH58" s="140"/>
      <c r="KBI58" s="144"/>
      <c r="KBJ58" s="141"/>
      <c r="KBK58" s="140"/>
      <c r="KBL58" s="425"/>
      <c r="KBM58" s="425"/>
      <c r="KBN58" s="425"/>
      <c r="KBO58" s="140"/>
      <c r="KBP58" s="140"/>
      <c r="KBQ58" s="144"/>
      <c r="KBR58" s="141"/>
      <c r="KBS58" s="140"/>
      <c r="KBT58" s="425"/>
      <c r="KBU58" s="425"/>
      <c r="KBV58" s="425"/>
      <c r="KBW58" s="140"/>
      <c r="KBX58" s="140"/>
      <c r="KBY58" s="144"/>
      <c r="KBZ58" s="141"/>
      <c r="KCA58" s="140"/>
      <c r="KCB58" s="425"/>
      <c r="KCC58" s="425"/>
      <c r="KCD58" s="425"/>
      <c r="KCE58" s="140"/>
      <c r="KCF58" s="140"/>
      <c r="KCG58" s="144"/>
      <c r="KCH58" s="141"/>
      <c r="KCI58" s="140"/>
      <c r="KCJ58" s="425"/>
      <c r="KCK58" s="425"/>
      <c r="KCL58" s="425"/>
      <c r="KCM58" s="140"/>
      <c r="KCN58" s="140"/>
      <c r="KCO58" s="144"/>
      <c r="KCP58" s="141"/>
      <c r="KCQ58" s="140"/>
      <c r="KCR58" s="425"/>
      <c r="KCS58" s="425"/>
      <c r="KCT58" s="425"/>
      <c r="KCU58" s="140"/>
      <c r="KCV58" s="140"/>
      <c r="KCW58" s="144"/>
      <c r="KCX58" s="141"/>
      <c r="KCY58" s="140"/>
      <c r="KCZ58" s="425"/>
      <c r="KDA58" s="425"/>
      <c r="KDB58" s="425"/>
      <c r="KDC58" s="140"/>
      <c r="KDD58" s="140"/>
      <c r="KDE58" s="144"/>
      <c r="KDF58" s="141"/>
      <c r="KDG58" s="140"/>
      <c r="KDH58" s="425"/>
      <c r="KDI58" s="425"/>
      <c r="KDJ58" s="425"/>
      <c r="KDK58" s="140"/>
      <c r="KDL58" s="140"/>
      <c r="KDM58" s="144"/>
      <c r="KDN58" s="141"/>
      <c r="KDO58" s="140"/>
      <c r="KDP58" s="425"/>
      <c r="KDQ58" s="425"/>
      <c r="KDR58" s="425"/>
      <c r="KDS58" s="140"/>
      <c r="KDT58" s="140"/>
      <c r="KDU58" s="144"/>
      <c r="KDV58" s="141"/>
      <c r="KDW58" s="140"/>
      <c r="KDX58" s="425"/>
      <c r="KDY58" s="425"/>
      <c r="KDZ58" s="425"/>
      <c r="KEA58" s="140"/>
      <c r="KEB58" s="140"/>
      <c r="KEC58" s="144"/>
      <c r="KED58" s="141"/>
      <c r="KEE58" s="140"/>
      <c r="KEF58" s="425"/>
      <c r="KEG58" s="425"/>
      <c r="KEH58" s="425"/>
      <c r="KEI58" s="140"/>
      <c r="KEJ58" s="140"/>
      <c r="KEK58" s="144"/>
      <c r="KEL58" s="141"/>
      <c r="KEM58" s="140"/>
      <c r="KEN58" s="425"/>
      <c r="KEO58" s="425"/>
      <c r="KEP58" s="425"/>
      <c r="KEQ58" s="140"/>
      <c r="KER58" s="140"/>
      <c r="KES58" s="144"/>
      <c r="KET58" s="141"/>
      <c r="KEU58" s="140"/>
      <c r="KEV58" s="425"/>
      <c r="KEW58" s="425"/>
      <c r="KEX58" s="425"/>
      <c r="KEY58" s="140"/>
      <c r="KEZ58" s="140"/>
      <c r="KFA58" s="144"/>
      <c r="KFB58" s="141"/>
      <c r="KFC58" s="140"/>
      <c r="KFD58" s="425"/>
      <c r="KFE58" s="425"/>
      <c r="KFF58" s="425"/>
      <c r="KFG58" s="140"/>
      <c r="KFH58" s="140"/>
      <c r="KFI58" s="144"/>
      <c r="KFJ58" s="141"/>
      <c r="KFK58" s="140"/>
      <c r="KFL58" s="425"/>
      <c r="KFM58" s="425"/>
      <c r="KFN58" s="425"/>
      <c r="KFO58" s="140"/>
      <c r="KFP58" s="140"/>
      <c r="KFQ58" s="144"/>
      <c r="KFR58" s="141"/>
      <c r="KFS58" s="140"/>
      <c r="KFT58" s="425"/>
      <c r="KFU58" s="425"/>
      <c r="KFV58" s="425"/>
      <c r="KFW58" s="140"/>
      <c r="KFX58" s="140"/>
      <c r="KFY58" s="144"/>
      <c r="KFZ58" s="141"/>
      <c r="KGA58" s="140"/>
      <c r="KGB58" s="425"/>
      <c r="KGC58" s="425"/>
      <c r="KGD58" s="425"/>
      <c r="KGE58" s="140"/>
      <c r="KGF58" s="140"/>
      <c r="KGG58" s="144"/>
      <c r="KGH58" s="141"/>
      <c r="KGI58" s="140"/>
      <c r="KGJ58" s="425"/>
      <c r="KGK58" s="425"/>
      <c r="KGL58" s="425"/>
      <c r="KGM58" s="140"/>
      <c r="KGN58" s="140"/>
      <c r="KGO58" s="144"/>
      <c r="KGP58" s="141"/>
      <c r="KGQ58" s="140"/>
      <c r="KGR58" s="425"/>
      <c r="KGS58" s="425"/>
      <c r="KGT58" s="425"/>
      <c r="KGU58" s="140"/>
      <c r="KGV58" s="140"/>
      <c r="KGW58" s="144"/>
      <c r="KGX58" s="141"/>
      <c r="KGY58" s="140"/>
      <c r="KGZ58" s="425"/>
      <c r="KHA58" s="425"/>
      <c r="KHB58" s="425"/>
      <c r="KHC58" s="140"/>
      <c r="KHD58" s="140"/>
      <c r="KHE58" s="144"/>
      <c r="KHF58" s="141"/>
      <c r="KHG58" s="140"/>
      <c r="KHH58" s="425"/>
      <c r="KHI58" s="425"/>
      <c r="KHJ58" s="425"/>
      <c r="KHK58" s="140"/>
      <c r="KHL58" s="140"/>
      <c r="KHM58" s="144"/>
      <c r="KHN58" s="141"/>
      <c r="KHO58" s="140"/>
      <c r="KHP58" s="425"/>
      <c r="KHQ58" s="425"/>
      <c r="KHR58" s="425"/>
      <c r="KHS58" s="140"/>
      <c r="KHT58" s="140"/>
      <c r="KHU58" s="144"/>
      <c r="KHV58" s="141"/>
      <c r="KHW58" s="140"/>
      <c r="KHX58" s="425"/>
      <c r="KHY58" s="425"/>
      <c r="KHZ58" s="425"/>
      <c r="KIA58" s="140"/>
      <c r="KIB58" s="140"/>
      <c r="KIC58" s="144"/>
      <c r="KID58" s="141"/>
      <c r="KIE58" s="140"/>
      <c r="KIF58" s="425"/>
      <c r="KIG58" s="425"/>
      <c r="KIH58" s="425"/>
      <c r="KII58" s="140"/>
      <c r="KIJ58" s="140"/>
      <c r="KIK58" s="144"/>
      <c r="KIL58" s="141"/>
      <c r="KIM58" s="140"/>
      <c r="KIN58" s="425"/>
      <c r="KIO58" s="425"/>
      <c r="KIP58" s="425"/>
      <c r="KIQ58" s="140"/>
      <c r="KIR58" s="140"/>
      <c r="KIS58" s="144"/>
      <c r="KIT58" s="141"/>
      <c r="KIU58" s="140"/>
      <c r="KIV58" s="425"/>
      <c r="KIW58" s="425"/>
      <c r="KIX58" s="425"/>
      <c r="KIY58" s="140"/>
      <c r="KIZ58" s="140"/>
      <c r="KJA58" s="144"/>
      <c r="KJB58" s="141"/>
      <c r="KJC58" s="140"/>
      <c r="KJD58" s="425"/>
      <c r="KJE58" s="425"/>
      <c r="KJF58" s="425"/>
      <c r="KJG58" s="140"/>
      <c r="KJH58" s="140"/>
      <c r="KJI58" s="144"/>
      <c r="KJJ58" s="141"/>
      <c r="KJK58" s="140"/>
      <c r="KJL58" s="425"/>
      <c r="KJM58" s="425"/>
      <c r="KJN58" s="425"/>
      <c r="KJO58" s="140"/>
      <c r="KJP58" s="140"/>
      <c r="KJQ58" s="144"/>
      <c r="KJR58" s="141"/>
      <c r="KJS58" s="140"/>
      <c r="KJT58" s="425"/>
      <c r="KJU58" s="425"/>
      <c r="KJV58" s="425"/>
      <c r="KJW58" s="140"/>
      <c r="KJX58" s="140"/>
      <c r="KJY58" s="144"/>
      <c r="KJZ58" s="141"/>
      <c r="KKA58" s="140"/>
      <c r="KKB58" s="425"/>
      <c r="KKC58" s="425"/>
      <c r="KKD58" s="425"/>
      <c r="KKE58" s="140"/>
      <c r="KKF58" s="140"/>
      <c r="KKG58" s="144"/>
      <c r="KKH58" s="141"/>
      <c r="KKI58" s="140"/>
      <c r="KKJ58" s="425"/>
      <c r="KKK58" s="425"/>
      <c r="KKL58" s="425"/>
      <c r="KKM58" s="140"/>
      <c r="KKN58" s="140"/>
      <c r="KKO58" s="144"/>
      <c r="KKP58" s="141"/>
      <c r="KKQ58" s="140"/>
      <c r="KKR58" s="425"/>
      <c r="KKS58" s="425"/>
      <c r="KKT58" s="425"/>
      <c r="KKU58" s="140"/>
      <c r="KKV58" s="140"/>
      <c r="KKW58" s="144"/>
      <c r="KKX58" s="141"/>
      <c r="KKY58" s="140"/>
      <c r="KKZ58" s="425"/>
      <c r="KLA58" s="425"/>
      <c r="KLB58" s="425"/>
      <c r="KLC58" s="140"/>
      <c r="KLD58" s="140"/>
      <c r="KLE58" s="144"/>
      <c r="KLF58" s="141"/>
      <c r="KLG58" s="140"/>
      <c r="KLH58" s="425"/>
      <c r="KLI58" s="425"/>
      <c r="KLJ58" s="425"/>
      <c r="KLK58" s="140"/>
      <c r="KLL58" s="140"/>
      <c r="KLM58" s="144"/>
      <c r="KLN58" s="141"/>
      <c r="KLO58" s="140"/>
      <c r="KLP58" s="425"/>
      <c r="KLQ58" s="425"/>
      <c r="KLR58" s="425"/>
      <c r="KLS58" s="140"/>
      <c r="KLT58" s="140"/>
      <c r="KLU58" s="144"/>
      <c r="KLV58" s="141"/>
      <c r="KLW58" s="140"/>
      <c r="KLX58" s="425"/>
      <c r="KLY58" s="425"/>
      <c r="KLZ58" s="425"/>
      <c r="KMA58" s="140"/>
      <c r="KMB58" s="140"/>
      <c r="KMC58" s="144"/>
      <c r="KMD58" s="141"/>
      <c r="KME58" s="140"/>
      <c r="KMF58" s="425"/>
      <c r="KMG58" s="425"/>
      <c r="KMH58" s="425"/>
      <c r="KMI58" s="140"/>
      <c r="KMJ58" s="140"/>
      <c r="KMK58" s="144"/>
      <c r="KML58" s="141"/>
      <c r="KMM58" s="140"/>
      <c r="KMN58" s="425"/>
      <c r="KMO58" s="425"/>
      <c r="KMP58" s="425"/>
      <c r="KMQ58" s="140"/>
      <c r="KMR58" s="140"/>
      <c r="KMS58" s="144"/>
      <c r="KMT58" s="141"/>
      <c r="KMU58" s="140"/>
      <c r="KMV58" s="425"/>
      <c r="KMW58" s="425"/>
      <c r="KMX58" s="425"/>
      <c r="KMY58" s="140"/>
      <c r="KMZ58" s="140"/>
      <c r="KNA58" s="144"/>
      <c r="KNB58" s="141"/>
      <c r="KNC58" s="140"/>
      <c r="KND58" s="425"/>
      <c r="KNE58" s="425"/>
      <c r="KNF58" s="425"/>
      <c r="KNG58" s="140"/>
      <c r="KNH58" s="140"/>
      <c r="KNI58" s="144"/>
      <c r="KNJ58" s="141"/>
      <c r="KNK58" s="140"/>
      <c r="KNL58" s="425"/>
      <c r="KNM58" s="425"/>
      <c r="KNN58" s="425"/>
      <c r="KNO58" s="140"/>
      <c r="KNP58" s="140"/>
      <c r="KNQ58" s="144"/>
      <c r="KNR58" s="141"/>
      <c r="KNS58" s="140"/>
      <c r="KNT58" s="425"/>
      <c r="KNU58" s="425"/>
      <c r="KNV58" s="425"/>
      <c r="KNW58" s="140"/>
      <c r="KNX58" s="140"/>
      <c r="KNY58" s="144"/>
      <c r="KNZ58" s="141"/>
      <c r="KOA58" s="140"/>
      <c r="KOB58" s="425"/>
      <c r="KOC58" s="425"/>
      <c r="KOD58" s="425"/>
      <c r="KOE58" s="140"/>
      <c r="KOF58" s="140"/>
      <c r="KOG58" s="144"/>
      <c r="KOH58" s="141"/>
      <c r="KOI58" s="140"/>
      <c r="KOJ58" s="425"/>
      <c r="KOK58" s="425"/>
      <c r="KOL58" s="425"/>
      <c r="KOM58" s="140"/>
      <c r="KON58" s="140"/>
      <c r="KOO58" s="144"/>
      <c r="KOP58" s="141"/>
      <c r="KOQ58" s="140"/>
      <c r="KOR58" s="425"/>
      <c r="KOS58" s="425"/>
      <c r="KOT58" s="425"/>
      <c r="KOU58" s="140"/>
      <c r="KOV58" s="140"/>
      <c r="KOW58" s="144"/>
      <c r="KOX58" s="141"/>
      <c r="KOY58" s="140"/>
      <c r="KOZ58" s="425"/>
      <c r="KPA58" s="425"/>
      <c r="KPB58" s="425"/>
      <c r="KPC58" s="140"/>
      <c r="KPD58" s="140"/>
      <c r="KPE58" s="144"/>
      <c r="KPF58" s="141"/>
      <c r="KPG58" s="140"/>
      <c r="KPH58" s="425"/>
      <c r="KPI58" s="425"/>
      <c r="KPJ58" s="425"/>
      <c r="KPK58" s="140"/>
      <c r="KPL58" s="140"/>
      <c r="KPM58" s="144"/>
      <c r="KPN58" s="141"/>
      <c r="KPO58" s="140"/>
      <c r="KPP58" s="425"/>
      <c r="KPQ58" s="425"/>
      <c r="KPR58" s="425"/>
      <c r="KPS58" s="140"/>
      <c r="KPT58" s="140"/>
      <c r="KPU58" s="144"/>
      <c r="KPV58" s="141"/>
      <c r="KPW58" s="140"/>
      <c r="KPX58" s="425"/>
      <c r="KPY58" s="425"/>
      <c r="KPZ58" s="425"/>
      <c r="KQA58" s="140"/>
      <c r="KQB58" s="140"/>
      <c r="KQC58" s="144"/>
      <c r="KQD58" s="141"/>
      <c r="KQE58" s="140"/>
      <c r="KQF58" s="425"/>
      <c r="KQG58" s="425"/>
      <c r="KQH58" s="425"/>
      <c r="KQI58" s="140"/>
      <c r="KQJ58" s="140"/>
      <c r="KQK58" s="144"/>
      <c r="KQL58" s="141"/>
      <c r="KQM58" s="140"/>
      <c r="KQN58" s="425"/>
      <c r="KQO58" s="425"/>
      <c r="KQP58" s="425"/>
      <c r="KQQ58" s="140"/>
      <c r="KQR58" s="140"/>
      <c r="KQS58" s="144"/>
      <c r="KQT58" s="141"/>
      <c r="KQU58" s="140"/>
      <c r="KQV58" s="425"/>
      <c r="KQW58" s="425"/>
      <c r="KQX58" s="425"/>
      <c r="KQY58" s="140"/>
      <c r="KQZ58" s="140"/>
      <c r="KRA58" s="144"/>
      <c r="KRB58" s="141"/>
      <c r="KRC58" s="140"/>
      <c r="KRD58" s="425"/>
      <c r="KRE58" s="425"/>
      <c r="KRF58" s="425"/>
      <c r="KRG58" s="140"/>
      <c r="KRH58" s="140"/>
      <c r="KRI58" s="144"/>
      <c r="KRJ58" s="141"/>
      <c r="KRK58" s="140"/>
      <c r="KRL58" s="425"/>
      <c r="KRM58" s="425"/>
      <c r="KRN58" s="425"/>
      <c r="KRO58" s="140"/>
      <c r="KRP58" s="140"/>
      <c r="KRQ58" s="144"/>
      <c r="KRR58" s="141"/>
      <c r="KRS58" s="140"/>
      <c r="KRT58" s="425"/>
      <c r="KRU58" s="425"/>
      <c r="KRV58" s="425"/>
      <c r="KRW58" s="140"/>
      <c r="KRX58" s="140"/>
      <c r="KRY58" s="144"/>
      <c r="KRZ58" s="141"/>
      <c r="KSA58" s="140"/>
      <c r="KSB58" s="425"/>
      <c r="KSC58" s="425"/>
      <c r="KSD58" s="425"/>
      <c r="KSE58" s="140"/>
      <c r="KSF58" s="140"/>
      <c r="KSG58" s="144"/>
      <c r="KSH58" s="141"/>
      <c r="KSI58" s="140"/>
      <c r="KSJ58" s="425"/>
      <c r="KSK58" s="425"/>
      <c r="KSL58" s="425"/>
      <c r="KSM58" s="140"/>
      <c r="KSN58" s="140"/>
      <c r="KSO58" s="144"/>
      <c r="KSP58" s="141"/>
      <c r="KSQ58" s="140"/>
      <c r="KSR58" s="425"/>
      <c r="KSS58" s="425"/>
      <c r="KST58" s="425"/>
      <c r="KSU58" s="140"/>
      <c r="KSV58" s="140"/>
      <c r="KSW58" s="144"/>
      <c r="KSX58" s="141"/>
      <c r="KSY58" s="140"/>
      <c r="KSZ58" s="425"/>
      <c r="KTA58" s="425"/>
      <c r="KTB58" s="425"/>
      <c r="KTC58" s="140"/>
      <c r="KTD58" s="140"/>
      <c r="KTE58" s="144"/>
      <c r="KTF58" s="141"/>
      <c r="KTG58" s="140"/>
      <c r="KTH58" s="425"/>
      <c r="KTI58" s="425"/>
      <c r="KTJ58" s="425"/>
      <c r="KTK58" s="140"/>
      <c r="KTL58" s="140"/>
      <c r="KTM58" s="144"/>
      <c r="KTN58" s="141"/>
      <c r="KTO58" s="140"/>
      <c r="KTP58" s="425"/>
      <c r="KTQ58" s="425"/>
      <c r="KTR58" s="425"/>
      <c r="KTS58" s="140"/>
      <c r="KTT58" s="140"/>
      <c r="KTU58" s="144"/>
      <c r="KTV58" s="141"/>
      <c r="KTW58" s="140"/>
      <c r="KTX58" s="425"/>
      <c r="KTY58" s="425"/>
      <c r="KTZ58" s="425"/>
      <c r="KUA58" s="140"/>
      <c r="KUB58" s="140"/>
      <c r="KUC58" s="144"/>
      <c r="KUD58" s="141"/>
      <c r="KUE58" s="140"/>
      <c r="KUF58" s="425"/>
      <c r="KUG58" s="425"/>
      <c r="KUH58" s="425"/>
      <c r="KUI58" s="140"/>
      <c r="KUJ58" s="140"/>
      <c r="KUK58" s="144"/>
      <c r="KUL58" s="141"/>
      <c r="KUM58" s="140"/>
      <c r="KUN58" s="425"/>
      <c r="KUO58" s="425"/>
      <c r="KUP58" s="425"/>
      <c r="KUQ58" s="140"/>
      <c r="KUR58" s="140"/>
      <c r="KUS58" s="144"/>
      <c r="KUT58" s="141"/>
      <c r="KUU58" s="140"/>
      <c r="KUV58" s="425"/>
      <c r="KUW58" s="425"/>
      <c r="KUX58" s="425"/>
      <c r="KUY58" s="140"/>
      <c r="KUZ58" s="140"/>
      <c r="KVA58" s="144"/>
      <c r="KVB58" s="141"/>
      <c r="KVC58" s="140"/>
      <c r="KVD58" s="425"/>
      <c r="KVE58" s="425"/>
      <c r="KVF58" s="425"/>
      <c r="KVG58" s="140"/>
      <c r="KVH58" s="140"/>
      <c r="KVI58" s="144"/>
      <c r="KVJ58" s="141"/>
      <c r="KVK58" s="140"/>
      <c r="KVL58" s="425"/>
      <c r="KVM58" s="425"/>
      <c r="KVN58" s="425"/>
      <c r="KVO58" s="140"/>
      <c r="KVP58" s="140"/>
      <c r="KVQ58" s="144"/>
      <c r="KVR58" s="141"/>
      <c r="KVS58" s="140"/>
      <c r="KVT58" s="425"/>
      <c r="KVU58" s="425"/>
      <c r="KVV58" s="425"/>
      <c r="KVW58" s="140"/>
      <c r="KVX58" s="140"/>
      <c r="KVY58" s="144"/>
      <c r="KVZ58" s="141"/>
      <c r="KWA58" s="140"/>
      <c r="KWB58" s="425"/>
      <c r="KWC58" s="425"/>
      <c r="KWD58" s="425"/>
      <c r="KWE58" s="140"/>
      <c r="KWF58" s="140"/>
      <c r="KWG58" s="144"/>
      <c r="KWH58" s="141"/>
      <c r="KWI58" s="140"/>
      <c r="KWJ58" s="425"/>
      <c r="KWK58" s="425"/>
      <c r="KWL58" s="425"/>
      <c r="KWM58" s="140"/>
      <c r="KWN58" s="140"/>
      <c r="KWO58" s="144"/>
      <c r="KWP58" s="141"/>
      <c r="KWQ58" s="140"/>
      <c r="KWR58" s="425"/>
      <c r="KWS58" s="425"/>
      <c r="KWT58" s="425"/>
      <c r="KWU58" s="140"/>
      <c r="KWV58" s="140"/>
      <c r="KWW58" s="144"/>
      <c r="KWX58" s="141"/>
      <c r="KWY58" s="140"/>
      <c r="KWZ58" s="425"/>
      <c r="KXA58" s="425"/>
      <c r="KXB58" s="425"/>
      <c r="KXC58" s="140"/>
      <c r="KXD58" s="140"/>
      <c r="KXE58" s="144"/>
      <c r="KXF58" s="141"/>
      <c r="KXG58" s="140"/>
      <c r="KXH58" s="425"/>
      <c r="KXI58" s="425"/>
      <c r="KXJ58" s="425"/>
      <c r="KXK58" s="140"/>
      <c r="KXL58" s="140"/>
      <c r="KXM58" s="144"/>
      <c r="KXN58" s="141"/>
      <c r="KXO58" s="140"/>
      <c r="KXP58" s="425"/>
      <c r="KXQ58" s="425"/>
      <c r="KXR58" s="425"/>
      <c r="KXS58" s="140"/>
      <c r="KXT58" s="140"/>
      <c r="KXU58" s="144"/>
      <c r="KXV58" s="141"/>
      <c r="KXW58" s="140"/>
      <c r="KXX58" s="425"/>
      <c r="KXY58" s="425"/>
      <c r="KXZ58" s="425"/>
      <c r="KYA58" s="140"/>
      <c r="KYB58" s="140"/>
      <c r="KYC58" s="144"/>
      <c r="KYD58" s="141"/>
      <c r="KYE58" s="140"/>
      <c r="KYF58" s="425"/>
      <c r="KYG58" s="425"/>
      <c r="KYH58" s="425"/>
      <c r="KYI58" s="140"/>
      <c r="KYJ58" s="140"/>
      <c r="KYK58" s="144"/>
      <c r="KYL58" s="141"/>
      <c r="KYM58" s="140"/>
      <c r="KYN58" s="425"/>
      <c r="KYO58" s="425"/>
      <c r="KYP58" s="425"/>
      <c r="KYQ58" s="140"/>
      <c r="KYR58" s="140"/>
      <c r="KYS58" s="144"/>
      <c r="KYT58" s="141"/>
      <c r="KYU58" s="140"/>
      <c r="KYV58" s="425"/>
      <c r="KYW58" s="425"/>
      <c r="KYX58" s="425"/>
      <c r="KYY58" s="140"/>
      <c r="KYZ58" s="140"/>
      <c r="KZA58" s="144"/>
      <c r="KZB58" s="141"/>
      <c r="KZC58" s="140"/>
      <c r="KZD58" s="425"/>
      <c r="KZE58" s="425"/>
      <c r="KZF58" s="425"/>
      <c r="KZG58" s="140"/>
      <c r="KZH58" s="140"/>
      <c r="KZI58" s="144"/>
      <c r="KZJ58" s="141"/>
      <c r="KZK58" s="140"/>
      <c r="KZL58" s="425"/>
      <c r="KZM58" s="425"/>
      <c r="KZN58" s="425"/>
      <c r="KZO58" s="140"/>
      <c r="KZP58" s="140"/>
      <c r="KZQ58" s="144"/>
      <c r="KZR58" s="141"/>
      <c r="KZS58" s="140"/>
      <c r="KZT58" s="425"/>
      <c r="KZU58" s="425"/>
      <c r="KZV58" s="425"/>
      <c r="KZW58" s="140"/>
      <c r="KZX58" s="140"/>
      <c r="KZY58" s="144"/>
      <c r="KZZ58" s="141"/>
      <c r="LAA58" s="140"/>
      <c r="LAB58" s="425"/>
      <c r="LAC58" s="425"/>
      <c r="LAD58" s="425"/>
      <c r="LAE58" s="140"/>
      <c r="LAF58" s="140"/>
      <c r="LAG58" s="144"/>
      <c r="LAH58" s="141"/>
      <c r="LAI58" s="140"/>
      <c r="LAJ58" s="425"/>
      <c r="LAK58" s="425"/>
      <c r="LAL58" s="425"/>
      <c r="LAM58" s="140"/>
      <c r="LAN58" s="140"/>
      <c r="LAO58" s="144"/>
      <c r="LAP58" s="141"/>
      <c r="LAQ58" s="140"/>
      <c r="LAR58" s="425"/>
      <c r="LAS58" s="425"/>
      <c r="LAT58" s="425"/>
      <c r="LAU58" s="140"/>
      <c r="LAV58" s="140"/>
      <c r="LAW58" s="144"/>
      <c r="LAX58" s="141"/>
      <c r="LAY58" s="140"/>
      <c r="LAZ58" s="425"/>
      <c r="LBA58" s="425"/>
      <c r="LBB58" s="425"/>
      <c r="LBC58" s="140"/>
      <c r="LBD58" s="140"/>
      <c r="LBE58" s="144"/>
      <c r="LBF58" s="141"/>
      <c r="LBG58" s="140"/>
      <c r="LBH58" s="425"/>
      <c r="LBI58" s="425"/>
      <c r="LBJ58" s="425"/>
      <c r="LBK58" s="140"/>
      <c r="LBL58" s="140"/>
      <c r="LBM58" s="144"/>
      <c r="LBN58" s="141"/>
      <c r="LBO58" s="140"/>
      <c r="LBP58" s="425"/>
      <c r="LBQ58" s="425"/>
      <c r="LBR58" s="425"/>
      <c r="LBS58" s="140"/>
      <c r="LBT58" s="140"/>
      <c r="LBU58" s="144"/>
      <c r="LBV58" s="141"/>
      <c r="LBW58" s="140"/>
      <c r="LBX58" s="425"/>
      <c r="LBY58" s="425"/>
      <c r="LBZ58" s="425"/>
      <c r="LCA58" s="140"/>
      <c r="LCB58" s="140"/>
      <c r="LCC58" s="144"/>
      <c r="LCD58" s="141"/>
      <c r="LCE58" s="140"/>
      <c r="LCF58" s="425"/>
      <c r="LCG58" s="425"/>
      <c r="LCH58" s="425"/>
      <c r="LCI58" s="140"/>
      <c r="LCJ58" s="140"/>
      <c r="LCK58" s="144"/>
      <c r="LCL58" s="141"/>
      <c r="LCM58" s="140"/>
      <c r="LCN58" s="425"/>
      <c r="LCO58" s="425"/>
      <c r="LCP58" s="425"/>
      <c r="LCQ58" s="140"/>
      <c r="LCR58" s="140"/>
      <c r="LCS58" s="144"/>
      <c r="LCT58" s="141"/>
      <c r="LCU58" s="140"/>
      <c r="LCV58" s="425"/>
      <c r="LCW58" s="425"/>
      <c r="LCX58" s="425"/>
      <c r="LCY58" s="140"/>
      <c r="LCZ58" s="140"/>
      <c r="LDA58" s="144"/>
      <c r="LDB58" s="141"/>
      <c r="LDC58" s="140"/>
      <c r="LDD58" s="425"/>
      <c r="LDE58" s="425"/>
      <c r="LDF58" s="425"/>
      <c r="LDG58" s="140"/>
      <c r="LDH58" s="140"/>
      <c r="LDI58" s="144"/>
      <c r="LDJ58" s="141"/>
      <c r="LDK58" s="140"/>
      <c r="LDL58" s="425"/>
      <c r="LDM58" s="425"/>
      <c r="LDN58" s="425"/>
      <c r="LDO58" s="140"/>
      <c r="LDP58" s="140"/>
      <c r="LDQ58" s="144"/>
      <c r="LDR58" s="141"/>
      <c r="LDS58" s="140"/>
      <c r="LDT58" s="425"/>
      <c r="LDU58" s="425"/>
      <c r="LDV58" s="425"/>
      <c r="LDW58" s="140"/>
      <c r="LDX58" s="140"/>
      <c r="LDY58" s="144"/>
      <c r="LDZ58" s="141"/>
      <c r="LEA58" s="140"/>
      <c r="LEB58" s="425"/>
      <c r="LEC58" s="425"/>
      <c r="LED58" s="425"/>
      <c r="LEE58" s="140"/>
      <c r="LEF58" s="140"/>
      <c r="LEG58" s="144"/>
      <c r="LEH58" s="141"/>
      <c r="LEI58" s="140"/>
      <c r="LEJ58" s="425"/>
      <c r="LEK58" s="425"/>
      <c r="LEL58" s="425"/>
      <c r="LEM58" s="140"/>
      <c r="LEN58" s="140"/>
      <c r="LEO58" s="144"/>
      <c r="LEP58" s="141"/>
      <c r="LEQ58" s="140"/>
      <c r="LER58" s="425"/>
      <c r="LES58" s="425"/>
      <c r="LET58" s="425"/>
      <c r="LEU58" s="140"/>
      <c r="LEV58" s="140"/>
      <c r="LEW58" s="144"/>
      <c r="LEX58" s="141"/>
      <c r="LEY58" s="140"/>
      <c r="LEZ58" s="425"/>
      <c r="LFA58" s="425"/>
      <c r="LFB58" s="425"/>
      <c r="LFC58" s="140"/>
      <c r="LFD58" s="140"/>
      <c r="LFE58" s="144"/>
      <c r="LFF58" s="141"/>
      <c r="LFG58" s="140"/>
      <c r="LFH58" s="425"/>
      <c r="LFI58" s="425"/>
      <c r="LFJ58" s="425"/>
      <c r="LFK58" s="140"/>
      <c r="LFL58" s="140"/>
      <c r="LFM58" s="144"/>
      <c r="LFN58" s="141"/>
      <c r="LFO58" s="140"/>
      <c r="LFP58" s="425"/>
      <c r="LFQ58" s="425"/>
      <c r="LFR58" s="425"/>
      <c r="LFS58" s="140"/>
      <c r="LFT58" s="140"/>
      <c r="LFU58" s="144"/>
      <c r="LFV58" s="141"/>
      <c r="LFW58" s="140"/>
      <c r="LFX58" s="425"/>
      <c r="LFY58" s="425"/>
      <c r="LFZ58" s="425"/>
      <c r="LGA58" s="140"/>
      <c r="LGB58" s="140"/>
      <c r="LGC58" s="144"/>
      <c r="LGD58" s="141"/>
      <c r="LGE58" s="140"/>
      <c r="LGF58" s="425"/>
      <c r="LGG58" s="425"/>
      <c r="LGH58" s="425"/>
      <c r="LGI58" s="140"/>
      <c r="LGJ58" s="140"/>
      <c r="LGK58" s="144"/>
      <c r="LGL58" s="141"/>
      <c r="LGM58" s="140"/>
      <c r="LGN58" s="425"/>
      <c r="LGO58" s="425"/>
      <c r="LGP58" s="425"/>
      <c r="LGQ58" s="140"/>
      <c r="LGR58" s="140"/>
      <c r="LGS58" s="144"/>
      <c r="LGT58" s="141"/>
      <c r="LGU58" s="140"/>
      <c r="LGV58" s="425"/>
      <c r="LGW58" s="425"/>
      <c r="LGX58" s="425"/>
      <c r="LGY58" s="140"/>
      <c r="LGZ58" s="140"/>
      <c r="LHA58" s="144"/>
      <c r="LHB58" s="141"/>
      <c r="LHC58" s="140"/>
      <c r="LHD58" s="425"/>
      <c r="LHE58" s="425"/>
      <c r="LHF58" s="425"/>
      <c r="LHG58" s="140"/>
      <c r="LHH58" s="140"/>
      <c r="LHI58" s="144"/>
      <c r="LHJ58" s="141"/>
      <c r="LHK58" s="140"/>
      <c r="LHL58" s="425"/>
      <c r="LHM58" s="425"/>
      <c r="LHN58" s="425"/>
      <c r="LHO58" s="140"/>
      <c r="LHP58" s="140"/>
      <c r="LHQ58" s="144"/>
      <c r="LHR58" s="141"/>
      <c r="LHS58" s="140"/>
      <c r="LHT58" s="425"/>
      <c r="LHU58" s="425"/>
      <c r="LHV58" s="425"/>
      <c r="LHW58" s="140"/>
      <c r="LHX58" s="140"/>
      <c r="LHY58" s="144"/>
      <c r="LHZ58" s="141"/>
      <c r="LIA58" s="140"/>
      <c r="LIB58" s="425"/>
      <c r="LIC58" s="425"/>
      <c r="LID58" s="425"/>
      <c r="LIE58" s="140"/>
      <c r="LIF58" s="140"/>
      <c r="LIG58" s="144"/>
      <c r="LIH58" s="141"/>
      <c r="LII58" s="140"/>
      <c r="LIJ58" s="425"/>
      <c r="LIK58" s="425"/>
      <c r="LIL58" s="425"/>
      <c r="LIM58" s="140"/>
      <c r="LIN58" s="140"/>
      <c r="LIO58" s="144"/>
      <c r="LIP58" s="141"/>
      <c r="LIQ58" s="140"/>
      <c r="LIR58" s="425"/>
      <c r="LIS58" s="425"/>
      <c r="LIT58" s="425"/>
      <c r="LIU58" s="140"/>
      <c r="LIV58" s="140"/>
      <c r="LIW58" s="144"/>
      <c r="LIX58" s="141"/>
      <c r="LIY58" s="140"/>
      <c r="LIZ58" s="425"/>
      <c r="LJA58" s="425"/>
      <c r="LJB58" s="425"/>
      <c r="LJC58" s="140"/>
      <c r="LJD58" s="140"/>
      <c r="LJE58" s="144"/>
      <c r="LJF58" s="141"/>
      <c r="LJG58" s="140"/>
      <c r="LJH58" s="425"/>
      <c r="LJI58" s="425"/>
      <c r="LJJ58" s="425"/>
      <c r="LJK58" s="140"/>
      <c r="LJL58" s="140"/>
      <c r="LJM58" s="144"/>
      <c r="LJN58" s="141"/>
      <c r="LJO58" s="140"/>
      <c r="LJP58" s="425"/>
      <c r="LJQ58" s="425"/>
      <c r="LJR58" s="425"/>
      <c r="LJS58" s="140"/>
      <c r="LJT58" s="140"/>
      <c r="LJU58" s="144"/>
      <c r="LJV58" s="141"/>
      <c r="LJW58" s="140"/>
      <c r="LJX58" s="425"/>
      <c r="LJY58" s="425"/>
      <c r="LJZ58" s="425"/>
      <c r="LKA58" s="140"/>
      <c r="LKB58" s="140"/>
      <c r="LKC58" s="144"/>
      <c r="LKD58" s="141"/>
      <c r="LKE58" s="140"/>
      <c r="LKF58" s="425"/>
      <c r="LKG58" s="425"/>
      <c r="LKH58" s="425"/>
      <c r="LKI58" s="140"/>
      <c r="LKJ58" s="140"/>
      <c r="LKK58" s="144"/>
      <c r="LKL58" s="141"/>
      <c r="LKM58" s="140"/>
      <c r="LKN58" s="425"/>
      <c r="LKO58" s="425"/>
      <c r="LKP58" s="425"/>
      <c r="LKQ58" s="140"/>
      <c r="LKR58" s="140"/>
      <c r="LKS58" s="144"/>
      <c r="LKT58" s="141"/>
      <c r="LKU58" s="140"/>
      <c r="LKV58" s="425"/>
      <c r="LKW58" s="425"/>
      <c r="LKX58" s="425"/>
      <c r="LKY58" s="140"/>
      <c r="LKZ58" s="140"/>
      <c r="LLA58" s="144"/>
      <c r="LLB58" s="141"/>
      <c r="LLC58" s="140"/>
      <c r="LLD58" s="425"/>
      <c r="LLE58" s="425"/>
      <c r="LLF58" s="425"/>
      <c r="LLG58" s="140"/>
      <c r="LLH58" s="140"/>
      <c r="LLI58" s="144"/>
      <c r="LLJ58" s="141"/>
      <c r="LLK58" s="140"/>
      <c r="LLL58" s="425"/>
      <c r="LLM58" s="425"/>
      <c r="LLN58" s="425"/>
      <c r="LLO58" s="140"/>
      <c r="LLP58" s="140"/>
      <c r="LLQ58" s="144"/>
      <c r="LLR58" s="141"/>
      <c r="LLS58" s="140"/>
      <c r="LLT58" s="425"/>
      <c r="LLU58" s="425"/>
      <c r="LLV58" s="425"/>
      <c r="LLW58" s="140"/>
      <c r="LLX58" s="140"/>
      <c r="LLY58" s="144"/>
      <c r="LLZ58" s="141"/>
      <c r="LMA58" s="140"/>
      <c r="LMB58" s="425"/>
      <c r="LMC58" s="425"/>
      <c r="LMD58" s="425"/>
      <c r="LME58" s="140"/>
      <c r="LMF58" s="140"/>
      <c r="LMG58" s="144"/>
      <c r="LMH58" s="141"/>
      <c r="LMI58" s="140"/>
      <c r="LMJ58" s="425"/>
      <c r="LMK58" s="425"/>
      <c r="LML58" s="425"/>
      <c r="LMM58" s="140"/>
      <c r="LMN58" s="140"/>
      <c r="LMO58" s="144"/>
      <c r="LMP58" s="141"/>
      <c r="LMQ58" s="140"/>
      <c r="LMR58" s="425"/>
      <c r="LMS58" s="425"/>
      <c r="LMT58" s="425"/>
      <c r="LMU58" s="140"/>
      <c r="LMV58" s="140"/>
      <c r="LMW58" s="144"/>
      <c r="LMX58" s="141"/>
      <c r="LMY58" s="140"/>
      <c r="LMZ58" s="425"/>
      <c r="LNA58" s="425"/>
      <c r="LNB58" s="425"/>
      <c r="LNC58" s="140"/>
      <c r="LND58" s="140"/>
      <c r="LNE58" s="144"/>
      <c r="LNF58" s="141"/>
      <c r="LNG58" s="140"/>
      <c r="LNH58" s="425"/>
      <c r="LNI58" s="425"/>
      <c r="LNJ58" s="425"/>
      <c r="LNK58" s="140"/>
      <c r="LNL58" s="140"/>
      <c r="LNM58" s="144"/>
      <c r="LNN58" s="141"/>
      <c r="LNO58" s="140"/>
      <c r="LNP58" s="425"/>
      <c r="LNQ58" s="425"/>
      <c r="LNR58" s="425"/>
      <c r="LNS58" s="140"/>
      <c r="LNT58" s="140"/>
      <c r="LNU58" s="144"/>
      <c r="LNV58" s="141"/>
      <c r="LNW58" s="140"/>
      <c r="LNX58" s="425"/>
      <c r="LNY58" s="425"/>
      <c r="LNZ58" s="425"/>
      <c r="LOA58" s="140"/>
      <c r="LOB58" s="140"/>
      <c r="LOC58" s="144"/>
      <c r="LOD58" s="141"/>
      <c r="LOE58" s="140"/>
      <c r="LOF58" s="425"/>
      <c r="LOG58" s="425"/>
      <c r="LOH58" s="425"/>
      <c r="LOI58" s="140"/>
      <c r="LOJ58" s="140"/>
      <c r="LOK58" s="144"/>
      <c r="LOL58" s="141"/>
      <c r="LOM58" s="140"/>
      <c r="LON58" s="425"/>
      <c r="LOO58" s="425"/>
      <c r="LOP58" s="425"/>
      <c r="LOQ58" s="140"/>
      <c r="LOR58" s="140"/>
      <c r="LOS58" s="144"/>
      <c r="LOT58" s="141"/>
      <c r="LOU58" s="140"/>
      <c r="LOV58" s="425"/>
      <c r="LOW58" s="425"/>
      <c r="LOX58" s="425"/>
      <c r="LOY58" s="140"/>
      <c r="LOZ58" s="140"/>
      <c r="LPA58" s="144"/>
      <c r="LPB58" s="141"/>
      <c r="LPC58" s="140"/>
      <c r="LPD58" s="425"/>
      <c r="LPE58" s="425"/>
      <c r="LPF58" s="425"/>
      <c r="LPG58" s="140"/>
      <c r="LPH58" s="140"/>
      <c r="LPI58" s="144"/>
      <c r="LPJ58" s="141"/>
      <c r="LPK58" s="140"/>
      <c r="LPL58" s="425"/>
      <c r="LPM58" s="425"/>
      <c r="LPN58" s="425"/>
      <c r="LPO58" s="140"/>
      <c r="LPP58" s="140"/>
      <c r="LPQ58" s="144"/>
      <c r="LPR58" s="141"/>
      <c r="LPS58" s="140"/>
      <c r="LPT58" s="425"/>
      <c r="LPU58" s="425"/>
      <c r="LPV58" s="425"/>
      <c r="LPW58" s="140"/>
      <c r="LPX58" s="140"/>
      <c r="LPY58" s="144"/>
      <c r="LPZ58" s="141"/>
      <c r="LQA58" s="140"/>
      <c r="LQB58" s="425"/>
      <c r="LQC58" s="425"/>
      <c r="LQD58" s="425"/>
      <c r="LQE58" s="140"/>
      <c r="LQF58" s="140"/>
      <c r="LQG58" s="144"/>
      <c r="LQH58" s="141"/>
      <c r="LQI58" s="140"/>
      <c r="LQJ58" s="425"/>
      <c r="LQK58" s="425"/>
      <c r="LQL58" s="425"/>
      <c r="LQM58" s="140"/>
      <c r="LQN58" s="140"/>
      <c r="LQO58" s="144"/>
      <c r="LQP58" s="141"/>
      <c r="LQQ58" s="140"/>
      <c r="LQR58" s="425"/>
      <c r="LQS58" s="425"/>
      <c r="LQT58" s="425"/>
      <c r="LQU58" s="140"/>
      <c r="LQV58" s="140"/>
      <c r="LQW58" s="144"/>
      <c r="LQX58" s="141"/>
      <c r="LQY58" s="140"/>
      <c r="LQZ58" s="425"/>
      <c r="LRA58" s="425"/>
      <c r="LRB58" s="425"/>
      <c r="LRC58" s="140"/>
      <c r="LRD58" s="140"/>
      <c r="LRE58" s="144"/>
      <c r="LRF58" s="141"/>
      <c r="LRG58" s="140"/>
      <c r="LRH58" s="425"/>
      <c r="LRI58" s="425"/>
      <c r="LRJ58" s="425"/>
      <c r="LRK58" s="140"/>
      <c r="LRL58" s="140"/>
      <c r="LRM58" s="144"/>
      <c r="LRN58" s="141"/>
      <c r="LRO58" s="140"/>
      <c r="LRP58" s="425"/>
      <c r="LRQ58" s="425"/>
      <c r="LRR58" s="425"/>
      <c r="LRS58" s="140"/>
      <c r="LRT58" s="140"/>
      <c r="LRU58" s="144"/>
      <c r="LRV58" s="141"/>
      <c r="LRW58" s="140"/>
      <c r="LRX58" s="425"/>
      <c r="LRY58" s="425"/>
      <c r="LRZ58" s="425"/>
      <c r="LSA58" s="140"/>
      <c r="LSB58" s="140"/>
      <c r="LSC58" s="144"/>
      <c r="LSD58" s="141"/>
      <c r="LSE58" s="140"/>
      <c r="LSF58" s="425"/>
      <c r="LSG58" s="425"/>
      <c r="LSH58" s="425"/>
      <c r="LSI58" s="140"/>
      <c r="LSJ58" s="140"/>
      <c r="LSK58" s="144"/>
      <c r="LSL58" s="141"/>
      <c r="LSM58" s="140"/>
      <c r="LSN58" s="425"/>
      <c r="LSO58" s="425"/>
      <c r="LSP58" s="425"/>
      <c r="LSQ58" s="140"/>
      <c r="LSR58" s="140"/>
      <c r="LSS58" s="144"/>
      <c r="LST58" s="141"/>
      <c r="LSU58" s="140"/>
      <c r="LSV58" s="425"/>
      <c r="LSW58" s="425"/>
      <c r="LSX58" s="425"/>
      <c r="LSY58" s="140"/>
      <c r="LSZ58" s="140"/>
      <c r="LTA58" s="144"/>
      <c r="LTB58" s="141"/>
      <c r="LTC58" s="140"/>
      <c r="LTD58" s="425"/>
      <c r="LTE58" s="425"/>
      <c r="LTF58" s="425"/>
      <c r="LTG58" s="140"/>
      <c r="LTH58" s="140"/>
      <c r="LTI58" s="144"/>
      <c r="LTJ58" s="141"/>
      <c r="LTK58" s="140"/>
      <c r="LTL58" s="425"/>
      <c r="LTM58" s="425"/>
      <c r="LTN58" s="425"/>
      <c r="LTO58" s="140"/>
      <c r="LTP58" s="140"/>
      <c r="LTQ58" s="144"/>
      <c r="LTR58" s="141"/>
      <c r="LTS58" s="140"/>
      <c r="LTT58" s="425"/>
      <c r="LTU58" s="425"/>
      <c r="LTV58" s="425"/>
      <c r="LTW58" s="140"/>
      <c r="LTX58" s="140"/>
      <c r="LTY58" s="144"/>
      <c r="LTZ58" s="141"/>
      <c r="LUA58" s="140"/>
      <c r="LUB58" s="425"/>
      <c r="LUC58" s="425"/>
      <c r="LUD58" s="425"/>
      <c r="LUE58" s="140"/>
      <c r="LUF58" s="140"/>
      <c r="LUG58" s="144"/>
      <c r="LUH58" s="141"/>
      <c r="LUI58" s="140"/>
      <c r="LUJ58" s="425"/>
      <c r="LUK58" s="425"/>
      <c r="LUL58" s="425"/>
      <c r="LUM58" s="140"/>
      <c r="LUN58" s="140"/>
      <c r="LUO58" s="144"/>
      <c r="LUP58" s="141"/>
      <c r="LUQ58" s="140"/>
      <c r="LUR58" s="425"/>
      <c r="LUS58" s="425"/>
      <c r="LUT58" s="425"/>
      <c r="LUU58" s="140"/>
      <c r="LUV58" s="140"/>
      <c r="LUW58" s="144"/>
      <c r="LUX58" s="141"/>
      <c r="LUY58" s="140"/>
      <c r="LUZ58" s="425"/>
      <c r="LVA58" s="425"/>
      <c r="LVB58" s="425"/>
      <c r="LVC58" s="140"/>
      <c r="LVD58" s="140"/>
      <c r="LVE58" s="144"/>
      <c r="LVF58" s="141"/>
      <c r="LVG58" s="140"/>
      <c r="LVH58" s="425"/>
      <c r="LVI58" s="425"/>
      <c r="LVJ58" s="425"/>
      <c r="LVK58" s="140"/>
      <c r="LVL58" s="140"/>
      <c r="LVM58" s="144"/>
      <c r="LVN58" s="141"/>
      <c r="LVO58" s="140"/>
      <c r="LVP58" s="425"/>
      <c r="LVQ58" s="425"/>
      <c r="LVR58" s="425"/>
      <c r="LVS58" s="140"/>
      <c r="LVT58" s="140"/>
      <c r="LVU58" s="144"/>
      <c r="LVV58" s="141"/>
      <c r="LVW58" s="140"/>
      <c r="LVX58" s="425"/>
      <c r="LVY58" s="425"/>
      <c r="LVZ58" s="425"/>
      <c r="LWA58" s="140"/>
      <c r="LWB58" s="140"/>
      <c r="LWC58" s="144"/>
      <c r="LWD58" s="141"/>
      <c r="LWE58" s="140"/>
      <c r="LWF58" s="425"/>
      <c r="LWG58" s="425"/>
      <c r="LWH58" s="425"/>
      <c r="LWI58" s="140"/>
      <c r="LWJ58" s="140"/>
      <c r="LWK58" s="144"/>
      <c r="LWL58" s="141"/>
      <c r="LWM58" s="140"/>
      <c r="LWN58" s="425"/>
      <c r="LWO58" s="425"/>
      <c r="LWP58" s="425"/>
      <c r="LWQ58" s="140"/>
      <c r="LWR58" s="140"/>
      <c r="LWS58" s="144"/>
      <c r="LWT58" s="141"/>
      <c r="LWU58" s="140"/>
      <c r="LWV58" s="425"/>
      <c r="LWW58" s="425"/>
      <c r="LWX58" s="425"/>
      <c r="LWY58" s="140"/>
      <c r="LWZ58" s="140"/>
      <c r="LXA58" s="144"/>
      <c r="LXB58" s="141"/>
      <c r="LXC58" s="140"/>
      <c r="LXD58" s="425"/>
      <c r="LXE58" s="425"/>
      <c r="LXF58" s="425"/>
      <c r="LXG58" s="140"/>
      <c r="LXH58" s="140"/>
      <c r="LXI58" s="144"/>
      <c r="LXJ58" s="141"/>
      <c r="LXK58" s="140"/>
      <c r="LXL58" s="425"/>
      <c r="LXM58" s="425"/>
      <c r="LXN58" s="425"/>
      <c r="LXO58" s="140"/>
      <c r="LXP58" s="140"/>
      <c r="LXQ58" s="144"/>
      <c r="LXR58" s="141"/>
      <c r="LXS58" s="140"/>
      <c r="LXT58" s="425"/>
      <c r="LXU58" s="425"/>
      <c r="LXV58" s="425"/>
      <c r="LXW58" s="140"/>
      <c r="LXX58" s="140"/>
      <c r="LXY58" s="144"/>
      <c r="LXZ58" s="141"/>
      <c r="LYA58" s="140"/>
      <c r="LYB58" s="425"/>
      <c r="LYC58" s="425"/>
      <c r="LYD58" s="425"/>
      <c r="LYE58" s="140"/>
      <c r="LYF58" s="140"/>
      <c r="LYG58" s="144"/>
      <c r="LYH58" s="141"/>
      <c r="LYI58" s="140"/>
      <c r="LYJ58" s="425"/>
      <c r="LYK58" s="425"/>
      <c r="LYL58" s="425"/>
      <c r="LYM58" s="140"/>
      <c r="LYN58" s="140"/>
      <c r="LYO58" s="144"/>
      <c r="LYP58" s="141"/>
      <c r="LYQ58" s="140"/>
      <c r="LYR58" s="425"/>
      <c r="LYS58" s="425"/>
      <c r="LYT58" s="425"/>
      <c r="LYU58" s="140"/>
      <c r="LYV58" s="140"/>
      <c r="LYW58" s="144"/>
      <c r="LYX58" s="141"/>
      <c r="LYY58" s="140"/>
      <c r="LYZ58" s="425"/>
      <c r="LZA58" s="425"/>
      <c r="LZB58" s="425"/>
      <c r="LZC58" s="140"/>
      <c r="LZD58" s="140"/>
      <c r="LZE58" s="144"/>
      <c r="LZF58" s="141"/>
      <c r="LZG58" s="140"/>
      <c r="LZH58" s="425"/>
      <c r="LZI58" s="425"/>
      <c r="LZJ58" s="425"/>
      <c r="LZK58" s="140"/>
      <c r="LZL58" s="140"/>
      <c r="LZM58" s="144"/>
      <c r="LZN58" s="141"/>
      <c r="LZO58" s="140"/>
      <c r="LZP58" s="425"/>
      <c r="LZQ58" s="425"/>
      <c r="LZR58" s="425"/>
      <c r="LZS58" s="140"/>
      <c r="LZT58" s="140"/>
      <c r="LZU58" s="144"/>
      <c r="LZV58" s="141"/>
      <c r="LZW58" s="140"/>
      <c r="LZX58" s="425"/>
      <c r="LZY58" s="425"/>
      <c r="LZZ58" s="425"/>
      <c r="MAA58" s="140"/>
      <c r="MAB58" s="140"/>
      <c r="MAC58" s="144"/>
      <c r="MAD58" s="141"/>
      <c r="MAE58" s="140"/>
      <c r="MAF58" s="425"/>
      <c r="MAG58" s="425"/>
      <c r="MAH58" s="425"/>
      <c r="MAI58" s="140"/>
      <c r="MAJ58" s="140"/>
      <c r="MAK58" s="144"/>
      <c r="MAL58" s="141"/>
      <c r="MAM58" s="140"/>
      <c r="MAN58" s="425"/>
      <c r="MAO58" s="425"/>
      <c r="MAP58" s="425"/>
      <c r="MAQ58" s="140"/>
      <c r="MAR58" s="140"/>
      <c r="MAS58" s="144"/>
      <c r="MAT58" s="141"/>
      <c r="MAU58" s="140"/>
      <c r="MAV58" s="425"/>
      <c r="MAW58" s="425"/>
      <c r="MAX58" s="425"/>
      <c r="MAY58" s="140"/>
      <c r="MAZ58" s="140"/>
      <c r="MBA58" s="144"/>
      <c r="MBB58" s="141"/>
      <c r="MBC58" s="140"/>
      <c r="MBD58" s="425"/>
      <c r="MBE58" s="425"/>
      <c r="MBF58" s="425"/>
      <c r="MBG58" s="140"/>
      <c r="MBH58" s="140"/>
      <c r="MBI58" s="144"/>
      <c r="MBJ58" s="141"/>
      <c r="MBK58" s="140"/>
      <c r="MBL58" s="425"/>
      <c r="MBM58" s="425"/>
      <c r="MBN58" s="425"/>
      <c r="MBO58" s="140"/>
      <c r="MBP58" s="140"/>
      <c r="MBQ58" s="144"/>
      <c r="MBR58" s="141"/>
      <c r="MBS58" s="140"/>
      <c r="MBT58" s="425"/>
      <c r="MBU58" s="425"/>
      <c r="MBV58" s="425"/>
      <c r="MBW58" s="140"/>
      <c r="MBX58" s="140"/>
      <c r="MBY58" s="144"/>
      <c r="MBZ58" s="141"/>
      <c r="MCA58" s="140"/>
      <c r="MCB58" s="425"/>
      <c r="MCC58" s="425"/>
      <c r="MCD58" s="425"/>
      <c r="MCE58" s="140"/>
      <c r="MCF58" s="140"/>
      <c r="MCG58" s="144"/>
      <c r="MCH58" s="141"/>
      <c r="MCI58" s="140"/>
      <c r="MCJ58" s="425"/>
      <c r="MCK58" s="425"/>
      <c r="MCL58" s="425"/>
      <c r="MCM58" s="140"/>
      <c r="MCN58" s="140"/>
      <c r="MCO58" s="144"/>
      <c r="MCP58" s="141"/>
      <c r="MCQ58" s="140"/>
      <c r="MCR58" s="425"/>
      <c r="MCS58" s="425"/>
      <c r="MCT58" s="425"/>
      <c r="MCU58" s="140"/>
      <c r="MCV58" s="140"/>
      <c r="MCW58" s="144"/>
      <c r="MCX58" s="141"/>
      <c r="MCY58" s="140"/>
      <c r="MCZ58" s="425"/>
      <c r="MDA58" s="425"/>
      <c r="MDB58" s="425"/>
      <c r="MDC58" s="140"/>
      <c r="MDD58" s="140"/>
      <c r="MDE58" s="144"/>
      <c r="MDF58" s="141"/>
      <c r="MDG58" s="140"/>
      <c r="MDH58" s="425"/>
      <c r="MDI58" s="425"/>
      <c r="MDJ58" s="425"/>
      <c r="MDK58" s="140"/>
      <c r="MDL58" s="140"/>
      <c r="MDM58" s="144"/>
      <c r="MDN58" s="141"/>
      <c r="MDO58" s="140"/>
      <c r="MDP58" s="425"/>
      <c r="MDQ58" s="425"/>
      <c r="MDR58" s="425"/>
      <c r="MDS58" s="140"/>
      <c r="MDT58" s="140"/>
      <c r="MDU58" s="144"/>
      <c r="MDV58" s="141"/>
      <c r="MDW58" s="140"/>
      <c r="MDX58" s="425"/>
      <c r="MDY58" s="425"/>
      <c r="MDZ58" s="425"/>
      <c r="MEA58" s="140"/>
      <c r="MEB58" s="140"/>
      <c r="MEC58" s="144"/>
      <c r="MED58" s="141"/>
      <c r="MEE58" s="140"/>
      <c r="MEF58" s="425"/>
      <c r="MEG58" s="425"/>
      <c r="MEH58" s="425"/>
      <c r="MEI58" s="140"/>
      <c r="MEJ58" s="140"/>
      <c r="MEK58" s="144"/>
      <c r="MEL58" s="141"/>
      <c r="MEM58" s="140"/>
      <c r="MEN58" s="425"/>
      <c r="MEO58" s="425"/>
      <c r="MEP58" s="425"/>
      <c r="MEQ58" s="140"/>
      <c r="MER58" s="140"/>
      <c r="MES58" s="144"/>
      <c r="MET58" s="141"/>
      <c r="MEU58" s="140"/>
      <c r="MEV58" s="425"/>
      <c r="MEW58" s="425"/>
      <c r="MEX58" s="425"/>
      <c r="MEY58" s="140"/>
      <c r="MEZ58" s="140"/>
      <c r="MFA58" s="144"/>
      <c r="MFB58" s="141"/>
      <c r="MFC58" s="140"/>
      <c r="MFD58" s="425"/>
      <c r="MFE58" s="425"/>
      <c r="MFF58" s="425"/>
      <c r="MFG58" s="140"/>
      <c r="MFH58" s="140"/>
      <c r="MFI58" s="144"/>
      <c r="MFJ58" s="141"/>
      <c r="MFK58" s="140"/>
      <c r="MFL58" s="425"/>
      <c r="MFM58" s="425"/>
      <c r="MFN58" s="425"/>
      <c r="MFO58" s="140"/>
      <c r="MFP58" s="140"/>
      <c r="MFQ58" s="144"/>
      <c r="MFR58" s="141"/>
      <c r="MFS58" s="140"/>
      <c r="MFT58" s="425"/>
      <c r="MFU58" s="425"/>
      <c r="MFV58" s="425"/>
      <c r="MFW58" s="140"/>
      <c r="MFX58" s="140"/>
      <c r="MFY58" s="144"/>
      <c r="MFZ58" s="141"/>
      <c r="MGA58" s="140"/>
      <c r="MGB58" s="425"/>
      <c r="MGC58" s="425"/>
      <c r="MGD58" s="425"/>
      <c r="MGE58" s="140"/>
      <c r="MGF58" s="140"/>
      <c r="MGG58" s="144"/>
      <c r="MGH58" s="141"/>
      <c r="MGI58" s="140"/>
      <c r="MGJ58" s="425"/>
      <c r="MGK58" s="425"/>
      <c r="MGL58" s="425"/>
      <c r="MGM58" s="140"/>
      <c r="MGN58" s="140"/>
      <c r="MGO58" s="144"/>
      <c r="MGP58" s="141"/>
      <c r="MGQ58" s="140"/>
      <c r="MGR58" s="425"/>
      <c r="MGS58" s="425"/>
      <c r="MGT58" s="425"/>
      <c r="MGU58" s="140"/>
      <c r="MGV58" s="140"/>
      <c r="MGW58" s="144"/>
      <c r="MGX58" s="141"/>
      <c r="MGY58" s="140"/>
      <c r="MGZ58" s="425"/>
      <c r="MHA58" s="425"/>
      <c r="MHB58" s="425"/>
      <c r="MHC58" s="140"/>
      <c r="MHD58" s="140"/>
      <c r="MHE58" s="144"/>
      <c r="MHF58" s="141"/>
      <c r="MHG58" s="140"/>
      <c r="MHH58" s="425"/>
      <c r="MHI58" s="425"/>
      <c r="MHJ58" s="425"/>
      <c r="MHK58" s="140"/>
      <c r="MHL58" s="140"/>
      <c r="MHM58" s="144"/>
      <c r="MHN58" s="141"/>
      <c r="MHO58" s="140"/>
      <c r="MHP58" s="425"/>
      <c r="MHQ58" s="425"/>
      <c r="MHR58" s="425"/>
      <c r="MHS58" s="140"/>
      <c r="MHT58" s="140"/>
      <c r="MHU58" s="144"/>
      <c r="MHV58" s="141"/>
      <c r="MHW58" s="140"/>
      <c r="MHX58" s="425"/>
      <c r="MHY58" s="425"/>
      <c r="MHZ58" s="425"/>
      <c r="MIA58" s="140"/>
      <c r="MIB58" s="140"/>
      <c r="MIC58" s="144"/>
      <c r="MID58" s="141"/>
      <c r="MIE58" s="140"/>
      <c r="MIF58" s="425"/>
      <c r="MIG58" s="425"/>
      <c r="MIH58" s="425"/>
      <c r="MII58" s="140"/>
      <c r="MIJ58" s="140"/>
      <c r="MIK58" s="144"/>
      <c r="MIL58" s="141"/>
      <c r="MIM58" s="140"/>
      <c r="MIN58" s="425"/>
      <c r="MIO58" s="425"/>
      <c r="MIP58" s="425"/>
      <c r="MIQ58" s="140"/>
      <c r="MIR58" s="140"/>
      <c r="MIS58" s="144"/>
      <c r="MIT58" s="141"/>
      <c r="MIU58" s="140"/>
      <c r="MIV58" s="425"/>
      <c r="MIW58" s="425"/>
      <c r="MIX58" s="425"/>
      <c r="MIY58" s="140"/>
      <c r="MIZ58" s="140"/>
      <c r="MJA58" s="144"/>
      <c r="MJB58" s="141"/>
      <c r="MJC58" s="140"/>
      <c r="MJD58" s="425"/>
      <c r="MJE58" s="425"/>
      <c r="MJF58" s="425"/>
      <c r="MJG58" s="140"/>
      <c r="MJH58" s="140"/>
      <c r="MJI58" s="144"/>
      <c r="MJJ58" s="141"/>
      <c r="MJK58" s="140"/>
      <c r="MJL58" s="425"/>
      <c r="MJM58" s="425"/>
      <c r="MJN58" s="425"/>
      <c r="MJO58" s="140"/>
      <c r="MJP58" s="140"/>
      <c r="MJQ58" s="144"/>
      <c r="MJR58" s="141"/>
      <c r="MJS58" s="140"/>
      <c r="MJT58" s="425"/>
      <c r="MJU58" s="425"/>
      <c r="MJV58" s="425"/>
      <c r="MJW58" s="140"/>
      <c r="MJX58" s="140"/>
      <c r="MJY58" s="144"/>
      <c r="MJZ58" s="141"/>
      <c r="MKA58" s="140"/>
      <c r="MKB58" s="425"/>
      <c r="MKC58" s="425"/>
      <c r="MKD58" s="425"/>
      <c r="MKE58" s="140"/>
      <c r="MKF58" s="140"/>
      <c r="MKG58" s="144"/>
      <c r="MKH58" s="141"/>
      <c r="MKI58" s="140"/>
      <c r="MKJ58" s="425"/>
      <c r="MKK58" s="425"/>
      <c r="MKL58" s="425"/>
      <c r="MKM58" s="140"/>
      <c r="MKN58" s="140"/>
      <c r="MKO58" s="144"/>
      <c r="MKP58" s="141"/>
      <c r="MKQ58" s="140"/>
      <c r="MKR58" s="425"/>
      <c r="MKS58" s="425"/>
      <c r="MKT58" s="425"/>
      <c r="MKU58" s="140"/>
      <c r="MKV58" s="140"/>
      <c r="MKW58" s="144"/>
      <c r="MKX58" s="141"/>
      <c r="MKY58" s="140"/>
      <c r="MKZ58" s="425"/>
      <c r="MLA58" s="425"/>
      <c r="MLB58" s="425"/>
      <c r="MLC58" s="140"/>
      <c r="MLD58" s="140"/>
      <c r="MLE58" s="144"/>
      <c r="MLF58" s="141"/>
      <c r="MLG58" s="140"/>
      <c r="MLH58" s="425"/>
      <c r="MLI58" s="425"/>
      <c r="MLJ58" s="425"/>
      <c r="MLK58" s="140"/>
      <c r="MLL58" s="140"/>
      <c r="MLM58" s="144"/>
      <c r="MLN58" s="141"/>
      <c r="MLO58" s="140"/>
      <c r="MLP58" s="425"/>
      <c r="MLQ58" s="425"/>
      <c r="MLR58" s="425"/>
      <c r="MLS58" s="140"/>
      <c r="MLT58" s="140"/>
      <c r="MLU58" s="144"/>
      <c r="MLV58" s="141"/>
      <c r="MLW58" s="140"/>
      <c r="MLX58" s="425"/>
      <c r="MLY58" s="425"/>
      <c r="MLZ58" s="425"/>
      <c r="MMA58" s="140"/>
      <c r="MMB58" s="140"/>
      <c r="MMC58" s="144"/>
      <c r="MMD58" s="141"/>
      <c r="MME58" s="140"/>
      <c r="MMF58" s="425"/>
      <c r="MMG58" s="425"/>
      <c r="MMH58" s="425"/>
      <c r="MMI58" s="140"/>
      <c r="MMJ58" s="140"/>
      <c r="MMK58" s="144"/>
      <c r="MML58" s="141"/>
      <c r="MMM58" s="140"/>
      <c r="MMN58" s="425"/>
      <c r="MMO58" s="425"/>
      <c r="MMP58" s="425"/>
      <c r="MMQ58" s="140"/>
      <c r="MMR58" s="140"/>
      <c r="MMS58" s="144"/>
      <c r="MMT58" s="141"/>
      <c r="MMU58" s="140"/>
      <c r="MMV58" s="425"/>
      <c r="MMW58" s="425"/>
      <c r="MMX58" s="425"/>
      <c r="MMY58" s="140"/>
      <c r="MMZ58" s="140"/>
      <c r="MNA58" s="144"/>
      <c r="MNB58" s="141"/>
      <c r="MNC58" s="140"/>
      <c r="MND58" s="425"/>
      <c r="MNE58" s="425"/>
      <c r="MNF58" s="425"/>
      <c r="MNG58" s="140"/>
      <c r="MNH58" s="140"/>
      <c r="MNI58" s="144"/>
      <c r="MNJ58" s="141"/>
      <c r="MNK58" s="140"/>
      <c r="MNL58" s="425"/>
      <c r="MNM58" s="425"/>
      <c r="MNN58" s="425"/>
      <c r="MNO58" s="140"/>
      <c r="MNP58" s="140"/>
      <c r="MNQ58" s="144"/>
      <c r="MNR58" s="141"/>
      <c r="MNS58" s="140"/>
      <c r="MNT58" s="425"/>
      <c r="MNU58" s="425"/>
      <c r="MNV58" s="425"/>
      <c r="MNW58" s="140"/>
      <c r="MNX58" s="140"/>
      <c r="MNY58" s="144"/>
      <c r="MNZ58" s="141"/>
      <c r="MOA58" s="140"/>
      <c r="MOB58" s="425"/>
      <c r="MOC58" s="425"/>
      <c r="MOD58" s="425"/>
      <c r="MOE58" s="140"/>
      <c r="MOF58" s="140"/>
      <c r="MOG58" s="144"/>
      <c r="MOH58" s="141"/>
      <c r="MOI58" s="140"/>
      <c r="MOJ58" s="425"/>
      <c r="MOK58" s="425"/>
      <c r="MOL58" s="425"/>
      <c r="MOM58" s="140"/>
      <c r="MON58" s="140"/>
      <c r="MOO58" s="144"/>
      <c r="MOP58" s="141"/>
      <c r="MOQ58" s="140"/>
      <c r="MOR58" s="425"/>
      <c r="MOS58" s="425"/>
      <c r="MOT58" s="425"/>
      <c r="MOU58" s="140"/>
      <c r="MOV58" s="140"/>
      <c r="MOW58" s="144"/>
      <c r="MOX58" s="141"/>
      <c r="MOY58" s="140"/>
      <c r="MOZ58" s="425"/>
      <c r="MPA58" s="425"/>
      <c r="MPB58" s="425"/>
      <c r="MPC58" s="140"/>
      <c r="MPD58" s="140"/>
      <c r="MPE58" s="144"/>
      <c r="MPF58" s="141"/>
      <c r="MPG58" s="140"/>
      <c r="MPH58" s="425"/>
      <c r="MPI58" s="425"/>
      <c r="MPJ58" s="425"/>
      <c r="MPK58" s="140"/>
      <c r="MPL58" s="140"/>
      <c r="MPM58" s="144"/>
      <c r="MPN58" s="141"/>
      <c r="MPO58" s="140"/>
      <c r="MPP58" s="425"/>
      <c r="MPQ58" s="425"/>
      <c r="MPR58" s="425"/>
      <c r="MPS58" s="140"/>
      <c r="MPT58" s="140"/>
      <c r="MPU58" s="144"/>
      <c r="MPV58" s="141"/>
      <c r="MPW58" s="140"/>
      <c r="MPX58" s="425"/>
      <c r="MPY58" s="425"/>
      <c r="MPZ58" s="425"/>
      <c r="MQA58" s="140"/>
      <c r="MQB58" s="140"/>
      <c r="MQC58" s="144"/>
      <c r="MQD58" s="141"/>
      <c r="MQE58" s="140"/>
      <c r="MQF58" s="425"/>
      <c r="MQG58" s="425"/>
      <c r="MQH58" s="425"/>
      <c r="MQI58" s="140"/>
      <c r="MQJ58" s="140"/>
      <c r="MQK58" s="144"/>
      <c r="MQL58" s="141"/>
      <c r="MQM58" s="140"/>
      <c r="MQN58" s="425"/>
      <c r="MQO58" s="425"/>
      <c r="MQP58" s="425"/>
      <c r="MQQ58" s="140"/>
      <c r="MQR58" s="140"/>
      <c r="MQS58" s="144"/>
      <c r="MQT58" s="141"/>
      <c r="MQU58" s="140"/>
      <c r="MQV58" s="425"/>
      <c r="MQW58" s="425"/>
      <c r="MQX58" s="425"/>
      <c r="MQY58" s="140"/>
      <c r="MQZ58" s="140"/>
      <c r="MRA58" s="144"/>
      <c r="MRB58" s="141"/>
      <c r="MRC58" s="140"/>
      <c r="MRD58" s="425"/>
      <c r="MRE58" s="425"/>
      <c r="MRF58" s="425"/>
      <c r="MRG58" s="140"/>
      <c r="MRH58" s="140"/>
      <c r="MRI58" s="144"/>
      <c r="MRJ58" s="141"/>
      <c r="MRK58" s="140"/>
      <c r="MRL58" s="425"/>
      <c r="MRM58" s="425"/>
      <c r="MRN58" s="425"/>
      <c r="MRO58" s="140"/>
      <c r="MRP58" s="140"/>
      <c r="MRQ58" s="144"/>
      <c r="MRR58" s="141"/>
      <c r="MRS58" s="140"/>
      <c r="MRT58" s="425"/>
      <c r="MRU58" s="425"/>
      <c r="MRV58" s="425"/>
      <c r="MRW58" s="140"/>
      <c r="MRX58" s="140"/>
      <c r="MRY58" s="144"/>
      <c r="MRZ58" s="141"/>
      <c r="MSA58" s="140"/>
      <c r="MSB58" s="425"/>
      <c r="MSC58" s="425"/>
      <c r="MSD58" s="425"/>
      <c r="MSE58" s="140"/>
      <c r="MSF58" s="140"/>
      <c r="MSG58" s="144"/>
      <c r="MSH58" s="141"/>
      <c r="MSI58" s="140"/>
      <c r="MSJ58" s="425"/>
      <c r="MSK58" s="425"/>
      <c r="MSL58" s="425"/>
      <c r="MSM58" s="140"/>
      <c r="MSN58" s="140"/>
      <c r="MSO58" s="144"/>
      <c r="MSP58" s="141"/>
      <c r="MSQ58" s="140"/>
      <c r="MSR58" s="425"/>
      <c r="MSS58" s="425"/>
      <c r="MST58" s="425"/>
      <c r="MSU58" s="140"/>
      <c r="MSV58" s="140"/>
      <c r="MSW58" s="144"/>
      <c r="MSX58" s="141"/>
      <c r="MSY58" s="140"/>
      <c r="MSZ58" s="425"/>
      <c r="MTA58" s="425"/>
      <c r="MTB58" s="425"/>
      <c r="MTC58" s="140"/>
      <c r="MTD58" s="140"/>
      <c r="MTE58" s="144"/>
      <c r="MTF58" s="141"/>
      <c r="MTG58" s="140"/>
      <c r="MTH58" s="425"/>
      <c r="MTI58" s="425"/>
      <c r="MTJ58" s="425"/>
      <c r="MTK58" s="140"/>
      <c r="MTL58" s="140"/>
      <c r="MTM58" s="144"/>
      <c r="MTN58" s="141"/>
      <c r="MTO58" s="140"/>
      <c r="MTP58" s="425"/>
      <c r="MTQ58" s="425"/>
      <c r="MTR58" s="425"/>
      <c r="MTS58" s="140"/>
      <c r="MTT58" s="140"/>
      <c r="MTU58" s="144"/>
      <c r="MTV58" s="141"/>
      <c r="MTW58" s="140"/>
      <c r="MTX58" s="425"/>
      <c r="MTY58" s="425"/>
      <c r="MTZ58" s="425"/>
      <c r="MUA58" s="140"/>
      <c r="MUB58" s="140"/>
      <c r="MUC58" s="144"/>
      <c r="MUD58" s="141"/>
      <c r="MUE58" s="140"/>
      <c r="MUF58" s="425"/>
      <c r="MUG58" s="425"/>
      <c r="MUH58" s="425"/>
      <c r="MUI58" s="140"/>
      <c r="MUJ58" s="140"/>
      <c r="MUK58" s="144"/>
      <c r="MUL58" s="141"/>
      <c r="MUM58" s="140"/>
      <c r="MUN58" s="425"/>
      <c r="MUO58" s="425"/>
      <c r="MUP58" s="425"/>
      <c r="MUQ58" s="140"/>
      <c r="MUR58" s="140"/>
      <c r="MUS58" s="144"/>
      <c r="MUT58" s="141"/>
      <c r="MUU58" s="140"/>
      <c r="MUV58" s="425"/>
      <c r="MUW58" s="425"/>
      <c r="MUX58" s="425"/>
      <c r="MUY58" s="140"/>
      <c r="MUZ58" s="140"/>
      <c r="MVA58" s="144"/>
      <c r="MVB58" s="141"/>
      <c r="MVC58" s="140"/>
      <c r="MVD58" s="425"/>
      <c r="MVE58" s="425"/>
      <c r="MVF58" s="425"/>
      <c r="MVG58" s="140"/>
      <c r="MVH58" s="140"/>
      <c r="MVI58" s="144"/>
      <c r="MVJ58" s="141"/>
      <c r="MVK58" s="140"/>
      <c r="MVL58" s="425"/>
      <c r="MVM58" s="425"/>
      <c r="MVN58" s="425"/>
      <c r="MVO58" s="140"/>
      <c r="MVP58" s="140"/>
      <c r="MVQ58" s="144"/>
      <c r="MVR58" s="141"/>
      <c r="MVS58" s="140"/>
      <c r="MVT58" s="425"/>
      <c r="MVU58" s="425"/>
      <c r="MVV58" s="425"/>
      <c r="MVW58" s="140"/>
      <c r="MVX58" s="140"/>
      <c r="MVY58" s="144"/>
      <c r="MVZ58" s="141"/>
      <c r="MWA58" s="140"/>
      <c r="MWB58" s="425"/>
      <c r="MWC58" s="425"/>
      <c r="MWD58" s="425"/>
      <c r="MWE58" s="140"/>
      <c r="MWF58" s="140"/>
      <c r="MWG58" s="144"/>
      <c r="MWH58" s="141"/>
      <c r="MWI58" s="140"/>
      <c r="MWJ58" s="425"/>
      <c r="MWK58" s="425"/>
      <c r="MWL58" s="425"/>
      <c r="MWM58" s="140"/>
      <c r="MWN58" s="140"/>
      <c r="MWO58" s="144"/>
      <c r="MWP58" s="141"/>
      <c r="MWQ58" s="140"/>
      <c r="MWR58" s="425"/>
      <c r="MWS58" s="425"/>
      <c r="MWT58" s="425"/>
      <c r="MWU58" s="140"/>
      <c r="MWV58" s="140"/>
      <c r="MWW58" s="144"/>
      <c r="MWX58" s="141"/>
      <c r="MWY58" s="140"/>
      <c r="MWZ58" s="425"/>
      <c r="MXA58" s="425"/>
      <c r="MXB58" s="425"/>
      <c r="MXC58" s="140"/>
      <c r="MXD58" s="140"/>
      <c r="MXE58" s="144"/>
      <c r="MXF58" s="141"/>
      <c r="MXG58" s="140"/>
      <c r="MXH58" s="425"/>
      <c r="MXI58" s="425"/>
      <c r="MXJ58" s="425"/>
      <c r="MXK58" s="140"/>
      <c r="MXL58" s="140"/>
      <c r="MXM58" s="144"/>
      <c r="MXN58" s="141"/>
      <c r="MXO58" s="140"/>
      <c r="MXP58" s="425"/>
      <c r="MXQ58" s="425"/>
      <c r="MXR58" s="425"/>
      <c r="MXS58" s="140"/>
      <c r="MXT58" s="140"/>
      <c r="MXU58" s="144"/>
      <c r="MXV58" s="141"/>
      <c r="MXW58" s="140"/>
      <c r="MXX58" s="425"/>
      <c r="MXY58" s="425"/>
      <c r="MXZ58" s="425"/>
      <c r="MYA58" s="140"/>
      <c r="MYB58" s="140"/>
      <c r="MYC58" s="144"/>
      <c r="MYD58" s="141"/>
      <c r="MYE58" s="140"/>
      <c r="MYF58" s="425"/>
      <c r="MYG58" s="425"/>
      <c r="MYH58" s="425"/>
      <c r="MYI58" s="140"/>
      <c r="MYJ58" s="140"/>
      <c r="MYK58" s="144"/>
      <c r="MYL58" s="141"/>
      <c r="MYM58" s="140"/>
      <c r="MYN58" s="425"/>
      <c r="MYO58" s="425"/>
      <c r="MYP58" s="425"/>
      <c r="MYQ58" s="140"/>
      <c r="MYR58" s="140"/>
      <c r="MYS58" s="144"/>
      <c r="MYT58" s="141"/>
      <c r="MYU58" s="140"/>
      <c r="MYV58" s="425"/>
      <c r="MYW58" s="425"/>
      <c r="MYX58" s="425"/>
      <c r="MYY58" s="140"/>
      <c r="MYZ58" s="140"/>
      <c r="MZA58" s="144"/>
      <c r="MZB58" s="141"/>
      <c r="MZC58" s="140"/>
      <c r="MZD58" s="425"/>
      <c r="MZE58" s="425"/>
      <c r="MZF58" s="425"/>
      <c r="MZG58" s="140"/>
      <c r="MZH58" s="140"/>
      <c r="MZI58" s="144"/>
      <c r="MZJ58" s="141"/>
      <c r="MZK58" s="140"/>
      <c r="MZL58" s="425"/>
      <c r="MZM58" s="425"/>
      <c r="MZN58" s="425"/>
      <c r="MZO58" s="140"/>
      <c r="MZP58" s="140"/>
      <c r="MZQ58" s="144"/>
      <c r="MZR58" s="141"/>
      <c r="MZS58" s="140"/>
      <c r="MZT58" s="425"/>
      <c r="MZU58" s="425"/>
      <c r="MZV58" s="425"/>
      <c r="MZW58" s="140"/>
      <c r="MZX58" s="140"/>
      <c r="MZY58" s="144"/>
      <c r="MZZ58" s="141"/>
      <c r="NAA58" s="140"/>
      <c r="NAB58" s="425"/>
      <c r="NAC58" s="425"/>
      <c r="NAD58" s="425"/>
      <c r="NAE58" s="140"/>
      <c r="NAF58" s="140"/>
      <c r="NAG58" s="144"/>
      <c r="NAH58" s="141"/>
      <c r="NAI58" s="140"/>
      <c r="NAJ58" s="425"/>
      <c r="NAK58" s="425"/>
      <c r="NAL58" s="425"/>
      <c r="NAM58" s="140"/>
      <c r="NAN58" s="140"/>
      <c r="NAO58" s="144"/>
      <c r="NAP58" s="141"/>
      <c r="NAQ58" s="140"/>
      <c r="NAR58" s="425"/>
      <c r="NAS58" s="425"/>
      <c r="NAT58" s="425"/>
      <c r="NAU58" s="140"/>
      <c r="NAV58" s="140"/>
      <c r="NAW58" s="144"/>
      <c r="NAX58" s="141"/>
      <c r="NAY58" s="140"/>
      <c r="NAZ58" s="425"/>
      <c r="NBA58" s="425"/>
      <c r="NBB58" s="425"/>
      <c r="NBC58" s="140"/>
      <c r="NBD58" s="140"/>
      <c r="NBE58" s="144"/>
      <c r="NBF58" s="141"/>
      <c r="NBG58" s="140"/>
      <c r="NBH58" s="425"/>
      <c r="NBI58" s="425"/>
      <c r="NBJ58" s="425"/>
      <c r="NBK58" s="140"/>
      <c r="NBL58" s="140"/>
      <c r="NBM58" s="144"/>
      <c r="NBN58" s="141"/>
      <c r="NBO58" s="140"/>
      <c r="NBP58" s="425"/>
      <c r="NBQ58" s="425"/>
      <c r="NBR58" s="425"/>
      <c r="NBS58" s="140"/>
      <c r="NBT58" s="140"/>
      <c r="NBU58" s="144"/>
      <c r="NBV58" s="141"/>
      <c r="NBW58" s="140"/>
      <c r="NBX58" s="425"/>
      <c r="NBY58" s="425"/>
      <c r="NBZ58" s="425"/>
      <c r="NCA58" s="140"/>
      <c r="NCB58" s="140"/>
      <c r="NCC58" s="144"/>
      <c r="NCD58" s="141"/>
      <c r="NCE58" s="140"/>
      <c r="NCF58" s="425"/>
      <c r="NCG58" s="425"/>
      <c r="NCH58" s="425"/>
      <c r="NCI58" s="140"/>
      <c r="NCJ58" s="140"/>
      <c r="NCK58" s="144"/>
      <c r="NCL58" s="141"/>
      <c r="NCM58" s="140"/>
      <c r="NCN58" s="425"/>
      <c r="NCO58" s="425"/>
      <c r="NCP58" s="425"/>
      <c r="NCQ58" s="140"/>
      <c r="NCR58" s="140"/>
      <c r="NCS58" s="144"/>
      <c r="NCT58" s="141"/>
      <c r="NCU58" s="140"/>
      <c r="NCV58" s="425"/>
      <c r="NCW58" s="425"/>
      <c r="NCX58" s="425"/>
      <c r="NCY58" s="140"/>
      <c r="NCZ58" s="140"/>
      <c r="NDA58" s="144"/>
      <c r="NDB58" s="141"/>
      <c r="NDC58" s="140"/>
      <c r="NDD58" s="425"/>
      <c r="NDE58" s="425"/>
      <c r="NDF58" s="425"/>
      <c r="NDG58" s="140"/>
      <c r="NDH58" s="140"/>
      <c r="NDI58" s="144"/>
      <c r="NDJ58" s="141"/>
      <c r="NDK58" s="140"/>
      <c r="NDL58" s="425"/>
      <c r="NDM58" s="425"/>
      <c r="NDN58" s="425"/>
      <c r="NDO58" s="140"/>
      <c r="NDP58" s="140"/>
      <c r="NDQ58" s="144"/>
      <c r="NDR58" s="141"/>
      <c r="NDS58" s="140"/>
      <c r="NDT58" s="425"/>
      <c r="NDU58" s="425"/>
      <c r="NDV58" s="425"/>
      <c r="NDW58" s="140"/>
      <c r="NDX58" s="140"/>
      <c r="NDY58" s="144"/>
      <c r="NDZ58" s="141"/>
      <c r="NEA58" s="140"/>
      <c r="NEB58" s="425"/>
      <c r="NEC58" s="425"/>
      <c r="NED58" s="425"/>
      <c r="NEE58" s="140"/>
      <c r="NEF58" s="140"/>
      <c r="NEG58" s="144"/>
      <c r="NEH58" s="141"/>
      <c r="NEI58" s="140"/>
      <c r="NEJ58" s="425"/>
      <c r="NEK58" s="425"/>
      <c r="NEL58" s="425"/>
      <c r="NEM58" s="140"/>
      <c r="NEN58" s="140"/>
      <c r="NEO58" s="144"/>
      <c r="NEP58" s="141"/>
      <c r="NEQ58" s="140"/>
      <c r="NER58" s="425"/>
      <c r="NES58" s="425"/>
      <c r="NET58" s="425"/>
      <c r="NEU58" s="140"/>
      <c r="NEV58" s="140"/>
      <c r="NEW58" s="144"/>
      <c r="NEX58" s="141"/>
      <c r="NEY58" s="140"/>
      <c r="NEZ58" s="425"/>
      <c r="NFA58" s="425"/>
      <c r="NFB58" s="425"/>
      <c r="NFC58" s="140"/>
      <c r="NFD58" s="140"/>
      <c r="NFE58" s="144"/>
      <c r="NFF58" s="141"/>
      <c r="NFG58" s="140"/>
      <c r="NFH58" s="425"/>
      <c r="NFI58" s="425"/>
      <c r="NFJ58" s="425"/>
      <c r="NFK58" s="140"/>
      <c r="NFL58" s="140"/>
      <c r="NFM58" s="144"/>
      <c r="NFN58" s="141"/>
      <c r="NFO58" s="140"/>
      <c r="NFP58" s="425"/>
      <c r="NFQ58" s="425"/>
      <c r="NFR58" s="425"/>
      <c r="NFS58" s="140"/>
      <c r="NFT58" s="140"/>
      <c r="NFU58" s="144"/>
      <c r="NFV58" s="141"/>
      <c r="NFW58" s="140"/>
      <c r="NFX58" s="425"/>
      <c r="NFY58" s="425"/>
      <c r="NFZ58" s="425"/>
      <c r="NGA58" s="140"/>
      <c r="NGB58" s="140"/>
      <c r="NGC58" s="144"/>
      <c r="NGD58" s="141"/>
      <c r="NGE58" s="140"/>
      <c r="NGF58" s="425"/>
      <c r="NGG58" s="425"/>
      <c r="NGH58" s="425"/>
      <c r="NGI58" s="140"/>
      <c r="NGJ58" s="140"/>
      <c r="NGK58" s="144"/>
      <c r="NGL58" s="141"/>
      <c r="NGM58" s="140"/>
      <c r="NGN58" s="425"/>
      <c r="NGO58" s="425"/>
      <c r="NGP58" s="425"/>
      <c r="NGQ58" s="140"/>
      <c r="NGR58" s="140"/>
      <c r="NGS58" s="144"/>
      <c r="NGT58" s="141"/>
      <c r="NGU58" s="140"/>
      <c r="NGV58" s="425"/>
      <c r="NGW58" s="425"/>
      <c r="NGX58" s="425"/>
      <c r="NGY58" s="140"/>
      <c r="NGZ58" s="140"/>
      <c r="NHA58" s="144"/>
      <c r="NHB58" s="141"/>
      <c r="NHC58" s="140"/>
      <c r="NHD58" s="425"/>
      <c r="NHE58" s="425"/>
      <c r="NHF58" s="425"/>
      <c r="NHG58" s="140"/>
      <c r="NHH58" s="140"/>
      <c r="NHI58" s="144"/>
      <c r="NHJ58" s="141"/>
      <c r="NHK58" s="140"/>
      <c r="NHL58" s="425"/>
      <c r="NHM58" s="425"/>
      <c r="NHN58" s="425"/>
      <c r="NHO58" s="140"/>
      <c r="NHP58" s="140"/>
      <c r="NHQ58" s="144"/>
      <c r="NHR58" s="141"/>
      <c r="NHS58" s="140"/>
      <c r="NHT58" s="425"/>
      <c r="NHU58" s="425"/>
      <c r="NHV58" s="425"/>
      <c r="NHW58" s="140"/>
      <c r="NHX58" s="140"/>
      <c r="NHY58" s="144"/>
      <c r="NHZ58" s="141"/>
      <c r="NIA58" s="140"/>
      <c r="NIB58" s="425"/>
      <c r="NIC58" s="425"/>
      <c r="NID58" s="425"/>
      <c r="NIE58" s="140"/>
      <c r="NIF58" s="140"/>
      <c r="NIG58" s="144"/>
      <c r="NIH58" s="141"/>
      <c r="NII58" s="140"/>
      <c r="NIJ58" s="425"/>
      <c r="NIK58" s="425"/>
      <c r="NIL58" s="425"/>
      <c r="NIM58" s="140"/>
      <c r="NIN58" s="140"/>
      <c r="NIO58" s="144"/>
      <c r="NIP58" s="141"/>
      <c r="NIQ58" s="140"/>
      <c r="NIR58" s="425"/>
      <c r="NIS58" s="425"/>
      <c r="NIT58" s="425"/>
      <c r="NIU58" s="140"/>
      <c r="NIV58" s="140"/>
      <c r="NIW58" s="144"/>
      <c r="NIX58" s="141"/>
      <c r="NIY58" s="140"/>
      <c r="NIZ58" s="425"/>
      <c r="NJA58" s="425"/>
      <c r="NJB58" s="425"/>
      <c r="NJC58" s="140"/>
      <c r="NJD58" s="140"/>
      <c r="NJE58" s="144"/>
      <c r="NJF58" s="141"/>
      <c r="NJG58" s="140"/>
      <c r="NJH58" s="425"/>
      <c r="NJI58" s="425"/>
      <c r="NJJ58" s="425"/>
      <c r="NJK58" s="140"/>
      <c r="NJL58" s="140"/>
      <c r="NJM58" s="144"/>
      <c r="NJN58" s="141"/>
      <c r="NJO58" s="140"/>
      <c r="NJP58" s="425"/>
      <c r="NJQ58" s="425"/>
      <c r="NJR58" s="425"/>
      <c r="NJS58" s="140"/>
      <c r="NJT58" s="140"/>
      <c r="NJU58" s="144"/>
      <c r="NJV58" s="141"/>
      <c r="NJW58" s="140"/>
      <c r="NJX58" s="425"/>
      <c r="NJY58" s="425"/>
      <c r="NJZ58" s="425"/>
      <c r="NKA58" s="140"/>
      <c r="NKB58" s="140"/>
      <c r="NKC58" s="144"/>
      <c r="NKD58" s="141"/>
      <c r="NKE58" s="140"/>
      <c r="NKF58" s="425"/>
      <c r="NKG58" s="425"/>
      <c r="NKH58" s="425"/>
      <c r="NKI58" s="140"/>
      <c r="NKJ58" s="140"/>
      <c r="NKK58" s="144"/>
      <c r="NKL58" s="141"/>
      <c r="NKM58" s="140"/>
      <c r="NKN58" s="425"/>
      <c r="NKO58" s="425"/>
      <c r="NKP58" s="425"/>
      <c r="NKQ58" s="140"/>
      <c r="NKR58" s="140"/>
      <c r="NKS58" s="144"/>
      <c r="NKT58" s="141"/>
      <c r="NKU58" s="140"/>
      <c r="NKV58" s="425"/>
      <c r="NKW58" s="425"/>
      <c r="NKX58" s="425"/>
      <c r="NKY58" s="140"/>
      <c r="NKZ58" s="140"/>
      <c r="NLA58" s="144"/>
      <c r="NLB58" s="141"/>
      <c r="NLC58" s="140"/>
      <c r="NLD58" s="425"/>
      <c r="NLE58" s="425"/>
      <c r="NLF58" s="425"/>
      <c r="NLG58" s="140"/>
      <c r="NLH58" s="140"/>
      <c r="NLI58" s="144"/>
      <c r="NLJ58" s="141"/>
      <c r="NLK58" s="140"/>
      <c r="NLL58" s="425"/>
      <c r="NLM58" s="425"/>
      <c r="NLN58" s="425"/>
      <c r="NLO58" s="140"/>
      <c r="NLP58" s="140"/>
      <c r="NLQ58" s="144"/>
      <c r="NLR58" s="141"/>
      <c r="NLS58" s="140"/>
      <c r="NLT58" s="425"/>
      <c r="NLU58" s="425"/>
      <c r="NLV58" s="425"/>
      <c r="NLW58" s="140"/>
      <c r="NLX58" s="140"/>
      <c r="NLY58" s="144"/>
      <c r="NLZ58" s="141"/>
      <c r="NMA58" s="140"/>
      <c r="NMB58" s="425"/>
      <c r="NMC58" s="425"/>
      <c r="NMD58" s="425"/>
      <c r="NME58" s="140"/>
      <c r="NMF58" s="140"/>
      <c r="NMG58" s="144"/>
      <c r="NMH58" s="141"/>
      <c r="NMI58" s="140"/>
      <c r="NMJ58" s="425"/>
      <c r="NMK58" s="425"/>
      <c r="NML58" s="425"/>
      <c r="NMM58" s="140"/>
      <c r="NMN58" s="140"/>
      <c r="NMO58" s="144"/>
      <c r="NMP58" s="141"/>
      <c r="NMQ58" s="140"/>
      <c r="NMR58" s="425"/>
      <c r="NMS58" s="425"/>
      <c r="NMT58" s="425"/>
      <c r="NMU58" s="140"/>
      <c r="NMV58" s="140"/>
      <c r="NMW58" s="144"/>
      <c r="NMX58" s="141"/>
      <c r="NMY58" s="140"/>
      <c r="NMZ58" s="425"/>
      <c r="NNA58" s="425"/>
      <c r="NNB58" s="425"/>
      <c r="NNC58" s="140"/>
      <c r="NND58" s="140"/>
      <c r="NNE58" s="144"/>
      <c r="NNF58" s="141"/>
      <c r="NNG58" s="140"/>
      <c r="NNH58" s="425"/>
      <c r="NNI58" s="425"/>
      <c r="NNJ58" s="425"/>
      <c r="NNK58" s="140"/>
      <c r="NNL58" s="140"/>
      <c r="NNM58" s="144"/>
      <c r="NNN58" s="141"/>
      <c r="NNO58" s="140"/>
      <c r="NNP58" s="425"/>
      <c r="NNQ58" s="425"/>
      <c r="NNR58" s="425"/>
      <c r="NNS58" s="140"/>
      <c r="NNT58" s="140"/>
      <c r="NNU58" s="144"/>
      <c r="NNV58" s="141"/>
      <c r="NNW58" s="140"/>
      <c r="NNX58" s="425"/>
      <c r="NNY58" s="425"/>
      <c r="NNZ58" s="425"/>
      <c r="NOA58" s="140"/>
      <c r="NOB58" s="140"/>
      <c r="NOC58" s="144"/>
      <c r="NOD58" s="141"/>
      <c r="NOE58" s="140"/>
      <c r="NOF58" s="425"/>
      <c r="NOG58" s="425"/>
      <c r="NOH58" s="425"/>
      <c r="NOI58" s="140"/>
      <c r="NOJ58" s="140"/>
      <c r="NOK58" s="144"/>
      <c r="NOL58" s="141"/>
      <c r="NOM58" s="140"/>
      <c r="NON58" s="425"/>
      <c r="NOO58" s="425"/>
      <c r="NOP58" s="425"/>
      <c r="NOQ58" s="140"/>
      <c r="NOR58" s="140"/>
      <c r="NOS58" s="144"/>
      <c r="NOT58" s="141"/>
      <c r="NOU58" s="140"/>
      <c r="NOV58" s="425"/>
      <c r="NOW58" s="425"/>
      <c r="NOX58" s="425"/>
      <c r="NOY58" s="140"/>
      <c r="NOZ58" s="140"/>
      <c r="NPA58" s="144"/>
      <c r="NPB58" s="141"/>
      <c r="NPC58" s="140"/>
      <c r="NPD58" s="425"/>
      <c r="NPE58" s="425"/>
      <c r="NPF58" s="425"/>
      <c r="NPG58" s="140"/>
      <c r="NPH58" s="140"/>
      <c r="NPI58" s="144"/>
      <c r="NPJ58" s="141"/>
      <c r="NPK58" s="140"/>
      <c r="NPL58" s="425"/>
      <c r="NPM58" s="425"/>
      <c r="NPN58" s="425"/>
      <c r="NPO58" s="140"/>
      <c r="NPP58" s="140"/>
      <c r="NPQ58" s="144"/>
      <c r="NPR58" s="141"/>
      <c r="NPS58" s="140"/>
      <c r="NPT58" s="425"/>
      <c r="NPU58" s="425"/>
      <c r="NPV58" s="425"/>
      <c r="NPW58" s="140"/>
      <c r="NPX58" s="140"/>
      <c r="NPY58" s="144"/>
      <c r="NPZ58" s="141"/>
      <c r="NQA58" s="140"/>
      <c r="NQB58" s="425"/>
      <c r="NQC58" s="425"/>
      <c r="NQD58" s="425"/>
      <c r="NQE58" s="140"/>
      <c r="NQF58" s="140"/>
      <c r="NQG58" s="144"/>
      <c r="NQH58" s="141"/>
      <c r="NQI58" s="140"/>
      <c r="NQJ58" s="425"/>
      <c r="NQK58" s="425"/>
      <c r="NQL58" s="425"/>
      <c r="NQM58" s="140"/>
      <c r="NQN58" s="140"/>
      <c r="NQO58" s="144"/>
      <c r="NQP58" s="141"/>
      <c r="NQQ58" s="140"/>
      <c r="NQR58" s="425"/>
      <c r="NQS58" s="425"/>
      <c r="NQT58" s="425"/>
      <c r="NQU58" s="140"/>
      <c r="NQV58" s="140"/>
      <c r="NQW58" s="144"/>
      <c r="NQX58" s="141"/>
      <c r="NQY58" s="140"/>
      <c r="NQZ58" s="425"/>
      <c r="NRA58" s="425"/>
      <c r="NRB58" s="425"/>
      <c r="NRC58" s="140"/>
      <c r="NRD58" s="140"/>
      <c r="NRE58" s="144"/>
      <c r="NRF58" s="141"/>
      <c r="NRG58" s="140"/>
      <c r="NRH58" s="425"/>
      <c r="NRI58" s="425"/>
      <c r="NRJ58" s="425"/>
      <c r="NRK58" s="140"/>
      <c r="NRL58" s="140"/>
      <c r="NRM58" s="144"/>
      <c r="NRN58" s="141"/>
      <c r="NRO58" s="140"/>
      <c r="NRP58" s="425"/>
      <c r="NRQ58" s="425"/>
      <c r="NRR58" s="425"/>
      <c r="NRS58" s="140"/>
      <c r="NRT58" s="140"/>
      <c r="NRU58" s="144"/>
      <c r="NRV58" s="141"/>
      <c r="NRW58" s="140"/>
      <c r="NRX58" s="425"/>
      <c r="NRY58" s="425"/>
      <c r="NRZ58" s="425"/>
      <c r="NSA58" s="140"/>
      <c r="NSB58" s="140"/>
      <c r="NSC58" s="144"/>
      <c r="NSD58" s="141"/>
      <c r="NSE58" s="140"/>
      <c r="NSF58" s="425"/>
      <c r="NSG58" s="425"/>
      <c r="NSH58" s="425"/>
      <c r="NSI58" s="140"/>
      <c r="NSJ58" s="140"/>
      <c r="NSK58" s="144"/>
      <c r="NSL58" s="141"/>
      <c r="NSM58" s="140"/>
      <c r="NSN58" s="425"/>
      <c r="NSO58" s="425"/>
      <c r="NSP58" s="425"/>
      <c r="NSQ58" s="140"/>
      <c r="NSR58" s="140"/>
      <c r="NSS58" s="144"/>
      <c r="NST58" s="141"/>
      <c r="NSU58" s="140"/>
      <c r="NSV58" s="425"/>
      <c r="NSW58" s="425"/>
      <c r="NSX58" s="425"/>
      <c r="NSY58" s="140"/>
      <c r="NSZ58" s="140"/>
      <c r="NTA58" s="144"/>
      <c r="NTB58" s="141"/>
      <c r="NTC58" s="140"/>
      <c r="NTD58" s="425"/>
      <c r="NTE58" s="425"/>
      <c r="NTF58" s="425"/>
      <c r="NTG58" s="140"/>
      <c r="NTH58" s="140"/>
      <c r="NTI58" s="144"/>
      <c r="NTJ58" s="141"/>
      <c r="NTK58" s="140"/>
      <c r="NTL58" s="425"/>
      <c r="NTM58" s="425"/>
      <c r="NTN58" s="425"/>
      <c r="NTO58" s="140"/>
      <c r="NTP58" s="140"/>
      <c r="NTQ58" s="144"/>
      <c r="NTR58" s="141"/>
      <c r="NTS58" s="140"/>
      <c r="NTT58" s="425"/>
      <c r="NTU58" s="425"/>
      <c r="NTV58" s="425"/>
      <c r="NTW58" s="140"/>
      <c r="NTX58" s="140"/>
      <c r="NTY58" s="144"/>
      <c r="NTZ58" s="141"/>
      <c r="NUA58" s="140"/>
      <c r="NUB58" s="425"/>
      <c r="NUC58" s="425"/>
      <c r="NUD58" s="425"/>
      <c r="NUE58" s="140"/>
      <c r="NUF58" s="140"/>
      <c r="NUG58" s="144"/>
      <c r="NUH58" s="141"/>
      <c r="NUI58" s="140"/>
      <c r="NUJ58" s="425"/>
      <c r="NUK58" s="425"/>
      <c r="NUL58" s="425"/>
      <c r="NUM58" s="140"/>
      <c r="NUN58" s="140"/>
      <c r="NUO58" s="144"/>
      <c r="NUP58" s="141"/>
      <c r="NUQ58" s="140"/>
      <c r="NUR58" s="425"/>
      <c r="NUS58" s="425"/>
      <c r="NUT58" s="425"/>
      <c r="NUU58" s="140"/>
      <c r="NUV58" s="140"/>
      <c r="NUW58" s="144"/>
      <c r="NUX58" s="141"/>
      <c r="NUY58" s="140"/>
      <c r="NUZ58" s="425"/>
      <c r="NVA58" s="425"/>
      <c r="NVB58" s="425"/>
      <c r="NVC58" s="140"/>
      <c r="NVD58" s="140"/>
      <c r="NVE58" s="144"/>
      <c r="NVF58" s="141"/>
      <c r="NVG58" s="140"/>
      <c r="NVH58" s="425"/>
      <c r="NVI58" s="425"/>
      <c r="NVJ58" s="425"/>
      <c r="NVK58" s="140"/>
      <c r="NVL58" s="140"/>
      <c r="NVM58" s="144"/>
      <c r="NVN58" s="141"/>
      <c r="NVO58" s="140"/>
      <c r="NVP58" s="425"/>
      <c r="NVQ58" s="425"/>
      <c r="NVR58" s="425"/>
      <c r="NVS58" s="140"/>
      <c r="NVT58" s="140"/>
      <c r="NVU58" s="144"/>
      <c r="NVV58" s="141"/>
      <c r="NVW58" s="140"/>
      <c r="NVX58" s="425"/>
      <c r="NVY58" s="425"/>
      <c r="NVZ58" s="425"/>
      <c r="NWA58" s="140"/>
      <c r="NWB58" s="140"/>
      <c r="NWC58" s="144"/>
      <c r="NWD58" s="141"/>
      <c r="NWE58" s="140"/>
      <c r="NWF58" s="425"/>
      <c r="NWG58" s="425"/>
      <c r="NWH58" s="425"/>
      <c r="NWI58" s="140"/>
      <c r="NWJ58" s="140"/>
      <c r="NWK58" s="144"/>
      <c r="NWL58" s="141"/>
      <c r="NWM58" s="140"/>
      <c r="NWN58" s="425"/>
      <c r="NWO58" s="425"/>
      <c r="NWP58" s="425"/>
      <c r="NWQ58" s="140"/>
      <c r="NWR58" s="140"/>
      <c r="NWS58" s="144"/>
      <c r="NWT58" s="141"/>
      <c r="NWU58" s="140"/>
      <c r="NWV58" s="425"/>
      <c r="NWW58" s="425"/>
      <c r="NWX58" s="425"/>
      <c r="NWY58" s="140"/>
      <c r="NWZ58" s="140"/>
      <c r="NXA58" s="144"/>
      <c r="NXB58" s="141"/>
      <c r="NXC58" s="140"/>
      <c r="NXD58" s="425"/>
      <c r="NXE58" s="425"/>
      <c r="NXF58" s="425"/>
      <c r="NXG58" s="140"/>
      <c r="NXH58" s="140"/>
      <c r="NXI58" s="144"/>
      <c r="NXJ58" s="141"/>
      <c r="NXK58" s="140"/>
      <c r="NXL58" s="425"/>
      <c r="NXM58" s="425"/>
      <c r="NXN58" s="425"/>
      <c r="NXO58" s="140"/>
      <c r="NXP58" s="140"/>
      <c r="NXQ58" s="144"/>
      <c r="NXR58" s="141"/>
      <c r="NXS58" s="140"/>
      <c r="NXT58" s="425"/>
      <c r="NXU58" s="425"/>
      <c r="NXV58" s="425"/>
      <c r="NXW58" s="140"/>
      <c r="NXX58" s="140"/>
      <c r="NXY58" s="144"/>
      <c r="NXZ58" s="141"/>
      <c r="NYA58" s="140"/>
      <c r="NYB58" s="425"/>
      <c r="NYC58" s="425"/>
      <c r="NYD58" s="425"/>
      <c r="NYE58" s="140"/>
      <c r="NYF58" s="140"/>
      <c r="NYG58" s="144"/>
      <c r="NYH58" s="141"/>
      <c r="NYI58" s="140"/>
      <c r="NYJ58" s="425"/>
      <c r="NYK58" s="425"/>
      <c r="NYL58" s="425"/>
      <c r="NYM58" s="140"/>
      <c r="NYN58" s="140"/>
      <c r="NYO58" s="144"/>
      <c r="NYP58" s="141"/>
      <c r="NYQ58" s="140"/>
      <c r="NYR58" s="425"/>
      <c r="NYS58" s="425"/>
      <c r="NYT58" s="425"/>
      <c r="NYU58" s="140"/>
      <c r="NYV58" s="140"/>
      <c r="NYW58" s="144"/>
      <c r="NYX58" s="141"/>
      <c r="NYY58" s="140"/>
      <c r="NYZ58" s="425"/>
      <c r="NZA58" s="425"/>
      <c r="NZB58" s="425"/>
      <c r="NZC58" s="140"/>
      <c r="NZD58" s="140"/>
      <c r="NZE58" s="144"/>
      <c r="NZF58" s="141"/>
      <c r="NZG58" s="140"/>
      <c r="NZH58" s="425"/>
      <c r="NZI58" s="425"/>
      <c r="NZJ58" s="425"/>
      <c r="NZK58" s="140"/>
      <c r="NZL58" s="140"/>
      <c r="NZM58" s="144"/>
      <c r="NZN58" s="141"/>
      <c r="NZO58" s="140"/>
      <c r="NZP58" s="425"/>
      <c r="NZQ58" s="425"/>
      <c r="NZR58" s="425"/>
      <c r="NZS58" s="140"/>
      <c r="NZT58" s="140"/>
      <c r="NZU58" s="144"/>
      <c r="NZV58" s="141"/>
      <c r="NZW58" s="140"/>
      <c r="NZX58" s="425"/>
      <c r="NZY58" s="425"/>
      <c r="NZZ58" s="425"/>
      <c r="OAA58" s="140"/>
      <c r="OAB58" s="140"/>
      <c r="OAC58" s="144"/>
      <c r="OAD58" s="141"/>
      <c r="OAE58" s="140"/>
      <c r="OAF58" s="425"/>
      <c r="OAG58" s="425"/>
      <c r="OAH58" s="425"/>
      <c r="OAI58" s="140"/>
      <c r="OAJ58" s="140"/>
      <c r="OAK58" s="144"/>
      <c r="OAL58" s="141"/>
      <c r="OAM58" s="140"/>
      <c r="OAN58" s="425"/>
      <c r="OAO58" s="425"/>
      <c r="OAP58" s="425"/>
      <c r="OAQ58" s="140"/>
      <c r="OAR58" s="140"/>
      <c r="OAS58" s="144"/>
      <c r="OAT58" s="141"/>
      <c r="OAU58" s="140"/>
      <c r="OAV58" s="425"/>
      <c r="OAW58" s="425"/>
      <c r="OAX58" s="425"/>
      <c r="OAY58" s="140"/>
      <c r="OAZ58" s="140"/>
      <c r="OBA58" s="144"/>
      <c r="OBB58" s="141"/>
      <c r="OBC58" s="140"/>
      <c r="OBD58" s="425"/>
      <c r="OBE58" s="425"/>
      <c r="OBF58" s="425"/>
      <c r="OBG58" s="140"/>
      <c r="OBH58" s="140"/>
      <c r="OBI58" s="144"/>
      <c r="OBJ58" s="141"/>
      <c r="OBK58" s="140"/>
      <c r="OBL58" s="425"/>
      <c r="OBM58" s="425"/>
      <c r="OBN58" s="425"/>
      <c r="OBO58" s="140"/>
      <c r="OBP58" s="140"/>
      <c r="OBQ58" s="144"/>
      <c r="OBR58" s="141"/>
      <c r="OBS58" s="140"/>
      <c r="OBT58" s="425"/>
      <c r="OBU58" s="425"/>
      <c r="OBV58" s="425"/>
      <c r="OBW58" s="140"/>
      <c r="OBX58" s="140"/>
      <c r="OBY58" s="144"/>
      <c r="OBZ58" s="141"/>
      <c r="OCA58" s="140"/>
      <c r="OCB58" s="425"/>
      <c r="OCC58" s="425"/>
      <c r="OCD58" s="425"/>
      <c r="OCE58" s="140"/>
      <c r="OCF58" s="140"/>
      <c r="OCG58" s="144"/>
      <c r="OCH58" s="141"/>
      <c r="OCI58" s="140"/>
      <c r="OCJ58" s="425"/>
      <c r="OCK58" s="425"/>
      <c r="OCL58" s="425"/>
      <c r="OCM58" s="140"/>
      <c r="OCN58" s="140"/>
      <c r="OCO58" s="144"/>
      <c r="OCP58" s="141"/>
      <c r="OCQ58" s="140"/>
      <c r="OCR58" s="425"/>
      <c r="OCS58" s="425"/>
      <c r="OCT58" s="425"/>
      <c r="OCU58" s="140"/>
      <c r="OCV58" s="140"/>
      <c r="OCW58" s="144"/>
      <c r="OCX58" s="141"/>
      <c r="OCY58" s="140"/>
      <c r="OCZ58" s="425"/>
      <c r="ODA58" s="425"/>
      <c r="ODB58" s="425"/>
      <c r="ODC58" s="140"/>
      <c r="ODD58" s="140"/>
      <c r="ODE58" s="144"/>
      <c r="ODF58" s="141"/>
      <c r="ODG58" s="140"/>
      <c r="ODH58" s="425"/>
      <c r="ODI58" s="425"/>
      <c r="ODJ58" s="425"/>
      <c r="ODK58" s="140"/>
      <c r="ODL58" s="140"/>
      <c r="ODM58" s="144"/>
      <c r="ODN58" s="141"/>
      <c r="ODO58" s="140"/>
      <c r="ODP58" s="425"/>
      <c r="ODQ58" s="425"/>
      <c r="ODR58" s="425"/>
      <c r="ODS58" s="140"/>
      <c r="ODT58" s="140"/>
      <c r="ODU58" s="144"/>
      <c r="ODV58" s="141"/>
      <c r="ODW58" s="140"/>
      <c r="ODX58" s="425"/>
      <c r="ODY58" s="425"/>
      <c r="ODZ58" s="425"/>
      <c r="OEA58" s="140"/>
      <c r="OEB58" s="140"/>
      <c r="OEC58" s="144"/>
      <c r="OED58" s="141"/>
      <c r="OEE58" s="140"/>
      <c r="OEF58" s="425"/>
      <c r="OEG58" s="425"/>
      <c r="OEH58" s="425"/>
      <c r="OEI58" s="140"/>
      <c r="OEJ58" s="140"/>
      <c r="OEK58" s="144"/>
      <c r="OEL58" s="141"/>
      <c r="OEM58" s="140"/>
      <c r="OEN58" s="425"/>
      <c r="OEO58" s="425"/>
      <c r="OEP58" s="425"/>
      <c r="OEQ58" s="140"/>
      <c r="OER58" s="140"/>
      <c r="OES58" s="144"/>
      <c r="OET58" s="141"/>
      <c r="OEU58" s="140"/>
      <c r="OEV58" s="425"/>
      <c r="OEW58" s="425"/>
      <c r="OEX58" s="425"/>
      <c r="OEY58" s="140"/>
      <c r="OEZ58" s="140"/>
      <c r="OFA58" s="144"/>
      <c r="OFB58" s="141"/>
      <c r="OFC58" s="140"/>
      <c r="OFD58" s="425"/>
      <c r="OFE58" s="425"/>
      <c r="OFF58" s="425"/>
      <c r="OFG58" s="140"/>
      <c r="OFH58" s="140"/>
      <c r="OFI58" s="144"/>
      <c r="OFJ58" s="141"/>
      <c r="OFK58" s="140"/>
      <c r="OFL58" s="425"/>
      <c r="OFM58" s="425"/>
      <c r="OFN58" s="425"/>
      <c r="OFO58" s="140"/>
      <c r="OFP58" s="140"/>
      <c r="OFQ58" s="144"/>
      <c r="OFR58" s="141"/>
      <c r="OFS58" s="140"/>
      <c r="OFT58" s="425"/>
      <c r="OFU58" s="425"/>
      <c r="OFV58" s="425"/>
      <c r="OFW58" s="140"/>
      <c r="OFX58" s="140"/>
      <c r="OFY58" s="144"/>
      <c r="OFZ58" s="141"/>
      <c r="OGA58" s="140"/>
      <c r="OGB58" s="425"/>
      <c r="OGC58" s="425"/>
      <c r="OGD58" s="425"/>
      <c r="OGE58" s="140"/>
      <c r="OGF58" s="140"/>
      <c r="OGG58" s="144"/>
      <c r="OGH58" s="141"/>
      <c r="OGI58" s="140"/>
      <c r="OGJ58" s="425"/>
      <c r="OGK58" s="425"/>
      <c r="OGL58" s="425"/>
      <c r="OGM58" s="140"/>
      <c r="OGN58" s="140"/>
      <c r="OGO58" s="144"/>
      <c r="OGP58" s="141"/>
      <c r="OGQ58" s="140"/>
      <c r="OGR58" s="425"/>
      <c r="OGS58" s="425"/>
      <c r="OGT58" s="425"/>
      <c r="OGU58" s="140"/>
      <c r="OGV58" s="140"/>
      <c r="OGW58" s="144"/>
      <c r="OGX58" s="141"/>
      <c r="OGY58" s="140"/>
      <c r="OGZ58" s="425"/>
      <c r="OHA58" s="425"/>
      <c r="OHB58" s="425"/>
      <c r="OHC58" s="140"/>
      <c r="OHD58" s="140"/>
      <c r="OHE58" s="144"/>
      <c r="OHF58" s="141"/>
      <c r="OHG58" s="140"/>
      <c r="OHH58" s="425"/>
      <c r="OHI58" s="425"/>
      <c r="OHJ58" s="425"/>
      <c r="OHK58" s="140"/>
      <c r="OHL58" s="140"/>
      <c r="OHM58" s="144"/>
      <c r="OHN58" s="141"/>
      <c r="OHO58" s="140"/>
      <c r="OHP58" s="425"/>
      <c r="OHQ58" s="425"/>
      <c r="OHR58" s="425"/>
      <c r="OHS58" s="140"/>
      <c r="OHT58" s="140"/>
      <c r="OHU58" s="144"/>
      <c r="OHV58" s="141"/>
      <c r="OHW58" s="140"/>
      <c r="OHX58" s="425"/>
      <c r="OHY58" s="425"/>
      <c r="OHZ58" s="425"/>
      <c r="OIA58" s="140"/>
      <c r="OIB58" s="140"/>
      <c r="OIC58" s="144"/>
      <c r="OID58" s="141"/>
      <c r="OIE58" s="140"/>
      <c r="OIF58" s="425"/>
      <c r="OIG58" s="425"/>
      <c r="OIH58" s="425"/>
      <c r="OII58" s="140"/>
      <c r="OIJ58" s="140"/>
      <c r="OIK58" s="144"/>
      <c r="OIL58" s="141"/>
      <c r="OIM58" s="140"/>
      <c r="OIN58" s="425"/>
      <c r="OIO58" s="425"/>
      <c r="OIP58" s="425"/>
      <c r="OIQ58" s="140"/>
      <c r="OIR58" s="140"/>
      <c r="OIS58" s="144"/>
      <c r="OIT58" s="141"/>
      <c r="OIU58" s="140"/>
      <c r="OIV58" s="425"/>
      <c r="OIW58" s="425"/>
      <c r="OIX58" s="425"/>
      <c r="OIY58" s="140"/>
      <c r="OIZ58" s="140"/>
      <c r="OJA58" s="144"/>
      <c r="OJB58" s="141"/>
      <c r="OJC58" s="140"/>
      <c r="OJD58" s="425"/>
      <c r="OJE58" s="425"/>
      <c r="OJF58" s="425"/>
      <c r="OJG58" s="140"/>
      <c r="OJH58" s="140"/>
      <c r="OJI58" s="144"/>
      <c r="OJJ58" s="141"/>
      <c r="OJK58" s="140"/>
      <c r="OJL58" s="425"/>
      <c r="OJM58" s="425"/>
      <c r="OJN58" s="425"/>
      <c r="OJO58" s="140"/>
      <c r="OJP58" s="140"/>
      <c r="OJQ58" s="144"/>
      <c r="OJR58" s="141"/>
      <c r="OJS58" s="140"/>
      <c r="OJT58" s="425"/>
      <c r="OJU58" s="425"/>
      <c r="OJV58" s="425"/>
      <c r="OJW58" s="140"/>
      <c r="OJX58" s="140"/>
      <c r="OJY58" s="144"/>
      <c r="OJZ58" s="141"/>
      <c r="OKA58" s="140"/>
      <c r="OKB58" s="425"/>
      <c r="OKC58" s="425"/>
      <c r="OKD58" s="425"/>
      <c r="OKE58" s="140"/>
      <c r="OKF58" s="140"/>
      <c r="OKG58" s="144"/>
      <c r="OKH58" s="141"/>
      <c r="OKI58" s="140"/>
      <c r="OKJ58" s="425"/>
      <c r="OKK58" s="425"/>
      <c r="OKL58" s="425"/>
      <c r="OKM58" s="140"/>
      <c r="OKN58" s="140"/>
      <c r="OKO58" s="144"/>
      <c r="OKP58" s="141"/>
      <c r="OKQ58" s="140"/>
      <c r="OKR58" s="425"/>
      <c r="OKS58" s="425"/>
      <c r="OKT58" s="425"/>
      <c r="OKU58" s="140"/>
      <c r="OKV58" s="140"/>
      <c r="OKW58" s="144"/>
      <c r="OKX58" s="141"/>
      <c r="OKY58" s="140"/>
      <c r="OKZ58" s="425"/>
      <c r="OLA58" s="425"/>
      <c r="OLB58" s="425"/>
      <c r="OLC58" s="140"/>
      <c r="OLD58" s="140"/>
      <c r="OLE58" s="144"/>
      <c r="OLF58" s="141"/>
      <c r="OLG58" s="140"/>
      <c r="OLH58" s="425"/>
      <c r="OLI58" s="425"/>
      <c r="OLJ58" s="425"/>
      <c r="OLK58" s="140"/>
      <c r="OLL58" s="140"/>
      <c r="OLM58" s="144"/>
      <c r="OLN58" s="141"/>
      <c r="OLO58" s="140"/>
      <c r="OLP58" s="425"/>
      <c r="OLQ58" s="425"/>
      <c r="OLR58" s="425"/>
      <c r="OLS58" s="140"/>
      <c r="OLT58" s="140"/>
      <c r="OLU58" s="144"/>
      <c r="OLV58" s="141"/>
      <c r="OLW58" s="140"/>
      <c r="OLX58" s="425"/>
      <c r="OLY58" s="425"/>
      <c r="OLZ58" s="425"/>
      <c r="OMA58" s="140"/>
      <c r="OMB58" s="140"/>
      <c r="OMC58" s="144"/>
      <c r="OMD58" s="141"/>
      <c r="OME58" s="140"/>
      <c r="OMF58" s="425"/>
      <c r="OMG58" s="425"/>
      <c r="OMH58" s="425"/>
      <c r="OMI58" s="140"/>
      <c r="OMJ58" s="140"/>
      <c r="OMK58" s="144"/>
      <c r="OML58" s="141"/>
      <c r="OMM58" s="140"/>
      <c r="OMN58" s="425"/>
      <c r="OMO58" s="425"/>
      <c r="OMP58" s="425"/>
      <c r="OMQ58" s="140"/>
      <c r="OMR58" s="140"/>
      <c r="OMS58" s="144"/>
      <c r="OMT58" s="141"/>
      <c r="OMU58" s="140"/>
      <c r="OMV58" s="425"/>
      <c r="OMW58" s="425"/>
      <c r="OMX58" s="425"/>
      <c r="OMY58" s="140"/>
      <c r="OMZ58" s="140"/>
      <c r="ONA58" s="144"/>
      <c r="ONB58" s="141"/>
      <c r="ONC58" s="140"/>
      <c r="OND58" s="425"/>
      <c r="ONE58" s="425"/>
      <c r="ONF58" s="425"/>
      <c r="ONG58" s="140"/>
      <c r="ONH58" s="140"/>
      <c r="ONI58" s="144"/>
      <c r="ONJ58" s="141"/>
      <c r="ONK58" s="140"/>
      <c r="ONL58" s="425"/>
      <c r="ONM58" s="425"/>
      <c r="ONN58" s="425"/>
      <c r="ONO58" s="140"/>
      <c r="ONP58" s="140"/>
      <c r="ONQ58" s="144"/>
      <c r="ONR58" s="141"/>
      <c r="ONS58" s="140"/>
      <c r="ONT58" s="425"/>
      <c r="ONU58" s="425"/>
      <c r="ONV58" s="425"/>
      <c r="ONW58" s="140"/>
      <c r="ONX58" s="140"/>
      <c r="ONY58" s="144"/>
      <c r="ONZ58" s="141"/>
      <c r="OOA58" s="140"/>
      <c r="OOB58" s="425"/>
      <c r="OOC58" s="425"/>
      <c r="OOD58" s="425"/>
      <c r="OOE58" s="140"/>
      <c r="OOF58" s="140"/>
      <c r="OOG58" s="144"/>
      <c r="OOH58" s="141"/>
      <c r="OOI58" s="140"/>
      <c r="OOJ58" s="425"/>
      <c r="OOK58" s="425"/>
      <c r="OOL58" s="425"/>
      <c r="OOM58" s="140"/>
      <c r="OON58" s="140"/>
      <c r="OOO58" s="144"/>
      <c r="OOP58" s="141"/>
      <c r="OOQ58" s="140"/>
      <c r="OOR58" s="425"/>
      <c r="OOS58" s="425"/>
      <c r="OOT58" s="425"/>
      <c r="OOU58" s="140"/>
      <c r="OOV58" s="140"/>
      <c r="OOW58" s="144"/>
      <c r="OOX58" s="141"/>
      <c r="OOY58" s="140"/>
      <c r="OOZ58" s="425"/>
      <c r="OPA58" s="425"/>
      <c r="OPB58" s="425"/>
      <c r="OPC58" s="140"/>
      <c r="OPD58" s="140"/>
      <c r="OPE58" s="144"/>
      <c r="OPF58" s="141"/>
      <c r="OPG58" s="140"/>
      <c r="OPH58" s="425"/>
      <c r="OPI58" s="425"/>
      <c r="OPJ58" s="425"/>
      <c r="OPK58" s="140"/>
      <c r="OPL58" s="140"/>
      <c r="OPM58" s="144"/>
      <c r="OPN58" s="141"/>
      <c r="OPO58" s="140"/>
      <c r="OPP58" s="425"/>
      <c r="OPQ58" s="425"/>
      <c r="OPR58" s="425"/>
      <c r="OPS58" s="140"/>
      <c r="OPT58" s="140"/>
      <c r="OPU58" s="144"/>
      <c r="OPV58" s="141"/>
      <c r="OPW58" s="140"/>
      <c r="OPX58" s="425"/>
      <c r="OPY58" s="425"/>
      <c r="OPZ58" s="425"/>
      <c r="OQA58" s="140"/>
      <c r="OQB58" s="140"/>
      <c r="OQC58" s="144"/>
      <c r="OQD58" s="141"/>
      <c r="OQE58" s="140"/>
      <c r="OQF58" s="425"/>
      <c r="OQG58" s="425"/>
      <c r="OQH58" s="425"/>
      <c r="OQI58" s="140"/>
      <c r="OQJ58" s="140"/>
      <c r="OQK58" s="144"/>
      <c r="OQL58" s="141"/>
      <c r="OQM58" s="140"/>
      <c r="OQN58" s="425"/>
      <c r="OQO58" s="425"/>
      <c r="OQP58" s="425"/>
      <c r="OQQ58" s="140"/>
      <c r="OQR58" s="140"/>
      <c r="OQS58" s="144"/>
      <c r="OQT58" s="141"/>
      <c r="OQU58" s="140"/>
      <c r="OQV58" s="425"/>
      <c r="OQW58" s="425"/>
      <c r="OQX58" s="425"/>
      <c r="OQY58" s="140"/>
      <c r="OQZ58" s="140"/>
      <c r="ORA58" s="144"/>
      <c r="ORB58" s="141"/>
      <c r="ORC58" s="140"/>
      <c r="ORD58" s="425"/>
      <c r="ORE58" s="425"/>
      <c r="ORF58" s="425"/>
      <c r="ORG58" s="140"/>
      <c r="ORH58" s="140"/>
      <c r="ORI58" s="144"/>
      <c r="ORJ58" s="141"/>
      <c r="ORK58" s="140"/>
      <c r="ORL58" s="425"/>
      <c r="ORM58" s="425"/>
      <c r="ORN58" s="425"/>
      <c r="ORO58" s="140"/>
      <c r="ORP58" s="140"/>
      <c r="ORQ58" s="144"/>
      <c r="ORR58" s="141"/>
      <c r="ORS58" s="140"/>
      <c r="ORT58" s="425"/>
      <c r="ORU58" s="425"/>
      <c r="ORV58" s="425"/>
      <c r="ORW58" s="140"/>
      <c r="ORX58" s="140"/>
      <c r="ORY58" s="144"/>
      <c r="ORZ58" s="141"/>
      <c r="OSA58" s="140"/>
      <c r="OSB58" s="425"/>
      <c r="OSC58" s="425"/>
      <c r="OSD58" s="425"/>
      <c r="OSE58" s="140"/>
      <c r="OSF58" s="140"/>
      <c r="OSG58" s="144"/>
      <c r="OSH58" s="141"/>
      <c r="OSI58" s="140"/>
      <c r="OSJ58" s="425"/>
      <c r="OSK58" s="425"/>
      <c r="OSL58" s="425"/>
      <c r="OSM58" s="140"/>
      <c r="OSN58" s="140"/>
      <c r="OSO58" s="144"/>
      <c r="OSP58" s="141"/>
      <c r="OSQ58" s="140"/>
      <c r="OSR58" s="425"/>
      <c r="OSS58" s="425"/>
      <c r="OST58" s="425"/>
      <c r="OSU58" s="140"/>
      <c r="OSV58" s="140"/>
      <c r="OSW58" s="144"/>
      <c r="OSX58" s="141"/>
      <c r="OSY58" s="140"/>
      <c r="OSZ58" s="425"/>
      <c r="OTA58" s="425"/>
      <c r="OTB58" s="425"/>
      <c r="OTC58" s="140"/>
      <c r="OTD58" s="140"/>
      <c r="OTE58" s="144"/>
      <c r="OTF58" s="141"/>
      <c r="OTG58" s="140"/>
      <c r="OTH58" s="425"/>
      <c r="OTI58" s="425"/>
      <c r="OTJ58" s="425"/>
      <c r="OTK58" s="140"/>
      <c r="OTL58" s="140"/>
      <c r="OTM58" s="144"/>
      <c r="OTN58" s="141"/>
      <c r="OTO58" s="140"/>
      <c r="OTP58" s="425"/>
      <c r="OTQ58" s="425"/>
      <c r="OTR58" s="425"/>
      <c r="OTS58" s="140"/>
      <c r="OTT58" s="140"/>
      <c r="OTU58" s="144"/>
      <c r="OTV58" s="141"/>
      <c r="OTW58" s="140"/>
      <c r="OTX58" s="425"/>
      <c r="OTY58" s="425"/>
      <c r="OTZ58" s="425"/>
      <c r="OUA58" s="140"/>
      <c r="OUB58" s="140"/>
      <c r="OUC58" s="144"/>
      <c r="OUD58" s="141"/>
      <c r="OUE58" s="140"/>
      <c r="OUF58" s="425"/>
      <c r="OUG58" s="425"/>
      <c r="OUH58" s="425"/>
      <c r="OUI58" s="140"/>
      <c r="OUJ58" s="140"/>
      <c r="OUK58" s="144"/>
      <c r="OUL58" s="141"/>
      <c r="OUM58" s="140"/>
      <c r="OUN58" s="425"/>
      <c r="OUO58" s="425"/>
      <c r="OUP58" s="425"/>
      <c r="OUQ58" s="140"/>
      <c r="OUR58" s="140"/>
      <c r="OUS58" s="144"/>
      <c r="OUT58" s="141"/>
      <c r="OUU58" s="140"/>
      <c r="OUV58" s="425"/>
      <c r="OUW58" s="425"/>
      <c r="OUX58" s="425"/>
      <c r="OUY58" s="140"/>
      <c r="OUZ58" s="140"/>
      <c r="OVA58" s="144"/>
      <c r="OVB58" s="141"/>
      <c r="OVC58" s="140"/>
      <c r="OVD58" s="425"/>
      <c r="OVE58" s="425"/>
      <c r="OVF58" s="425"/>
      <c r="OVG58" s="140"/>
      <c r="OVH58" s="140"/>
      <c r="OVI58" s="144"/>
      <c r="OVJ58" s="141"/>
      <c r="OVK58" s="140"/>
      <c r="OVL58" s="425"/>
      <c r="OVM58" s="425"/>
      <c r="OVN58" s="425"/>
      <c r="OVO58" s="140"/>
      <c r="OVP58" s="140"/>
      <c r="OVQ58" s="144"/>
      <c r="OVR58" s="141"/>
      <c r="OVS58" s="140"/>
      <c r="OVT58" s="425"/>
      <c r="OVU58" s="425"/>
      <c r="OVV58" s="425"/>
      <c r="OVW58" s="140"/>
      <c r="OVX58" s="140"/>
      <c r="OVY58" s="144"/>
      <c r="OVZ58" s="141"/>
      <c r="OWA58" s="140"/>
      <c r="OWB58" s="425"/>
      <c r="OWC58" s="425"/>
      <c r="OWD58" s="425"/>
      <c r="OWE58" s="140"/>
      <c r="OWF58" s="140"/>
      <c r="OWG58" s="144"/>
      <c r="OWH58" s="141"/>
      <c r="OWI58" s="140"/>
      <c r="OWJ58" s="425"/>
      <c r="OWK58" s="425"/>
      <c r="OWL58" s="425"/>
      <c r="OWM58" s="140"/>
      <c r="OWN58" s="140"/>
      <c r="OWO58" s="144"/>
      <c r="OWP58" s="141"/>
      <c r="OWQ58" s="140"/>
      <c r="OWR58" s="425"/>
      <c r="OWS58" s="425"/>
      <c r="OWT58" s="425"/>
      <c r="OWU58" s="140"/>
      <c r="OWV58" s="140"/>
      <c r="OWW58" s="144"/>
      <c r="OWX58" s="141"/>
      <c r="OWY58" s="140"/>
      <c r="OWZ58" s="425"/>
      <c r="OXA58" s="425"/>
      <c r="OXB58" s="425"/>
      <c r="OXC58" s="140"/>
      <c r="OXD58" s="140"/>
      <c r="OXE58" s="144"/>
      <c r="OXF58" s="141"/>
      <c r="OXG58" s="140"/>
      <c r="OXH58" s="425"/>
      <c r="OXI58" s="425"/>
      <c r="OXJ58" s="425"/>
      <c r="OXK58" s="140"/>
      <c r="OXL58" s="140"/>
      <c r="OXM58" s="144"/>
      <c r="OXN58" s="141"/>
      <c r="OXO58" s="140"/>
      <c r="OXP58" s="425"/>
      <c r="OXQ58" s="425"/>
      <c r="OXR58" s="425"/>
      <c r="OXS58" s="140"/>
      <c r="OXT58" s="140"/>
      <c r="OXU58" s="144"/>
      <c r="OXV58" s="141"/>
      <c r="OXW58" s="140"/>
      <c r="OXX58" s="425"/>
      <c r="OXY58" s="425"/>
      <c r="OXZ58" s="425"/>
      <c r="OYA58" s="140"/>
      <c r="OYB58" s="140"/>
      <c r="OYC58" s="144"/>
      <c r="OYD58" s="141"/>
      <c r="OYE58" s="140"/>
      <c r="OYF58" s="425"/>
      <c r="OYG58" s="425"/>
      <c r="OYH58" s="425"/>
      <c r="OYI58" s="140"/>
      <c r="OYJ58" s="140"/>
      <c r="OYK58" s="144"/>
      <c r="OYL58" s="141"/>
      <c r="OYM58" s="140"/>
      <c r="OYN58" s="425"/>
      <c r="OYO58" s="425"/>
      <c r="OYP58" s="425"/>
      <c r="OYQ58" s="140"/>
      <c r="OYR58" s="140"/>
      <c r="OYS58" s="144"/>
      <c r="OYT58" s="141"/>
      <c r="OYU58" s="140"/>
      <c r="OYV58" s="425"/>
      <c r="OYW58" s="425"/>
      <c r="OYX58" s="425"/>
      <c r="OYY58" s="140"/>
      <c r="OYZ58" s="140"/>
      <c r="OZA58" s="144"/>
      <c r="OZB58" s="141"/>
      <c r="OZC58" s="140"/>
      <c r="OZD58" s="425"/>
      <c r="OZE58" s="425"/>
      <c r="OZF58" s="425"/>
      <c r="OZG58" s="140"/>
      <c r="OZH58" s="140"/>
      <c r="OZI58" s="144"/>
      <c r="OZJ58" s="141"/>
      <c r="OZK58" s="140"/>
      <c r="OZL58" s="425"/>
      <c r="OZM58" s="425"/>
      <c r="OZN58" s="425"/>
      <c r="OZO58" s="140"/>
      <c r="OZP58" s="140"/>
      <c r="OZQ58" s="144"/>
      <c r="OZR58" s="141"/>
      <c r="OZS58" s="140"/>
      <c r="OZT58" s="425"/>
      <c r="OZU58" s="425"/>
      <c r="OZV58" s="425"/>
      <c r="OZW58" s="140"/>
      <c r="OZX58" s="140"/>
      <c r="OZY58" s="144"/>
      <c r="OZZ58" s="141"/>
      <c r="PAA58" s="140"/>
      <c r="PAB58" s="425"/>
      <c r="PAC58" s="425"/>
      <c r="PAD58" s="425"/>
      <c r="PAE58" s="140"/>
      <c r="PAF58" s="140"/>
      <c r="PAG58" s="144"/>
      <c r="PAH58" s="141"/>
      <c r="PAI58" s="140"/>
      <c r="PAJ58" s="425"/>
      <c r="PAK58" s="425"/>
      <c r="PAL58" s="425"/>
      <c r="PAM58" s="140"/>
      <c r="PAN58" s="140"/>
      <c r="PAO58" s="144"/>
      <c r="PAP58" s="141"/>
      <c r="PAQ58" s="140"/>
      <c r="PAR58" s="425"/>
      <c r="PAS58" s="425"/>
      <c r="PAT58" s="425"/>
      <c r="PAU58" s="140"/>
      <c r="PAV58" s="140"/>
      <c r="PAW58" s="144"/>
      <c r="PAX58" s="141"/>
      <c r="PAY58" s="140"/>
      <c r="PAZ58" s="425"/>
      <c r="PBA58" s="425"/>
      <c r="PBB58" s="425"/>
      <c r="PBC58" s="140"/>
      <c r="PBD58" s="140"/>
      <c r="PBE58" s="144"/>
      <c r="PBF58" s="141"/>
      <c r="PBG58" s="140"/>
      <c r="PBH58" s="425"/>
      <c r="PBI58" s="425"/>
      <c r="PBJ58" s="425"/>
      <c r="PBK58" s="140"/>
      <c r="PBL58" s="140"/>
      <c r="PBM58" s="144"/>
      <c r="PBN58" s="141"/>
      <c r="PBO58" s="140"/>
      <c r="PBP58" s="425"/>
      <c r="PBQ58" s="425"/>
      <c r="PBR58" s="425"/>
      <c r="PBS58" s="140"/>
      <c r="PBT58" s="140"/>
      <c r="PBU58" s="144"/>
      <c r="PBV58" s="141"/>
      <c r="PBW58" s="140"/>
      <c r="PBX58" s="425"/>
      <c r="PBY58" s="425"/>
      <c r="PBZ58" s="425"/>
      <c r="PCA58" s="140"/>
      <c r="PCB58" s="140"/>
      <c r="PCC58" s="144"/>
      <c r="PCD58" s="141"/>
      <c r="PCE58" s="140"/>
      <c r="PCF58" s="425"/>
      <c r="PCG58" s="425"/>
      <c r="PCH58" s="425"/>
      <c r="PCI58" s="140"/>
      <c r="PCJ58" s="140"/>
      <c r="PCK58" s="144"/>
      <c r="PCL58" s="141"/>
      <c r="PCM58" s="140"/>
      <c r="PCN58" s="425"/>
      <c r="PCO58" s="425"/>
      <c r="PCP58" s="425"/>
      <c r="PCQ58" s="140"/>
      <c r="PCR58" s="140"/>
      <c r="PCS58" s="144"/>
      <c r="PCT58" s="141"/>
      <c r="PCU58" s="140"/>
      <c r="PCV58" s="425"/>
      <c r="PCW58" s="425"/>
      <c r="PCX58" s="425"/>
      <c r="PCY58" s="140"/>
      <c r="PCZ58" s="140"/>
      <c r="PDA58" s="144"/>
      <c r="PDB58" s="141"/>
      <c r="PDC58" s="140"/>
      <c r="PDD58" s="425"/>
      <c r="PDE58" s="425"/>
      <c r="PDF58" s="425"/>
      <c r="PDG58" s="140"/>
      <c r="PDH58" s="140"/>
      <c r="PDI58" s="144"/>
      <c r="PDJ58" s="141"/>
      <c r="PDK58" s="140"/>
      <c r="PDL58" s="425"/>
      <c r="PDM58" s="425"/>
      <c r="PDN58" s="425"/>
      <c r="PDO58" s="140"/>
      <c r="PDP58" s="140"/>
      <c r="PDQ58" s="144"/>
      <c r="PDR58" s="141"/>
      <c r="PDS58" s="140"/>
      <c r="PDT58" s="425"/>
      <c r="PDU58" s="425"/>
      <c r="PDV58" s="425"/>
      <c r="PDW58" s="140"/>
      <c r="PDX58" s="140"/>
      <c r="PDY58" s="144"/>
      <c r="PDZ58" s="141"/>
      <c r="PEA58" s="140"/>
      <c r="PEB58" s="425"/>
      <c r="PEC58" s="425"/>
      <c r="PED58" s="425"/>
      <c r="PEE58" s="140"/>
      <c r="PEF58" s="140"/>
      <c r="PEG58" s="144"/>
      <c r="PEH58" s="141"/>
      <c r="PEI58" s="140"/>
      <c r="PEJ58" s="425"/>
      <c r="PEK58" s="425"/>
      <c r="PEL58" s="425"/>
      <c r="PEM58" s="140"/>
      <c r="PEN58" s="140"/>
      <c r="PEO58" s="144"/>
      <c r="PEP58" s="141"/>
      <c r="PEQ58" s="140"/>
      <c r="PER58" s="425"/>
      <c r="PES58" s="425"/>
      <c r="PET58" s="425"/>
      <c r="PEU58" s="140"/>
      <c r="PEV58" s="140"/>
      <c r="PEW58" s="144"/>
      <c r="PEX58" s="141"/>
      <c r="PEY58" s="140"/>
      <c r="PEZ58" s="425"/>
      <c r="PFA58" s="425"/>
      <c r="PFB58" s="425"/>
      <c r="PFC58" s="140"/>
      <c r="PFD58" s="140"/>
      <c r="PFE58" s="144"/>
      <c r="PFF58" s="141"/>
      <c r="PFG58" s="140"/>
      <c r="PFH58" s="425"/>
      <c r="PFI58" s="425"/>
      <c r="PFJ58" s="425"/>
      <c r="PFK58" s="140"/>
      <c r="PFL58" s="140"/>
      <c r="PFM58" s="144"/>
      <c r="PFN58" s="141"/>
      <c r="PFO58" s="140"/>
      <c r="PFP58" s="425"/>
      <c r="PFQ58" s="425"/>
      <c r="PFR58" s="425"/>
      <c r="PFS58" s="140"/>
      <c r="PFT58" s="140"/>
      <c r="PFU58" s="144"/>
      <c r="PFV58" s="141"/>
      <c r="PFW58" s="140"/>
      <c r="PFX58" s="425"/>
      <c r="PFY58" s="425"/>
      <c r="PFZ58" s="425"/>
      <c r="PGA58" s="140"/>
      <c r="PGB58" s="140"/>
      <c r="PGC58" s="144"/>
      <c r="PGD58" s="141"/>
      <c r="PGE58" s="140"/>
      <c r="PGF58" s="425"/>
      <c r="PGG58" s="425"/>
      <c r="PGH58" s="425"/>
      <c r="PGI58" s="140"/>
      <c r="PGJ58" s="140"/>
      <c r="PGK58" s="144"/>
      <c r="PGL58" s="141"/>
      <c r="PGM58" s="140"/>
      <c r="PGN58" s="425"/>
      <c r="PGO58" s="425"/>
      <c r="PGP58" s="425"/>
      <c r="PGQ58" s="140"/>
      <c r="PGR58" s="140"/>
      <c r="PGS58" s="144"/>
      <c r="PGT58" s="141"/>
      <c r="PGU58" s="140"/>
      <c r="PGV58" s="425"/>
      <c r="PGW58" s="425"/>
      <c r="PGX58" s="425"/>
      <c r="PGY58" s="140"/>
      <c r="PGZ58" s="140"/>
      <c r="PHA58" s="144"/>
      <c r="PHB58" s="141"/>
      <c r="PHC58" s="140"/>
      <c r="PHD58" s="425"/>
      <c r="PHE58" s="425"/>
      <c r="PHF58" s="425"/>
      <c r="PHG58" s="140"/>
      <c r="PHH58" s="140"/>
      <c r="PHI58" s="144"/>
      <c r="PHJ58" s="141"/>
      <c r="PHK58" s="140"/>
      <c r="PHL58" s="425"/>
      <c r="PHM58" s="425"/>
      <c r="PHN58" s="425"/>
      <c r="PHO58" s="140"/>
      <c r="PHP58" s="140"/>
      <c r="PHQ58" s="144"/>
      <c r="PHR58" s="141"/>
      <c r="PHS58" s="140"/>
      <c r="PHT58" s="425"/>
      <c r="PHU58" s="425"/>
      <c r="PHV58" s="425"/>
      <c r="PHW58" s="140"/>
      <c r="PHX58" s="140"/>
      <c r="PHY58" s="144"/>
      <c r="PHZ58" s="141"/>
      <c r="PIA58" s="140"/>
      <c r="PIB58" s="425"/>
      <c r="PIC58" s="425"/>
      <c r="PID58" s="425"/>
      <c r="PIE58" s="140"/>
      <c r="PIF58" s="140"/>
      <c r="PIG58" s="144"/>
      <c r="PIH58" s="141"/>
      <c r="PII58" s="140"/>
      <c r="PIJ58" s="425"/>
      <c r="PIK58" s="425"/>
      <c r="PIL58" s="425"/>
      <c r="PIM58" s="140"/>
      <c r="PIN58" s="140"/>
      <c r="PIO58" s="144"/>
      <c r="PIP58" s="141"/>
      <c r="PIQ58" s="140"/>
      <c r="PIR58" s="425"/>
      <c r="PIS58" s="425"/>
      <c r="PIT58" s="425"/>
      <c r="PIU58" s="140"/>
      <c r="PIV58" s="140"/>
      <c r="PIW58" s="144"/>
      <c r="PIX58" s="141"/>
      <c r="PIY58" s="140"/>
      <c r="PIZ58" s="425"/>
      <c r="PJA58" s="425"/>
      <c r="PJB58" s="425"/>
      <c r="PJC58" s="140"/>
      <c r="PJD58" s="140"/>
      <c r="PJE58" s="144"/>
      <c r="PJF58" s="141"/>
      <c r="PJG58" s="140"/>
      <c r="PJH58" s="425"/>
      <c r="PJI58" s="425"/>
      <c r="PJJ58" s="425"/>
      <c r="PJK58" s="140"/>
      <c r="PJL58" s="140"/>
      <c r="PJM58" s="144"/>
      <c r="PJN58" s="141"/>
      <c r="PJO58" s="140"/>
      <c r="PJP58" s="425"/>
      <c r="PJQ58" s="425"/>
      <c r="PJR58" s="425"/>
      <c r="PJS58" s="140"/>
      <c r="PJT58" s="140"/>
      <c r="PJU58" s="144"/>
      <c r="PJV58" s="141"/>
      <c r="PJW58" s="140"/>
      <c r="PJX58" s="425"/>
      <c r="PJY58" s="425"/>
      <c r="PJZ58" s="425"/>
      <c r="PKA58" s="140"/>
      <c r="PKB58" s="140"/>
      <c r="PKC58" s="144"/>
      <c r="PKD58" s="141"/>
      <c r="PKE58" s="140"/>
      <c r="PKF58" s="425"/>
      <c r="PKG58" s="425"/>
      <c r="PKH58" s="425"/>
      <c r="PKI58" s="140"/>
      <c r="PKJ58" s="140"/>
      <c r="PKK58" s="144"/>
      <c r="PKL58" s="141"/>
      <c r="PKM58" s="140"/>
      <c r="PKN58" s="425"/>
      <c r="PKO58" s="425"/>
      <c r="PKP58" s="425"/>
      <c r="PKQ58" s="140"/>
      <c r="PKR58" s="140"/>
      <c r="PKS58" s="144"/>
      <c r="PKT58" s="141"/>
      <c r="PKU58" s="140"/>
      <c r="PKV58" s="425"/>
      <c r="PKW58" s="425"/>
      <c r="PKX58" s="425"/>
      <c r="PKY58" s="140"/>
      <c r="PKZ58" s="140"/>
      <c r="PLA58" s="144"/>
      <c r="PLB58" s="141"/>
      <c r="PLC58" s="140"/>
      <c r="PLD58" s="425"/>
      <c r="PLE58" s="425"/>
      <c r="PLF58" s="425"/>
      <c r="PLG58" s="140"/>
      <c r="PLH58" s="140"/>
      <c r="PLI58" s="144"/>
      <c r="PLJ58" s="141"/>
      <c r="PLK58" s="140"/>
      <c r="PLL58" s="425"/>
      <c r="PLM58" s="425"/>
      <c r="PLN58" s="425"/>
      <c r="PLO58" s="140"/>
      <c r="PLP58" s="140"/>
      <c r="PLQ58" s="144"/>
      <c r="PLR58" s="141"/>
      <c r="PLS58" s="140"/>
      <c r="PLT58" s="425"/>
      <c r="PLU58" s="425"/>
      <c r="PLV58" s="425"/>
      <c r="PLW58" s="140"/>
      <c r="PLX58" s="140"/>
      <c r="PLY58" s="144"/>
      <c r="PLZ58" s="141"/>
      <c r="PMA58" s="140"/>
      <c r="PMB58" s="425"/>
      <c r="PMC58" s="425"/>
      <c r="PMD58" s="425"/>
      <c r="PME58" s="140"/>
      <c r="PMF58" s="140"/>
      <c r="PMG58" s="144"/>
      <c r="PMH58" s="141"/>
      <c r="PMI58" s="140"/>
      <c r="PMJ58" s="425"/>
      <c r="PMK58" s="425"/>
      <c r="PML58" s="425"/>
      <c r="PMM58" s="140"/>
      <c r="PMN58" s="140"/>
      <c r="PMO58" s="144"/>
      <c r="PMP58" s="141"/>
      <c r="PMQ58" s="140"/>
      <c r="PMR58" s="425"/>
      <c r="PMS58" s="425"/>
      <c r="PMT58" s="425"/>
      <c r="PMU58" s="140"/>
      <c r="PMV58" s="140"/>
      <c r="PMW58" s="144"/>
      <c r="PMX58" s="141"/>
      <c r="PMY58" s="140"/>
      <c r="PMZ58" s="425"/>
      <c r="PNA58" s="425"/>
      <c r="PNB58" s="425"/>
      <c r="PNC58" s="140"/>
      <c r="PND58" s="140"/>
      <c r="PNE58" s="144"/>
      <c r="PNF58" s="141"/>
      <c r="PNG58" s="140"/>
      <c r="PNH58" s="425"/>
      <c r="PNI58" s="425"/>
      <c r="PNJ58" s="425"/>
      <c r="PNK58" s="140"/>
      <c r="PNL58" s="140"/>
      <c r="PNM58" s="144"/>
      <c r="PNN58" s="141"/>
      <c r="PNO58" s="140"/>
      <c r="PNP58" s="425"/>
      <c r="PNQ58" s="425"/>
      <c r="PNR58" s="425"/>
      <c r="PNS58" s="140"/>
      <c r="PNT58" s="140"/>
      <c r="PNU58" s="144"/>
      <c r="PNV58" s="141"/>
      <c r="PNW58" s="140"/>
      <c r="PNX58" s="425"/>
      <c r="PNY58" s="425"/>
      <c r="PNZ58" s="425"/>
      <c r="POA58" s="140"/>
      <c r="POB58" s="140"/>
      <c r="POC58" s="144"/>
      <c r="POD58" s="141"/>
      <c r="POE58" s="140"/>
      <c r="POF58" s="425"/>
      <c r="POG58" s="425"/>
      <c r="POH58" s="425"/>
      <c r="POI58" s="140"/>
      <c r="POJ58" s="140"/>
      <c r="POK58" s="144"/>
      <c r="POL58" s="141"/>
      <c r="POM58" s="140"/>
      <c r="PON58" s="425"/>
      <c r="POO58" s="425"/>
      <c r="POP58" s="425"/>
      <c r="POQ58" s="140"/>
      <c r="POR58" s="140"/>
      <c r="POS58" s="144"/>
      <c r="POT58" s="141"/>
      <c r="POU58" s="140"/>
      <c r="POV58" s="425"/>
      <c r="POW58" s="425"/>
      <c r="POX58" s="425"/>
      <c r="POY58" s="140"/>
      <c r="POZ58" s="140"/>
      <c r="PPA58" s="144"/>
      <c r="PPB58" s="141"/>
      <c r="PPC58" s="140"/>
      <c r="PPD58" s="425"/>
      <c r="PPE58" s="425"/>
      <c r="PPF58" s="425"/>
      <c r="PPG58" s="140"/>
      <c r="PPH58" s="140"/>
      <c r="PPI58" s="144"/>
      <c r="PPJ58" s="141"/>
      <c r="PPK58" s="140"/>
      <c r="PPL58" s="425"/>
      <c r="PPM58" s="425"/>
      <c r="PPN58" s="425"/>
      <c r="PPO58" s="140"/>
      <c r="PPP58" s="140"/>
      <c r="PPQ58" s="144"/>
      <c r="PPR58" s="141"/>
      <c r="PPS58" s="140"/>
      <c r="PPT58" s="425"/>
      <c r="PPU58" s="425"/>
      <c r="PPV58" s="425"/>
      <c r="PPW58" s="140"/>
      <c r="PPX58" s="140"/>
      <c r="PPY58" s="144"/>
      <c r="PPZ58" s="141"/>
      <c r="PQA58" s="140"/>
      <c r="PQB58" s="425"/>
      <c r="PQC58" s="425"/>
      <c r="PQD58" s="425"/>
      <c r="PQE58" s="140"/>
      <c r="PQF58" s="140"/>
      <c r="PQG58" s="144"/>
      <c r="PQH58" s="141"/>
      <c r="PQI58" s="140"/>
      <c r="PQJ58" s="425"/>
      <c r="PQK58" s="425"/>
      <c r="PQL58" s="425"/>
      <c r="PQM58" s="140"/>
      <c r="PQN58" s="140"/>
      <c r="PQO58" s="144"/>
      <c r="PQP58" s="141"/>
      <c r="PQQ58" s="140"/>
      <c r="PQR58" s="425"/>
      <c r="PQS58" s="425"/>
      <c r="PQT58" s="425"/>
      <c r="PQU58" s="140"/>
      <c r="PQV58" s="140"/>
      <c r="PQW58" s="144"/>
      <c r="PQX58" s="141"/>
      <c r="PQY58" s="140"/>
      <c r="PQZ58" s="425"/>
      <c r="PRA58" s="425"/>
      <c r="PRB58" s="425"/>
      <c r="PRC58" s="140"/>
      <c r="PRD58" s="140"/>
      <c r="PRE58" s="144"/>
      <c r="PRF58" s="141"/>
      <c r="PRG58" s="140"/>
      <c r="PRH58" s="425"/>
      <c r="PRI58" s="425"/>
      <c r="PRJ58" s="425"/>
      <c r="PRK58" s="140"/>
      <c r="PRL58" s="140"/>
      <c r="PRM58" s="144"/>
      <c r="PRN58" s="141"/>
      <c r="PRO58" s="140"/>
      <c r="PRP58" s="425"/>
      <c r="PRQ58" s="425"/>
      <c r="PRR58" s="425"/>
      <c r="PRS58" s="140"/>
      <c r="PRT58" s="140"/>
      <c r="PRU58" s="144"/>
      <c r="PRV58" s="141"/>
      <c r="PRW58" s="140"/>
      <c r="PRX58" s="425"/>
      <c r="PRY58" s="425"/>
      <c r="PRZ58" s="425"/>
      <c r="PSA58" s="140"/>
      <c r="PSB58" s="140"/>
      <c r="PSC58" s="144"/>
      <c r="PSD58" s="141"/>
      <c r="PSE58" s="140"/>
      <c r="PSF58" s="425"/>
      <c r="PSG58" s="425"/>
      <c r="PSH58" s="425"/>
      <c r="PSI58" s="140"/>
      <c r="PSJ58" s="140"/>
      <c r="PSK58" s="144"/>
      <c r="PSL58" s="141"/>
      <c r="PSM58" s="140"/>
      <c r="PSN58" s="425"/>
      <c r="PSO58" s="425"/>
      <c r="PSP58" s="425"/>
      <c r="PSQ58" s="140"/>
      <c r="PSR58" s="140"/>
      <c r="PSS58" s="144"/>
      <c r="PST58" s="141"/>
      <c r="PSU58" s="140"/>
      <c r="PSV58" s="425"/>
      <c r="PSW58" s="425"/>
      <c r="PSX58" s="425"/>
      <c r="PSY58" s="140"/>
      <c r="PSZ58" s="140"/>
      <c r="PTA58" s="144"/>
      <c r="PTB58" s="141"/>
      <c r="PTC58" s="140"/>
      <c r="PTD58" s="425"/>
      <c r="PTE58" s="425"/>
      <c r="PTF58" s="425"/>
      <c r="PTG58" s="140"/>
      <c r="PTH58" s="140"/>
      <c r="PTI58" s="144"/>
      <c r="PTJ58" s="141"/>
      <c r="PTK58" s="140"/>
      <c r="PTL58" s="425"/>
      <c r="PTM58" s="425"/>
      <c r="PTN58" s="425"/>
      <c r="PTO58" s="140"/>
      <c r="PTP58" s="140"/>
      <c r="PTQ58" s="144"/>
      <c r="PTR58" s="141"/>
      <c r="PTS58" s="140"/>
      <c r="PTT58" s="425"/>
      <c r="PTU58" s="425"/>
      <c r="PTV58" s="425"/>
      <c r="PTW58" s="140"/>
      <c r="PTX58" s="140"/>
      <c r="PTY58" s="144"/>
      <c r="PTZ58" s="141"/>
      <c r="PUA58" s="140"/>
      <c r="PUB58" s="425"/>
      <c r="PUC58" s="425"/>
      <c r="PUD58" s="425"/>
      <c r="PUE58" s="140"/>
      <c r="PUF58" s="140"/>
      <c r="PUG58" s="144"/>
      <c r="PUH58" s="141"/>
      <c r="PUI58" s="140"/>
      <c r="PUJ58" s="425"/>
      <c r="PUK58" s="425"/>
      <c r="PUL58" s="425"/>
      <c r="PUM58" s="140"/>
      <c r="PUN58" s="140"/>
      <c r="PUO58" s="144"/>
      <c r="PUP58" s="141"/>
      <c r="PUQ58" s="140"/>
      <c r="PUR58" s="425"/>
      <c r="PUS58" s="425"/>
      <c r="PUT58" s="425"/>
      <c r="PUU58" s="140"/>
      <c r="PUV58" s="140"/>
      <c r="PUW58" s="144"/>
      <c r="PUX58" s="141"/>
      <c r="PUY58" s="140"/>
      <c r="PUZ58" s="425"/>
      <c r="PVA58" s="425"/>
      <c r="PVB58" s="425"/>
      <c r="PVC58" s="140"/>
      <c r="PVD58" s="140"/>
      <c r="PVE58" s="144"/>
      <c r="PVF58" s="141"/>
      <c r="PVG58" s="140"/>
      <c r="PVH58" s="425"/>
      <c r="PVI58" s="425"/>
      <c r="PVJ58" s="425"/>
      <c r="PVK58" s="140"/>
      <c r="PVL58" s="140"/>
      <c r="PVM58" s="144"/>
      <c r="PVN58" s="141"/>
      <c r="PVO58" s="140"/>
      <c r="PVP58" s="425"/>
      <c r="PVQ58" s="425"/>
      <c r="PVR58" s="425"/>
      <c r="PVS58" s="140"/>
      <c r="PVT58" s="140"/>
      <c r="PVU58" s="144"/>
      <c r="PVV58" s="141"/>
      <c r="PVW58" s="140"/>
      <c r="PVX58" s="425"/>
      <c r="PVY58" s="425"/>
      <c r="PVZ58" s="425"/>
      <c r="PWA58" s="140"/>
      <c r="PWB58" s="140"/>
      <c r="PWC58" s="144"/>
      <c r="PWD58" s="141"/>
      <c r="PWE58" s="140"/>
      <c r="PWF58" s="425"/>
      <c r="PWG58" s="425"/>
      <c r="PWH58" s="425"/>
      <c r="PWI58" s="140"/>
      <c r="PWJ58" s="140"/>
      <c r="PWK58" s="144"/>
      <c r="PWL58" s="141"/>
      <c r="PWM58" s="140"/>
      <c r="PWN58" s="425"/>
      <c r="PWO58" s="425"/>
      <c r="PWP58" s="425"/>
      <c r="PWQ58" s="140"/>
      <c r="PWR58" s="140"/>
      <c r="PWS58" s="144"/>
      <c r="PWT58" s="141"/>
      <c r="PWU58" s="140"/>
      <c r="PWV58" s="425"/>
      <c r="PWW58" s="425"/>
      <c r="PWX58" s="425"/>
      <c r="PWY58" s="140"/>
      <c r="PWZ58" s="140"/>
      <c r="PXA58" s="144"/>
      <c r="PXB58" s="141"/>
      <c r="PXC58" s="140"/>
      <c r="PXD58" s="425"/>
      <c r="PXE58" s="425"/>
      <c r="PXF58" s="425"/>
      <c r="PXG58" s="140"/>
      <c r="PXH58" s="140"/>
      <c r="PXI58" s="144"/>
      <c r="PXJ58" s="141"/>
      <c r="PXK58" s="140"/>
      <c r="PXL58" s="425"/>
      <c r="PXM58" s="425"/>
      <c r="PXN58" s="425"/>
      <c r="PXO58" s="140"/>
      <c r="PXP58" s="140"/>
      <c r="PXQ58" s="144"/>
      <c r="PXR58" s="141"/>
      <c r="PXS58" s="140"/>
      <c r="PXT58" s="425"/>
      <c r="PXU58" s="425"/>
      <c r="PXV58" s="425"/>
      <c r="PXW58" s="140"/>
      <c r="PXX58" s="140"/>
      <c r="PXY58" s="144"/>
      <c r="PXZ58" s="141"/>
      <c r="PYA58" s="140"/>
      <c r="PYB58" s="425"/>
      <c r="PYC58" s="425"/>
      <c r="PYD58" s="425"/>
      <c r="PYE58" s="140"/>
      <c r="PYF58" s="140"/>
      <c r="PYG58" s="144"/>
      <c r="PYH58" s="141"/>
      <c r="PYI58" s="140"/>
      <c r="PYJ58" s="425"/>
      <c r="PYK58" s="425"/>
      <c r="PYL58" s="425"/>
      <c r="PYM58" s="140"/>
      <c r="PYN58" s="140"/>
      <c r="PYO58" s="144"/>
      <c r="PYP58" s="141"/>
      <c r="PYQ58" s="140"/>
      <c r="PYR58" s="425"/>
      <c r="PYS58" s="425"/>
      <c r="PYT58" s="425"/>
      <c r="PYU58" s="140"/>
      <c r="PYV58" s="140"/>
      <c r="PYW58" s="144"/>
      <c r="PYX58" s="141"/>
      <c r="PYY58" s="140"/>
      <c r="PYZ58" s="425"/>
      <c r="PZA58" s="425"/>
      <c r="PZB58" s="425"/>
      <c r="PZC58" s="140"/>
      <c r="PZD58" s="140"/>
      <c r="PZE58" s="144"/>
      <c r="PZF58" s="141"/>
      <c r="PZG58" s="140"/>
      <c r="PZH58" s="425"/>
      <c r="PZI58" s="425"/>
      <c r="PZJ58" s="425"/>
      <c r="PZK58" s="140"/>
      <c r="PZL58" s="140"/>
      <c r="PZM58" s="144"/>
      <c r="PZN58" s="141"/>
      <c r="PZO58" s="140"/>
      <c r="PZP58" s="425"/>
      <c r="PZQ58" s="425"/>
      <c r="PZR58" s="425"/>
      <c r="PZS58" s="140"/>
      <c r="PZT58" s="140"/>
      <c r="PZU58" s="144"/>
      <c r="PZV58" s="141"/>
      <c r="PZW58" s="140"/>
      <c r="PZX58" s="425"/>
      <c r="PZY58" s="425"/>
      <c r="PZZ58" s="425"/>
      <c r="QAA58" s="140"/>
      <c r="QAB58" s="140"/>
      <c r="QAC58" s="144"/>
      <c r="QAD58" s="141"/>
      <c r="QAE58" s="140"/>
      <c r="QAF58" s="425"/>
      <c r="QAG58" s="425"/>
      <c r="QAH58" s="425"/>
      <c r="QAI58" s="140"/>
      <c r="QAJ58" s="140"/>
      <c r="QAK58" s="144"/>
      <c r="QAL58" s="141"/>
      <c r="QAM58" s="140"/>
      <c r="QAN58" s="425"/>
      <c r="QAO58" s="425"/>
      <c r="QAP58" s="425"/>
      <c r="QAQ58" s="140"/>
      <c r="QAR58" s="140"/>
      <c r="QAS58" s="144"/>
      <c r="QAT58" s="141"/>
      <c r="QAU58" s="140"/>
      <c r="QAV58" s="425"/>
      <c r="QAW58" s="425"/>
      <c r="QAX58" s="425"/>
      <c r="QAY58" s="140"/>
      <c r="QAZ58" s="140"/>
      <c r="QBA58" s="144"/>
      <c r="QBB58" s="141"/>
      <c r="QBC58" s="140"/>
      <c r="QBD58" s="425"/>
      <c r="QBE58" s="425"/>
      <c r="QBF58" s="425"/>
      <c r="QBG58" s="140"/>
      <c r="QBH58" s="140"/>
      <c r="QBI58" s="144"/>
      <c r="QBJ58" s="141"/>
      <c r="QBK58" s="140"/>
      <c r="QBL58" s="425"/>
      <c r="QBM58" s="425"/>
      <c r="QBN58" s="425"/>
      <c r="QBO58" s="140"/>
      <c r="QBP58" s="140"/>
      <c r="QBQ58" s="144"/>
      <c r="QBR58" s="141"/>
      <c r="QBS58" s="140"/>
      <c r="QBT58" s="425"/>
      <c r="QBU58" s="425"/>
      <c r="QBV58" s="425"/>
      <c r="QBW58" s="140"/>
      <c r="QBX58" s="140"/>
      <c r="QBY58" s="144"/>
      <c r="QBZ58" s="141"/>
      <c r="QCA58" s="140"/>
      <c r="QCB58" s="425"/>
      <c r="QCC58" s="425"/>
      <c r="QCD58" s="425"/>
      <c r="QCE58" s="140"/>
      <c r="QCF58" s="140"/>
      <c r="QCG58" s="144"/>
      <c r="QCH58" s="141"/>
      <c r="QCI58" s="140"/>
      <c r="QCJ58" s="425"/>
      <c r="QCK58" s="425"/>
      <c r="QCL58" s="425"/>
      <c r="QCM58" s="140"/>
      <c r="QCN58" s="140"/>
      <c r="QCO58" s="144"/>
      <c r="QCP58" s="141"/>
      <c r="QCQ58" s="140"/>
      <c r="QCR58" s="425"/>
      <c r="QCS58" s="425"/>
      <c r="QCT58" s="425"/>
      <c r="QCU58" s="140"/>
      <c r="QCV58" s="140"/>
      <c r="QCW58" s="144"/>
      <c r="QCX58" s="141"/>
      <c r="QCY58" s="140"/>
      <c r="QCZ58" s="425"/>
      <c r="QDA58" s="425"/>
      <c r="QDB58" s="425"/>
      <c r="QDC58" s="140"/>
      <c r="QDD58" s="140"/>
      <c r="QDE58" s="144"/>
      <c r="QDF58" s="141"/>
      <c r="QDG58" s="140"/>
      <c r="QDH58" s="425"/>
      <c r="QDI58" s="425"/>
      <c r="QDJ58" s="425"/>
      <c r="QDK58" s="140"/>
      <c r="QDL58" s="140"/>
      <c r="QDM58" s="144"/>
      <c r="QDN58" s="141"/>
      <c r="QDO58" s="140"/>
      <c r="QDP58" s="425"/>
      <c r="QDQ58" s="425"/>
      <c r="QDR58" s="425"/>
      <c r="QDS58" s="140"/>
      <c r="QDT58" s="140"/>
      <c r="QDU58" s="144"/>
      <c r="QDV58" s="141"/>
      <c r="QDW58" s="140"/>
      <c r="QDX58" s="425"/>
      <c r="QDY58" s="425"/>
      <c r="QDZ58" s="425"/>
      <c r="QEA58" s="140"/>
      <c r="QEB58" s="140"/>
      <c r="QEC58" s="144"/>
      <c r="QED58" s="141"/>
      <c r="QEE58" s="140"/>
      <c r="QEF58" s="425"/>
      <c r="QEG58" s="425"/>
      <c r="QEH58" s="425"/>
      <c r="QEI58" s="140"/>
      <c r="QEJ58" s="140"/>
      <c r="QEK58" s="144"/>
      <c r="QEL58" s="141"/>
      <c r="QEM58" s="140"/>
      <c r="QEN58" s="425"/>
      <c r="QEO58" s="425"/>
      <c r="QEP58" s="425"/>
      <c r="QEQ58" s="140"/>
      <c r="QER58" s="140"/>
      <c r="QES58" s="144"/>
      <c r="QET58" s="141"/>
      <c r="QEU58" s="140"/>
      <c r="QEV58" s="425"/>
      <c r="QEW58" s="425"/>
      <c r="QEX58" s="425"/>
      <c r="QEY58" s="140"/>
      <c r="QEZ58" s="140"/>
      <c r="QFA58" s="144"/>
      <c r="QFB58" s="141"/>
      <c r="QFC58" s="140"/>
      <c r="QFD58" s="425"/>
      <c r="QFE58" s="425"/>
      <c r="QFF58" s="425"/>
      <c r="QFG58" s="140"/>
      <c r="QFH58" s="140"/>
      <c r="QFI58" s="144"/>
      <c r="QFJ58" s="141"/>
      <c r="QFK58" s="140"/>
      <c r="QFL58" s="425"/>
      <c r="QFM58" s="425"/>
      <c r="QFN58" s="425"/>
      <c r="QFO58" s="140"/>
      <c r="QFP58" s="140"/>
      <c r="QFQ58" s="144"/>
      <c r="QFR58" s="141"/>
      <c r="QFS58" s="140"/>
      <c r="QFT58" s="425"/>
      <c r="QFU58" s="425"/>
      <c r="QFV58" s="425"/>
      <c r="QFW58" s="140"/>
      <c r="QFX58" s="140"/>
      <c r="QFY58" s="144"/>
      <c r="QFZ58" s="141"/>
      <c r="QGA58" s="140"/>
      <c r="QGB58" s="425"/>
      <c r="QGC58" s="425"/>
      <c r="QGD58" s="425"/>
      <c r="QGE58" s="140"/>
      <c r="QGF58" s="140"/>
      <c r="QGG58" s="144"/>
      <c r="QGH58" s="141"/>
      <c r="QGI58" s="140"/>
      <c r="QGJ58" s="425"/>
      <c r="QGK58" s="425"/>
      <c r="QGL58" s="425"/>
      <c r="QGM58" s="140"/>
      <c r="QGN58" s="140"/>
      <c r="QGO58" s="144"/>
      <c r="QGP58" s="141"/>
      <c r="QGQ58" s="140"/>
      <c r="QGR58" s="425"/>
      <c r="QGS58" s="425"/>
      <c r="QGT58" s="425"/>
      <c r="QGU58" s="140"/>
      <c r="QGV58" s="140"/>
      <c r="QGW58" s="144"/>
      <c r="QGX58" s="141"/>
      <c r="QGY58" s="140"/>
      <c r="QGZ58" s="425"/>
      <c r="QHA58" s="425"/>
      <c r="QHB58" s="425"/>
      <c r="QHC58" s="140"/>
      <c r="QHD58" s="140"/>
      <c r="QHE58" s="144"/>
      <c r="QHF58" s="141"/>
      <c r="QHG58" s="140"/>
      <c r="QHH58" s="425"/>
      <c r="QHI58" s="425"/>
      <c r="QHJ58" s="425"/>
      <c r="QHK58" s="140"/>
      <c r="QHL58" s="140"/>
      <c r="QHM58" s="144"/>
      <c r="QHN58" s="141"/>
      <c r="QHO58" s="140"/>
      <c r="QHP58" s="425"/>
      <c r="QHQ58" s="425"/>
      <c r="QHR58" s="425"/>
      <c r="QHS58" s="140"/>
      <c r="QHT58" s="140"/>
      <c r="QHU58" s="144"/>
      <c r="QHV58" s="141"/>
      <c r="QHW58" s="140"/>
      <c r="QHX58" s="425"/>
      <c r="QHY58" s="425"/>
      <c r="QHZ58" s="425"/>
      <c r="QIA58" s="140"/>
      <c r="QIB58" s="140"/>
      <c r="QIC58" s="144"/>
      <c r="QID58" s="141"/>
      <c r="QIE58" s="140"/>
      <c r="QIF58" s="425"/>
      <c r="QIG58" s="425"/>
      <c r="QIH58" s="425"/>
      <c r="QII58" s="140"/>
      <c r="QIJ58" s="140"/>
      <c r="QIK58" s="144"/>
      <c r="QIL58" s="141"/>
      <c r="QIM58" s="140"/>
      <c r="QIN58" s="425"/>
      <c r="QIO58" s="425"/>
      <c r="QIP58" s="425"/>
      <c r="QIQ58" s="140"/>
      <c r="QIR58" s="140"/>
      <c r="QIS58" s="144"/>
      <c r="QIT58" s="141"/>
      <c r="QIU58" s="140"/>
      <c r="QIV58" s="425"/>
      <c r="QIW58" s="425"/>
      <c r="QIX58" s="425"/>
      <c r="QIY58" s="140"/>
      <c r="QIZ58" s="140"/>
      <c r="QJA58" s="144"/>
      <c r="QJB58" s="141"/>
      <c r="QJC58" s="140"/>
      <c r="QJD58" s="425"/>
      <c r="QJE58" s="425"/>
      <c r="QJF58" s="425"/>
      <c r="QJG58" s="140"/>
      <c r="QJH58" s="140"/>
      <c r="QJI58" s="144"/>
      <c r="QJJ58" s="141"/>
      <c r="QJK58" s="140"/>
      <c r="QJL58" s="425"/>
      <c r="QJM58" s="425"/>
      <c r="QJN58" s="425"/>
      <c r="QJO58" s="140"/>
      <c r="QJP58" s="140"/>
      <c r="QJQ58" s="144"/>
      <c r="QJR58" s="141"/>
      <c r="QJS58" s="140"/>
      <c r="QJT58" s="425"/>
      <c r="QJU58" s="425"/>
      <c r="QJV58" s="425"/>
      <c r="QJW58" s="140"/>
      <c r="QJX58" s="140"/>
      <c r="QJY58" s="144"/>
      <c r="QJZ58" s="141"/>
      <c r="QKA58" s="140"/>
      <c r="QKB58" s="425"/>
      <c r="QKC58" s="425"/>
      <c r="QKD58" s="425"/>
      <c r="QKE58" s="140"/>
      <c r="QKF58" s="140"/>
      <c r="QKG58" s="144"/>
      <c r="QKH58" s="141"/>
      <c r="QKI58" s="140"/>
      <c r="QKJ58" s="425"/>
      <c r="QKK58" s="425"/>
      <c r="QKL58" s="425"/>
      <c r="QKM58" s="140"/>
      <c r="QKN58" s="140"/>
      <c r="QKO58" s="144"/>
      <c r="QKP58" s="141"/>
      <c r="QKQ58" s="140"/>
      <c r="QKR58" s="425"/>
      <c r="QKS58" s="425"/>
      <c r="QKT58" s="425"/>
      <c r="QKU58" s="140"/>
      <c r="QKV58" s="140"/>
      <c r="QKW58" s="144"/>
      <c r="QKX58" s="141"/>
      <c r="QKY58" s="140"/>
      <c r="QKZ58" s="425"/>
      <c r="QLA58" s="425"/>
      <c r="QLB58" s="425"/>
      <c r="QLC58" s="140"/>
      <c r="QLD58" s="140"/>
      <c r="QLE58" s="144"/>
      <c r="QLF58" s="141"/>
      <c r="QLG58" s="140"/>
      <c r="QLH58" s="425"/>
      <c r="QLI58" s="425"/>
      <c r="QLJ58" s="425"/>
      <c r="QLK58" s="140"/>
      <c r="QLL58" s="140"/>
      <c r="QLM58" s="144"/>
      <c r="QLN58" s="141"/>
      <c r="QLO58" s="140"/>
      <c r="QLP58" s="425"/>
      <c r="QLQ58" s="425"/>
      <c r="QLR58" s="425"/>
      <c r="QLS58" s="140"/>
      <c r="QLT58" s="140"/>
      <c r="QLU58" s="144"/>
      <c r="QLV58" s="141"/>
      <c r="QLW58" s="140"/>
      <c r="QLX58" s="425"/>
      <c r="QLY58" s="425"/>
      <c r="QLZ58" s="425"/>
      <c r="QMA58" s="140"/>
      <c r="QMB58" s="140"/>
      <c r="QMC58" s="144"/>
      <c r="QMD58" s="141"/>
      <c r="QME58" s="140"/>
      <c r="QMF58" s="425"/>
      <c r="QMG58" s="425"/>
      <c r="QMH58" s="425"/>
      <c r="QMI58" s="140"/>
      <c r="QMJ58" s="140"/>
      <c r="QMK58" s="144"/>
      <c r="QML58" s="141"/>
      <c r="QMM58" s="140"/>
      <c r="QMN58" s="425"/>
      <c r="QMO58" s="425"/>
      <c r="QMP58" s="425"/>
      <c r="QMQ58" s="140"/>
      <c r="QMR58" s="140"/>
      <c r="QMS58" s="144"/>
      <c r="QMT58" s="141"/>
      <c r="QMU58" s="140"/>
      <c r="QMV58" s="425"/>
      <c r="QMW58" s="425"/>
      <c r="QMX58" s="425"/>
      <c r="QMY58" s="140"/>
      <c r="QMZ58" s="140"/>
      <c r="QNA58" s="144"/>
      <c r="QNB58" s="141"/>
      <c r="QNC58" s="140"/>
      <c r="QND58" s="425"/>
      <c r="QNE58" s="425"/>
      <c r="QNF58" s="425"/>
      <c r="QNG58" s="140"/>
      <c r="QNH58" s="140"/>
      <c r="QNI58" s="144"/>
      <c r="QNJ58" s="141"/>
      <c r="QNK58" s="140"/>
      <c r="QNL58" s="425"/>
      <c r="QNM58" s="425"/>
      <c r="QNN58" s="425"/>
      <c r="QNO58" s="140"/>
      <c r="QNP58" s="140"/>
      <c r="QNQ58" s="144"/>
      <c r="QNR58" s="141"/>
      <c r="QNS58" s="140"/>
      <c r="QNT58" s="425"/>
      <c r="QNU58" s="425"/>
      <c r="QNV58" s="425"/>
      <c r="QNW58" s="140"/>
      <c r="QNX58" s="140"/>
      <c r="QNY58" s="144"/>
      <c r="QNZ58" s="141"/>
      <c r="QOA58" s="140"/>
      <c r="QOB58" s="425"/>
      <c r="QOC58" s="425"/>
      <c r="QOD58" s="425"/>
      <c r="QOE58" s="140"/>
      <c r="QOF58" s="140"/>
      <c r="QOG58" s="144"/>
      <c r="QOH58" s="141"/>
      <c r="QOI58" s="140"/>
      <c r="QOJ58" s="425"/>
      <c r="QOK58" s="425"/>
      <c r="QOL58" s="425"/>
      <c r="QOM58" s="140"/>
      <c r="QON58" s="140"/>
      <c r="QOO58" s="144"/>
      <c r="QOP58" s="141"/>
      <c r="QOQ58" s="140"/>
      <c r="QOR58" s="425"/>
      <c r="QOS58" s="425"/>
      <c r="QOT58" s="425"/>
      <c r="QOU58" s="140"/>
      <c r="QOV58" s="140"/>
      <c r="QOW58" s="144"/>
      <c r="QOX58" s="141"/>
      <c r="QOY58" s="140"/>
      <c r="QOZ58" s="425"/>
      <c r="QPA58" s="425"/>
      <c r="QPB58" s="425"/>
      <c r="QPC58" s="140"/>
      <c r="QPD58" s="140"/>
      <c r="QPE58" s="144"/>
      <c r="QPF58" s="141"/>
      <c r="QPG58" s="140"/>
      <c r="QPH58" s="425"/>
      <c r="QPI58" s="425"/>
      <c r="QPJ58" s="425"/>
      <c r="QPK58" s="140"/>
      <c r="QPL58" s="140"/>
      <c r="QPM58" s="144"/>
      <c r="QPN58" s="141"/>
      <c r="QPO58" s="140"/>
      <c r="QPP58" s="425"/>
      <c r="QPQ58" s="425"/>
      <c r="QPR58" s="425"/>
      <c r="QPS58" s="140"/>
      <c r="QPT58" s="140"/>
      <c r="QPU58" s="144"/>
      <c r="QPV58" s="141"/>
      <c r="QPW58" s="140"/>
      <c r="QPX58" s="425"/>
      <c r="QPY58" s="425"/>
      <c r="QPZ58" s="425"/>
      <c r="QQA58" s="140"/>
      <c r="QQB58" s="140"/>
      <c r="QQC58" s="144"/>
      <c r="QQD58" s="141"/>
      <c r="QQE58" s="140"/>
      <c r="QQF58" s="425"/>
      <c r="QQG58" s="425"/>
      <c r="QQH58" s="425"/>
      <c r="QQI58" s="140"/>
      <c r="QQJ58" s="140"/>
      <c r="QQK58" s="144"/>
      <c r="QQL58" s="141"/>
      <c r="QQM58" s="140"/>
      <c r="QQN58" s="425"/>
      <c r="QQO58" s="425"/>
      <c r="QQP58" s="425"/>
      <c r="QQQ58" s="140"/>
      <c r="QQR58" s="140"/>
      <c r="QQS58" s="144"/>
      <c r="QQT58" s="141"/>
      <c r="QQU58" s="140"/>
      <c r="QQV58" s="425"/>
      <c r="QQW58" s="425"/>
      <c r="QQX58" s="425"/>
      <c r="QQY58" s="140"/>
      <c r="QQZ58" s="140"/>
      <c r="QRA58" s="144"/>
      <c r="QRB58" s="141"/>
      <c r="QRC58" s="140"/>
      <c r="QRD58" s="425"/>
      <c r="QRE58" s="425"/>
      <c r="QRF58" s="425"/>
      <c r="QRG58" s="140"/>
      <c r="QRH58" s="140"/>
      <c r="QRI58" s="144"/>
      <c r="QRJ58" s="141"/>
      <c r="QRK58" s="140"/>
      <c r="QRL58" s="425"/>
      <c r="QRM58" s="425"/>
      <c r="QRN58" s="425"/>
      <c r="QRO58" s="140"/>
      <c r="QRP58" s="140"/>
      <c r="QRQ58" s="144"/>
      <c r="QRR58" s="141"/>
      <c r="QRS58" s="140"/>
      <c r="QRT58" s="425"/>
      <c r="QRU58" s="425"/>
      <c r="QRV58" s="425"/>
      <c r="QRW58" s="140"/>
      <c r="QRX58" s="140"/>
      <c r="QRY58" s="144"/>
      <c r="QRZ58" s="141"/>
      <c r="QSA58" s="140"/>
      <c r="QSB58" s="425"/>
      <c r="QSC58" s="425"/>
      <c r="QSD58" s="425"/>
      <c r="QSE58" s="140"/>
      <c r="QSF58" s="140"/>
      <c r="QSG58" s="144"/>
      <c r="QSH58" s="141"/>
      <c r="QSI58" s="140"/>
      <c r="QSJ58" s="425"/>
      <c r="QSK58" s="425"/>
      <c r="QSL58" s="425"/>
      <c r="QSM58" s="140"/>
      <c r="QSN58" s="140"/>
      <c r="QSO58" s="144"/>
      <c r="QSP58" s="141"/>
      <c r="QSQ58" s="140"/>
      <c r="QSR58" s="425"/>
      <c r="QSS58" s="425"/>
      <c r="QST58" s="425"/>
      <c r="QSU58" s="140"/>
      <c r="QSV58" s="140"/>
      <c r="QSW58" s="144"/>
      <c r="QSX58" s="141"/>
      <c r="QSY58" s="140"/>
      <c r="QSZ58" s="425"/>
      <c r="QTA58" s="425"/>
      <c r="QTB58" s="425"/>
      <c r="QTC58" s="140"/>
      <c r="QTD58" s="140"/>
      <c r="QTE58" s="144"/>
      <c r="QTF58" s="141"/>
      <c r="QTG58" s="140"/>
      <c r="QTH58" s="425"/>
      <c r="QTI58" s="425"/>
      <c r="QTJ58" s="425"/>
      <c r="QTK58" s="140"/>
      <c r="QTL58" s="140"/>
      <c r="QTM58" s="144"/>
      <c r="QTN58" s="141"/>
      <c r="QTO58" s="140"/>
      <c r="QTP58" s="425"/>
      <c r="QTQ58" s="425"/>
      <c r="QTR58" s="425"/>
      <c r="QTS58" s="140"/>
      <c r="QTT58" s="140"/>
      <c r="QTU58" s="144"/>
      <c r="QTV58" s="141"/>
      <c r="QTW58" s="140"/>
      <c r="QTX58" s="425"/>
      <c r="QTY58" s="425"/>
      <c r="QTZ58" s="425"/>
      <c r="QUA58" s="140"/>
      <c r="QUB58" s="140"/>
      <c r="QUC58" s="144"/>
      <c r="QUD58" s="141"/>
      <c r="QUE58" s="140"/>
      <c r="QUF58" s="425"/>
      <c r="QUG58" s="425"/>
      <c r="QUH58" s="425"/>
      <c r="QUI58" s="140"/>
      <c r="QUJ58" s="140"/>
      <c r="QUK58" s="144"/>
      <c r="QUL58" s="141"/>
      <c r="QUM58" s="140"/>
      <c r="QUN58" s="425"/>
      <c r="QUO58" s="425"/>
      <c r="QUP58" s="425"/>
      <c r="QUQ58" s="140"/>
      <c r="QUR58" s="140"/>
      <c r="QUS58" s="144"/>
      <c r="QUT58" s="141"/>
      <c r="QUU58" s="140"/>
      <c r="QUV58" s="425"/>
      <c r="QUW58" s="425"/>
      <c r="QUX58" s="425"/>
      <c r="QUY58" s="140"/>
      <c r="QUZ58" s="140"/>
      <c r="QVA58" s="144"/>
      <c r="QVB58" s="141"/>
      <c r="QVC58" s="140"/>
      <c r="QVD58" s="425"/>
      <c r="QVE58" s="425"/>
      <c r="QVF58" s="425"/>
      <c r="QVG58" s="140"/>
      <c r="QVH58" s="140"/>
      <c r="QVI58" s="144"/>
      <c r="QVJ58" s="141"/>
      <c r="QVK58" s="140"/>
      <c r="QVL58" s="425"/>
      <c r="QVM58" s="425"/>
      <c r="QVN58" s="425"/>
      <c r="QVO58" s="140"/>
      <c r="QVP58" s="140"/>
      <c r="QVQ58" s="144"/>
      <c r="QVR58" s="141"/>
      <c r="QVS58" s="140"/>
      <c r="QVT58" s="425"/>
      <c r="QVU58" s="425"/>
      <c r="QVV58" s="425"/>
      <c r="QVW58" s="140"/>
      <c r="QVX58" s="140"/>
      <c r="QVY58" s="144"/>
      <c r="QVZ58" s="141"/>
      <c r="QWA58" s="140"/>
      <c r="QWB58" s="425"/>
      <c r="QWC58" s="425"/>
      <c r="QWD58" s="425"/>
      <c r="QWE58" s="140"/>
      <c r="QWF58" s="140"/>
      <c r="QWG58" s="144"/>
      <c r="QWH58" s="141"/>
      <c r="QWI58" s="140"/>
      <c r="QWJ58" s="425"/>
      <c r="QWK58" s="425"/>
      <c r="QWL58" s="425"/>
      <c r="QWM58" s="140"/>
      <c r="QWN58" s="140"/>
      <c r="QWO58" s="144"/>
      <c r="QWP58" s="141"/>
      <c r="QWQ58" s="140"/>
      <c r="QWR58" s="425"/>
      <c r="QWS58" s="425"/>
      <c r="QWT58" s="425"/>
      <c r="QWU58" s="140"/>
      <c r="QWV58" s="140"/>
      <c r="QWW58" s="144"/>
      <c r="QWX58" s="141"/>
      <c r="QWY58" s="140"/>
      <c r="QWZ58" s="425"/>
      <c r="QXA58" s="425"/>
      <c r="QXB58" s="425"/>
      <c r="QXC58" s="140"/>
      <c r="QXD58" s="140"/>
      <c r="QXE58" s="144"/>
      <c r="QXF58" s="141"/>
      <c r="QXG58" s="140"/>
      <c r="QXH58" s="425"/>
      <c r="QXI58" s="425"/>
      <c r="QXJ58" s="425"/>
      <c r="QXK58" s="140"/>
      <c r="QXL58" s="140"/>
      <c r="QXM58" s="144"/>
      <c r="QXN58" s="141"/>
      <c r="QXO58" s="140"/>
      <c r="QXP58" s="425"/>
      <c r="QXQ58" s="425"/>
      <c r="QXR58" s="425"/>
      <c r="QXS58" s="140"/>
      <c r="QXT58" s="140"/>
      <c r="QXU58" s="144"/>
      <c r="QXV58" s="141"/>
      <c r="QXW58" s="140"/>
      <c r="QXX58" s="425"/>
      <c r="QXY58" s="425"/>
      <c r="QXZ58" s="425"/>
      <c r="QYA58" s="140"/>
      <c r="QYB58" s="140"/>
      <c r="QYC58" s="144"/>
      <c r="QYD58" s="141"/>
      <c r="QYE58" s="140"/>
      <c r="QYF58" s="425"/>
      <c r="QYG58" s="425"/>
      <c r="QYH58" s="425"/>
      <c r="QYI58" s="140"/>
      <c r="QYJ58" s="140"/>
      <c r="QYK58" s="144"/>
      <c r="QYL58" s="141"/>
      <c r="QYM58" s="140"/>
      <c r="QYN58" s="425"/>
      <c r="QYO58" s="425"/>
      <c r="QYP58" s="425"/>
      <c r="QYQ58" s="140"/>
      <c r="QYR58" s="140"/>
      <c r="QYS58" s="144"/>
      <c r="QYT58" s="141"/>
      <c r="QYU58" s="140"/>
      <c r="QYV58" s="425"/>
      <c r="QYW58" s="425"/>
      <c r="QYX58" s="425"/>
      <c r="QYY58" s="140"/>
      <c r="QYZ58" s="140"/>
      <c r="QZA58" s="144"/>
      <c r="QZB58" s="141"/>
      <c r="QZC58" s="140"/>
      <c r="QZD58" s="425"/>
      <c r="QZE58" s="425"/>
      <c r="QZF58" s="425"/>
      <c r="QZG58" s="140"/>
      <c r="QZH58" s="140"/>
      <c r="QZI58" s="144"/>
      <c r="QZJ58" s="141"/>
      <c r="QZK58" s="140"/>
      <c r="QZL58" s="425"/>
      <c r="QZM58" s="425"/>
      <c r="QZN58" s="425"/>
      <c r="QZO58" s="140"/>
      <c r="QZP58" s="140"/>
      <c r="QZQ58" s="144"/>
      <c r="QZR58" s="141"/>
      <c r="QZS58" s="140"/>
      <c r="QZT58" s="425"/>
      <c r="QZU58" s="425"/>
      <c r="QZV58" s="425"/>
      <c r="QZW58" s="140"/>
      <c r="QZX58" s="140"/>
      <c r="QZY58" s="144"/>
      <c r="QZZ58" s="141"/>
      <c r="RAA58" s="140"/>
      <c r="RAB58" s="425"/>
      <c r="RAC58" s="425"/>
      <c r="RAD58" s="425"/>
      <c r="RAE58" s="140"/>
      <c r="RAF58" s="140"/>
      <c r="RAG58" s="144"/>
      <c r="RAH58" s="141"/>
      <c r="RAI58" s="140"/>
      <c r="RAJ58" s="425"/>
      <c r="RAK58" s="425"/>
      <c r="RAL58" s="425"/>
      <c r="RAM58" s="140"/>
      <c r="RAN58" s="140"/>
      <c r="RAO58" s="144"/>
      <c r="RAP58" s="141"/>
      <c r="RAQ58" s="140"/>
      <c r="RAR58" s="425"/>
      <c r="RAS58" s="425"/>
      <c r="RAT58" s="425"/>
      <c r="RAU58" s="140"/>
      <c r="RAV58" s="140"/>
      <c r="RAW58" s="144"/>
      <c r="RAX58" s="141"/>
      <c r="RAY58" s="140"/>
      <c r="RAZ58" s="425"/>
      <c r="RBA58" s="425"/>
      <c r="RBB58" s="425"/>
      <c r="RBC58" s="140"/>
      <c r="RBD58" s="140"/>
      <c r="RBE58" s="144"/>
      <c r="RBF58" s="141"/>
      <c r="RBG58" s="140"/>
      <c r="RBH58" s="425"/>
      <c r="RBI58" s="425"/>
      <c r="RBJ58" s="425"/>
      <c r="RBK58" s="140"/>
      <c r="RBL58" s="140"/>
      <c r="RBM58" s="144"/>
      <c r="RBN58" s="141"/>
      <c r="RBO58" s="140"/>
      <c r="RBP58" s="425"/>
      <c r="RBQ58" s="425"/>
      <c r="RBR58" s="425"/>
      <c r="RBS58" s="140"/>
      <c r="RBT58" s="140"/>
      <c r="RBU58" s="144"/>
      <c r="RBV58" s="141"/>
      <c r="RBW58" s="140"/>
      <c r="RBX58" s="425"/>
      <c r="RBY58" s="425"/>
      <c r="RBZ58" s="425"/>
      <c r="RCA58" s="140"/>
      <c r="RCB58" s="140"/>
      <c r="RCC58" s="144"/>
      <c r="RCD58" s="141"/>
      <c r="RCE58" s="140"/>
      <c r="RCF58" s="425"/>
      <c r="RCG58" s="425"/>
      <c r="RCH58" s="425"/>
      <c r="RCI58" s="140"/>
      <c r="RCJ58" s="140"/>
      <c r="RCK58" s="144"/>
      <c r="RCL58" s="141"/>
      <c r="RCM58" s="140"/>
      <c r="RCN58" s="425"/>
      <c r="RCO58" s="425"/>
      <c r="RCP58" s="425"/>
      <c r="RCQ58" s="140"/>
      <c r="RCR58" s="140"/>
      <c r="RCS58" s="144"/>
      <c r="RCT58" s="141"/>
      <c r="RCU58" s="140"/>
      <c r="RCV58" s="425"/>
      <c r="RCW58" s="425"/>
      <c r="RCX58" s="425"/>
      <c r="RCY58" s="140"/>
      <c r="RCZ58" s="140"/>
      <c r="RDA58" s="144"/>
      <c r="RDB58" s="141"/>
      <c r="RDC58" s="140"/>
      <c r="RDD58" s="425"/>
      <c r="RDE58" s="425"/>
      <c r="RDF58" s="425"/>
      <c r="RDG58" s="140"/>
      <c r="RDH58" s="140"/>
      <c r="RDI58" s="144"/>
      <c r="RDJ58" s="141"/>
      <c r="RDK58" s="140"/>
      <c r="RDL58" s="425"/>
      <c r="RDM58" s="425"/>
      <c r="RDN58" s="425"/>
      <c r="RDO58" s="140"/>
      <c r="RDP58" s="140"/>
      <c r="RDQ58" s="144"/>
      <c r="RDR58" s="141"/>
      <c r="RDS58" s="140"/>
      <c r="RDT58" s="425"/>
      <c r="RDU58" s="425"/>
      <c r="RDV58" s="425"/>
      <c r="RDW58" s="140"/>
      <c r="RDX58" s="140"/>
      <c r="RDY58" s="144"/>
      <c r="RDZ58" s="141"/>
      <c r="REA58" s="140"/>
      <c r="REB58" s="425"/>
      <c r="REC58" s="425"/>
      <c r="RED58" s="425"/>
      <c r="REE58" s="140"/>
      <c r="REF58" s="140"/>
      <c r="REG58" s="144"/>
      <c r="REH58" s="141"/>
      <c r="REI58" s="140"/>
      <c r="REJ58" s="425"/>
      <c r="REK58" s="425"/>
      <c r="REL58" s="425"/>
      <c r="REM58" s="140"/>
      <c r="REN58" s="140"/>
      <c r="REO58" s="144"/>
      <c r="REP58" s="141"/>
      <c r="REQ58" s="140"/>
      <c r="RER58" s="425"/>
      <c r="RES58" s="425"/>
      <c r="RET58" s="425"/>
      <c r="REU58" s="140"/>
      <c r="REV58" s="140"/>
      <c r="REW58" s="144"/>
      <c r="REX58" s="141"/>
      <c r="REY58" s="140"/>
      <c r="REZ58" s="425"/>
      <c r="RFA58" s="425"/>
      <c r="RFB58" s="425"/>
      <c r="RFC58" s="140"/>
      <c r="RFD58" s="140"/>
      <c r="RFE58" s="144"/>
      <c r="RFF58" s="141"/>
      <c r="RFG58" s="140"/>
      <c r="RFH58" s="425"/>
      <c r="RFI58" s="425"/>
      <c r="RFJ58" s="425"/>
      <c r="RFK58" s="140"/>
      <c r="RFL58" s="140"/>
      <c r="RFM58" s="144"/>
      <c r="RFN58" s="141"/>
      <c r="RFO58" s="140"/>
      <c r="RFP58" s="425"/>
      <c r="RFQ58" s="425"/>
      <c r="RFR58" s="425"/>
      <c r="RFS58" s="140"/>
      <c r="RFT58" s="140"/>
      <c r="RFU58" s="144"/>
      <c r="RFV58" s="141"/>
      <c r="RFW58" s="140"/>
      <c r="RFX58" s="425"/>
      <c r="RFY58" s="425"/>
      <c r="RFZ58" s="425"/>
      <c r="RGA58" s="140"/>
      <c r="RGB58" s="140"/>
      <c r="RGC58" s="144"/>
      <c r="RGD58" s="141"/>
      <c r="RGE58" s="140"/>
      <c r="RGF58" s="425"/>
      <c r="RGG58" s="425"/>
      <c r="RGH58" s="425"/>
      <c r="RGI58" s="140"/>
      <c r="RGJ58" s="140"/>
      <c r="RGK58" s="144"/>
      <c r="RGL58" s="141"/>
      <c r="RGM58" s="140"/>
      <c r="RGN58" s="425"/>
      <c r="RGO58" s="425"/>
      <c r="RGP58" s="425"/>
      <c r="RGQ58" s="140"/>
      <c r="RGR58" s="140"/>
      <c r="RGS58" s="144"/>
      <c r="RGT58" s="141"/>
      <c r="RGU58" s="140"/>
      <c r="RGV58" s="425"/>
      <c r="RGW58" s="425"/>
      <c r="RGX58" s="425"/>
      <c r="RGY58" s="140"/>
      <c r="RGZ58" s="140"/>
      <c r="RHA58" s="144"/>
      <c r="RHB58" s="141"/>
      <c r="RHC58" s="140"/>
      <c r="RHD58" s="425"/>
      <c r="RHE58" s="425"/>
      <c r="RHF58" s="425"/>
      <c r="RHG58" s="140"/>
      <c r="RHH58" s="140"/>
      <c r="RHI58" s="144"/>
      <c r="RHJ58" s="141"/>
      <c r="RHK58" s="140"/>
      <c r="RHL58" s="425"/>
      <c r="RHM58" s="425"/>
      <c r="RHN58" s="425"/>
      <c r="RHO58" s="140"/>
      <c r="RHP58" s="140"/>
      <c r="RHQ58" s="144"/>
      <c r="RHR58" s="141"/>
      <c r="RHS58" s="140"/>
      <c r="RHT58" s="425"/>
      <c r="RHU58" s="425"/>
      <c r="RHV58" s="425"/>
      <c r="RHW58" s="140"/>
      <c r="RHX58" s="140"/>
      <c r="RHY58" s="144"/>
      <c r="RHZ58" s="141"/>
      <c r="RIA58" s="140"/>
      <c r="RIB58" s="425"/>
      <c r="RIC58" s="425"/>
      <c r="RID58" s="425"/>
      <c r="RIE58" s="140"/>
      <c r="RIF58" s="140"/>
      <c r="RIG58" s="144"/>
      <c r="RIH58" s="141"/>
      <c r="RII58" s="140"/>
      <c r="RIJ58" s="425"/>
      <c r="RIK58" s="425"/>
      <c r="RIL58" s="425"/>
      <c r="RIM58" s="140"/>
      <c r="RIN58" s="140"/>
      <c r="RIO58" s="144"/>
      <c r="RIP58" s="141"/>
      <c r="RIQ58" s="140"/>
      <c r="RIR58" s="425"/>
      <c r="RIS58" s="425"/>
      <c r="RIT58" s="425"/>
      <c r="RIU58" s="140"/>
      <c r="RIV58" s="140"/>
      <c r="RIW58" s="144"/>
      <c r="RIX58" s="141"/>
      <c r="RIY58" s="140"/>
      <c r="RIZ58" s="425"/>
      <c r="RJA58" s="425"/>
      <c r="RJB58" s="425"/>
      <c r="RJC58" s="140"/>
      <c r="RJD58" s="140"/>
      <c r="RJE58" s="144"/>
      <c r="RJF58" s="141"/>
      <c r="RJG58" s="140"/>
      <c r="RJH58" s="425"/>
      <c r="RJI58" s="425"/>
      <c r="RJJ58" s="425"/>
      <c r="RJK58" s="140"/>
      <c r="RJL58" s="140"/>
      <c r="RJM58" s="144"/>
      <c r="RJN58" s="141"/>
      <c r="RJO58" s="140"/>
      <c r="RJP58" s="425"/>
      <c r="RJQ58" s="425"/>
      <c r="RJR58" s="425"/>
      <c r="RJS58" s="140"/>
      <c r="RJT58" s="140"/>
      <c r="RJU58" s="144"/>
      <c r="RJV58" s="141"/>
      <c r="RJW58" s="140"/>
      <c r="RJX58" s="425"/>
      <c r="RJY58" s="425"/>
      <c r="RJZ58" s="425"/>
      <c r="RKA58" s="140"/>
      <c r="RKB58" s="140"/>
      <c r="RKC58" s="144"/>
      <c r="RKD58" s="141"/>
      <c r="RKE58" s="140"/>
      <c r="RKF58" s="425"/>
      <c r="RKG58" s="425"/>
      <c r="RKH58" s="425"/>
      <c r="RKI58" s="140"/>
      <c r="RKJ58" s="140"/>
      <c r="RKK58" s="144"/>
      <c r="RKL58" s="141"/>
      <c r="RKM58" s="140"/>
      <c r="RKN58" s="425"/>
      <c r="RKO58" s="425"/>
      <c r="RKP58" s="425"/>
      <c r="RKQ58" s="140"/>
      <c r="RKR58" s="140"/>
      <c r="RKS58" s="144"/>
      <c r="RKT58" s="141"/>
      <c r="RKU58" s="140"/>
      <c r="RKV58" s="425"/>
      <c r="RKW58" s="425"/>
      <c r="RKX58" s="425"/>
      <c r="RKY58" s="140"/>
      <c r="RKZ58" s="140"/>
      <c r="RLA58" s="144"/>
      <c r="RLB58" s="141"/>
      <c r="RLC58" s="140"/>
      <c r="RLD58" s="425"/>
      <c r="RLE58" s="425"/>
      <c r="RLF58" s="425"/>
      <c r="RLG58" s="140"/>
      <c r="RLH58" s="140"/>
      <c r="RLI58" s="144"/>
      <c r="RLJ58" s="141"/>
      <c r="RLK58" s="140"/>
      <c r="RLL58" s="425"/>
      <c r="RLM58" s="425"/>
      <c r="RLN58" s="425"/>
      <c r="RLO58" s="140"/>
      <c r="RLP58" s="140"/>
      <c r="RLQ58" s="144"/>
      <c r="RLR58" s="141"/>
      <c r="RLS58" s="140"/>
      <c r="RLT58" s="425"/>
      <c r="RLU58" s="425"/>
      <c r="RLV58" s="425"/>
      <c r="RLW58" s="140"/>
      <c r="RLX58" s="140"/>
      <c r="RLY58" s="144"/>
      <c r="RLZ58" s="141"/>
      <c r="RMA58" s="140"/>
      <c r="RMB58" s="425"/>
      <c r="RMC58" s="425"/>
      <c r="RMD58" s="425"/>
      <c r="RME58" s="140"/>
      <c r="RMF58" s="140"/>
      <c r="RMG58" s="144"/>
      <c r="RMH58" s="141"/>
      <c r="RMI58" s="140"/>
      <c r="RMJ58" s="425"/>
      <c r="RMK58" s="425"/>
      <c r="RML58" s="425"/>
      <c r="RMM58" s="140"/>
      <c r="RMN58" s="140"/>
      <c r="RMO58" s="144"/>
      <c r="RMP58" s="141"/>
      <c r="RMQ58" s="140"/>
      <c r="RMR58" s="425"/>
      <c r="RMS58" s="425"/>
      <c r="RMT58" s="425"/>
      <c r="RMU58" s="140"/>
      <c r="RMV58" s="140"/>
      <c r="RMW58" s="144"/>
      <c r="RMX58" s="141"/>
      <c r="RMY58" s="140"/>
      <c r="RMZ58" s="425"/>
      <c r="RNA58" s="425"/>
      <c r="RNB58" s="425"/>
      <c r="RNC58" s="140"/>
      <c r="RND58" s="140"/>
      <c r="RNE58" s="144"/>
      <c r="RNF58" s="141"/>
      <c r="RNG58" s="140"/>
      <c r="RNH58" s="425"/>
      <c r="RNI58" s="425"/>
      <c r="RNJ58" s="425"/>
      <c r="RNK58" s="140"/>
      <c r="RNL58" s="140"/>
      <c r="RNM58" s="144"/>
      <c r="RNN58" s="141"/>
      <c r="RNO58" s="140"/>
      <c r="RNP58" s="425"/>
      <c r="RNQ58" s="425"/>
      <c r="RNR58" s="425"/>
      <c r="RNS58" s="140"/>
      <c r="RNT58" s="140"/>
      <c r="RNU58" s="144"/>
      <c r="RNV58" s="141"/>
      <c r="RNW58" s="140"/>
      <c r="RNX58" s="425"/>
      <c r="RNY58" s="425"/>
      <c r="RNZ58" s="425"/>
      <c r="ROA58" s="140"/>
      <c r="ROB58" s="140"/>
      <c r="ROC58" s="144"/>
      <c r="ROD58" s="141"/>
      <c r="ROE58" s="140"/>
      <c r="ROF58" s="425"/>
      <c r="ROG58" s="425"/>
      <c r="ROH58" s="425"/>
      <c r="ROI58" s="140"/>
      <c r="ROJ58" s="140"/>
      <c r="ROK58" s="144"/>
      <c r="ROL58" s="141"/>
      <c r="ROM58" s="140"/>
      <c r="RON58" s="425"/>
      <c r="ROO58" s="425"/>
      <c r="ROP58" s="425"/>
      <c r="ROQ58" s="140"/>
      <c r="ROR58" s="140"/>
      <c r="ROS58" s="144"/>
      <c r="ROT58" s="141"/>
      <c r="ROU58" s="140"/>
      <c r="ROV58" s="425"/>
      <c r="ROW58" s="425"/>
      <c r="ROX58" s="425"/>
      <c r="ROY58" s="140"/>
      <c r="ROZ58" s="140"/>
      <c r="RPA58" s="144"/>
      <c r="RPB58" s="141"/>
      <c r="RPC58" s="140"/>
      <c r="RPD58" s="425"/>
      <c r="RPE58" s="425"/>
      <c r="RPF58" s="425"/>
      <c r="RPG58" s="140"/>
      <c r="RPH58" s="140"/>
      <c r="RPI58" s="144"/>
      <c r="RPJ58" s="141"/>
      <c r="RPK58" s="140"/>
      <c r="RPL58" s="425"/>
      <c r="RPM58" s="425"/>
      <c r="RPN58" s="425"/>
      <c r="RPO58" s="140"/>
      <c r="RPP58" s="140"/>
      <c r="RPQ58" s="144"/>
      <c r="RPR58" s="141"/>
      <c r="RPS58" s="140"/>
      <c r="RPT58" s="425"/>
      <c r="RPU58" s="425"/>
      <c r="RPV58" s="425"/>
      <c r="RPW58" s="140"/>
      <c r="RPX58" s="140"/>
      <c r="RPY58" s="144"/>
      <c r="RPZ58" s="141"/>
      <c r="RQA58" s="140"/>
      <c r="RQB58" s="425"/>
      <c r="RQC58" s="425"/>
      <c r="RQD58" s="425"/>
      <c r="RQE58" s="140"/>
      <c r="RQF58" s="140"/>
      <c r="RQG58" s="144"/>
      <c r="RQH58" s="141"/>
      <c r="RQI58" s="140"/>
      <c r="RQJ58" s="425"/>
      <c r="RQK58" s="425"/>
      <c r="RQL58" s="425"/>
      <c r="RQM58" s="140"/>
      <c r="RQN58" s="140"/>
      <c r="RQO58" s="144"/>
      <c r="RQP58" s="141"/>
      <c r="RQQ58" s="140"/>
      <c r="RQR58" s="425"/>
      <c r="RQS58" s="425"/>
      <c r="RQT58" s="425"/>
      <c r="RQU58" s="140"/>
      <c r="RQV58" s="140"/>
      <c r="RQW58" s="144"/>
      <c r="RQX58" s="141"/>
      <c r="RQY58" s="140"/>
      <c r="RQZ58" s="425"/>
      <c r="RRA58" s="425"/>
      <c r="RRB58" s="425"/>
      <c r="RRC58" s="140"/>
      <c r="RRD58" s="140"/>
      <c r="RRE58" s="144"/>
      <c r="RRF58" s="141"/>
      <c r="RRG58" s="140"/>
      <c r="RRH58" s="425"/>
      <c r="RRI58" s="425"/>
      <c r="RRJ58" s="425"/>
      <c r="RRK58" s="140"/>
      <c r="RRL58" s="140"/>
      <c r="RRM58" s="144"/>
      <c r="RRN58" s="141"/>
      <c r="RRO58" s="140"/>
      <c r="RRP58" s="425"/>
      <c r="RRQ58" s="425"/>
      <c r="RRR58" s="425"/>
      <c r="RRS58" s="140"/>
      <c r="RRT58" s="140"/>
      <c r="RRU58" s="144"/>
      <c r="RRV58" s="141"/>
      <c r="RRW58" s="140"/>
      <c r="RRX58" s="425"/>
      <c r="RRY58" s="425"/>
      <c r="RRZ58" s="425"/>
      <c r="RSA58" s="140"/>
      <c r="RSB58" s="140"/>
      <c r="RSC58" s="144"/>
      <c r="RSD58" s="141"/>
      <c r="RSE58" s="140"/>
      <c r="RSF58" s="425"/>
      <c r="RSG58" s="425"/>
      <c r="RSH58" s="425"/>
      <c r="RSI58" s="140"/>
      <c r="RSJ58" s="140"/>
      <c r="RSK58" s="144"/>
      <c r="RSL58" s="141"/>
      <c r="RSM58" s="140"/>
      <c r="RSN58" s="425"/>
      <c r="RSO58" s="425"/>
      <c r="RSP58" s="425"/>
      <c r="RSQ58" s="140"/>
      <c r="RSR58" s="140"/>
      <c r="RSS58" s="144"/>
      <c r="RST58" s="141"/>
      <c r="RSU58" s="140"/>
      <c r="RSV58" s="425"/>
      <c r="RSW58" s="425"/>
      <c r="RSX58" s="425"/>
      <c r="RSY58" s="140"/>
      <c r="RSZ58" s="140"/>
      <c r="RTA58" s="144"/>
      <c r="RTB58" s="141"/>
      <c r="RTC58" s="140"/>
      <c r="RTD58" s="425"/>
      <c r="RTE58" s="425"/>
      <c r="RTF58" s="425"/>
      <c r="RTG58" s="140"/>
      <c r="RTH58" s="140"/>
      <c r="RTI58" s="144"/>
      <c r="RTJ58" s="141"/>
      <c r="RTK58" s="140"/>
      <c r="RTL58" s="425"/>
      <c r="RTM58" s="425"/>
      <c r="RTN58" s="425"/>
      <c r="RTO58" s="140"/>
      <c r="RTP58" s="140"/>
      <c r="RTQ58" s="144"/>
      <c r="RTR58" s="141"/>
      <c r="RTS58" s="140"/>
      <c r="RTT58" s="425"/>
      <c r="RTU58" s="425"/>
      <c r="RTV58" s="425"/>
      <c r="RTW58" s="140"/>
      <c r="RTX58" s="140"/>
      <c r="RTY58" s="144"/>
      <c r="RTZ58" s="141"/>
      <c r="RUA58" s="140"/>
      <c r="RUB58" s="425"/>
      <c r="RUC58" s="425"/>
      <c r="RUD58" s="425"/>
      <c r="RUE58" s="140"/>
      <c r="RUF58" s="140"/>
      <c r="RUG58" s="144"/>
      <c r="RUH58" s="141"/>
      <c r="RUI58" s="140"/>
      <c r="RUJ58" s="425"/>
      <c r="RUK58" s="425"/>
      <c r="RUL58" s="425"/>
      <c r="RUM58" s="140"/>
      <c r="RUN58" s="140"/>
      <c r="RUO58" s="144"/>
      <c r="RUP58" s="141"/>
      <c r="RUQ58" s="140"/>
      <c r="RUR58" s="425"/>
      <c r="RUS58" s="425"/>
      <c r="RUT58" s="425"/>
      <c r="RUU58" s="140"/>
      <c r="RUV58" s="140"/>
      <c r="RUW58" s="144"/>
      <c r="RUX58" s="141"/>
      <c r="RUY58" s="140"/>
      <c r="RUZ58" s="425"/>
      <c r="RVA58" s="425"/>
      <c r="RVB58" s="425"/>
      <c r="RVC58" s="140"/>
      <c r="RVD58" s="140"/>
      <c r="RVE58" s="144"/>
      <c r="RVF58" s="141"/>
      <c r="RVG58" s="140"/>
      <c r="RVH58" s="425"/>
      <c r="RVI58" s="425"/>
      <c r="RVJ58" s="425"/>
      <c r="RVK58" s="140"/>
      <c r="RVL58" s="140"/>
      <c r="RVM58" s="144"/>
      <c r="RVN58" s="141"/>
      <c r="RVO58" s="140"/>
      <c r="RVP58" s="425"/>
      <c r="RVQ58" s="425"/>
      <c r="RVR58" s="425"/>
      <c r="RVS58" s="140"/>
      <c r="RVT58" s="140"/>
      <c r="RVU58" s="144"/>
      <c r="RVV58" s="141"/>
      <c r="RVW58" s="140"/>
      <c r="RVX58" s="425"/>
      <c r="RVY58" s="425"/>
      <c r="RVZ58" s="425"/>
      <c r="RWA58" s="140"/>
      <c r="RWB58" s="140"/>
      <c r="RWC58" s="144"/>
      <c r="RWD58" s="141"/>
      <c r="RWE58" s="140"/>
      <c r="RWF58" s="425"/>
      <c r="RWG58" s="425"/>
      <c r="RWH58" s="425"/>
      <c r="RWI58" s="140"/>
      <c r="RWJ58" s="140"/>
      <c r="RWK58" s="144"/>
      <c r="RWL58" s="141"/>
      <c r="RWM58" s="140"/>
      <c r="RWN58" s="425"/>
      <c r="RWO58" s="425"/>
      <c r="RWP58" s="425"/>
      <c r="RWQ58" s="140"/>
      <c r="RWR58" s="140"/>
      <c r="RWS58" s="144"/>
      <c r="RWT58" s="141"/>
      <c r="RWU58" s="140"/>
      <c r="RWV58" s="425"/>
      <c r="RWW58" s="425"/>
      <c r="RWX58" s="425"/>
      <c r="RWY58" s="140"/>
      <c r="RWZ58" s="140"/>
      <c r="RXA58" s="144"/>
      <c r="RXB58" s="141"/>
      <c r="RXC58" s="140"/>
      <c r="RXD58" s="425"/>
      <c r="RXE58" s="425"/>
      <c r="RXF58" s="425"/>
      <c r="RXG58" s="140"/>
      <c r="RXH58" s="140"/>
      <c r="RXI58" s="144"/>
      <c r="RXJ58" s="141"/>
      <c r="RXK58" s="140"/>
      <c r="RXL58" s="425"/>
      <c r="RXM58" s="425"/>
      <c r="RXN58" s="425"/>
      <c r="RXO58" s="140"/>
      <c r="RXP58" s="140"/>
      <c r="RXQ58" s="144"/>
      <c r="RXR58" s="141"/>
      <c r="RXS58" s="140"/>
      <c r="RXT58" s="425"/>
      <c r="RXU58" s="425"/>
      <c r="RXV58" s="425"/>
      <c r="RXW58" s="140"/>
      <c r="RXX58" s="140"/>
      <c r="RXY58" s="144"/>
      <c r="RXZ58" s="141"/>
      <c r="RYA58" s="140"/>
      <c r="RYB58" s="425"/>
      <c r="RYC58" s="425"/>
      <c r="RYD58" s="425"/>
      <c r="RYE58" s="140"/>
      <c r="RYF58" s="140"/>
      <c r="RYG58" s="144"/>
      <c r="RYH58" s="141"/>
      <c r="RYI58" s="140"/>
      <c r="RYJ58" s="425"/>
      <c r="RYK58" s="425"/>
      <c r="RYL58" s="425"/>
      <c r="RYM58" s="140"/>
      <c r="RYN58" s="140"/>
      <c r="RYO58" s="144"/>
      <c r="RYP58" s="141"/>
      <c r="RYQ58" s="140"/>
      <c r="RYR58" s="425"/>
      <c r="RYS58" s="425"/>
      <c r="RYT58" s="425"/>
      <c r="RYU58" s="140"/>
      <c r="RYV58" s="140"/>
      <c r="RYW58" s="144"/>
      <c r="RYX58" s="141"/>
      <c r="RYY58" s="140"/>
      <c r="RYZ58" s="425"/>
      <c r="RZA58" s="425"/>
      <c r="RZB58" s="425"/>
      <c r="RZC58" s="140"/>
      <c r="RZD58" s="140"/>
      <c r="RZE58" s="144"/>
      <c r="RZF58" s="141"/>
      <c r="RZG58" s="140"/>
      <c r="RZH58" s="425"/>
      <c r="RZI58" s="425"/>
      <c r="RZJ58" s="425"/>
      <c r="RZK58" s="140"/>
      <c r="RZL58" s="140"/>
      <c r="RZM58" s="144"/>
      <c r="RZN58" s="141"/>
      <c r="RZO58" s="140"/>
      <c r="RZP58" s="425"/>
      <c r="RZQ58" s="425"/>
      <c r="RZR58" s="425"/>
      <c r="RZS58" s="140"/>
      <c r="RZT58" s="140"/>
      <c r="RZU58" s="144"/>
      <c r="RZV58" s="141"/>
      <c r="RZW58" s="140"/>
      <c r="RZX58" s="425"/>
      <c r="RZY58" s="425"/>
      <c r="RZZ58" s="425"/>
      <c r="SAA58" s="140"/>
      <c r="SAB58" s="140"/>
      <c r="SAC58" s="144"/>
      <c r="SAD58" s="141"/>
      <c r="SAE58" s="140"/>
      <c r="SAF58" s="425"/>
      <c r="SAG58" s="425"/>
      <c r="SAH58" s="425"/>
      <c r="SAI58" s="140"/>
      <c r="SAJ58" s="140"/>
      <c r="SAK58" s="144"/>
      <c r="SAL58" s="141"/>
      <c r="SAM58" s="140"/>
      <c r="SAN58" s="425"/>
      <c r="SAO58" s="425"/>
      <c r="SAP58" s="425"/>
      <c r="SAQ58" s="140"/>
      <c r="SAR58" s="140"/>
      <c r="SAS58" s="144"/>
      <c r="SAT58" s="141"/>
      <c r="SAU58" s="140"/>
      <c r="SAV58" s="425"/>
      <c r="SAW58" s="425"/>
      <c r="SAX58" s="425"/>
      <c r="SAY58" s="140"/>
      <c r="SAZ58" s="140"/>
      <c r="SBA58" s="144"/>
      <c r="SBB58" s="141"/>
      <c r="SBC58" s="140"/>
      <c r="SBD58" s="425"/>
      <c r="SBE58" s="425"/>
      <c r="SBF58" s="425"/>
      <c r="SBG58" s="140"/>
      <c r="SBH58" s="140"/>
      <c r="SBI58" s="144"/>
      <c r="SBJ58" s="141"/>
      <c r="SBK58" s="140"/>
      <c r="SBL58" s="425"/>
      <c r="SBM58" s="425"/>
      <c r="SBN58" s="425"/>
      <c r="SBO58" s="140"/>
      <c r="SBP58" s="140"/>
      <c r="SBQ58" s="144"/>
      <c r="SBR58" s="141"/>
      <c r="SBS58" s="140"/>
      <c r="SBT58" s="425"/>
      <c r="SBU58" s="425"/>
      <c r="SBV58" s="425"/>
      <c r="SBW58" s="140"/>
      <c r="SBX58" s="140"/>
      <c r="SBY58" s="144"/>
      <c r="SBZ58" s="141"/>
      <c r="SCA58" s="140"/>
      <c r="SCB58" s="425"/>
      <c r="SCC58" s="425"/>
      <c r="SCD58" s="425"/>
      <c r="SCE58" s="140"/>
      <c r="SCF58" s="140"/>
      <c r="SCG58" s="144"/>
      <c r="SCH58" s="141"/>
      <c r="SCI58" s="140"/>
      <c r="SCJ58" s="425"/>
      <c r="SCK58" s="425"/>
      <c r="SCL58" s="425"/>
      <c r="SCM58" s="140"/>
      <c r="SCN58" s="140"/>
      <c r="SCO58" s="144"/>
      <c r="SCP58" s="141"/>
      <c r="SCQ58" s="140"/>
      <c r="SCR58" s="425"/>
      <c r="SCS58" s="425"/>
      <c r="SCT58" s="425"/>
      <c r="SCU58" s="140"/>
      <c r="SCV58" s="140"/>
      <c r="SCW58" s="144"/>
      <c r="SCX58" s="141"/>
      <c r="SCY58" s="140"/>
      <c r="SCZ58" s="425"/>
      <c r="SDA58" s="425"/>
      <c r="SDB58" s="425"/>
      <c r="SDC58" s="140"/>
      <c r="SDD58" s="140"/>
      <c r="SDE58" s="144"/>
      <c r="SDF58" s="141"/>
      <c r="SDG58" s="140"/>
      <c r="SDH58" s="425"/>
      <c r="SDI58" s="425"/>
      <c r="SDJ58" s="425"/>
      <c r="SDK58" s="140"/>
      <c r="SDL58" s="140"/>
      <c r="SDM58" s="144"/>
      <c r="SDN58" s="141"/>
      <c r="SDO58" s="140"/>
      <c r="SDP58" s="425"/>
      <c r="SDQ58" s="425"/>
      <c r="SDR58" s="425"/>
      <c r="SDS58" s="140"/>
      <c r="SDT58" s="140"/>
      <c r="SDU58" s="144"/>
      <c r="SDV58" s="141"/>
      <c r="SDW58" s="140"/>
      <c r="SDX58" s="425"/>
      <c r="SDY58" s="425"/>
      <c r="SDZ58" s="425"/>
      <c r="SEA58" s="140"/>
      <c r="SEB58" s="140"/>
      <c r="SEC58" s="144"/>
      <c r="SED58" s="141"/>
      <c r="SEE58" s="140"/>
      <c r="SEF58" s="425"/>
      <c r="SEG58" s="425"/>
      <c r="SEH58" s="425"/>
      <c r="SEI58" s="140"/>
      <c r="SEJ58" s="140"/>
      <c r="SEK58" s="144"/>
      <c r="SEL58" s="141"/>
      <c r="SEM58" s="140"/>
      <c r="SEN58" s="425"/>
      <c r="SEO58" s="425"/>
      <c r="SEP58" s="425"/>
      <c r="SEQ58" s="140"/>
      <c r="SER58" s="140"/>
      <c r="SES58" s="144"/>
      <c r="SET58" s="141"/>
      <c r="SEU58" s="140"/>
      <c r="SEV58" s="425"/>
      <c r="SEW58" s="425"/>
      <c r="SEX58" s="425"/>
      <c r="SEY58" s="140"/>
      <c r="SEZ58" s="140"/>
      <c r="SFA58" s="144"/>
      <c r="SFB58" s="141"/>
      <c r="SFC58" s="140"/>
      <c r="SFD58" s="425"/>
      <c r="SFE58" s="425"/>
      <c r="SFF58" s="425"/>
      <c r="SFG58" s="140"/>
      <c r="SFH58" s="140"/>
      <c r="SFI58" s="144"/>
      <c r="SFJ58" s="141"/>
      <c r="SFK58" s="140"/>
      <c r="SFL58" s="425"/>
      <c r="SFM58" s="425"/>
      <c r="SFN58" s="425"/>
      <c r="SFO58" s="140"/>
      <c r="SFP58" s="140"/>
      <c r="SFQ58" s="144"/>
      <c r="SFR58" s="141"/>
      <c r="SFS58" s="140"/>
      <c r="SFT58" s="425"/>
      <c r="SFU58" s="425"/>
      <c r="SFV58" s="425"/>
      <c r="SFW58" s="140"/>
      <c r="SFX58" s="140"/>
      <c r="SFY58" s="144"/>
      <c r="SFZ58" s="141"/>
      <c r="SGA58" s="140"/>
      <c r="SGB58" s="425"/>
      <c r="SGC58" s="425"/>
      <c r="SGD58" s="425"/>
      <c r="SGE58" s="140"/>
      <c r="SGF58" s="140"/>
      <c r="SGG58" s="144"/>
      <c r="SGH58" s="141"/>
      <c r="SGI58" s="140"/>
      <c r="SGJ58" s="425"/>
      <c r="SGK58" s="425"/>
      <c r="SGL58" s="425"/>
      <c r="SGM58" s="140"/>
      <c r="SGN58" s="140"/>
      <c r="SGO58" s="144"/>
      <c r="SGP58" s="141"/>
      <c r="SGQ58" s="140"/>
      <c r="SGR58" s="425"/>
      <c r="SGS58" s="425"/>
      <c r="SGT58" s="425"/>
      <c r="SGU58" s="140"/>
      <c r="SGV58" s="140"/>
      <c r="SGW58" s="144"/>
      <c r="SGX58" s="141"/>
      <c r="SGY58" s="140"/>
      <c r="SGZ58" s="425"/>
      <c r="SHA58" s="425"/>
      <c r="SHB58" s="425"/>
      <c r="SHC58" s="140"/>
      <c r="SHD58" s="140"/>
      <c r="SHE58" s="144"/>
      <c r="SHF58" s="141"/>
      <c r="SHG58" s="140"/>
      <c r="SHH58" s="425"/>
      <c r="SHI58" s="425"/>
      <c r="SHJ58" s="425"/>
      <c r="SHK58" s="140"/>
      <c r="SHL58" s="140"/>
      <c r="SHM58" s="144"/>
      <c r="SHN58" s="141"/>
      <c r="SHO58" s="140"/>
      <c r="SHP58" s="425"/>
      <c r="SHQ58" s="425"/>
      <c r="SHR58" s="425"/>
      <c r="SHS58" s="140"/>
      <c r="SHT58" s="140"/>
      <c r="SHU58" s="144"/>
      <c r="SHV58" s="141"/>
      <c r="SHW58" s="140"/>
      <c r="SHX58" s="425"/>
      <c r="SHY58" s="425"/>
      <c r="SHZ58" s="425"/>
      <c r="SIA58" s="140"/>
      <c r="SIB58" s="140"/>
      <c r="SIC58" s="144"/>
      <c r="SID58" s="141"/>
      <c r="SIE58" s="140"/>
      <c r="SIF58" s="425"/>
      <c r="SIG58" s="425"/>
      <c r="SIH58" s="425"/>
      <c r="SII58" s="140"/>
      <c r="SIJ58" s="140"/>
      <c r="SIK58" s="144"/>
      <c r="SIL58" s="141"/>
      <c r="SIM58" s="140"/>
      <c r="SIN58" s="425"/>
      <c r="SIO58" s="425"/>
      <c r="SIP58" s="425"/>
      <c r="SIQ58" s="140"/>
      <c r="SIR58" s="140"/>
      <c r="SIS58" s="144"/>
      <c r="SIT58" s="141"/>
      <c r="SIU58" s="140"/>
      <c r="SIV58" s="425"/>
      <c r="SIW58" s="425"/>
      <c r="SIX58" s="425"/>
      <c r="SIY58" s="140"/>
      <c r="SIZ58" s="140"/>
      <c r="SJA58" s="144"/>
      <c r="SJB58" s="141"/>
      <c r="SJC58" s="140"/>
      <c r="SJD58" s="425"/>
      <c r="SJE58" s="425"/>
      <c r="SJF58" s="425"/>
      <c r="SJG58" s="140"/>
      <c r="SJH58" s="140"/>
      <c r="SJI58" s="144"/>
      <c r="SJJ58" s="141"/>
      <c r="SJK58" s="140"/>
      <c r="SJL58" s="425"/>
      <c r="SJM58" s="425"/>
      <c r="SJN58" s="425"/>
      <c r="SJO58" s="140"/>
      <c r="SJP58" s="140"/>
      <c r="SJQ58" s="144"/>
      <c r="SJR58" s="141"/>
      <c r="SJS58" s="140"/>
      <c r="SJT58" s="425"/>
      <c r="SJU58" s="425"/>
      <c r="SJV58" s="425"/>
      <c r="SJW58" s="140"/>
      <c r="SJX58" s="140"/>
      <c r="SJY58" s="144"/>
      <c r="SJZ58" s="141"/>
      <c r="SKA58" s="140"/>
      <c r="SKB58" s="425"/>
      <c r="SKC58" s="425"/>
      <c r="SKD58" s="425"/>
      <c r="SKE58" s="140"/>
      <c r="SKF58" s="140"/>
      <c r="SKG58" s="144"/>
      <c r="SKH58" s="141"/>
      <c r="SKI58" s="140"/>
      <c r="SKJ58" s="425"/>
      <c r="SKK58" s="425"/>
      <c r="SKL58" s="425"/>
      <c r="SKM58" s="140"/>
      <c r="SKN58" s="140"/>
      <c r="SKO58" s="144"/>
      <c r="SKP58" s="141"/>
      <c r="SKQ58" s="140"/>
      <c r="SKR58" s="425"/>
      <c r="SKS58" s="425"/>
      <c r="SKT58" s="425"/>
      <c r="SKU58" s="140"/>
      <c r="SKV58" s="140"/>
      <c r="SKW58" s="144"/>
      <c r="SKX58" s="141"/>
      <c r="SKY58" s="140"/>
      <c r="SKZ58" s="425"/>
      <c r="SLA58" s="425"/>
      <c r="SLB58" s="425"/>
      <c r="SLC58" s="140"/>
      <c r="SLD58" s="140"/>
      <c r="SLE58" s="144"/>
      <c r="SLF58" s="141"/>
      <c r="SLG58" s="140"/>
      <c r="SLH58" s="425"/>
      <c r="SLI58" s="425"/>
      <c r="SLJ58" s="425"/>
      <c r="SLK58" s="140"/>
      <c r="SLL58" s="140"/>
      <c r="SLM58" s="144"/>
      <c r="SLN58" s="141"/>
      <c r="SLO58" s="140"/>
      <c r="SLP58" s="425"/>
      <c r="SLQ58" s="425"/>
      <c r="SLR58" s="425"/>
      <c r="SLS58" s="140"/>
      <c r="SLT58" s="140"/>
      <c r="SLU58" s="144"/>
      <c r="SLV58" s="141"/>
      <c r="SLW58" s="140"/>
      <c r="SLX58" s="425"/>
      <c r="SLY58" s="425"/>
      <c r="SLZ58" s="425"/>
      <c r="SMA58" s="140"/>
      <c r="SMB58" s="140"/>
      <c r="SMC58" s="144"/>
      <c r="SMD58" s="141"/>
      <c r="SME58" s="140"/>
      <c r="SMF58" s="425"/>
      <c r="SMG58" s="425"/>
      <c r="SMH58" s="425"/>
      <c r="SMI58" s="140"/>
      <c r="SMJ58" s="140"/>
      <c r="SMK58" s="144"/>
      <c r="SML58" s="141"/>
      <c r="SMM58" s="140"/>
      <c r="SMN58" s="425"/>
      <c r="SMO58" s="425"/>
      <c r="SMP58" s="425"/>
      <c r="SMQ58" s="140"/>
      <c r="SMR58" s="140"/>
      <c r="SMS58" s="144"/>
      <c r="SMT58" s="141"/>
      <c r="SMU58" s="140"/>
      <c r="SMV58" s="425"/>
      <c r="SMW58" s="425"/>
      <c r="SMX58" s="425"/>
      <c r="SMY58" s="140"/>
      <c r="SMZ58" s="140"/>
      <c r="SNA58" s="144"/>
      <c r="SNB58" s="141"/>
      <c r="SNC58" s="140"/>
      <c r="SND58" s="425"/>
      <c r="SNE58" s="425"/>
      <c r="SNF58" s="425"/>
      <c r="SNG58" s="140"/>
      <c r="SNH58" s="140"/>
      <c r="SNI58" s="144"/>
      <c r="SNJ58" s="141"/>
      <c r="SNK58" s="140"/>
      <c r="SNL58" s="425"/>
      <c r="SNM58" s="425"/>
      <c r="SNN58" s="425"/>
      <c r="SNO58" s="140"/>
      <c r="SNP58" s="140"/>
      <c r="SNQ58" s="144"/>
      <c r="SNR58" s="141"/>
      <c r="SNS58" s="140"/>
      <c r="SNT58" s="425"/>
      <c r="SNU58" s="425"/>
      <c r="SNV58" s="425"/>
      <c r="SNW58" s="140"/>
      <c r="SNX58" s="140"/>
      <c r="SNY58" s="144"/>
      <c r="SNZ58" s="141"/>
      <c r="SOA58" s="140"/>
      <c r="SOB58" s="425"/>
      <c r="SOC58" s="425"/>
      <c r="SOD58" s="425"/>
      <c r="SOE58" s="140"/>
      <c r="SOF58" s="140"/>
      <c r="SOG58" s="144"/>
      <c r="SOH58" s="141"/>
      <c r="SOI58" s="140"/>
      <c r="SOJ58" s="425"/>
      <c r="SOK58" s="425"/>
      <c r="SOL58" s="425"/>
      <c r="SOM58" s="140"/>
      <c r="SON58" s="140"/>
      <c r="SOO58" s="144"/>
      <c r="SOP58" s="141"/>
      <c r="SOQ58" s="140"/>
      <c r="SOR58" s="425"/>
      <c r="SOS58" s="425"/>
      <c r="SOT58" s="425"/>
      <c r="SOU58" s="140"/>
      <c r="SOV58" s="140"/>
      <c r="SOW58" s="144"/>
      <c r="SOX58" s="141"/>
      <c r="SOY58" s="140"/>
      <c r="SOZ58" s="425"/>
      <c r="SPA58" s="425"/>
      <c r="SPB58" s="425"/>
      <c r="SPC58" s="140"/>
      <c r="SPD58" s="140"/>
      <c r="SPE58" s="144"/>
      <c r="SPF58" s="141"/>
      <c r="SPG58" s="140"/>
      <c r="SPH58" s="425"/>
      <c r="SPI58" s="425"/>
      <c r="SPJ58" s="425"/>
      <c r="SPK58" s="140"/>
      <c r="SPL58" s="140"/>
      <c r="SPM58" s="144"/>
      <c r="SPN58" s="141"/>
      <c r="SPO58" s="140"/>
      <c r="SPP58" s="425"/>
      <c r="SPQ58" s="425"/>
      <c r="SPR58" s="425"/>
      <c r="SPS58" s="140"/>
      <c r="SPT58" s="140"/>
      <c r="SPU58" s="144"/>
      <c r="SPV58" s="141"/>
      <c r="SPW58" s="140"/>
      <c r="SPX58" s="425"/>
      <c r="SPY58" s="425"/>
      <c r="SPZ58" s="425"/>
      <c r="SQA58" s="140"/>
      <c r="SQB58" s="140"/>
      <c r="SQC58" s="144"/>
      <c r="SQD58" s="141"/>
      <c r="SQE58" s="140"/>
      <c r="SQF58" s="425"/>
      <c r="SQG58" s="425"/>
      <c r="SQH58" s="425"/>
      <c r="SQI58" s="140"/>
      <c r="SQJ58" s="140"/>
      <c r="SQK58" s="144"/>
      <c r="SQL58" s="141"/>
      <c r="SQM58" s="140"/>
      <c r="SQN58" s="425"/>
      <c r="SQO58" s="425"/>
      <c r="SQP58" s="425"/>
      <c r="SQQ58" s="140"/>
      <c r="SQR58" s="140"/>
      <c r="SQS58" s="144"/>
      <c r="SQT58" s="141"/>
      <c r="SQU58" s="140"/>
      <c r="SQV58" s="425"/>
      <c r="SQW58" s="425"/>
      <c r="SQX58" s="425"/>
      <c r="SQY58" s="140"/>
      <c r="SQZ58" s="140"/>
      <c r="SRA58" s="144"/>
      <c r="SRB58" s="141"/>
      <c r="SRC58" s="140"/>
      <c r="SRD58" s="425"/>
      <c r="SRE58" s="425"/>
      <c r="SRF58" s="425"/>
      <c r="SRG58" s="140"/>
      <c r="SRH58" s="140"/>
      <c r="SRI58" s="144"/>
      <c r="SRJ58" s="141"/>
      <c r="SRK58" s="140"/>
      <c r="SRL58" s="425"/>
      <c r="SRM58" s="425"/>
      <c r="SRN58" s="425"/>
      <c r="SRO58" s="140"/>
      <c r="SRP58" s="140"/>
      <c r="SRQ58" s="144"/>
      <c r="SRR58" s="141"/>
      <c r="SRS58" s="140"/>
      <c r="SRT58" s="425"/>
      <c r="SRU58" s="425"/>
      <c r="SRV58" s="425"/>
      <c r="SRW58" s="140"/>
      <c r="SRX58" s="140"/>
      <c r="SRY58" s="144"/>
      <c r="SRZ58" s="141"/>
      <c r="SSA58" s="140"/>
      <c r="SSB58" s="425"/>
      <c r="SSC58" s="425"/>
      <c r="SSD58" s="425"/>
      <c r="SSE58" s="140"/>
      <c r="SSF58" s="140"/>
      <c r="SSG58" s="144"/>
      <c r="SSH58" s="141"/>
      <c r="SSI58" s="140"/>
      <c r="SSJ58" s="425"/>
      <c r="SSK58" s="425"/>
      <c r="SSL58" s="425"/>
      <c r="SSM58" s="140"/>
      <c r="SSN58" s="140"/>
      <c r="SSO58" s="144"/>
      <c r="SSP58" s="141"/>
      <c r="SSQ58" s="140"/>
      <c r="SSR58" s="425"/>
      <c r="SSS58" s="425"/>
      <c r="SST58" s="425"/>
      <c r="SSU58" s="140"/>
      <c r="SSV58" s="140"/>
      <c r="SSW58" s="144"/>
      <c r="SSX58" s="141"/>
      <c r="SSY58" s="140"/>
      <c r="SSZ58" s="425"/>
      <c r="STA58" s="425"/>
      <c r="STB58" s="425"/>
      <c r="STC58" s="140"/>
      <c r="STD58" s="140"/>
      <c r="STE58" s="144"/>
      <c r="STF58" s="141"/>
      <c r="STG58" s="140"/>
      <c r="STH58" s="425"/>
      <c r="STI58" s="425"/>
      <c r="STJ58" s="425"/>
      <c r="STK58" s="140"/>
      <c r="STL58" s="140"/>
      <c r="STM58" s="144"/>
      <c r="STN58" s="141"/>
      <c r="STO58" s="140"/>
      <c r="STP58" s="425"/>
      <c r="STQ58" s="425"/>
      <c r="STR58" s="425"/>
      <c r="STS58" s="140"/>
      <c r="STT58" s="140"/>
      <c r="STU58" s="144"/>
      <c r="STV58" s="141"/>
      <c r="STW58" s="140"/>
      <c r="STX58" s="425"/>
      <c r="STY58" s="425"/>
      <c r="STZ58" s="425"/>
      <c r="SUA58" s="140"/>
      <c r="SUB58" s="140"/>
      <c r="SUC58" s="144"/>
      <c r="SUD58" s="141"/>
      <c r="SUE58" s="140"/>
      <c r="SUF58" s="425"/>
      <c r="SUG58" s="425"/>
      <c r="SUH58" s="425"/>
      <c r="SUI58" s="140"/>
      <c r="SUJ58" s="140"/>
      <c r="SUK58" s="144"/>
      <c r="SUL58" s="141"/>
      <c r="SUM58" s="140"/>
      <c r="SUN58" s="425"/>
      <c r="SUO58" s="425"/>
      <c r="SUP58" s="425"/>
      <c r="SUQ58" s="140"/>
      <c r="SUR58" s="140"/>
      <c r="SUS58" s="144"/>
      <c r="SUT58" s="141"/>
      <c r="SUU58" s="140"/>
      <c r="SUV58" s="425"/>
      <c r="SUW58" s="425"/>
      <c r="SUX58" s="425"/>
      <c r="SUY58" s="140"/>
      <c r="SUZ58" s="140"/>
      <c r="SVA58" s="144"/>
      <c r="SVB58" s="141"/>
      <c r="SVC58" s="140"/>
      <c r="SVD58" s="425"/>
      <c r="SVE58" s="425"/>
      <c r="SVF58" s="425"/>
      <c r="SVG58" s="140"/>
      <c r="SVH58" s="140"/>
      <c r="SVI58" s="144"/>
      <c r="SVJ58" s="141"/>
      <c r="SVK58" s="140"/>
      <c r="SVL58" s="425"/>
      <c r="SVM58" s="425"/>
      <c r="SVN58" s="425"/>
      <c r="SVO58" s="140"/>
      <c r="SVP58" s="140"/>
      <c r="SVQ58" s="144"/>
      <c r="SVR58" s="141"/>
      <c r="SVS58" s="140"/>
      <c r="SVT58" s="425"/>
      <c r="SVU58" s="425"/>
      <c r="SVV58" s="425"/>
      <c r="SVW58" s="140"/>
      <c r="SVX58" s="140"/>
      <c r="SVY58" s="144"/>
      <c r="SVZ58" s="141"/>
      <c r="SWA58" s="140"/>
      <c r="SWB58" s="425"/>
      <c r="SWC58" s="425"/>
      <c r="SWD58" s="425"/>
      <c r="SWE58" s="140"/>
      <c r="SWF58" s="140"/>
      <c r="SWG58" s="144"/>
      <c r="SWH58" s="141"/>
      <c r="SWI58" s="140"/>
      <c r="SWJ58" s="425"/>
      <c r="SWK58" s="425"/>
      <c r="SWL58" s="425"/>
      <c r="SWM58" s="140"/>
      <c r="SWN58" s="140"/>
      <c r="SWO58" s="144"/>
      <c r="SWP58" s="141"/>
      <c r="SWQ58" s="140"/>
      <c r="SWR58" s="425"/>
      <c r="SWS58" s="425"/>
      <c r="SWT58" s="425"/>
      <c r="SWU58" s="140"/>
      <c r="SWV58" s="140"/>
      <c r="SWW58" s="144"/>
      <c r="SWX58" s="141"/>
      <c r="SWY58" s="140"/>
      <c r="SWZ58" s="425"/>
      <c r="SXA58" s="425"/>
      <c r="SXB58" s="425"/>
      <c r="SXC58" s="140"/>
      <c r="SXD58" s="140"/>
      <c r="SXE58" s="144"/>
      <c r="SXF58" s="141"/>
      <c r="SXG58" s="140"/>
      <c r="SXH58" s="425"/>
      <c r="SXI58" s="425"/>
      <c r="SXJ58" s="425"/>
      <c r="SXK58" s="140"/>
      <c r="SXL58" s="140"/>
      <c r="SXM58" s="144"/>
      <c r="SXN58" s="141"/>
      <c r="SXO58" s="140"/>
      <c r="SXP58" s="425"/>
      <c r="SXQ58" s="425"/>
      <c r="SXR58" s="425"/>
      <c r="SXS58" s="140"/>
      <c r="SXT58" s="140"/>
      <c r="SXU58" s="144"/>
      <c r="SXV58" s="141"/>
      <c r="SXW58" s="140"/>
      <c r="SXX58" s="425"/>
      <c r="SXY58" s="425"/>
      <c r="SXZ58" s="425"/>
      <c r="SYA58" s="140"/>
      <c r="SYB58" s="140"/>
      <c r="SYC58" s="144"/>
      <c r="SYD58" s="141"/>
      <c r="SYE58" s="140"/>
      <c r="SYF58" s="425"/>
      <c r="SYG58" s="425"/>
      <c r="SYH58" s="425"/>
      <c r="SYI58" s="140"/>
      <c r="SYJ58" s="140"/>
      <c r="SYK58" s="144"/>
      <c r="SYL58" s="141"/>
      <c r="SYM58" s="140"/>
      <c r="SYN58" s="425"/>
      <c r="SYO58" s="425"/>
      <c r="SYP58" s="425"/>
      <c r="SYQ58" s="140"/>
      <c r="SYR58" s="140"/>
      <c r="SYS58" s="144"/>
      <c r="SYT58" s="141"/>
      <c r="SYU58" s="140"/>
      <c r="SYV58" s="425"/>
      <c r="SYW58" s="425"/>
      <c r="SYX58" s="425"/>
      <c r="SYY58" s="140"/>
      <c r="SYZ58" s="140"/>
      <c r="SZA58" s="144"/>
      <c r="SZB58" s="141"/>
      <c r="SZC58" s="140"/>
      <c r="SZD58" s="425"/>
      <c r="SZE58" s="425"/>
      <c r="SZF58" s="425"/>
      <c r="SZG58" s="140"/>
      <c r="SZH58" s="140"/>
      <c r="SZI58" s="144"/>
      <c r="SZJ58" s="141"/>
      <c r="SZK58" s="140"/>
      <c r="SZL58" s="425"/>
      <c r="SZM58" s="425"/>
      <c r="SZN58" s="425"/>
      <c r="SZO58" s="140"/>
      <c r="SZP58" s="140"/>
      <c r="SZQ58" s="144"/>
      <c r="SZR58" s="141"/>
      <c r="SZS58" s="140"/>
      <c r="SZT58" s="425"/>
      <c r="SZU58" s="425"/>
      <c r="SZV58" s="425"/>
      <c r="SZW58" s="140"/>
      <c r="SZX58" s="140"/>
      <c r="SZY58" s="144"/>
      <c r="SZZ58" s="141"/>
      <c r="TAA58" s="140"/>
      <c r="TAB58" s="425"/>
      <c r="TAC58" s="425"/>
      <c r="TAD58" s="425"/>
      <c r="TAE58" s="140"/>
      <c r="TAF58" s="140"/>
      <c r="TAG58" s="144"/>
      <c r="TAH58" s="141"/>
      <c r="TAI58" s="140"/>
      <c r="TAJ58" s="425"/>
      <c r="TAK58" s="425"/>
      <c r="TAL58" s="425"/>
      <c r="TAM58" s="140"/>
      <c r="TAN58" s="140"/>
      <c r="TAO58" s="144"/>
      <c r="TAP58" s="141"/>
      <c r="TAQ58" s="140"/>
      <c r="TAR58" s="425"/>
      <c r="TAS58" s="425"/>
      <c r="TAT58" s="425"/>
      <c r="TAU58" s="140"/>
      <c r="TAV58" s="140"/>
      <c r="TAW58" s="144"/>
      <c r="TAX58" s="141"/>
      <c r="TAY58" s="140"/>
      <c r="TAZ58" s="425"/>
      <c r="TBA58" s="425"/>
      <c r="TBB58" s="425"/>
      <c r="TBC58" s="140"/>
      <c r="TBD58" s="140"/>
      <c r="TBE58" s="144"/>
      <c r="TBF58" s="141"/>
      <c r="TBG58" s="140"/>
      <c r="TBH58" s="425"/>
      <c r="TBI58" s="425"/>
      <c r="TBJ58" s="425"/>
      <c r="TBK58" s="140"/>
      <c r="TBL58" s="140"/>
      <c r="TBM58" s="144"/>
      <c r="TBN58" s="141"/>
      <c r="TBO58" s="140"/>
      <c r="TBP58" s="425"/>
      <c r="TBQ58" s="425"/>
      <c r="TBR58" s="425"/>
      <c r="TBS58" s="140"/>
      <c r="TBT58" s="140"/>
      <c r="TBU58" s="144"/>
      <c r="TBV58" s="141"/>
      <c r="TBW58" s="140"/>
      <c r="TBX58" s="425"/>
      <c r="TBY58" s="425"/>
      <c r="TBZ58" s="425"/>
      <c r="TCA58" s="140"/>
      <c r="TCB58" s="140"/>
      <c r="TCC58" s="144"/>
      <c r="TCD58" s="141"/>
      <c r="TCE58" s="140"/>
      <c r="TCF58" s="425"/>
      <c r="TCG58" s="425"/>
      <c r="TCH58" s="425"/>
      <c r="TCI58" s="140"/>
      <c r="TCJ58" s="140"/>
      <c r="TCK58" s="144"/>
      <c r="TCL58" s="141"/>
      <c r="TCM58" s="140"/>
      <c r="TCN58" s="425"/>
      <c r="TCO58" s="425"/>
      <c r="TCP58" s="425"/>
      <c r="TCQ58" s="140"/>
      <c r="TCR58" s="140"/>
      <c r="TCS58" s="144"/>
      <c r="TCT58" s="141"/>
      <c r="TCU58" s="140"/>
      <c r="TCV58" s="425"/>
      <c r="TCW58" s="425"/>
      <c r="TCX58" s="425"/>
      <c r="TCY58" s="140"/>
      <c r="TCZ58" s="140"/>
      <c r="TDA58" s="144"/>
      <c r="TDB58" s="141"/>
      <c r="TDC58" s="140"/>
      <c r="TDD58" s="425"/>
      <c r="TDE58" s="425"/>
      <c r="TDF58" s="425"/>
      <c r="TDG58" s="140"/>
      <c r="TDH58" s="140"/>
      <c r="TDI58" s="144"/>
      <c r="TDJ58" s="141"/>
      <c r="TDK58" s="140"/>
      <c r="TDL58" s="425"/>
      <c r="TDM58" s="425"/>
      <c r="TDN58" s="425"/>
      <c r="TDO58" s="140"/>
      <c r="TDP58" s="140"/>
      <c r="TDQ58" s="144"/>
      <c r="TDR58" s="141"/>
      <c r="TDS58" s="140"/>
      <c r="TDT58" s="425"/>
      <c r="TDU58" s="425"/>
      <c r="TDV58" s="425"/>
      <c r="TDW58" s="140"/>
      <c r="TDX58" s="140"/>
      <c r="TDY58" s="144"/>
      <c r="TDZ58" s="141"/>
      <c r="TEA58" s="140"/>
      <c r="TEB58" s="425"/>
      <c r="TEC58" s="425"/>
      <c r="TED58" s="425"/>
      <c r="TEE58" s="140"/>
      <c r="TEF58" s="140"/>
      <c r="TEG58" s="144"/>
      <c r="TEH58" s="141"/>
      <c r="TEI58" s="140"/>
      <c r="TEJ58" s="425"/>
      <c r="TEK58" s="425"/>
      <c r="TEL58" s="425"/>
      <c r="TEM58" s="140"/>
      <c r="TEN58" s="140"/>
      <c r="TEO58" s="144"/>
      <c r="TEP58" s="141"/>
      <c r="TEQ58" s="140"/>
      <c r="TER58" s="425"/>
      <c r="TES58" s="425"/>
      <c r="TET58" s="425"/>
      <c r="TEU58" s="140"/>
      <c r="TEV58" s="140"/>
      <c r="TEW58" s="144"/>
      <c r="TEX58" s="141"/>
      <c r="TEY58" s="140"/>
      <c r="TEZ58" s="425"/>
      <c r="TFA58" s="425"/>
      <c r="TFB58" s="425"/>
      <c r="TFC58" s="140"/>
      <c r="TFD58" s="140"/>
      <c r="TFE58" s="144"/>
      <c r="TFF58" s="141"/>
      <c r="TFG58" s="140"/>
      <c r="TFH58" s="425"/>
      <c r="TFI58" s="425"/>
      <c r="TFJ58" s="425"/>
      <c r="TFK58" s="140"/>
      <c r="TFL58" s="140"/>
      <c r="TFM58" s="144"/>
      <c r="TFN58" s="141"/>
      <c r="TFO58" s="140"/>
      <c r="TFP58" s="425"/>
      <c r="TFQ58" s="425"/>
      <c r="TFR58" s="425"/>
      <c r="TFS58" s="140"/>
      <c r="TFT58" s="140"/>
      <c r="TFU58" s="144"/>
      <c r="TFV58" s="141"/>
      <c r="TFW58" s="140"/>
      <c r="TFX58" s="425"/>
      <c r="TFY58" s="425"/>
      <c r="TFZ58" s="425"/>
      <c r="TGA58" s="140"/>
      <c r="TGB58" s="140"/>
      <c r="TGC58" s="144"/>
      <c r="TGD58" s="141"/>
      <c r="TGE58" s="140"/>
      <c r="TGF58" s="425"/>
      <c r="TGG58" s="425"/>
      <c r="TGH58" s="425"/>
      <c r="TGI58" s="140"/>
      <c r="TGJ58" s="140"/>
      <c r="TGK58" s="144"/>
      <c r="TGL58" s="141"/>
      <c r="TGM58" s="140"/>
      <c r="TGN58" s="425"/>
      <c r="TGO58" s="425"/>
      <c r="TGP58" s="425"/>
      <c r="TGQ58" s="140"/>
      <c r="TGR58" s="140"/>
      <c r="TGS58" s="144"/>
      <c r="TGT58" s="141"/>
      <c r="TGU58" s="140"/>
      <c r="TGV58" s="425"/>
      <c r="TGW58" s="425"/>
      <c r="TGX58" s="425"/>
      <c r="TGY58" s="140"/>
      <c r="TGZ58" s="140"/>
      <c r="THA58" s="144"/>
      <c r="THB58" s="141"/>
      <c r="THC58" s="140"/>
      <c r="THD58" s="425"/>
      <c r="THE58" s="425"/>
      <c r="THF58" s="425"/>
      <c r="THG58" s="140"/>
      <c r="THH58" s="140"/>
      <c r="THI58" s="144"/>
      <c r="THJ58" s="141"/>
      <c r="THK58" s="140"/>
      <c r="THL58" s="425"/>
      <c r="THM58" s="425"/>
      <c r="THN58" s="425"/>
      <c r="THO58" s="140"/>
      <c r="THP58" s="140"/>
      <c r="THQ58" s="144"/>
      <c r="THR58" s="141"/>
      <c r="THS58" s="140"/>
      <c r="THT58" s="425"/>
      <c r="THU58" s="425"/>
      <c r="THV58" s="425"/>
      <c r="THW58" s="140"/>
      <c r="THX58" s="140"/>
      <c r="THY58" s="144"/>
      <c r="THZ58" s="141"/>
      <c r="TIA58" s="140"/>
      <c r="TIB58" s="425"/>
      <c r="TIC58" s="425"/>
      <c r="TID58" s="425"/>
      <c r="TIE58" s="140"/>
      <c r="TIF58" s="140"/>
      <c r="TIG58" s="144"/>
      <c r="TIH58" s="141"/>
      <c r="TII58" s="140"/>
      <c r="TIJ58" s="425"/>
      <c r="TIK58" s="425"/>
      <c r="TIL58" s="425"/>
      <c r="TIM58" s="140"/>
      <c r="TIN58" s="140"/>
      <c r="TIO58" s="144"/>
      <c r="TIP58" s="141"/>
      <c r="TIQ58" s="140"/>
      <c r="TIR58" s="425"/>
      <c r="TIS58" s="425"/>
      <c r="TIT58" s="425"/>
      <c r="TIU58" s="140"/>
      <c r="TIV58" s="140"/>
      <c r="TIW58" s="144"/>
      <c r="TIX58" s="141"/>
      <c r="TIY58" s="140"/>
      <c r="TIZ58" s="425"/>
      <c r="TJA58" s="425"/>
      <c r="TJB58" s="425"/>
      <c r="TJC58" s="140"/>
      <c r="TJD58" s="140"/>
      <c r="TJE58" s="144"/>
      <c r="TJF58" s="141"/>
      <c r="TJG58" s="140"/>
      <c r="TJH58" s="425"/>
      <c r="TJI58" s="425"/>
      <c r="TJJ58" s="425"/>
      <c r="TJK58" s="140"/>
      <c r="TJL58" s="140"/>
      <c r="TJM58" s="144"/>
      <c r="TJN58" s="141"/>
      <c r="TJO58" s="140"/>
      <c r="TJP58" s="425"/>
      <c r="TJQ58" s="425"/>
      <c r="TJR58" s="425"/>
      <c r="TJS58" s="140"/>
      <c r="TJT58" s="140"/>
      <c r="TJU58" s="144"/>
      <c r="TJV58" s="141"/>
      <c r="TJW58" s="140"/>
      <c r="TJX58" s="425"/>
      <c r="TJY58" s="425"/>
      <c r="TJZ58" s="425"/>
      <c r="TKA58" s="140"/>
      <c r="TKB58" s="140"/>
      <c r="TKC58" s="144"/>
      <c r="TKD58" s="141"/>
      <c r="TKE58" s="140"/>
      <c r="TKF58" s="425"/>
      <c r="TKG58" s="425"/>
      <c r="TKH58" s="425"/>
      <c r="TKI58" s="140"/>
      <c r="TKJ58" s="140"/>
      <c r="TKK58" s="144"/>
      <c r="TKL58" s="141"/>
      <c r="TKM58" s="140"/>
      <c r="TKN58" s="425"/>
      <c r="TKO58" s="425"/>
      <c r="TKP58" s="425"/>
      <c r="TKQ58" s="140"/>
      <c r="TKR58" s="140"/>
      <c r="TKS58" s="144"/>
      <c r="TKT58" s="141"/>
      <c r="TKU58" s="140"/>
      <c r="TKV58" s="425"/>
      <c r="TKW58" s="425"/>
      <c r="TKX58" s="425"/>
      <c r="TKY58" s="140"/>
      <c r="TKZ58" s="140"/>
      <c r="TLA58" s="144"/>
      <c r="TLB58" s="141"/>
      <c r="TLC58" s="140"/>
      <c r="TLD58" s="425"/>
      <c r="TLE58" s="425"/>
      <c r="TLF58" s="425"/>
      <c r="TLG58" s="140"/>
      <c r="TLH58" s="140"/>
      <c r="TLI58" s="144"/>
      <c r="TLJ58" s="141"/>
      <c r="TLK58" s="140"/>
      <c r="TLL58" s="425"/>
      <c r="TLM58" s="425"/>
      <c r="TLN58" s="425"/>
      <c r="TLO58" s="140"/>
      <c r="TLP58" s="140"/>
      <c r="TLQ58" s="144"/>
      <c r="TLR58" s="141"/>
      <c r="TLS58" s="140"/>
      <c r="TLT58" s="425"/>
      <c r="TLU58" s="425"/>
      <c r="TLV58" s="425"/>
      <c r="TLW58" s="140"/>
      <c r="TLX58" s="140"/>
      <c r="TLY58" s="144"/>
      <c r="TLZ58" s="141"/>
      <c r="TMA58" s="140"/>
      <c r="TMB58" s="425"/>
      <c r="TMC58" s="425"/>
      <c r="TMD58" s="425"/>
      <c r="TME58" s="140"/>
      <c r="TMF58" s="140"/>
      <c r="TMG58" s="144"/>
      <c r="TMH58" s="141"/>
      <c r="TMI58" s="140"/>
      <c r="TMJ58" s="425"/>
      <c r="TMK58" s="425"/>
      <c r="TML58" s="425"/>
      <c r="TMM58" s="140"/>
      <c r="TMN58" s="140"/>
      <c r="TMO58" s="144"/>
      <c r="TMP58" s="141"/>
      <c r="TMQ58" s="140"/>
      <c r="TMR58" s="425"/>
      <c r="TMS58" s="425"/>
      <c r="TMT58" s="425"/>
      <c r="TMU58" s="140"/>
      <c r="TMV58" s="140"/>
      <c r="TMW58" s="144"/>
      <c r="TMX58" s="141"/>
      <c r="TMY58" s="140"/>
      <c r="TMZ58" s="425"/>
      <c r="TNA58" s="425"/>
      <c r="TNB58" s="425"/>
      <c r="TNC58" s="140"/>
      <c r="TND58" s="140"/>
      <c r="TNE58" s="144"/>
      <c r="TNF58" s="141"/>
      <c r="TNG58" s="140"/>
      <c r="TNH58" s="425"/>
      <c r="TNI58" s="425"/>
      <c r="TNJ58" s="425"/>
      <c r="TNK58" s="140"/>
      <c r="TNL58" s="140"/>
      <c r="TNM58" s="144"/>
      <c r="TNN58" s="141"/>
      <c r="TNO58" s="140"/>
      <c r="TNP58" s="425"/>
      <c r="TNQ58" s="425"/>
      <c r="TNR58" s="425"/>
      <c r="TNS58" s="140"/>
      <c r="TNT58" s="140"/>
      <c r="TNU58" s="144"/>
      <c r="TNV58" s="141"/>
      <c r="TNW58" s="140"/>
      <c r="TNX58" s="425"/>
      <c r="TNY58" s="425"/>
      <c r="TNZ58" s="425"/>
      <c r="TOA58" s="140"/>
      <c r="TOB58" s="140"/>
      <c r="TOC58" s="144"/>
      <c r="TOD58" s="141"/>
      <c r="TOE58" s="140"/>
      <c r="TOF58" s="425"/>
      <c r="TOG58" s="425"/>
      <c r="TOH58" s="425"/>
      <c r="TOI58" s="140"/>
      <c r="TOJ58" s="140"/>
      <c r="TOK58" s="144"/>
      <c r="TOL58" s="141"/>
      <c r="TOM58" s="140"/>
      <c r="TON58" s="425"/>
      <c r="TOO58" s="425"/>
      <c r="TOP58" s="425"/>
      <c r="TOQ58" s="140"/>
      <c r="TOR58" s="140"/>
      <c r="TOS58" s="144"/>
      <c r="TOT58" s="141"/>
      <c r="TOU58" s="140"/>
      <c r="TOV58" s="425"/>
      <c r="TOW58" s="425"/>
      <c r="TOX58" s="425"/>
      <c r="TOY58" s="140"/>
      <c r="TOZ58" s="140"/>
      <c r="TPA58" s="144"/>
      <c r="TPB58" s="141"/>
      <c r="TPC58" s="140"/>
      <c r="TPD58" s="425"/>
      <c r="TPE58" s="425"/>
      <c r="TPF58" s="425"/>
      <c r="TPG58" s="140"/>
      <c r="TPH58" s="140"/>
      <c r="TPI58" s="144"/>
      <c r="TPJ58" s="141"/>
      <c r="TPK58" s="140"/>
      <c r="TPL58" s="425"/>
      <c r="TPM58" s="425"/>
      <c r="TPN58" s="425"/>
      <c r="TPO58" s="140"/>
      <c r="TPP58" s="140"/>
      <c r="TPQ58" s="144"/>
      <c r="TPR58" s="141"/>
      <c r="TPS58" s="140"/>
      <c r="TPT58" s="425"/>
      <c r="TPU58" s="425"/>
      <c r="TPV58" s="425"/>
      <c r="TPW58" s="140"/>
      <c r="TPX58" s="140"/>
      <c r="TPY58" s="144"/>
      <c r="TPZ58" s="141"/>
      <c r="TQA58" s="140"/>
      <c r="TQB58" s="425"/>
      <c r="TQC58" s="425"/>
      <c r="TQD58" s="425"/>
      <c r="TQE58" s="140"/>
      <c r="TQF58" s="140"/>
      <c r="TQG58" s="144"/>
      <c r="TQH58" s="141"/>
      <c r="TQI58" s="140"/>
      <c r="TQJ58" s="425"/>
      <c r="TQK58" s="425"/>
      <c r="TQL58" s="425"/>
      <c r="TQM58" s="140"/>
      <c r="TQN58" s="140"/>
      <c r="TQO58" s="144"/>
      <c r="TQP58" s="141"/>
      <c r="TQQ58" s="140"/>
      <c r="TQR58" s="425"/>
      <c r="TQS58" s="425"/>
      <c r="TQT58" s="425"/>
      <c r="TQU58" s="140"/>
      <c r="TQV58" s="140"/>
      <c r="TQW58" s="144"/>
      <c r="TQX58" s="141"/>
      <c r="TQY58" s="140"/>
      <c r="TQZ58" s="425"/>
      <c r="TRA58" s="425"/>
      <c r="TRB58" s="425"/>
      <c r="TRC58" s="140"/>
      <c r="TRD58" s="140"/>
      <c r="TRE58" s="144"/>
      <c r="TRF58" s="141"/>
      <c r="TRG58" s="140"/>
      <c r="TRH58" s="425"/>
      <c r="TRI58" s="425"/>
      <c r="TRJ58" s="425"/>
      <c r="TRK58" s="140"/>
      <c r="TRL58" s="140"/>
      <c r="TRM58" s="144"/>
      <c r="TRN58" s="141"/>
      <c r="TRO58" s="140"/>
      <c r="TRP58" s="425"/>
      <c r="TRQ58" s="425"/>
      <c r="TRR58" s="425"/>
      <c r="TRS58" s="140"/>
      <c r="TRT58" s="140"/>
      <c r="TRU58" s="144"/>
      <c r="TRV58" s="141"/>
      <c r="TRW58" s="140"/>
      <c r="TRX58" s="425"/>
      <c r="TRY58" s="425"/>
      <c r="TRZ58" s="425"/>
      <c r="TSA58" s="140"/>
      <c r="TSB58" s="140"/>
      <c r="TSC58" s="144"/>
      <c r="TSD58" s="141"/>
      <c r="TSE58" s="140"/>
      <c r="TSF58" s="425"/>
      <c r="TSG58" s="425"/>
      <c r="TSH58" s="425"/>
      <c r="TSI58" s="140"/>
      <c r="TSJ58" s="140"/>
      <c r="TSK58" s="144"/>
      <c r="TSL58" s="141"/>
      <c r="TSM58" s="140"/>
      <c r="TSN58" s="425"/>
      <c r="TSO58" s="425"/>
      <c r="TSP58" s="425"/>
      <c r="TSQ58" s="140"/>
      <c r="TSR58" s="140"/>
      <c r="TSS58" s="144"/>
      <c r="TST58" s="141"/>
      <c r="TSU58" s="140"/>
      <c r="TSV58" s="425"/>
      <c r="TSW58" s="425"/>
      <c r="TSX58" s="425"/>
      <c r="TSY58" s="140"/>
      <c r="TSZ58" s="140"/>
      <c r="TTA58" s="144"/>
      <c r="TTB58" s="141"/>
      <c r="TTC58" s="140"/>
      <c r="TTD58" s="425"/>
      <c r="TTE58" s="425"/>
      <c r="TTF58" s="425"/>
      <c r="TTG58" s="140"/>
      <c r="TTH58" s="140"/>
      <c r="TTI58" s="144"/>
      <c r="TTJ58" s="141"/>
      <c r="TTK58" s="140"/>
      <c r="TTL58" s="425"/>
      <c r="TTM58" s="425"/>
      <c r="TTN58" s="425"/>
      <c r="TTO58" s="140"/>
      <c r="TTP58" s="140"/>
      <c r="TTQ58" s="144"/>
      <c r="TTR58" s="141"/>
      <c r="TTS58" s="140"/>
      <c r="TTT58" s="425"/>
      <c r="TTU58" s="425"/>
      <c r="TTV58" s="425"/>
      <c r="TTW58" s="140"/>
      <c r="TTX58" s="140"/>
      <c r="TTY58" s="144"/>
      <c r="TTZ58" s="141"/>
      <c r="TUA58" s="140"/>
      <c r="TUB58" s="425"/>
      <c r="TUC58" s="425"/>
      <c r="TUD58" s="425"/>
      <c r="TUE58" s="140"/>
      <c r="TUF58" s="140"/>
      <c r="TUG58" s="144"/>
      <c r="TUH58" s="141"/>
      <c r="TUI58" s="140"/>
      <c r="TUJ58" s="425"/>
      <c r="TUK58" s="425"/>
      <c r="TUL58" s="425"/>
      <c r="TUM58" s="140"/>
      <c r="TUN58" s="140"/>
      <c r="TUO58" s="144"/>
      <c r="TUP58" s="141"/>
      <c r="TUQ58" s="140"/>
      <c r="TUR58" s="425"/>
      <c r="TUS58" s="425"/>
      <c r="TUT58" s="425"/>
      <c r="TUU58" s="140"/>
      <c r="TUV58" s="140"/>
      <c r="TUW58" s="144"/>
      <c r="TUX58" s="141"/>
      <c r="TUY58" s="140"/>
      <c r="TUZ58" s="425"/>
      <c r="TVA58" s="425"/>
      <c r="TVB58" s="425"/>
      <c r="TVC58" s="140"/>
      <c r="TVD58" s="140"/>
      <c r="TVE58" s="144"/>
      <c r="TVF58" s="141"/>
      <c r="TVG58" s="140"/>
      <c r="TVH58" s="425"/>
      <c r="TVI58" s="425"/>
      <c r="TVJ58" s="425"/>
      <c r="TVK58" s="140"/>
      <c r="TVL58" s="140"/>
      <c r="TVM58" s="144"/>
      <c r="TVN58" s="141"/>
      <c r="TVO58" s="140"/>
      <c r="TVP58" s="425"/>
      <c r="TVQ58" s="425"/>
      <c r="TVR58" s="425"/>
      <c r="TVS58" s="140"/>
      <c r="TVT58" s="140"/>
      <c r="TVU58" s="144"/>
      <c r="TVV58" s="141"/>
      <c r="TVW58" s="140"/>
      <c r="TVX58" s="425"/>
      <c r="TVY58" s="425"/>
      <c r="TVZ58" s="425"/>
      <c r="TWA58" s="140"/>
      <c r="TWB58" s="140"/>
      <c r="TWC58" s="144"/>
      <c r="TWD58" s="141"/>
      <c r="TWE58" s="140"/>
      <c r="TWF58" s="425"/>
      <c r="TWG58" s="425"/>
      <c r="TWH58" s="425"/>
      <c r="TWI58" s="140"/>
      <c r="TWJ58" s="140"/>
      <c r="TWK58" s="144"/>
      <c r="TWL58" s="141"/>
      <c r="TWM58" s="140"/>
      <c r="TWN58" s="425"/>
      <c r="TWO58" s="425"/>
      <c r="TWP58" s="425"/>
      <c r="TWQ58" s="140"/>
      <c r="TWR58" s="140"/>
      <c r="TWS58" s="144"/>
      <c r="TWT58" s="141"/>
      <c r="TWU58" s="140"/>
      <c r="TWV58" s="425"/>
      <c r="TWW58" s="425"/>
      <c r="TWX58" s="425"/>
      <c r="TWY58" s="140"/>
      <c r="TWZ58" s="140"/>
      <c r="TXA58" s="144"/>
      <c r="TXB58" s="141"/>
      <c r="TXC58" s="140"/>
      <c r="TXD58" s="425"/>
      <c r="TXE58" s="425"/>
      <c r="TXF58" s="425"/>
      <c r="TXG58" s="140"/>
      <c r="TXH58" s="140"/>
      <c r="TXI58" s="144"/>
      <c r="TXJ58" s="141"/>
      <c r="TXK58" s="140"/>
      <c r="TXL58" s="425"/>
      <c r="TXM58" s="425"/>
      <c r="TXN58" s="425"/>
      <c r="TXO58" s="140"/>
      <c r="TXP58" s="140"/>
      <c r="TXQ58" s="144"/>
      <c r="TXR58" s="141"/>
      <c r="TXS58" s="140"/>
      <c r="TXT58" s="425"/>
      <c r="TXU58" s="425"/>
      <c r="TXV58" s="425"/>
      <c r="TXW58" s="140"/>
      <c r="TXX58" s="140"/>
      <c r="TXY58" s="144"/>
      <c r="TXZ58" s="141"/>
      <c r="TYA58" s="140"/>
      <c r="TYB58" s="425"/>
      <c r="TYC58" s="425"/>
      <c r="TYD58" s="425"/>
      <c r="TYE58" s="140"/>
      <c r="TYF58" s="140"/>
      <c r="TYG58" s="144"/>
      <c r="TYH58" s="141"/>
      <c r="TYI58" s="140"/>
      <c r="TYJ58" s="425"/>
      <c r="TYK58" s="425"/>
      <c r="TYL58" s="425"/>
      <c r="TYM58" s="140"/>
      <c r="TYN58" s="140"/>
      <c r="TYO58" s="144"/>
      <c r="TYP58" s="141"/>
      <c r="TYQ58" s="140"/>
      <c r="TYR58" s="425"/>
      <c r="TYS58" s="425"/>
      <c r="TYT58" s="425"/>
      <c r="TYU58" s="140"/>
      <c r="TYV58" s="140"/>
      <c r="TYW58" s="144"/>
      <c r="TYX58" s="141"/>
      <c r="TYY58" s="140"/>
      <c r="TYZ58" s="425"/>
      <c r="TZA58" s="425"/>
      <c r="TZB58" s="425"/>
      <c r="TZC58" s="140"/>
      <c r="TZD58" s="140"/>
      <c r="TZE58" s="144"/>
      <c r="TZF58" s="141"/>
      <c r="TZG58" s="140"/>
      <c r="TZH58" s="425"/>
      <c r="TZI58" s="425"/>
      <c r="TZJ58" s="425"/>
      <c r="TZK58" s="140"/>
      <c r="TZL58" s="140"/>
      <c r="TZM58" s="144"/>
      <c r="TZN58" s="141"/>
      <c r="TZO58" s="140"/>
      <c r="TZP58" s="425"/>
      <c r="TZQ58" s="425"/>
      <c r="TZR58" s="425"/>
      <c r="TZS58" s="140"/>
      <c r="TZT58" s="140"/>
      <c r="TZU58" s="144"/>
      <c r="TZV58" s="141"/>
      <c r="TZW58" s="140"/>
      <c r="TZX58" s="425"/>
      <c r="TZY58" s="425"/>
      <c r="TZZ58" s="425"/>
      <c r="UAA58" s="140"/>
      <c r="UAB58" s="140"/>
      <c r="UAC58" s="144"/>
      <c r="UAD58" s="141"/>
      <c r="UAE58" s="140"/>
      <c r="UAF58" s="425"/>
      <c r="UAG58" s="425"/>
      <c r="UAH58" s="425"/>
      <c r="UAI58" s="140"/>
      <c r="UAJ58" s="140"/>
      <c r="UAK58" s="144"/>
      <c r="UAL58" s="141"/>
      <c r="UAM58" s="140"/>
      <c r="UAN58" s="425"/>
      <c r="UAO58" s="425"/>
      <c r="UAP58" s="425"/>
      <c r="UAQ58" s="140"/>
      <c r="UAR58" s="140"/>
      <c r="UAS58" s="144"/>
      <c r="UAT58" s="141"/>
      <c r="UAU58" s="140"/>
      <c r="UAV58" s="425"/>
      <c r="UAW58" s="425"/>
      <c r="UAX58" s="425"/>
      <c r="UAY58" s="140"/>
      <c r="UAZ58" s="140"/>
      <c r="UBA58" s="144"/>
      <c r="UBB58" s="141"/>
      <c r="UBC58" s="140"/>
      <c r="UBD58" s="425"/>
      <c r="UBE58" s="425"/>
      <c r="UBF58" s="425"/>
      <c r="UBG58" s="140"/>
      <c r="UBH58" s="140"/>
      <c r="UBI58" s="144"/>
      <c r="UBJ58" s="141"/>
      <c r="UBK58" s="140"/>
      <c r="UBL58" s="425"/>
      <c r="UBM58" s="425"/>
      <c r="UBN58" s="425"/>
      <c r="UBO58" s="140"/>
      <c r="UBP58" s="140"/>
      <c r="UBQ58" s="144"/>
      <c r="UBR58" s="141"/>
      <c r="UBS58" s="140"/>
      <c r="UBT58" s="425"/>
      <c r="UBU58" s="425"/>
      <c r="UBV58" s="425"/>
      <c r="UBW58" s="140"/>
      <c r="UBX58" s="140"/>
      <c r="UBY58" s="144"/>
      <c r="UBZ58" s="141"/>
      <c r="UCA58" s="140"/>
      <c r="UCB58" s="425"/>
      <c r="UCC58" s="425"/>
      <c r="UCD58" s="425"/>
      <c r="UCE58" s="140"/>
      <c r="UCF58" s="140"/>
      <c r="UCG58" s="144"/>
      <c r="UCH58" s="141"/>
      <c r="UCI58" s="140"/>
      <c r="UCJ58" s="425"/>
      <c r="UCK58" s="425"/>
      <c r="UCL58" s="425"/>
      <c r="UCM58" s="140"/>
      <c r="UCN58" s="140"/>
      <c r="UCO58" s="144"/>
      <c r="UCP58" s="141"/>
      <c r="UCQ58" s="140"/>
      <c r="UCR58" s="425"/>
      <c r="UCS58" s="425"/>
      <c r="UCT58" s="425"/>
      <c r="UCU58" s="140"/>
      <c r="UCV58" s="140"/>
      <c r="UCW58" s="144"/>
      <c r="UCX58" s="141"/>
      <c r="UCY58" s="140"/>
      <c r="UCZ58" s="425"/>
      <c r="UDA58" s="425"/>
      <c r="UDB58" s="425"/>
      <c r="UDC58" s="140"/>
      <c r="UDD58" s="140"/>
      <c r="UDE58" s="144"/>
      <c r="UDF58" s="141"/>
      <c r="UDG58" s="140"/>
      <c r="UDH58" s="425"/>
      <c r="UDI58" s="425"/>
      <c r="UDJ58" s="425"/>
      <c r="UDK58" s="140"/>
      <c r="UDL58" s="140"/>
      <c r="UDM58" s="144"/>
      <c r="UDN58" s="141"/>
      <c r="UDO58" s="140"/>
      <c r="UDP58" s="425"/>
      <c r="UDQ58" s="425"/>
      <c r="UDR58" s="425"/>
      <c r="UDS58" s="140"/>
      <c r="UDT58" s="140"/>
      <c r="UDU58" s="144"/>
      <c r="UDV58" s="141"/>
      <c r="UDW58" s="140"/>
      <c r="UDX58" s="425"/>
      <c r="UDY58" s="425"/>
      <c r="UDZ58" s="425"/>
      <c r="UEA58" s="140"/>
      <c r="UEB58" s="140"/>
      <c r="UEC58" s="144"/>
      <c r="UED58" s="141"/>
      <c r="UEE58" s="140"/>
      <c r="UEF58" s="425"/>
      <c r="UEG58" s="425"/>
      <c r="UEH58" s="425"/>
      <c r="UEI58" s="140"/>
      <c r="UEJ58" s="140"/>
      <c r="UEK58" s="144"/>
      <c r="UEL58" s="141"/>
      <c r="UEM58" s="140"/>
      <c r="UEN58" s="425"/>
      <c r="UEO58" s="425"/>
      <c r="UEP58" s="425"/>
      <c r="UEQ58" s="140"/>
      <c r="UER58" s="140"/>
      <c r="UES58" s="144"/>
      <c r="UET58" s="141"/>
      <c r="UEU58" s="140"/>
      <c r="UEV58" s="425"/>
      <c r="UEW58" s="425"/>
      <c r="UEX58" s="425"/>
      <c r="UEY58" s="140"/>
      <c r="UEZ58" s="140"/>
      <c r="UFA58" s="144"/>
      <c r="UFB58" s="141"/>
      <c r="UFC58" s="140"/>
      <c r="UFD58" s="425"/>
      <c r="UFE58" s="425"/>
      <c r="UFF58" s="425"/>
      <c r="UFG58" s="140"/>
      <c r="UFH58" s="140"/>
      <c r="UFI58" s="144"/>
      <c r="UFJ58" s="141"/>
      <c r="UFK58" s="140"/>
      <c r="UFL58" s="425"/>
      <c r="UFM58" s="425"/>
      <c r="UFN58" s="425"/>
      <c r="UFO58" s="140"/>
      <c r="UFP58" s="140"/>
      <c r="UFQ58" s="144"/>
      <c r="UFR58" s="141"/>
      <c r="UFS58" s="140"/>
      <c r="UFT58" s="425"/>
      <c r="UFU58" s="425"/>
      <c r="UFV58" s="425"/>
      <c r="UFW58" s="140"/>
      <c r="UFX58" s="140"/>
      <c r="UFY58" s="144"/>
      <c r="UFZ58" s="141"/>
      <c r="UGA58" s="140"/>
      <c r="UGB58" s="425"/>
      <c r="UGC58" s="425"/>
      <c r="UGD58" s="425"/>
      <c r="UGE58" s="140"/>
      <c r="UGF58" s="140"/>
      <c r="UGG58" s="144"/>
      <c r="UGH58" s="141"/>
      <c r="UGI58" s="140"/>
      <c r="UGJ58" s="425"/>
      <c r="UGK58" s="425"/>
      <c r="UGL58" s="425"/>
      <c r="UGM58" s="140"/>
      <c r="UGN58" s="140"/>
      <c r="UGO58" s="144"/>
      <c r="UGP58" s="141"/>
      <c r="UGQ58" s="140"/>
      <c r="UGR58" s="425"/>
      <c r="UGS58" s="425"/>
      <c r="UGT58" s="425"/>
      <c r="UGU58" s="140"/>
      <c r="UGV58" s="140"/>
      <c r="UGW58" s="144"/>
      <c r="UGX58" s="141"/>
      <c r="UGY58" s="140"/>
      <c r="UGZ58" s="425"/>
      <c r="UHA58" s="425"/>
      <c r="UHB58" s="425"/>
      <c r="UHC58" s="140"/>
      <c r="UHD58" s="140"/>
      <c r="UHE58" s="144"/>
      <c r="UHF58" s="141"/>
      <c r="UHG58" s="140"/>
      <c r="UHH58" s="425"/>
      <c r="UHI58" s="425"/>
      <c r="UHJ58" s="425"/>
      <c r="UHK58" s="140"/>
      <c r="UHL58" s="140"/>
      <c r="UHM58" s="144"/>
      <c r="UHN58" s="141"/>
      <c r="UHO58" s="140"/>
      <c r="UHP58" s="425"/>
      <c r="UHQ58" s="425"/>
      <c r="UHR58" s="425"/>
      <c r="UHS58" s="140"/>
      <c r="UHT58" s="140"/>
      <c r="UHU58" s="144"/>
      <c r="UHV58" s="141"/>
      <c r="UHW58" s="140"/>
      <c r="UHX58" s="425"/>
      <c r="UHY58" s="425"/>
      <c r="UHZ58" s="425"/>
      <c r="UIA58" s="140"/>
      <c r="UIB58" s="140"/>
      <c r="UIC58" s="144"/>
      <c r="UID58" s="141"/>
      <c r="UIE58" s="140"/>
      <c r="UIF58" s="425"/>
      <c r="UIG58" s="425"/>
      <c r="UIH58" s="425"/>
      <c r="UII58" s="140"/>
      <c r="UIJ58" s="140"/>
      <c r="UIK58" s="144"/>
      <c r="UIL58" s="141"/>
      <c r="UIM58" s="140"/>
      <c r="UIN58" s="425"/>
      <c r="UIO58" s="425"/>
      <c r="UIP58" s="425"/>
      <c r="UIQ58" s="140"/>
      <c r="UIR58" s="140"/>
      <c r="UIS58" s="144"/>
      <c r="UIT58" s="141"/>
      <c r="UIU58" s="140"/>
      <c r="UIV58" s="425"/>
      <c r="UIW58" s="425"/>
      <c r="UIX58" s="425"/>
      <c r="UIY58" s="140"/>
      <c r="UIZ58" s="140"/>
      <c r="UJA58" s="144"/>
      <c r="UJB58" s="141"/>
      <c r="UJC58" s="140"/>
      <c r="UJD58" s="425"/>
      <c r="UJE58" s="425"/>
      <c r="UJF58" s="425"/>
      <c r="UJG58" s="140"/>
      <c r="UJH58" s="140"/>
      <c r="UJI58" s="144"/>
      <c r="UJJ58" s="141"/>
      <c r="UJK58" s="140"/>
      <c r="UJL58" s="425"/>
      <c r="UJM58" s="425"/>
      <c r="UJN58" s="425"/>
      <c r="UJO58" s="140"/>
      <c r="UJP58" s="140"/>
      <c r="UJQ58" s="144"/>
      <c r="UJR58" s="141"/>
      <c r="UJS58" s="140"/>
      <c r="UJT58" s="425"/>
      <c r="UJU58" s="425"/>
      <c r="UJV58" s="425"/>
      <c r="UJW58" s="140"/>
      <c r="UJX58" s="140"/>
      <c r="UJY58" s="144"/>
      <c r="UJZ58" s="141"/>
      <c r="UKA58" s="140"/>
      <c r="UKB58" s="425"/>
      <c r="UKC58" s="425"/>
      <c r="UKD58" s="425"/>
      <c r="UKE58" s="140"/>
      <c r="UKF58" s="140"/>
      <c r="UKG58" s="144"/>
      <c r="UKH58" s="141"/>
      <c r="UKI58" s="140"/>
      <c r="UKJ58" s="425"/>
      <c r="UKK58" s="425"/>
      <c r="UKL58" s="425"/>
      <c r="UKM58" s="140"/>
      <c r="UKN58" s="140"/>
      <c r="UKO58" s="144"/>
      <c r="UKP58" s="141"/>
      <c r="UKQ58" s="140"/>
      <c r="UKR58" s="425"/>
      <c r="UKS58" s="425"/>
      <c r="UKT58" s="425"/>
      <c r="UKU58" s="140"/>
      <c r="UKV58" s="140"/>
      <c r="UKW58" s="144"/>
      <c r="UKX58" s="141"/>
      <c r="UKY58" s="140"/>
      <c r="UKZ58" s="425"/>
      <c r="ULA58" s="425"/>
      <c r="ULB58" s="425"/>
      <c r="ULC58" s="140"/>
      <c r="ULD58" s="140"/>
      <c r="ULE58" s="144"/>
      <c r="ULF58" s="141"/>
      <c r="ULG58" s="140"/>
      <c r="ULH58" s="425"/>
      <c r="ULI58" s="425"/>
      <c r="ULJ58" s="425"/>
      <c r="ULK58" s="140"/>
      <c r="ULL58" s="140"/>
      <c r="ULM58" s="144"/>
      <c r="ULN58" s="141"/>
      <c r="ULO58" s="140"/>
      <c r="ULP58" s="425"/>
      <c r="ULQ58" s="425"/>
      <c r="ULR58" s="425"/>
      <c r="ULS58" s="140"/>
      <c r="ULT58" s="140"/>
      <c r="ULU58" s="144"/>
      <c r="ULV58" s="141"/>
      <c r="ULW58" s="140"/>
      <c r="ULX58" s="425"/>
      <c r="ULY58" s="425"/>
      <c r="ULZ58" s="425"/>
      <c r="UMA58" s="140"/>
      <c r="UMB58" s="140"/>
      <c r="UMC58" s="144"/>
      <c r="UMD58" s="141"/>
      <c r="UME58" s="140"/>
      <c r="UMF58" s="425"/>
      <c r="UMG58" s="425"/>
      <c r="UMH58" s="425"/>
      <c r="UMI58" s="140"/>
      <c r="UMJ58" s="140"/>
      <c r="UMK58" s="144"/>
      <c r="UML58" s="141"/>
      <c r="UMM58" s="140"/>
      <c r="UMN58" s="425"/>
      <c r="UMO58" s="425"/>
      <c r="UMP58" s="425"/>
      <c r="UMQ58" s="140"/>
      <c r="UMR58" s="140"/>
      <c r="UMS58" s="144"/>
      <c r="UMT58" s="141"/>
      <c r="UMU58" s="140"/>
      <c r="UMV58" s="425"/>
      <c r="UMW58" s="425"/>
      <c r="UMX58" s="425"/>
      <c r="UMY58" s="140"/>
      <c r="UMZ58" s="140"/>
      <c r="UNA58" s="144"/>
      <c r="UNB58" s="141"/>
      <c r="UNC58" s="140"/>
      <c r="UND58" s="425"/>
      <c r="UNE58" s="425"/>
      <c r="UNF58" s="425"/>
      <c r="UNG58" s="140"/>
      <c r="UNH58" s="140"/>
      <c r="UNI58" s="144"/>
      <c r="UNJ58" s="141"/>
      <c r="UNK58" s="140"/>
      <c r="UNL58" s="425"/>
      <c r="UNM58" s="425"/>
      <c r="UNN58" s="425"/>
      <c r="UNO58" s="140"/>
      <c r="UNP58" s="140"/>
      <c r="UNQ58" s="144"/>
      <c r="UNR58" s="141"/>
      <c r="UNS58" s="140"/>
      <c r="UNT58" s="425"/>
      <c r="UNU58" s="425"/>
      <c r="UNV58" s="425"/>
      <c r="UNW58" s="140"/>
      <c r="UNX58" s="140"/>
      <c r="UNY58" s="144"/>
      <c r="UNZ58" s="141"/>
      <c r="UOA58" s="140"/>
      <c r="UOB58" s="425"/>
      <c r="UOC58" s="425"/>
      <c r="UOD58" s="425"/>
      <c r="UOE58" s="140"/>
      <c r="UOF58" s="140"/>
      <c r="UOG58" s="144"/>
      <c r="UOH58" s="141"/>
      <c r="UOI58" s="140"/>
      <c r="UOJ58" s="425"/>
      <c r="UOK58" s="425"/>
      <c r="UOL58" s="425"/>
      <c r="UOM58" s="140"/>
      <c r="UON58" s="140"/>
      <c r="UOO58" s="144"/>
      <c r="UOP58" s="141"/>
      <c r="UOQ58" s="140"/>
      <c r="UOR58" s="425"/>
      <c r="UOS58" s="425"/>
      <c r="UOT58" s="425"/>
      <c r="UOU58" s="140"/>
      <c r="UOV58" s="140"/>
      <c r="UOW58" s="144"/>
      <c r="UOX58" s="141"/>
      <c r="UOY58" s="140"/>
      <c r="UOZ58" s="425"/>
      <c r="UPA58" s="425"/>
      <c r="UPB58" s="425"/>
      <c r="UPC58" s="140"/>
      <c r="UPD58" s="140"/>
      <c r="UPE58" s="144"/>
      <c r="UPF58" s="141"/>
      <c r="UPG58" s="140"/>
      <c r="UPH58" s="425"/>
      <c r="UPI58" s="425"/>
      <c r="UPJ58" s="425"/>
      <c r="UPK58" s="140"/>
      <c r="UPL58" s="140"/>
      <c r="UPM58" s="144"/>
      <c r="UPN58" s="141"/>
      <c r="UPO58" s="140"/>
      <c r="UPP58" s="425"/>
      <c r="UPQ58" s="425"/>
      <c r="UPR58" s="425"/>
      <c r="UPS58" s="140"/>
      <c r="UPT58" s="140"/>
      <c r="UPU58" s="144"/>
      <c r="UPV58" s="141"/>
      <c r="UPW58" s="140"/>
      <c r="UPX58" s="425"/>
      <c r="UPY58" s="425"/>
      <c r="UPZ58" s="425"/>
      <c r="UQA58" s="140"/>
      <c r="UQB58" s="140"/>
      <c r="UQC58" s="144"/>
      <c r="UQD58" s="141"/>
      <c r="UQE58" s="140"/>
      <c r="UQF58" s="425"/>
      <c r="UQG58" s="425"/>
      <c r="UQH58" s="425"/>
      <c r="UQI58" s="140"/>
      <c r="UQJ58" s="140"/>
      <c r="UQK58" s="144"/>
      <c r="UQL58" s="141"/>
      <c r="UQM58" s="140"/>
      <c r="UQN58" s="425"/>
      <c r="UQO58" s="425"/>
      <c r="UQP58" s="425"/>
      <c r="UQQ58" s="140"/>
      <c r="UQR58" s="140"/>
      <c r="UQS58" s="144"/>
      <c r="UQT58" s="141"/>
      <c r="UQU58" s="140"/>
      <c r="UQV58" s="425"/>
      <c r="UQW58" s="425"/>
      <c r="UQX58" s="425"/>
      <c r="UQY58" s="140"/>
      <c r="UQZ58" s="140"/>
      <c r="URA58" s="144"/>
      <c r="URB58" s="141"/>
      <c r="URC58" s="140"/>
      <c r="URD58" s="425"/>
      <c r="URE58" s="425"/>
      <c r="URF58" s="425"/>
      <c r="URG58" s="140"/>
      <c r="URH58" s="140"/>
      <c r="URI58" s="144"/>
      <c r="URJ58" s="141"/>
      <c r="URK58" s="140"/>
      <c r="URL58" s="425"/>
      <c r="URM58" s="425"/>
      <c r="URN58" s="425"/>
      <c r="URO58" s="140"/>
      <c r="URP58" s="140"/>
      <c r="URQ58" s="144"/>
      <c r="URR58" s="141"/>
      <c r="URS58" s="140"/>
      <c r="URT58" s="425"/>
      <c r="URU58" s="425"/>
      <c r="URV58" s="425"/>
      <c r="URW58" s="140"/>
      <c r="URX58" s="140"/>
      <c r="URY58" s="144"/>
      <c r="URZ58" s="141"/>
      <c r="USA58" s="140"/>
      <c r="USB58" s="425"/>
      <c r="USC58" s="425"/>
      <c r="USD58" s="425"/>
      <c r="USE58" s="140"/>
      <c r="USF58" s="140"/>
      <c r="USG58" s="144"/>
      <c r="USH58" s="141"/>
      <c r="USI58" s="140"/>
      <c r="USJ58" s="425"/>
      <c r="USK58" s="425"/>
      <c r="USL58" s="425"/>
      <c r="USM58" s="140"/>
      <c r="USN58" s="140"/>
      <c r="USO58" s="144"/>
      <c r="USP58" s="141"/>
      <c r="USQ58" s="140"/>
      <c r="USR58" s="425"/>
      <c r="USS58" s="425"/>
      <c r="UST58" s="425"/>
      <c r="USU58" s="140"/>
      <c r="USV58" s="140"/>
      <c r="USW58" s="144"/>
      <c r="USX58" s="141"/>
      <c r="USY58" s="140"/>
      <c r="USZ58" s="425"/>
      <c r="UTA58" s="425"/>
      <c r="UTB58" s="425"/>
      <c r="UTC58" s="140"/>
      <c r="UTD58" s="140"/>
      <c r="UTE58" s="144"/>
      <c r="UTF58" s="141"/>
      <c r="UTG58" s="140"/>
      <c r="UTH58" s="425"/>
      <c r="UTI58" s="425"/>
      <c r="UTJ58" s="425"/>
      <c r="UTK58" s="140"/>
      <c r="UTL58" s="140"/>
      <c r="UTM58" s="144"/>
      <c r="UTN58" s="141"/>
      <c r="UTO58" s="140"/>
      <c r="UTP58" s="425"/>
      <c r="UTQ58" s="425"/>
      <c r="UTR58" s="425"/>
      <c r="UTS58" s="140"/>
      <c r="UTT58" s="140"/>
      <c r="UTU58" s="144"/>
      <c r="UTV58" s="141"/>
      <c r="UTW58" s="140"/>
      <c r="UTX58" s="425"/>
      <c r="UTY58" s="425"/>
      <c r="UTZ58" s="425"/>
      <c r="UUA58" s="140"/>
      <c r="UUB58" s="140"/>
      <c r="UUC58" s="144"/>
      <c r="UUD58" s="141"/>
      <c r="UUE58" s="140"/>
      <c r="UUF58" s="425"/>
      <c r="UUG58" s="425"/>
      <c r="UUH58" s="425"/>
      <c r="UUI58" s="140"/>
      <c r="UUJ58" s="140"/>
      <c r="UUK58" s="144"/>
      <c r="UUL58" s="141"/>
      <c r="UUM58" s="140"/>
      <c r="UUN58" s="425"/>
      <c r="UUO58" s="425"/>
      <c r="UUP58" s="425"/>
      <c r="UUQ58" s="140"/>
      <c r="UUR58" s="140"/>
      <c r="UUS58" s="144"/>
      <c r="UUT58" s="141"/>
      <c r="UUU58" s="140"/>
      <c r="UUV58" s="425"/>
      <c r="UUW58" s="425"/>
      <c r="UUX58" s="425"/>
      <c r="UUY58" s="140"/>
      <c r="UUZ58" s="140"/>
      <c r="UVA58" s="144"/>
      <c r="UVB58" s="141"/>
      <c r="UVC58" s="140"/>
      <c r="UVD58" s="425"/>
      <c r="UVE58" s="425"/>
      <c r="UVF58" s="425"/>
      <c r="UVG58" s="140"/>
      <c r="UVH58" s="140"/>
      <c r="UVI58" s="144"/>
      <c r="UVJ58" s="141"/>
      <c r="UVK58" s="140"/>
      <c r="UVL58" s="425"/>
      <c r="UVM58" s="425"/>
      <c r="UVN58" s="425"/>
      <c r="UVO58" s="140"/>
      <c r="UVP58" s="140"/>
      <c r="UVQ58" s="144"/>
      <c r="UVR58" s="141"/>
      <c r="UVS58" s="140"/>
      <c r="UVT58" s="425"/>
      <c r="UVU58" s="425"/>
      <c r="UVV58" s="425"/>
      <c r="UVW58" s="140"/>
      <c r="UVX58" s="140"/>
      <c r="UVY58" s="144"/>
      <c r="UVZ58" s="141"/>
      <c r="UWA58" s="140"/>
      <c r="UWB58" s="425"/>
      <c r="UWC58" s="425"/>
      <c r="UWD58" s="425"/>
      <c r="UWE58" s="140"/>
      <c r="UWF58" s="140"/>
      <c r="UWG58" s="144"/>
      <c r="UWH58" s="141"/>
      <c r="UWI58" s="140"/>
      <c r="UWJ58" s="425"/>
      <c r="UWK58" s="425"/>
      <c r="UWL58" s="425"/>
      <c r="UWM58" s="140"/>
      <c r="UWN58" s="140"/>
      <c r="UWO58" s="144"/>
      <c r="UWP58" s="141"/>
      <c r="UWQ58" s="140"/>
      <c r="UWR58" s="425"/>
      <c r="UWS58" s="425"/>
      <c r="UWT58" s="425"/>
      <c r="UWU58" s="140"/>
      <c r="UWV58" s="140"/>
      <c r="UWW58" s="144"/>
      <c r="UWX58" s="141"/>
      <c r="UWY58" s="140"/>
      <c r="UWZ58" s="425"/>
      <c r="UXA58" s="425"/>
      <c r="UXB58" s="425"/>
      <c r="UXC58" s="140"/>
      <c r="UXD58" s="140"/>
      <c r="UXE58" s="144"/>
      <c r="UXF58" s="141"/>
      <c r="UXG58" s="140"/>
      <c r="UXH58" s="425"/>
      <c r="UXI58" s="425"/>
      <c r="UXJ58" s="425"/>
      <c r="UXK58" s="140"/>
      <c r="UXL58" s="140"/>
      <c r="UXM58" s="144"/>
      <c r="UXN58" s="141"/>
      <c r="UXO58" s="140"/>
      <c r="UXP58" s="425"/>
      <c r="UXQ58" s="425"/>
      <c r="UXR58" s="425"/>
      <c r="UXS58" s="140"/>
      <c r="UXT58" s="140"/>
      <c r="UXU58" s="144"/>
      <c r="UXV58" s="141"/>
      <c r="UXW58" s="140"/>
      <c r="UXX58" s="425"/>
      <c r="UXY58" s="425"/>
      <c r="UXZ58" s="425"/>
      <c r="UYA58" s="140"/>
      <c r="UYB58" s="140"/>
      <c r="UYC58" s="144"/>
      <c r="UYD58" s="141"/>
      <c r="UYE58" s="140"/>
      <c r="UYF58" s="425"/>
      <c r="UYG58" s="425"/>
      <c r="UYH58" s="425"/>
      <c r="UYI58" s="140"/>
      <c r="UYJ58" s="140"/>
      <c r="UYK58" s="144"/>
      <c r="UYL58" s="141"/>
      <c r="UYM58" s="140"/>
      <c r="UYN58" s="425"/>
      <c r="UYO58" s="425"/>
      <c r="UYP58" s="425"/>
      <c r="UYQ58" s="140"/>
      <c r="UYR58" s="140"/>
      <c r="UYS58" s="144"/>
      <c r="UYT58" s="141"/>
      <c r="UYU58" s="140"/>
      <c r="UYV58" s="425"/>
      <c r="UYW58" s="425"/>
      <c r="UYX58" s="425"/>
      <c r="UYY58" s="140"/>
      <c r="UYZ58" s="140"/>
      <c r="UZA58" s="144"/>
      <c r="UZB58" s="141"/>
      <c r="UZC58" s="140"/>
      <c r="UZD58" s="425"/>
      <c r="UZE58" s="425"/>
      <c r="UZF58" s="425"/>
      <c r="UZG58" s="140"/>
      <c r="UZH58" s="140"/>
      <c r="UZI58" s="144"/>
      <c r="UZJ58" s="141"/>
      <c r="UZK58" s="140"/>
      <c r="UZL58" s="425"/>
      <c r="UZM58" s="425"/>
      <c r="UZN58" s="425"/>
      <c r="UZO58" s="140"/>
      <c r="UZP58" s="140"/>
      <c r="UZQ58" s="144"/>
      <c r="UZR58" s="141"/>
      <c r="UZS58" s="140"/>
      <c r="UZT58" s="425"/>
      <c r="UZU58" s="425"/>
      <c r="UZV58" s="425"/>
      <c r="UZW58" s="140"/>
      <c r="UZX58" s="140"/>
      <c r="UZY58" s="144"/>
      <c r="UZZ58" s="141"/>
      <c r="VAA58" s="140"/>
      <c r="VAB58" s="425"/>
      <c r="VAC58" s="425"/>
      <c r="VAD58" s="425"/>
      <c r="VAE58" s="140"/>
      <c r="VAF58" s="140"/>
      <c r="VAG58" s="144"/>
      <c r="VAH58" s="141"/>
      <c r="VAI58" s="140"/>
      <c r="VAJ58" s="425"/>
      <c r="VAK58" s="425"/>
      <c r="VAL58" s="425"/>
      <c r="VAM58" s="140"/>
      <c r="VAN58" s="140"/>
      <c r="VAO58" s="144"/>
      <c r="VAP58" s="141"/>
      <c r="VAQ58" s="140"/>
      <c r="VAR58" s="425"/>
      <c r="VAS58" s="425"/>
      <c r="VAT58" s="425"/>
      <c r="VAU58" s="140"/>
      <c r="VAV58" s="140"/>
      <c r="VAW58" s="144"/>
      <c r="VAX58" s="141"/>
      <c r="VAY58" s="140"/>
      <c r="VAZ58" s="425"/>
      <c r="VBA58" s="425"/>
      <c r="VBB58" s="425"/>
      <c r="VBC58" s="140"/>
      <c r="VBD58" s="140"/>
      <c r="VBE58" s="144"/>
      <c r="VBF58" s="141"/>
      <c r="VBG58" s="140"/>
      <c r="VBH58" s="425"/>
      <c r="VBI58" s="425"/>
      <c r="VBJ58" s="425"/>
      <c r="VBK58" s="140"/>
      <c r="VBL58" s="140"/>
      <c r="VBM58" s="144"/>
      <c r="VBN58" s="141"/>
      <c r="VBO58" s="140"/>
      <c r="VBP58" s="425"/>
      <c r="VBQ58" s="425"/>
      <c r="VBR58" s="425"/>
      <c r="VBS58" s="140"/>
      <c r="VBT58" s="140"/>
      <c r="VBU58" s="144"/>
      <c r="VBV58" s="141"/>
      <c r="VBW58" s="140"/>
      <c r="VBX58" s="425"/>
      <c r="VBY58" s="425"/>
      <c r="VBZ58" s="425"/>
      <c r="VCA58" s="140"/>
      <c r="VCB58" s="140"/>
      <c r="VCC58" s="144"/>
      <c r="VCD58" s="141"/>
      <c r="VCE58" s="140"/>
      <c r="VCF58" s="425"/>
      <c r="VCG58" s="425"/>
      <c r="VCH58" s="425"/>
      <c r="VCI58" s="140"/>
      <c r="VCJ58" s="140"/>
      <c r="VCK58" s="144"/>
      <c r="VCL58" s="141"/>
      <c r="VCM58" s="140"/>
      <c r="VCN58" s="425"/>
      <c r="VCO58" s="425"/>
      <c r="VCP58" s="425"/>
      <c r="VCQ58" s="140"/>
      <c r="VCR58" s="140"/>
      <c r="VCS58" s="144"/>
      <c r="VCT58" s="141"/>
      <c r="VCU58" s="140"/>
      <c r="VCV58" s="425"/>
      <c r="VCW58" s="425"/>
      <c r="VCX58" s="425"/>
      <c r="VCY58" s="140"/>
      <c r="VCZ58" s="140"/>
      <c r="VDA58" s="144"/>
      <c r="VDB58" s="141"/>
      <c r="VDC58" s="140"/>
      <c r="VDD58" s="425"/>
      <c r="VDE58" s="425"/>
      <c r="VDF58" s="425"/>
      <c r="VDG58" s="140"/>
      <c r="VDH58" s="140"/>
      <c r="VDI58" s="144"/>
      <c r="VDJ58" s="141"/>
      <c r="VDK58" s="140"/>
      <c r="VDL58" s="425"/>
      <c r="VDM58" s="425"/>
      <c r="VDN58" s="425"/>
      <c r="VDO58" s="140"/>
      <c r="VDP58" s="140"/>
      <c r="VDQ58" s="144"/>
      <c r="VDR58" s="141"/>
      <c r="VDS58" s="140"/>
      <c r="VDT58" s="425"/>
      <c r="VDU58" s="425"/>
      <c r="VDV58" s="425"/>
      <c r="VDW58" s="140"/>
      <c r="VDX58" s="140"/>
      <c r="VDY58" s="144"/>
      <c r="VDZ58" s="141"/>
      <c r="VEA58" s="140"/>
      <c r="VEB58" s="425"/>
      <c r="VEC58" s="425"/>
      <c r="VED58" s="425"/>
      <c r="VEE58" s="140"/>
      <c r="VEF58" s="140"/>
      <c r="VEG58" s="144"/>
      <c r="VEH58" s="141"/>
      <c r="VEI58" s="140"/>
      <c r="VEJ58" s="425"/>
      <c r="VEK58" s="425"/>
      <c r="VEL58" s="425"/>
      <c r="VEM58" s="140"/>
      <c r="VEN58" s="140"/>
      <c r="VEO58" s="144"/>
      <c r="VEP58" s="141"/>
      <c r="VEQ58" s="140"/>
      <c r="VER58" s="425"/>
      <c r="VES58" s="425"/>
      <c r="VET58" s="425"/>
      <c r="VEU58" s="140"/>
      <c r="VEV58" s="140"/>
      <c r="VEW58" s="144"/>
      <c r="VEX58" s="141"/>
      <c r="VEY58" s="140"/>
      <c r="VEZ58" s="425"/>
      <c r="VFA58" s="425"/>
      <c r="VFB58" s="425"/>
      <c r="VFC58" s="140"/>
      <c r="VFD58" s="140"/>
      <c r="VFE58" s="144"/>
      <c r="VFF58" s="141"/>
      <c r="VFG58" s="140"/>
      <c r="VFH58" s="425"/>
      <c r="VFI58" s="425"/>
      <c r="VFJ58" s="425"/>
      <c r="VFK58" s="140"/>
      <c r="VFL58" s="140"/>
      <c r="VFM58" s="144"/>
      <c r="VFN58" s="141"/>
      <c r="VFO58" s="140"/>
      <c r="VFP58" s="425"/>
      <c r="VFQ58" s="425"/>
      <c r="VFR58" s="425"/>
      <c r="VFS58" s="140"/>
      <c r="VFT58" s="140"/>
      <c r="VFU58" s="144"/>
      <c r="VFV58" s="141"/>
      <c r="VFW58" s="140"/>
      <c r="VFX58" s="425"/>
      <c r="VFY58" s="425"/>
      <c r="VFZ58" s="425"/>
      <c r="VGA58" s="140"/>
      <c r="VGB58" s="140"/>
      <c r="VGC58" s="144"/>
      <c r="VGD58" s="141"/>
      <c r="VGE58" s="140"/>
      <c r="VGF58" s="425"/>
      <c r="VGG58" s="425"/>
      <c r="VGH58" s="425"/>
      <c r="VGI58" s="140"/>
      <c r="VGJ58" s="140"/>
      <c r="VGK58" s="144"/>
      <c r="VGL58" s="141"/>
      <c r="VGM58" s="140"/>
      <c r="VGN58" s="425"/>
      <c r="VGO58" s="425"/>
      <c r="VGP58" s="425"/>
      <c r="VGQ58" s="140"/>
      <c r="VGR58" s="140"/>
      <c r="VGS58" s="144"/>
      <c r="VGT58" s="141"/>
      <c r="VGU58" s="140"/>
      <c r="VGV58" s="425"/>
      <c r="VGW58" s="425"/>
      <c r="VGX58" s="425"/>
      <c r="VGY58" s="140"/>
      <c r="VGZ58" s="140"/>
      <c r="VHA58" s="144"/>
      <c r="VHB58" s="141"/>
      <c r="VHC58" s="140"/>
      <c r="VHD58" s="425"/>
      <c r="VHE58" s="425"/>
      <c r="VHF58" s="425"/>
      <c r="VHG58" s="140"/>
      <c r="VHH58" s="140"/>
      <c r="VHI58" s="144"/>
      <c r="VHJ58" s="141"/>
      <c r="VHK58" s="140"/>
      <c r="VHL58" s="425"/>
      <c r="VHM58" s="425"/>
      <c r="VHN58" s="425"/>
      <c r="VHO58" s="140"/>
      <c r="VHP58" s="140"/>
      <c r="VHQ58" s="144"/>
      <c r="VHR58" s="141"/>
      <c r="VHS58" s="140"/>
      <c r="VHT58" s="425"/>
      <c r="VHU58" s="425"/>
      <c r="VHV58" s="425"/>
      <c r="VHW58" s="140"/>
      <c r="VHX58" s="140"/>
      <c r="VHY58" s="144"/>
      <c r="VHZ58" s="141"/>
      <c r="VIA58" s="140"/>
      <c r="VIB58" s="425"/>
      <c r="VIC58" s="425"/>
      <c r="VID58" s="425"/>
      <c r="VIE58" s="140"/>
      <c r="VIF58" s="140"/>
      <c r="VIG58" s="144"/>
      <c r="VIH58" s="141"/>
      <c r="VII58" s="140"/>
      <c r="VIJ58" s="425"/>
      <c r="VIK58" s="425"/>
      <c r="VIL58" s="425"/>
      <c r="VIM58" s="140"/>
      <c r="VIN58" s="140"/>
      <c r="VIO58" s="144"/>
      <c r="VIP58" s="141"/>
      <c r="VIQ58" s="140"/>
      <c r="VIR58" s="425"/>
      <c r="VIS58" s="425"/>
      <c r="VIT58" s="425"/>
      <c r="VIU58" s="140"/>
      <c r="VIV58" s="140"/>
      <c r="VIW58" s="144"/>
      <c r="VIX58" s="141"/>
      <c r="VIY58" s="140"/>
      <c r="VIZ58" s="425"/>
      <c r="VJA58" s="425"/>
      <c r="VJB58" s="425"/>
      <c r="VJC58" s="140"/>
      <c r="VJD58" s="140"/>
      <c r="VJE58" s="144"/>
      <c r="VJF58" s="141"/>
      <c r="VJG58" s="140"/>
      <c r="VJH58" s="425"/>
      <c r="VJI58" s="425"/>
      <c r="VJJ58" s="425"/>
      <c r="VJK58" s="140"/>
      <c r="VJL58" s="140"/>
      <c r="VJM58" s="144"/>
      <c r="VJN58" s="141"/>
      <c r="VJO58" s="140"/>
      <c r="VJP58" s="425"/>
      <c r="VJQ58" s="425"/>
      <c r="VJR58" s="425"/>
      <c r="VJS58" s="140"/>
      <c r="VJT58" s="140"/>
      <c r="VJU58" s="144"/>
      <c r="VJV58" s="141"/>
      <c r="VJW58" s="140"/>
      <c r="VJX58" s="425"/>
      <c r="VJY58" s="425"/>
      <c r="VJZ58" s="425"/>
      <c r="VKA58" s="140"/>
      <c r="VKB58" s="140"/>
      <c r="VKC58" s="144"/>
      <c r="VKD58" s="141"/>
      <c r="VKE58" s="140"/>
      <c r="VKF58" s="425"/>
      <c r="VKG58" s="425"/>
      <c r="VKH58" s="425"/>
      <c r="VKI58" s="140"/>
      <c r="VKJ58" s="140"/>
      <c r="VKK58" s="144"/>
      <c r="VKL58" s="141"/>
      <c r="VKM58" s="140"/>
      <c r="VKN58" s="425"/>
      <c r="VKO58" s="425"/>
      <c r="VKP58" s="425"/>
      <c r="VKQ58" s="140"/>
      <c r="VKR58" s="140"/>
      <c r="VKS58" s="144"/>
      <c r="VKT58" s="141"/>
      <c r="VKU58" s="140"/>
      <c r="VKV58" s="425"/>
      <c r="VKW58" s="425"/>
      <c r="VKX58" s="425"/>
      <c r="VKY58" s="140"/>
      <c r="VKZ58" s="140"/>
      <c r="VLA58" s="144"/>
      <c r="VLB58" s="141"/>
      <c r="VLC58" s="140"/>
      <c r="VLD58" s="425"/>
      <c r="VLE58" s="425"/>
      <c r="VLF58" s="425"/>
      <c r="VLG58" s="140"/>
      <c r="VLH58" s="140"/>
      <c r="VLI58" s="144"/>
      <c r="VLJ58" s="141"/>
      <c r="VLK58" s="140"/>
      <c r="VLL58" s="425"/>
      <c r="VLM58" s="425"/>
      <c r="VLN58" s="425"/>
      <c r="VLO58" s="140"/>
      <c r="VLP58" s="140"/>
      <c r="VLQ58" s="144"/>
      <c r="VLR58" s="141"/>
      <c r="VLS58" s="140"/>
      <c r="VLT58" s="425"/>
      <c r="VLU58" s="425"/>
      <c r="VLV58" s="425"/>
      <c r="VLW58" s="140"/>
      <c r="VLX58" s="140"/>
      <c r="VLY58" s="144"/>
      <c r="VLZ58" s="141"/>
      <c r="VMA58" s="140"/>
      <c r="VMB58" s="425"/>
      <c r="VMC58" s="425"/>
      <c r="VMD58" s="425"/>
      <c r="VME58" s="140"/>
      <c r="VMF58" s="140"/>
      <c r="VMG58" s="144"/>
      <c r="VMH58" s="141"/>
      <c r="VMI58" s="140"/>
      <c r="VMJ58" s="425"/>
      <c r="VMK58" s="425"/>
      <c r="VML58" s="425"/>
      <c r="VMM58" s="140"/>
      <c r="VMN58" s="140"/>
      <c r="VMO58" s="144"/>
      <c r="VMP58" s="141"/>
      <c r="VMQ58" s="140"/>
      <c r="VMR58" s="425"/>
      <c r="VMS58" s="425"/>
      <c r="VMT58" s="425"/>
      <c r="VMU58" s="140"/>
      <c r="VMV58" s="140"/>
      <c r="VMW58" s="144"/>
      <c r="VMX58" s="141"/>
      <c r="VMY58" s="140"/>
      <c r="VMZ58" s="425"/>
      <c r="VNA58" s="425"/>
      <c r="VNB58" s="425"/>
      <c r="VNC58" s="140"/>
      <c r="VND58" s="140"/>
      <c r="VNE58" s="144"/>
      <c r="VNF58" s="141"/>
      <c r="VNG58" s="140"/>
      <c r="VNH58" s="425"/>
      <c r="VNI58" s="425"/>
      <c r="VNJ58" s="425"/>
      <c r="VNK58" s="140"/>
      <c r="VNL58" s="140"/>
      <c r="VNM58" s="144"/>
      <c r="VNN58" s="141"/>
      <c r="VNO58" s="140"/>
      <c r="VNP58" s="425"/>
      <c r="VNQ58" s="425"/>
      <c r="VNR58" s="425"/>
      <c r="VNS58" s="140"/>
      <c r="VNT58" s="140"/>
      <c r="VNU58" s="144"/>
      <c r="VNV58" s="141"/>
      <c r="VNW58" s="140"/>
      <c r="VNX58" s="425"/>
      <c r="VNY58" s="425"/>
      <c r="VNZ58" s="425"/>
      <c r="VOA58" s="140"/>
      <c r="VOB58" s="140"/>
      <c r="VOC58" s="144"/>
      <c r="VOD58" s="141"/>
      <c r="VOE58" s="140"/>
      <c r="VOF58" s="425"/>
      <c r="VOG58" s="425"/>
      <c r="VOH58" s="425"/>
      <c r="VOI58" s="140"/>
      <c r="VOJ58" s="140"/>
      <c r="VOK58" s="144"/>
      <c r="VOL58" s="141"/>
      <c r="VOM58" s="140"/>
      <c r="VON58" s="425"/>
      <c r="VOO58" s="425"/>
      <c r="VOP58" s="425"/>
      <c r="VOQ58" s="140"/>
      <c r="VOR58" s="140"/>
      <c r="VOS58" s="144"/>
      <c r="VOT58" s="141"/>
      <c r="VOU58" s="140"/>
      <c r="VOV58" s="425"/>
      <c r="VOW58" s="425"/>
      <c r="VOX58" s="425"/>
      <c r="VOY58" s="140"/>
      <c r="VOZ58" s="140"/>
      <c r="VPA58" s="144"/>
      <c r="VPB58" s="141"/>
      <c r="VPC58" s="140"/>
      <c r="VPD58" s="425"/>
      <c r="VPE58" s="425"/>
      <c r="VPF58" s="425"/>
      <c r="VPG58" s="140"/>
      <c r="VPH58" s="140"/>
      <c r="VPI58" s="144"/>
      <c r="VPJ58" s="141"/>
      <c r="VPK58" s="140"/>
      <c r="VPL58" s="425"/>
      <c r="VPM58" s="425"/>
      <c r="VPN58" s="425"/>
      <c r="VPO58" s="140"/>
      <c r="VPP58" s="140"/>
      <c r="VPQ58" s="144"/>
      <c r="VPR58" s="141"/>
      <c r="VPS58" s="140"/>
      <c r="VPT58" s="425"/>
      <c r="VPU58" s="425"/>
      <c r="VPV58" s="425"/>
      <c r="VPW58" s="140"/>
      <c r="VPX58" s="140"/>
      <c r="VPY58" s="144"/>
      <c r="VPZ58" s="141"/>
      <c r="VQA58" s="140"/>
      <c r="VQB58" s="425"/>
      <c r="VQC58" s="425"/>
      <c r="VQD58" s="425"/>
      <c r="VQE58" s="140"/>
      <c r="VQF58" s="140"/>
      <c r="VQG58" s="144"/>
      <c r="VQH58" s="141"/>
      <c r="VQI58" s="140"/>
      <c r="VQJ58" s="425"/>
      <c r="VQK58" s="425"/>
      <c r="VQL58" s="425"/>
      <c r="VQM58" s="140"/>
      <c r="VQN58" s="140"/>
      <c r="VQO58" s="144"/>
      <c r="VQP58" s="141"/>
      <c r="VQQ58" s="140"/>
      <c r="VQR58" s="425"/>
      <c r="VQS58" s="425"/>
      <c r="VQT58" s="425"/>
      <c r="VQU58" s="140"/>
      <c r="VQV58" s="140"/>
      <c r="VQW58" s="144"/>
      <c r="VQX58" s="141"/>
      <c r="VQY58" s="140"/>
      <c r="VQZ58" s="425"/>
      <c r="VRA58" s="425"/>
      <c r="VRB58" s="425"/>
      <c r="VRC58" s="140"/>
      <c r="VRD58" s="140"/>
      <c r="VRE58" s="144"/>
      <c r="VRF58" s="141"/>
      <c r="VRG58" s="140"/>
      <c r="VRH58" s="425"/>
      <c r="VRI58" s="425"/>
      <c r="VRJ58" s="425"/>
      <c r="VRK58" s="140"/>
      <c r="VRL58" s="140"/>
      <c r="VRM58" s="144"/>
      <c r="VRN58" s="141"/>
      <c r="VRO58" s="140"/>
      <c r="VRP58" s="425"/>
      <c r="VRQ58" s="425"/>
      <c r="VRR58" s="425"/>
      <c r="VRS58" s="140"/>
      <c r="VRT58" s="140"/>
      <c r="VRU58" s="144"/>
      <c r="VRV58" s="141"/>
      <c r="VRW58" s="140"/>
      <c r="VRX58" s="425"/>
      <c r="VRY58" s="425"/>
      <c r="VRZ58" s="425"/>
      <c r="VSA58" s="140"/>
      <c r="VSB58" s="140"/>
      <c r="VSC58" s="144"/>
      <c r="VSD58" s="141"/>
      <c r="VSE58" s="140"/>
      <c r="VSF58" s="425"/>
      <c r="VSG58" s="425"/>
      <c r="VSH58" s="425"/>
      <c r="VSI58" s="140"/>
      <c r="VSJ58" s="140"/>
      <c r="VSK58" s="144"/>
      <c r="VSL58" s="141"/>
      <c r="VSM58" s="140"/>
      <c r="VSN58" s="425"/>
      <c r="VSO58" s="425"/>
      <c r="VSP58" s="425"/>
      <c r="VSQ58" s="140"/>
      <c r="VSR58" s="140"/>
      <c r="VSS58" s="144"/>
      <c r="VST58" s="141"/>
      <c r="VSU58" s="140"/>
      <c r="VSV58" s="425"/>
      <c r="VSW58" s="425"/>
      <c r="VSX58" s="425"/>
      <c r="VSY58" s="140"/>
      <c r="VSZ58" s="140"/>
      <c r="VTA58" s="144"/>
      <c r="VTB58" s="141"/>
      <c r="VTC58" s="140"/>
      <c r="VTD58" s="425"/>
      <c r="VTE58" s="425"/>
      <c r="VTF58" s="425"/>
      <c r="VTG58" s="140"/>
      <c r="VTH58" s="140"/>
      <c r="VTI58" s="144"/>
      <c r="VTJ58" s="141"/>
      <c r="VTK58" s="140"/>
      <c r="VTL58" s="425"/>
      <c r="VTM58" s="425"/>
      <c r="VTN58" s="425"/>
      <c r="VTO58" s="140"/>
      <c r="VTP58" s="140"/>
      <c r="VTQ58" s="144"/>
      <c r="VTR58" s="141"/>
      <c r="VTS58" s="140"/>
      <c r="VTT58" s="425"/>
      <c r="VTU58" s="425"/>
      <c r="VTV58" s="425"/>
      <c r="VTW58" s="140"/>
      <c r="VTX58" s="140"/>
      <c r="VTY58" s="144"/>
      <c r="VTZ58" s="141"/>
      <c r="VUA58" s="140"/>
      <c r="VUB58" s="425"/>
      <c r="VUC58" s="425"/>
      <c r="VUD58" s="425"/>
      <c r="VUE58" s="140"/>
      <c r="VUF58" s="140"/>
      <c r="VUG58" s="144"/>
      <c r="VUH58" s="141"/>
      <c r="VUI58" s="140"/>
      <c r="VUJ58" s="425"/>
      <c r="VUK58" s="425"/>
      <c r="VUL58" s="425"/>
      <c r="VUM58" s="140"/>
      <c r="VUN58" s="140"/>
      <c r="VUO58" s="144"/>
      <c r="VUP58" s="141"/>
      <c r="VUQ58" s="140"/>
      <c r="VUR58" s="425"/>
      <c r="VUS58" s="425"/>
      <c r="VUT58" s="425"/>
      <c r="VUU58" s="140"/>
      <c r="VUV58" s="140"/>
      <c r="VUW58" s="144"/>
      <c r="VUX58" s="141"/>
      <c r="VUY58" s="140"/>
      <c r="VUZ58" s="425"/>
      <c r="VVA58" s="425"/>
      <c r="VVB58" s="425"/>
      <c r="VVC58" s="140"/>
      <c r="VVD58" s="140"/>
      <c r="VVE58" s="144"/>
      <c r="VVF58" s="141"/>
      <c r="VVG58" s="140"/>
      <c r="VVH58" s="425"/>
      <c r="VVI58" s="425"/>
      <c r="VVJ58" s="425"/>
      <c r="VVK58" s="140"/>
      <c r="VVL58" s="140"/>
      <c r="VVM58" s="144"/>
      <c r="VVN58" s="141"/>
      <c r="VVO58" s="140"/>
      <c r="VVP58" s="425"/>
      <c r="VVQ58" s="425"/>
      <c r="VVR58" s="425"/>
      <c r="VVS58" s="140"/>
      <c r="VVT58" s="140"/>
      <c r="VVU58" s="144"/>
      <c r="VVV58" s="141"/>
      <c r="VVW58" s="140"/>
      <c r="VVX58" s="425"/>
      <c r="VVY58" s="425"/>
      <c r="VVZ58" s="425"/>
      <c r="VWA58" s="140"/>
      <c r="VWB58" s="140"/>
      <c r="VWC58" s="144"/>
      <c r="VWD58" s="141"/>
      <c r="VWE58" s="140"/>
      <c r="VWF58" s="425"/>
      <c r="VWG58" s="425"/>
      <c r="VWH58" s="425"/>
      <c r="VWI58" s="140"/>
      <c r="VWJ58" s="140"/>
      <c r="VWK58" s="144"/>
      <c r="VWL58" s="141"/>
      <c r="VWM58" s="140"/>
      <c r="VWN58" s="425"/>
      <c r="VWO58" s="425"/>
      <c r="VWP58" s="425"/>
      <c r="VWQ58" s="140"/>
      <c r="VWR58" s="140"/>
      <c r="VWS58" s="144"/>
      <c r="VWT58" s="141"/>
      <c r="VWU58" s="140"/>
      <c r="VWV58" s="425"/>
      <c r="VWW58" s="425"/>
      <c r="VWX58" s="425"/>
      <c r="VWY58" s="140"/>
      <c r="VWZ58" s="140"/>
      <c r="VXA58" s="144"/>
      <c r="VXB58" s="141"/>
      <c r="VXC58" s="140"/>
      <c r="VXD58" s="425"/>
      <c r="VXE58" s="425"/>
      <c r="VXF58" s="425"/>
      <c r="VXG58" s="140"/>
      <c r="VXH58" s="140"/>
      <c r="VXI58" s="144"/>
      <c r="VXJ58" s="141"/>
      <c r="VXK58" s="140"/>
      <c r="VXL58" s="425"/>
      <c r="VXM58" s="425"/>
      <c r="VXN58" s="425"/>
      <c r="VXO58" s="140"/>
      <c r="VXP58" s="140"/>
      <c r="VXQ58" s="144"/>
      <c r="VXR58" s="141"/>
      <c r="VXS58" s="140"/>
      <c r="VXT58" s="425"/>
      <c r="VXU58" s="425"/>
      <c r="VXV58" s="425"/>
      <c r="VXW58" s="140"/>
      <c r="VXX58" s="140"/>
      <c r="VXY58" s="144"/>
      <c r="VXZ58" s="141"/>
      <c r="VYA58" s="140"/>
      <c r="VYB58" s="425"/>
      <c r="VYC58" s="425"/>
      <c r="VYD58" s="425"/>
      <c r="VYE58" s="140"/>
      <c r="VYF58" s="140"/>
      <c r="VYG58" s="144"/>
      <c r="VYH58" s="141"/>
      <c r="VYI58" s="140"/>
      <c r="VYJ58" s="425"/>
      <c r="VYK58" s="425"/>
      <c r="VYL58" s="425"/>
      <c r="VYM58" s="140"/>
      <c r="VYN58" s="140"/>
      <c r="VYO58" s="144"/>
      <c r="VYP58" s="141"/>
      <c r="VYQ58" s="140"/>
      <c r="VYR58" s="425"/>
      <c r="VYS58" s="425"/>
      <c r="VYT58" s="425"/>
      <c r="VYU58" s="140"/>
      <c r="VYV58" s="140"/>
      <c r="VYW58" s="144"/>
      <c r="VYX58" s="141"/>
      <c r="VYY58" s="140"/>
      <c r="VYZ58" s="425"/>
      <c r="VZA58" s="425"/>
      <c r="VZB58" s="425"/>
      <c r="VZC58" s="140"/>
      <c r="VZD58" s="140"/>
      <c r="VZE58" s="144"/>
      <c r="VZF58" s="141"/>
      <c r="VZG58" s="140"/>
      <c r="VZH58" s="425"/>
      <c r="VZI58" s="425"/>
      <c r="VZJ58" s="425"/>
      <c r="VZK58" s="140"/>
      <c r="VZL58" s="140"/>
      <c r="VZM58" s="144"/>
      <c r="VZN58" s="141"/>
      <c r="VZO58" s="140"/>
      <c r="VZP58" s="425"/>
      <c r="VZQ58" s="425"/>
      <c r="VZR58" s="425"/>
      <c r="VZS58" s="140"/>
      <c r="VZT58" s="140"/>
      <c r="VZU58" s="144"/>
      <c r="VZV58" s="141"/>
      <c r="VZW58" s="140"/>
      <c r="VZX58" s="425"/>
      <c r="VZY58" s="425"/>
      <c r="VZZ58" s="425"/>
      <c r="WAA58" s="140"/>
      <c r="WAB58" s="140"/>
      <c r="WAC58" s="144"/>
      <c r="WAD58" s="141"/>
      <c r="WAE58" s="140"/>
      <c r="WAF58" s="425"/>
      <c r="WAG58" s="425"/>
      <c r="WAH58" s="425"/>
      <c r="WAI58" s="140"/>
      <c r="WAJ58" s="140"/>
      <c r="WAK58" s="144"/>
      <c r="WAL58" s="141"/>
      <c r="WAM58" s="140"/>
      <c r="WAN58" s="425"/>
      <c r="WAO58" s="425"/>
      <c r="WAP58" s="425"/>
      <c r="WAQ58" s="140"/>
      <c r="WAR58" s="140"/>
      <c r="WAS58" s="144"/>
      <c r="WAT58" s="141"/>
      <c r="WAU58" s="140"/>
      <c r="WAV58" s="425"/>
      <c r="WAW58" s="425"/>
      <c r="WAX58" s="425"/>
      <c r="WAY58" s="140"/>
      <c r="WAZ58" s="140"/>
      <c r="WBA58" s="144"/>
      <c r="WBB58" s="141"/>
      <c r="WBC58" s="140"/>
      <c r="WBD58" s="425"/>
      <c r="WBE58" s="425"/>
      <c r="WBF58" s="425"/>
      <c r="WBG58" s="140"/>
      <c r="WBH58" s="140"/>
      <c r="WBI58" s="144"/>
      <c r="WBJ58" s="141"/>
      <c r="WBK58" s="140"/>
      <c r="WBL58" s="425"/>
      <c r="WBM58" s="425"/>
      <c r="WBN58" s="425"/>
      <c r="WBO58" s="140"/>
      <c r="WBP58" s="140"/>
      <c r="WBQ58" s="144"/>
      <c r="WBR58" s="141"/>
      <c r="WBS58" s="140"/>
      <c r="WBT58" s="425"/>
      <c r="WBU58" s="425"/>
      <c r="WBV58" s="425"/>
      <c r="WBW58" s="140"/>
      <c r="WBX58" s="140"/>
      <c r="WBY58" s="144"/>
      <c r="WBZ58" s="141"/>
      <c r="WCA58" s="140"/>
      <c r="WCB58" s="425"/>
      <c r="WCC58" s="425"/>
      <c r="WCD58" s="425"/>
      <c r="WCE58" s="140"/>
      <c r="WCF58" s="140"/>
      <c r="WCG58" s="144"/>
      <c r="WCH58" s="141"/>
      <c r="WCI58" s="140"/>
      <c r="WCJ58" s="425"/>
      <c r="WCK58" s="425"/>
      <c r="WCL58" s="425"/>
      <c r="WCM58" s="140"/>
      <c r="WCN58" s="140"/>
      <c r="WCO58" s="144"/>
      <c r="WCP58" s="141"/>
      <c r="WCQ58" s="140"/>
      <c r="WCR58" s="425"/>
      <c r="WCS58" s="425"/>
      <c r="WCT58" s="425"/>
      <c r="WCU58" s="140"/>
      <c r="WCV58" s="140"/>
      <c r="WCW58" s="144"/>
      <c r="WCX58" s="141"/>
      <c r="WCY58" s="140"/>
      <c r="WCZ58" s="425"/>
      <c r="WDA58" s="425"/>
      <c r="WDB58" s="425"/>
      <c r="WDC58" s="140"/>
      <c r="WDD58" s="140"/>
      <c r="WDE58" s="144"/>
      <c r="WDF58" s="141"/>
      <c r="WDG58" s="140"/>
      <c r="WDH58" s="425"/>
      <c r="WDI58" s="425"/>
      <c r="WDJ58" s="425"/>
      <c r="WDK58" s="140"/>
      <c r="WDL58" s="140"/>
      <c r="WDM58" s="144"/>
      <c r="WDN58" s="141"/>
      <c r="WDO58" s="140"/>
      <c r="WDP58" s="425"/>
      <c r="WDQ58" s="425"/>
      <c r="WDR58" s="425"/>
      <c r="WDS58" s="140"/>
      <c r="WDT58" s="140"/>
      <c r="WDU58" s="144"/>
      <c r="WDV58" s="141"/>
      <c r="WDW58" s="140"/>
      <c r="WDX58" s="425"/>
      <c r="WDY58" s="425"/>
      <c r="WDZ58" s="425"/>
      <c r="WEA58" s="140"/>
      <c r="WEB58" s="140"/>
      <c r="WEC58" s="144"/>
      <c r="WED58" s="141"/>
      <c r="WEE58" s="140"/>
      <c r="WEF58" s="425"/>
      <c r="WEG58" s="425"/>
      <c r="WEH58" s="425"/>
      <c r="WEI58" s="140"/>
      <c r="WEJ58" s="140"/>
      <c r="WEK58" s="144"/>
      <c r="WEL58" s="141"/>
      <c r="WEM58" s="140"/>
      <c r="WEN58" s="425"/>
      <c r="WEO58" s="425"/>
      <c r="WEP58" s="425"/>
      <c r="WEQ58" s="140"/>
      <c r="WER58" s="140"/>
      <c r="WES58" s="144"/>
      <c r="WET58" s="141"/>
      <c r="WEU58" s="140"/>
      <c r="WEV58" s="425"/>
      <c r="WEW58" s="425"/>
      <c r="WEX58" s="425"/>
      <c r="WEY58" s="140"/>
      <c r="WEZ58" s="140"/>
      <c r="WFA58" s="144"/>
      <c r="WFB58" s="141"/>
      <c r="WFC58" s="140"/>
      <c r="WFD58" s="425"/>
      <c r="WFE58" s="425"/>
      <c r="WFF58" s="425"/>
      <c r="WFG58" s="140"/>
      <c r="WFH58" s="140"/>
      <c r="WFI58" s="144"/>
      <c r="WFJ58" s="141"/>
      <c r="WFK58" s="140"/>
      <c r="WFL58" s="425"/>
      <c r="WFM58" s="425"/>
      <c r="WFN58" s="425"/>
      <c r="WFO58" s="140"/>
      <c r="WFP58" s="140"/>
      <c r="WFQ58" s="144"/>
      <c r="WFR58" s="141"/>
      <c r="WFS58" s="140"/>
      <c r="WFT58" s="425"/>
      <c r="WFU58" s="425"/>
      <c r="WFV58" s="425"/>
      <c r="WFW58" s="140"/>
      <c r="WFX58" s="140"/>
      <c r="WFY58" s="144"/>
      <c r="WFZ58" s="141"/>
      <c r="WGA58" s="140"/>
      <c r="WGB58" s="425"/>
      <c r="WGC58" s="425"/>
      <c r="WGD58" s="425"/>
      <c r="WGE58" s="140"/>
      <c r="WGF58" s="140"/>
      <c r="WGG58" s="144"/>
      <c r="WGH58" s="141"/>
      <c r="WGI58" s="140"/>
      <c r="WGJ58" s="425"/>
      <c r="WGK58" s="425"/>
      <c r="WGL58" s="425"/>
      <c r="WGM58" s="140"/>
      <c r="WGN58" s="140"/>
      <c r="WGO58" s="144"/>
      <c r="WGP58" s="141"/>
      <c r="WGQ58" s="140"/>
      <c r="WGR58" s="425"/>
      <c r="WGS58" s="425"/>
      <c r="WGT58" s="425"/>
      <c r="WGU58" s="140"/>
      <c r="WGV58" s="140"/>
      <c r="WGW58" s="144"/>
      <c r="WGX58" s="141"/>
      <c r="WGY58" s="140"/>
      <c r="WGZ58" s="425"/>
      <c r="WHA58" s="425"/>
      <c r="WHB58" s="425"/>
      <c r="WHC58" s="140"/>
      <c r="WHD58" s="140"/>
      <c r="WHE58" s="144"/>
      <c r="WHF58" s="141"/>
      <c r="WHG58" s="140"/>
      <c r="WHH58" s="425"/>
      <c r="WHI58" s="425"/>
      <c r="WHJ58" s="425"/>
      <c r="WHK58" s="140"/>
      <c r="WHL58" s="140"/>
      <c r="WHM58" s="144"/>
      <c r="WHN58" s="141"/>
      <c r="WHO58" s="140"/>
      <c r="WHP58" s="425"/>
      <c r="WHQ58" s="425"/>
      <c r="WHR58" s="425"/>
      <c r="WHS58" s="140"/>
      <c r="WHT58" s="140"/>
      <c r="WHU58" s="144"/>
      <c r="WHV58" s="141"/>
      <c r="WHW58" s="140"/>
      <c r="WHX58" s="425"/>
      <c r="WHY58" s="425"/>
      <c r="WHZ58" s="425"/>
      <c r="WIA58" s="140"/>
      <c r="WIB58" s="140"/>
      <c r="WIC58" s="144"/>
      <c r="WID58" s="141"/>
      <c r="WIE58" s="140"/>
      <c r="WIF58" s="425"/>
      <c r="WIG58" s="425"/>
      <c r="WIH58" s="425"/>
      <c r="WII58" s="140"/>
      <c r="WIJ58" s="140"/>
      <c r="WIK58" s="144"/>
      <c r="WIL58" s="141"/>
      <c r="WIM58" s="140"/>
      <c r="WIN58" s="425"/>
      <c r="WIO58" s="425"/>
      <c r="WIP58" s="425"/>
      <c r="WIQ58" s="140"/>
      <c r="WIR58" s="140"/>
      <c r="WIS58" s="144"/>
      <c r="WIT58" s="141"/>
      <c r="WIU58" s="140"/>
      <c r="WIV58" s="425"/>
      <c r="WIW58" s="425"/>
      <c r="WIX58" s="425"/>
      <c r="WIY58" s="140"/>
      <c r="WIZ58" s="140"/>
      <c r="WJA58" s="144"/>
      <c r="WJB58" s="141"/>
      <c r="WJC58" s="140"/>
      <c r="WJD58" s="425"/>
      <c r="WJE58" s="425"/>
      <c r="WJF58" s="425"/>
      <c r="WJG58" s="140"/>
      <c r="WJH58" s="140"/>
      <c r="WJI58" s="144"/>
      <c r="WJJ58" s="141"/>
      <c r="WJK58" s="140"/>
      <c r="WJL58" s="425"/>
      <c r="WJM58" s="425"/>
      <c r="WJN58" s="425"/>
      <c r="WJO58" s="140"/>
      <c r="WJP58" s="140"/>
      <c r="WJQ58" s="144"/>
      <c r="WJR58" s="141"/>
      <c r="WJS58" s="140"/>
      <c r="WJT58" s="425"/>
      <c r="WJU58" s="425"/>
      <c r="WJV58" s="425"/>
      <c r="WJW58" s="140"/>
      <c r="WJX58" s="140"/>
      <c r="WJY58" s="144"/>
      <c r="WJZ58" s="141"/>
      <c r="WKA58" s="140"/>
      <c r="WKB58" s="425"/>
      <c r="WKC58" s="425"/>
      <c r="WKD58" s="425"/>
      <c r="WKE58" s="140"/>
      <c r="WKF58" s="140"/>
      <c r="WKG58" s="144"/>
      <c r="WKH58" s="141"/>
      <c r="WKI58" s="140"/>
      <c r="WKJ58" s="425"/>
      <c r="WKK58" s="425"/>
      <c r="WKL58" s="425"/>
      <c r="WKM58" s="140"/>
      <c r="WKN58" s="140"/>
      <c r="WKO58" s="144"/>
      <c r="WKP58" s="141"/>
      <c r="WKQ58" s="140"/>
      <c r="WKR58" s="425"/>
      <c r="WKS58" s="425"/>
      <c r="WKT58" s="425"/>
      <c r="WKU58" s="140"/>
      <c r="WKV58" s="140"/>
      <c r="WKW58" s="144"/>
      <c r="WKX58" s="141"/>
      <c r="WKY58" s="140"/>
      <c r="WKZ58" s="425"/>
      <c r="WLA58" s="425"/>
      <c r="WLB58" s="425"/>
      <c r="WLC58" s="140"/>
      <c r="WLD58" s="140"/>
      <c r="WLE58" s="144"/>
      <c r="WLF58" s="141"/>
      <c r="WLG58" s="140"/>
      <c r="WLH58" s="425"/>
      <c r="WLI58" s="425"/>
      <c r="WLJ58" s="425"/>
      <c r="WLK58" s="140"/>
      <c r="WLL58" s="140"/>
      <c r="WLM58" s="144"/>
      <c r="WLN58" s="141"/>
      <c r="WLO58" s="140"/>
      <c r="WLP58" s="425"/>
      <c r="WLQ58" s="425"/>
      <c r="WLR58" s="425"/>
      <c r="WLS58" s="140"/>
      <c r="WLT58" s="140"/>
      <c r="WLU58" s="144"/>
      <c r="WLV58" s="141"/>
      <c r="WLW58" s="140"/>
      <c r="WLX58" s="425"/>
      <c r="WLY58" s="425"/>
      <c r="WLZ58" s="425"/>
      <c r="WMA58" s="140"/>
      <c r="WMB58" s="140"/>
      <c r="WMC58" s="144"/>
      <c r="WMD58" s="141"/>
      <c r="WME58" s="140"/>
      <c r="WMF58" s="425"/>
      <c r="WMG58" s="425"/>
      <c r="WMH58" s="425"/>
      <c r="WMI58" s="140"/>
      <c r="WMJ58" s="140"/>
      <c r="WMK58" s="144"/>
      <c r="WML58" s="141"/>
      <c r="WMM58" s="140"/>
      <c r="WMN58" s="425"/>
      <c r="WMO58" s="425"/>
      <c r="WMP58" s="425"/>
      <c r="WMQ58" s="140"/>
      <c r="WMR58" s="140"/>
      <c r="WMS58" s="144"/>
      <c r="WMT58" s="141"/>
      <c r="WMU58" s="140"/>
      <c r="WMV58" s="425"/>
      <c r="WMW58" s="425"/>
      <c r="WMX58" s="425"/>
      <c r="WMY58" s="140"/>
      <c r="WMZ58" s="140"/>
      <c r="WNA58" s="144"/>
      <c r="WNB58" s="141"/>
      <c r="WNC58" s="140"/>
      <c r="WND58" s="425"/>
      <c r="WNE58" s="425"/>
      <c r="WNF58" s="425"/>
      <c r="WNG58" s="140"/>
      <c r="WNH58" s="140"/>
      <c r="WNI58" s="144"/>
      <c r="WNJ58" s="141"/>
      <c r="WNK58" s="140"/>
      <c r="WNL58" s="425"/>
      <c r="WNM58" s="425"/>
      <c r="WNN58" s="425"/>
      <c r="WNO58" s="140"/>
      <c r="WNP58" s="140"/>
      <c r="WNQ58" s="144"/>
      <c r="WNR58" s="141"/>
      <c r="WNS58" s="140"/>
      <c r="WNT58" s="425"/>
      <c r="WNU58" s="425"/>
      <c r="WNV58" s="425"/>
      <c r="WNW58" s="140"/>
      <c r="WNX58" s="140"/>
      <c r="WNY58" s="144"/>
      <c r="WNZ58" s="141"/>
      <c r="WOA58" s="140"/>
      <c r="WOB58" s="425"/>
      <c r="WOC58" s="425"/>
      <c r="WOD58" s="425"/>
      <c r="WOE58" s="140"/>
      <c r="WOF58" s="140"/>
      <c r="WOG58" s="144"/>
      <c r="WOH58" s="141"/>
      <c r="WOI58" s="140"/>
      <c r="WOJ58" s="425"/>
      <c r="WOK58" s="425"/>
      <c r="WOL58" s="425"/>
      <c r="WOM58" s="140"/>
      <c r="WON58" s="140"/>
      <c r="WOO58" s="144"/>
      <c r="WOP58" s="141"/>
      <c r="WOQ58" s="140"/>
      <c r="WOR58" s="425"/>
      <c r="WOS58" s="425"/>
      <c r="WOT58" s="425"/>
      <c r="WOU58" s="140"/>
      <c r="WOV58" s="140"/>
      <c r="WOW58" s="144"/>
      <c r="WOX58" s="141"/>
      <c r="WOY58" s="140"/>
      <c r="WOZ58" s="425"/>
      <c r="WPA58" s="425"/>
      <c r="WPB58" s="425"/>
      <c r="WPC58" s="140"/>
      <c r="WPD58" s="140"/>
      <c r="WPE58" s="144"/>
      <c r="WPF58" s="141"/>
      <c r="WPG58" s="140"/>
      <c r="WPH58" s="425"/>
      <c r="WPI58" s="425"/>
      <c r="WPJ58" s="425"/>
      <c r="WPK58" s="140"/>
      <c r="WPL58" s="140"/>
      <c r="WPM58" s="144"/>
      <c r="WPN58" s="141"/>
      <c r="WPO58" s="140"/>
      <c r="WPP58" s="425"/>
      <c r="WPQ58" s="425"/>
      <c r="WPR58" s="425"/>
      <c r="WPS58" s="140"/>
      <c r="WPT58" s="140"/>
      <c r="WPU58" s="144"/>
      <c r="WPV58" s="141"/>
      <c r="WPW58" s="140"/>
      <c r="WPX58" s="425"/>
      <c r="WPY58" s="425"/>
      <c r="WPZ58" s="425"/>
      <c r="WQA58" s="140"/>
      <c r="WQB58" s="140"/>
      <c r="WQC58" s="144"/>
      <c r="WQD58" s="141"/>
      <c r="WQE58" s="140"/>
      <c r="WQF58" s="425"/>
      <c r="WQG58" s="425"/>
      <c r="WQH58" s="425"/>
      <c r="WQI58" s="140"/>
      <c r="WQJ58" s="140"/>
      <c r="WQK58" s="144"/>
      <c r="WQL58" s="141"/>
      <c r="WQM58" s="140"/>
      <c r="WQN58" s="425"/>
      <c r="WQO58" s="425"/>
      <c r="WQP58" s="425"/>
      <c r="WQQ58" s="140"/>
      <c r="WQR58" s="140"/>
      <c r="WQS58" s="144"/>
      <c r="WQT58" s="141"/>
      <c r="WQU58" s="140"/>
      <c r="WQV58" s="425"/>
      <c r="WQW58" s="425"/>
      <c r="WQX58" s="425"/>
      <c r="WQY58" s="140"/>
      <c r="WQZ58" s="140"/>
      <c r="WRA58" s="144"/>
      <c r="WRB58" s="141"/>
      <c r="WRC58" s="140"/>
      <c r="WRD58" s="425"/>
      <c r="WRE58" s="425"/>
      <c r="WRF58" s="425"/>
      <c r="WRG58" s="140"/>
      <c r="WRH58" s="140"/>
      <c r="WRI58" s="144"/>
      <c r="WRJ58" s="141"/>
      <c r="WRK58" s="140"/>
      <c r="WRL58" s="425"/>
      <c r="WRM58" s="425"/>
      <c r="WRN58" s="425"/>
      <c r="WRO58" s="140"/>
      <c r="WRP58" s="140"/>
      <c r="WRQ58" s="144"/>
      <c r="WRR58" s="141"/>
      <c r="WRS58" s="140"/>
      <c r="WRT58" s="425"/>
      <c r="WRU58" s="425"/>
      <c r="WRV58" s="425"/>
      <c r="WRW58" s="140"/>
      <c r="WRX58" s="140"/>
      <c r="WRY58" s="144"/>
      <c r="WRZ58" s="141"/>
      <c r="WSA58" s="140"/>
      <c r="WSB58" s="425"/>
      <c r="WSC58" s="425"/>
      <c r="WSD58" s="425"/>
      <c r="WSE58" s="140"/>
      <c r="WSF58" s="140"/>
      <c r="WSG58" s="144"/>
      <c r="WSH58" s="141"/>
      <c r="WSI58" s="140"/>
      <c r="WSJ58" s="425"/>
      <c r="WSK58" s="425"/>
      <c r="WSL58" s="425"/>
      <c r="WSM58" s="140"/>
      <c r="WSN58" s="140"/>
      <c r="WSO58" s="144"/>
      <c r="WSP58" s="141"/>
      <c r="WSQ58" s="140"/>
      <c r="WSR58" s="425"/>
      <c r="WSS58" s="425"/>
      <c r="WST58" s="425"/>
      <c r="WSU58" s="140"/>
      <c r="WSV58" s="140"/>
      <c r="WSW58" s="144"/>
      <c r="WSX58" s="141"/>
      <c r="WSY58" s="140"/>
      <c r="WSZ58" s="425"/>
      <c r="WTA58" s="425"/>
      <c r="WTB58" s="425"/>
      <c r="WTC58" s="140"/>
      <c r="WTD58" s="140"/>
      <c r="WTE58" s="144"/>
      <c r="WTF58" s="141"/>
      <c r="WTG58" s="140"/>
      <c r="WTH58" s="425"/>
      <c r="WTI58" s="425"/>
      <c r="WTJ58" s="425"/>
      <c r="WTK58" s="140"/>
      <c r="WTL58" s="140"/>
      <c r="WTM58" s="144"/>
      <c r="WTN58" s="141"/>
      <c r="WTO58" s="140"/>
      <c r="WTP58" s="425"/>
      <c r="WTQ58" s="425"/>
      <c r="WTR58" s="425"/>
      <c r="WTS58" s="140"/>
      <c r="WTT58" s="140"/>
      <c r="WTU58" s="144"/>
      <c r="WTV58" s="141"/>
      <c r="WTW58" s="140"/>
      <c r="WTX58" s="425"/>
      <c r="WTY58" s="425"/>
      <c r="WTZ58" s="425"/>
      <c r="WUA58" s="140"/>
      <c r="WUB58" s="140"/>
      <c r="WUC58" s="144"/>
      <c r="WUD58" s="141"/>
      <c r="WUE58" s="140"/>
      <c r="WUF58" s="425"/>
      <c r="WUG58" s="425"/>
      <c r="WUH58" s="425"/>
      <c r="WUI58" s="140"/>
      <c r="WUJ58" s="140"/>
      <c r="WUK58" s="144"/>
      <c r="WUL58" s="141"/>
      <c r="WUM58" s="140"/>
      <c r="WUN58" s="425"/>
      <c r="WUO58" s="425"/>
      <c r="WUP58" s="425"/>
      <c r="WUQ58" s="140"/>
      <c r="WUR58" s="140"/>
      <c r="WUS58" s="144"/>
      <c r="WUT58" s="141"/>
      <c r="WUU58" s="140"/>
      <c r="WUV58" s="425"/>
      <c r="WUW58" s="425"/>
      <c r="WUX58" s="425"/>
      <c r="WUY58" s="140"/>
      <c r="WUZ58" s="140"/>
      <c r="WVA58" s="144"/>
      <c r="WVB58" s="141"/>
      <c r="WVC58" s="140"/>
      <c r="WVD58" s="425"/>
      <c r="WVE58" s="425"/>
      <c r="WVF58" s="425"/>
      <c r="WVG58" s="140"/>
      <c r="WVH58" s="140"/>
      <c r="WVI58" s="144"/>
      <c r="WVJ58" s="141"/>
      <c r="WVK58" s="140"/>
      <c r="WVL58" s="425"/>
      <c r="WVM58" s="425"/>
      <c r="WVN58" s="425"/>
      <c r="WVO58" s="140"/>
      <c r="WVP58" s="140"/>
      <c r="WVQ58" s="144"/>
      <c r="WVR58" s="141"/>
      <c r="WVS58" s="140"/>
      <c r="WVT58" s="425"/>
      <c r="WVU58" s="425"/>
      <c r="WVV58" s="425"/>
      <c r="WVW58" s="140"/>
      <c r="WVX58" s="140"/>
      <c r="WVY58" s="144"/>
      <c r="WVZ58" s="141"/>
      <c r="WWA58" s="140"/>
      <c r="WWB58" s="425"/>
      <c r="WWC58" s="425"/>
      <c r="WWD58" s="425"/>
      <c r="WWE58" s="140"/>
      <c r="WWF58" s="140"/>
      <c r="WWG58" s="144"/>
      <c r="WWH58" s="141"/>
      <c r="WWI58" s="140"/>
      <c r="WWJ58" s="425"/>
      <c r="WWK58" s="425"/>
      <c r="WWL58" s="425"/>
      <c r="WWM58" s="140"/>
      <c r="WWN58" s="140"/>
      <c r="WWO58" s="144"/>
      <c r="WWP58" s="141"/>
      <c r="WWQ58" s="140"/>
      <c r="WWR58" s="425"/>
      <c r="WWS58" s="425"/>
      <c r="WWT58" s="425"/>
      <c r="WWU58" s="140"/>
      <c r="WWV58" s="140"/>
      <c r="WWW58" s="144"/>
      <c r="WWX58" s="141"/>
      <c r="WWY58" s="140"/>
      <c r="WWZ58" s="425"/>
      <c r="WXA58" s="425"/>
      <c r="WXB58" s="425"/>
      <c r="WXC58" s="140"/>
      <c r="WXD58" s="140"/>
      <c r="WXE58" s="144"/>
      <c r="WXF58" s="141"/>
      <c r="WXG58" s="140"/>
      <c r="WXH58" s="425"/>
      <c r="WXI58" s="425"/>
      <c r="WXJ58" s="425"/>
      <c r="WXK58" s="140"/>
      <c r="WXL58" s="140"/>
      <c r="WXM58" s="144"/>
      <c r="WXN58" s="141"/>
      <c r="WXO58" s="140"/>
      <c r="WXP58" s="425"/>
      <c r="WXQ58" s="425"/>
      <c r="WXR58" s="425"/>
      <c r="WXS58" s="140"/>
      <c r="WXT58" s="140"/>
      <c r="WXU58" s="144"/>
      <c r="WXV58" s="141"/>
      <c r="WXW58" s="140"/>
      <c r="WXX58" s="425"/>
      <c r="WXY58" s="425"/>
      <c r="WXZ58" s="425"/>
      <c r="WYA58" s="140"/>
      <c r="WYB58" s="140"/>
      <c r="WYC58" s="144"/>
      <c r="WYD58" s="141"/>
      <c r="WYE58" s="140"/>
      <c r="WYF58" s="425"/>
      <c r="WYG58" s="425"/>
      <c r="WYH58" s="425"/>
      <c r="WYI58" s="140"/>
      <c r="WYJ58" s="140"/>
      <c r="WYK58" s="144"/>
      <c r="WYL58" s="141"/>
    </row>
    <row r="59" spans="1:16210" ht="14.25" x14ac:dyDescent="0.2">
      <c r="A59" s="156" t="s">
        <v>520</v>
      </c>
      <c r="B59" s="426" t="s">
        <v>491</v>
      </c>
      <c r="C59" s="426"/>
      <c r="D59" s="426"/>
      <c r="E59" s="156" t="s">
        <v>519</v>
      </c>
      <c r="F59" s="156" t="s">
        <v>521</v>
      </c>
      <c r="G59" s="178">
        <v>43683</v>
      </c>
      <c r="H59" s="158">
        <v>110</v>
      </c>
    </row>
    <row r="60" spans="1:16210" ht="14.25" x14ac:dyDescent="0.2">
      <c r="A60" s="156" t="s">
        <v>492</v>
      </c>
      <c r="B60" s="426" t="s">
        <v>501</v>
      </c>
      <c r="C60" s="426"/>
      <c r="D60" s="426"/>
      <c r="E60" s="156" t="s">
        <v>502</v>
      </c>
      <c r="F60" s="156" t="s">
        <v>492</v>
      </c>
      <c r="G60" s="178">
        <v>43719</v>
      </c>
      <c r="H60" s="158">
        <v>135</v>
      </c>
    </row>
    <row r="61" spans="1:16210" ht="16.5" customHeight="1" x14ac:dyDescent="0.2">
      <c r="A61" s="156" t="s">
        <v>492</v>
      </c>
      <c r="B61" s="426" t="s">
        <v>522</v>
      </c>
      <c r="C61" s="426"/>
      <c r="D61" s="426"/>
      <c r="E61" s="156" t="s">
        <v>524</v>
      </c>
      <c r="F61" s="156" t="s">
        <v>523</v>
      </c>
      <c r="G61" s="178">
        <v>43719</v>
      </c>
      <c r="H61" s="158">
        <v>160</v>
      </c>
    </row>
    <row r="62" spans="1:16210" ht="16.5" customHeight="1" x14ac:dyDescent="0.2">
      <c r="A62" s="179" t="s">
        <v>394</v>
      </c>
      <c r="B62" s="426"/>
      <c r="C62" s="426"/>
      <c r="D62" s="426"/>
      <c r="E62" s="426"/>
      <c r="F62" s="426"/>
      <c r="G62" s="426"/>
      <c r="H62" s="426"/>
    </row>
    <row r="63" spans="1:16210" ht="16.5" customHeight="1" x14ac:dyDescent="0.2">
      <c r="A63" s="3"/>
      <c r="B63" s="3"/>
      <c r="C63" s="3"/>
      <c r="D63" s="5"/>
      <c r="E63" s="3"/>
      <c r="F63" s="8"/>
      <c r="G63" s="8"/>
      <c r="H63" s="8"/>
    </row>
    <row r="64" spans="1:16210" ht="30" x14ac:dyDescent="0.25">
      <c r="A64" s="176" t="s">
        <v>5</v>
      </c>
      <c r="B64" s="445" t="s">
        <v>395</v>
      </c>
      <c r="C64" s="446"/>
      <c r="D64" s="446"/>
      <c r="E64" s="446"/>
      <c r="F64" s="447"/>
      <c r="G64" s="177" t="s">
        <v>65</v>
      </c>
      <c r="H64" s="177" t="s">
        <v>387</v>
      </c>
      <c r="J64" s="116" t="s">
        <v>484</v>
      </c>
    </row>
    <row r="65" spans="1:10" ht="30" x14ac:dyDescent="0.25">
      <c r="A65" s="169" t="str">
        <f>'Planilha Orçamentária'!A80</f>
        <v>10.4</v>
      </c>
      <c r="B65" s="355" t="str">
        <f>'Planilha Orçamentária'!C80</f>
        <v>Instalação de lâmpada LED - 18W - Comprimento = 1,20 metros, inclusive remoção de lâmpadas e soquetes existentes, fornecimento e instalação de soquetes novos se necessário.</v>
      </c>
      <c r="C65" s="356"/>
      <c r="D65" s="356"/>
      <c r="E65" s="356"/>
      <c r="F65" s="356"/>
      <c r="G65" s="356"/>
      <c r="H65" s="357"/>
      <c r="J65" s="116" t="s">
        <v>484</v>
      </c>
    </row>
    <row r="66" spans="1:10" ht="16.5" customHeight="1" x14ac:dyDescent="0.2">
      <c r="A66" s="169" t="str">
        <f>Composição!A116</f>
        <v>COMPOSIÇÃO</v>
      </c>
      <c r="B66" s="442" t="str">
        <f>Composição!C116</f>
        <v>Lâmpada LED - 18W - Comprimento = 1,20 m</v>
      </c>
      <c r="C66" s="443"/>
      <c r="D66" s="443"/>
      <c r="E66" s="443"/>
      <c r="F66" s="444"/>
      <c r="G66" s="174" t="s">
        <v>396</v>
      </c>
      <c r="H66" s="175">
        <f>AVERAGE(H68:H70)</f>
        <v>22.3</v>
      </c>
    </row>
    <row r="67" spans="1:10" ht="16.5" customHeight="1" x14ac:dyDescent="0.2">
      <c r="A67" s="173" t="s">
        <v>388</v>
      </c>
      <c r="B67" s="429" t="s">
        <v>389</v>
      </c>
      <c r="C67" s="429"/>
      <c r="D67" s="429"/>
      <c r="E67" s="173" t="s">
        <v>390</v>
      </c>
      <c r="F67" s="173" t="s">
        <v>391</v>
      </c>
      <c r="G67" s="173" t="s">
        <v>392</v>
      </c>
      <c r="H67" s="173" t="s">
        <v>393</v>
      </c>
    </row>
    <row r="68" spans="1:10" ht="16.5" customHeight="1" x14ac:dyDescent="0.2">
      <c r="A68" s="156" t="s">
        <v>510</v>
      </c>
      <c r="B68" s="426" t="s">
        <v>511</v>
      </c>
      <c r="C68" s="426"/>
      <c r="D68" s="426"/>
      <c r="E68" s="156" t="s">
        <v>512</v>
      </c>
      <c r="F68" s="156" t="s">
        <v>492</v>
      </c>
      <c r="G68" s="178">
        <v>43719</v>
      </c>
      <c r="H68" s="158">
        <v>20</v>
      </c>
    </row>
    <row r="69" spans="1:10" ht="16.5" customHeight="1" x14ac:dyDescent="0.2">
      <c r="A69" s="156" t="s">
        <v>515</v>
      </c>
      <c r="B69" s="426" t="s">
        <v>513</v>
      </c>
      <c r="C69" s="426"/>
      <c r="D69" s="426"/>
      <c r="E69" s="156" t="s">
        <v>514</v>
      </c>
      <c r="F69" s="156" t="s">
        <v>492</v>
      </c>
      <c r="G69" s="178">
        <v>43719</v>
      </c>
      <c r="H69" s="158">
        <v>25</v>
      </c>
    </row>
    <row r="70" spans="1:10" ht="16.5" customHeight="1" x14ac:dyDescent="0.2">
      <c r="A70" s="156" t="s">
        <v>518</v>
      </c>
      <c r="B70" s="426" t="s">
        <v>516</v>
      </c>
      <c r="C70" s="426"/>
      <c r="D70" s="426"/>
      <c r="E70" s="156" t="s">
        <v>517</v>
      </c>
      <c r="F70" s="156" t="s">
        <v>492</v>
      </c>
      <c r="G70" s="178">
        <v>43719</v>
      </c>
      <c r="H70" s="158">
        <v>21.9</v>
      </c>
    </row>
    <row r="71" spans="1:10" ht="16.5" customHeight="1" x14ac:dyDescent="0.2">
      <c r="A71" s="179" t="s">
        <v>394</v>
      </c>
      <c r="B71" s="426"/>
      <c r="C71" s="426"/>
      <c r="D71" s="426"/>
      <c r="E71" s="426"/>
      <c r="F71" s="426"/>
      <c r="G71" s="426"/>
      <c r="H71" s="426"/>
    </row>
    <row r="72" spans="1:10" ht="16.5" customHeight="1" x14ac:dyDescent="0.2">
      <c r="A72" s="138"/>
      <c r="B72" s="456"/>
      <c r="C72" s="456"/>
      <c r="D72" s="456"/>
      <c r="E72" s="456"/>
      <c r="F72" s="456"/>
      <c r="G72" s="138"/>
      <c r="H72" s="139"/>
    </row>
    <row r="73" spans="1:10" ht="30" x14ac:dyDescent="0.25">
      <c r="A73" s="176" t="s">
        <v>5</v>
      </c>
      <c r="B73" s="445" t="s">
        <v>395</v>
      </c>
      <c r="C73" s="446"/>
      <c r="D73" s="446"/>
      <c r="E73" s="446"/>
      <c r="F73" s="447"/>
      <c r="G73" s="177" t="s">
        <v>65</v>
      </c>
      <c r="H73" s="177" t="s">
        <v>387</v>
      </c>
      <c r="J73" s="116" t="s">
        <v>484</v>
      </c>
    </row>
    <row r="74" spans="1:10" ht="30" x14ac:dyDescent="0.25">
      <c r="A74" s="169" t="str">
        <f>'Planilha Orçamentária'!A81</f>
        <v>10.5</v>
      </c>
      <c r="B74" s="355" t="str">
        <f>'Planilha Orçamentária'!C81</f>
        <v>Instalação de lâmpada LED - 9W - Base E27, inclusive remoção de lâmpadas e soquetes existentes, fornecimento e instalação de soquetes novos</v>
      </c>
      <c r="C74" s="356"/>
      <c r="D74" s="356"/>
      <c r="E74" s="356"/>
      <c r="F74" s="356"/>
      <c r="G74" s="356"/>
      <c r="H74" s="357"/>
      <c r="J74" s="116" t="s">
        <v>484</v>
      </c>
    </row>
    <row r="75" spans="1:10" ht="16.5" customHeight="1" x14ac:dyDescent="0.2">
      <c r="A75" s="169" t="str">
        <f>Composição!A127</f>
        <v>COMPOSIÇÃO</v>
      </c>
      <c r="B75" s="442" t="str">
        <f>Composição!C127</f>
        <v>Lâmpada LED - 9W - E27</v>
      </c>
      <c r="C75" s="443"/>
      <c r="D75" s="443"/>
      <c r="E75" s="443"/>
      <c r="F75" s="444"/>
      <c r="G75" s="174" t="s">
        <v>396</v>
      </c>
      <c r="H75" s="175">
        <f>AVERAGE(H77:H79)</f>
        <v>8.8833333333333329</v>
      </c>
    </row>
    <row r="76" spans="1:10" ht="16.5" customHeight="1" x14ac:dyDescent="0.2">
      <c r="A76" s="173" t="s">
        <v>388</v>
      </c>
      <c r="B76" s="429" t="s">
        <v>389</v>
      </c>
      <c r="C76" s="429"/>
      <c r="D76" s="429"/>
      <c r="E76" s="173" t="s">
        <v>390</v>
      </c>
      <c r="F76" s="173" t="s">
        <v>391</v>
      </c>
      <c r="G76" s="173" t="s">
        <v>392</v>
      </c>
      <c r="H76" s="173" t="s">
        <v>393</v>
      </c>
    </row>
    <row r="77" spans="1:10" ht="16.5" customHeight="1" x14ac:dyDescent="0.2">
      <c r="A77" s="156" t="s">
        <v>510</v>
      </c>
      <c r="B77" s="426" t="s">
        <v>511</v>
      </c>
      <c r="C77" s="426"/>
      <c r="D77" s="426"/>
      <c r="E77" s="156" t="s">
        <v>512</v>
      </c>
      <c r="F77" s="156" t="s">
        <v>492</v>
      </c>
      <c r="G77" s="178">
        <v>43719</v>
      </c>
      <c r="H77" s="158">
        <v>8</v>
      </c>
    </row>
    <row r="78" spans="1:10" ht="16.5" customHeight="1" x14ac:dyDescent="0.2">
      <c r="A78" s="156" t="s">
        <v>515</v>
      </c>
      <c r="B78" s="426" t="s">
        <v>513</v>
      </c>
      <c r="C78" s="426"/>
      <c r="D78" s="426"/>
      <c r="E78" s="156" t="s">
        <v>514</v>
      </c>
      <c r="F78" s="156" t="s">
        <v>492</v>
      </c>
      <c r="G78" s="178">
        <v>43719</v>
      </c>
      <c r="H78" s="158">
        <v>9.75</v>
      </c>
    </row>
    <row r="79" spans="1:10" ht="16.5" customHeight="1" x14ac:dyDescent="0.2">
      <c r="A79" s="156" t="s">
        <v>518</v>
      </c>
      <c r="B79" s="426" t="s">
        <v>516</v>
      </c>
      <c r="C79" s="426"/>
      <c r="D79" s="426"/>
      <c r="E79" s="156" t="s">
        <v>517</v>
      </c>
      <c r="F79" s="156" t="s">
        <v>492</v>
      </c>
      <c r="G79" s="178">
        <v>43719</v>
      </c>
      <c r="H79" s="158">
        <v>8.9</v>
      </c>
    </row>
    <row r="80" spans="1:10" ht="16.5" customHeight="1" x14ac:dyDescent="0.2">
      <c r="A80" s="179" t="s">
        <v>394</v>
      </c>
      <c r="B80" s="426"/>
      <c r="C80" s="426"/>
      <c r="D80" s="426"/>
      <c r="E80" s="426"/>
      <c r="F80" s="426"/>
      <c r="G80" s="426"/>
      <c r="H80" s="426"/>
    </row>
    <row r="81" spans="1:8" ht="16.5" customHeight="1" x14ac:dyDescent="0.2">
      <c r="A81" s="3"/>
      <c r="B81" s="3"/>
      <c r="C81" s="3"/>
      <c r="D81" s="5"/>
      <c r="E81" s="3"/>
      <c r="F81" s="8"/>
      <c r="G81" s="8"/>
      <c r="H81" s="8"/>
    </row>
    <row r="82" spans="1:8" ht="16.5" customHeight="1" x14ac:dyDescent="0.2">
      <c r="A82" s="3"/>
      <c r="B82" s="3"/>
      <c r="C82" s="3"/>
      <c r="D82" s="5"/>
      <c r="E82" s="3"/>
      <c r="F82" s="8"/>
      <c r="G82" s="8"/>
      <c r="H82" s="8"/>
    </row>
    <row r="83" spans="1:8" ht="16.5" customHeight="1" x14ac:dyDescent="0.2">
      <c r="A83" s="3"/>
      <c r="B83" s="3"/>
      <c r="C83" s="3"/>
      <c r="D83" s="5"/>
      <c r="E83" s="3"/>
      <c r="F83" s="8"/>
      <c r="G83" s="8"/>
      <c r="H83" s="8"/>
    </row>
    <row r="84" spans="1:8" ht="16.5" customHeight="1" x14ac:dyDescent="0.2">
      <c r="A84" s="3"/>
      <c r="B84" s="3"/>
      <c r="C84" s="3"/>
      <c r="D84" s="5"/>
      <c r="E84" s="3"/>
      <c r="F84" s="8"/>
      <c r="G84" s="8"/>
      <c r="H84" s="8"/>
    </row>
    <row r="85" spans="1:8" ht="16.5" customHeight="1" x14ac:dyDescent="0.2">
      <c r="A85" s="3"/>
      <c r="B85" s="3"/>
      <c r="C85" s="3"/>
      <c r="D85" s="5"/>
      <c r="E85" s="3"/>
      <c r="F85" s="8"/>
      <c r="G85" s="8"/>
      <c r="H85" s="8"/>
    </row>
    <row r="86" spans="1:8" ht="16.5" customHeight="1" x14ac:dyDescent="0.2">
      <c r="A86" s="3"/>
      <c r="B86" s="3"/>
      <c r="C86" s="3"/>
      <c r="D86" s="5"/>
      <c r="E86" s="3"/>
      <c r="F86" s="8"/>
      <c r="G86" s="8"/>
      <c r="H86" s="8"/>
    </row>
    <row r="87" spans="1:8" ht="16.5" customHeight="1" x14ac:dyDescent="0.2">
      <c r="A87" s="3"/>
      <c r="B87" s="3"/>
      <c r="C87" s="3"/>
      <c r="D87" s="5"/>
      <c r="E87" s="3"/>
      <c r="F87" s="8"/>
      <c r="G87" s="8"/>
      <c r="H87" s="8"/>
    </row>
    <row r="88" spans="1:8" ht="16.5" customHeight="1" x14ac:dyDescent="0.2">
      <c r="A88" s="3"/>
      <c r="B88" s="3"/>
      <c r="C88" s="3"/>
      <c r="D88" s="5"/>
      <c r="E88" s="3"/>
      <c r="F88" s="8"/>
      <c r="G88" s="8"/>
      <c r="H88" s="8"/>
    </row>
    <row r="89" spans="1:8" ht="16.5" customHeight="1" x14ac:dyDescent="0.2">
      <c r="A89" s="3"/>
      <c r="B89" s="3"/>
      <c r="C89" s="3"/>
      <c r="D89" s="5"/>
      <c r="E89" s="3"/>
      <c r="F89" s="8"/>
      <c r="G89" s="8"/>
      <c r="H89" s="8"/>
    </row>
    <row r="90" spans="1:8" ht="16.5" customHeight="1" x14ac:dyDescent="0.2">
      <c r="A90" s="3"/>
      <c r="B90" s="3"/>
      <c r="C90" s="3"/>
      <c r="D90" s="5"/>
      <c r="E90" s="3"/>
      <c r="F90" s="8"/>
      <c r="G90" s="8"/>
      <c r="H90" s="8"/>
    </row>
    <row r="91" spans="1:8" ht="16.5" customHeight="1" x14ac:dyDescent="0.2">
      <c r="A91" s="3"/>
      <c r="B91" s="3"/>
      <c r="C91" s="3"/>
      <c r="D91" s="5"/>
      <c r="E91" s="3"/>
      <c r="F91" s="8"/>
      <c r="G91" s="8"/>
      <c r="H91" s="8"/>
    </row>
    <row r="92" spans="1:8" ht="16.5" customHeight="1" x14ac:dyDescent="0.2">
      <c r="A92" s="3"/>
      <c r="B92" s="3"/>
      <c r="C92" s="3"/>
      <c r="D92" s="5"/>
      <c r="E92" s="3"/>
      <c r="F92" s="8"/>
      <c r="G92" s="8"/>
      <c r="H92" s="8"/>
    </row>
    <row r="93" spans="1:8" ht="16.5" customHeight="1" x14ac:dyDescent="0.2">
      <c r="A93" s="3"/>
      <c r="B93" s="3"/>
      <c r="C93" s="3"/>
      <c r="D93" s="5"/>
      <c r="E93" s="3"/>
      <c r="F93" s="8"/>
      <c r="G93" s="8"/>
      <c r="H93" s="8"/>
    </row>
    <row r="94" spans="1:8" ht="16.5" customHeight="1" x14ac:dyDescent="0.2">
      <c r="A94" s="3"/>
      <c r="B94" s="3"/>
      <c r="C94" s="3"/>
      <c r="D94" s="5"/>
      <c r="E94" s="3"/>
      <c r="F94" s="8"/>
      <c r="G94" s="8"/>
      <c r="H94" s="8"/>
    </row>
    <row r="95" spans="1:8" ht="16.5" customHeight="1" x14ac:dyDescent="0.2">
      <c r="A95" s="3"/>
      <c r="B95" s="3"/>
      <c r="C95" s="3"/>
      <c r="D95" s="5"/>
      <c r="E95" s="3"/>
      <c r="F95" s="8"/>
      <c r="G95" s="8"/>
      <c r="H95" s="8"/>
    </row>
    <row r="96" spans="1:8" ht="16.5" customHeight="1" x14ac:dyDescent="0.2">
      <c r="A96" s="3"/>
      <c r="B96" s="3"/>
      <c r="C96" s="3"/>
      <c r="D96" s="5"/>
      <c r="E96" s="3"/>
      <c r="F96" s="8"/>
      <c r="G96" s="8"/>
      <c r="H96" s="8"/>
    </row>
    <row r="97" spans="1:8" ht="16.5" customHeight="1" x14ac:dyDescent="0.2">
      <c r="A97" s="3"/>
      <c r="B97" s="3"/>
      <c r="C97" s="3"/>
      <c r="D97" s="5"/>
      <c r="E97" s="3"/>
      <c r="F97" s="8"/>
      <c r="G97" s="8"/>
      <c r="H97" s="8"/>
    </row>
    <row r="98" spans="1:8" ht="16.5" customHeight="1" x14ac:dyDescent="0.2">
      <c r="A98" s="3"/>
      <c r="B98" s="3"/>
      <c r="C98" s="3"/>
      <c r="D98" s="5"/>
      <c r="E98" s="3"/>
      <c r="F98" s="8"/>
      <c r="G98" s="8"/>
      <c r="H98" s="8"/>
    </row>
    <row r="99" spans="1:8" ht="16.5" customHeight="1" x14ac:dyDescent="0.2">
      <c r="A99" s="3"/>
      <c r="B99" s="3"/>
      <c r="C99" s="3"/>
      <c r="D99" s="5"/>
      <c r="E99" s="3"/>
      <c r="F99" s="8"/>
      <c r="G99" s="8"/>
      <c r="H99" s="8"/>
    </row>
    <row r="100" spans="1:8" ht="16.5" customHeight="1" x14ac:dyDescent="0.2">
      <c r="A100" s="3"/>
      <c r="B100" s="3"/>
      <c r="C100" s="3"/>
      <c r="D100" s="5"/>
      <c r="E100" s="3"/>
      <c r="F100" s="8"/>
      <c r="G100" s="8"/>
      <c r="H100" s="8"/>
    </row>
    <row r="101" spans="1:8" ht="16.5" customHeight="1" x14ac:dyDescent="0.2">
      <c r="A101" s="3"/>
      <c r="B101" s="3"/>
      <c r="C101" s="3"/>
      <c r="D101" s="5"/>
      <c r="E101" s="3"/>
      <c r="F101" s="8"/>
      <c r="G101" s="8"/>
      <c r="H101" s="8"/>
    </row>
    <row r="102" spans="1:8" ht="16.5" customHeight="1" x14ac:dyDescent="0.2">
      <c r="A102" s="3"/>
      <c r="B102" s="3"/>
      <c r="C102" s="3"/>
      <c r="D102" s="5"/>
      <c r="E102" s="3"/>
      <c r="F102" s="8"/>
      <c r="G102" s="8"/>
      <c r="H102" s="8"/>
    </row>
    <row r="103" spans="1:8" ht="16.5" customHeight="1" x14ac:dyDescent="0.2">
      <c r="A103" s="3"/>
      <c r="B103" s="3"/>
      <c r="C103" s="3"/>
      <c r="D103" s="5"/>
      <c r="E103" s="3"/>
      <c r="F103" s="8"/>
      <c r="G103" s="8"/>
      <c r="H103" s="8"/>
    </row>
    <row r="104" spans="1:8" ht="16.5" customHeight="1" x14ac:dyDescent="0.2">
      <c r="A104" s="3"/>
      <c r="B104" s="3"/>
      <c r="C104" s="3"/>
      <c r="D104" s="5"/>
      <c r="E104" s="3"/>
      <c r="F104" s="8"/>
      <c r="G104" s="8"/>
      <c r="H104" s="8"/>
    </row>
    <row r="105" spans="1:8" ht="16.5" customHeight="1" x14ac:dyDescent="0.2">
      <c r="A105" s="3"/>
      <c r="B105" s="3"/>
      <c r="C105" s="3"/>
      <c r="D105" s="5"/>
      <c r="E105" s="3"/>
      <c r="F105" s="8"/>
      <c r="G105" s="8"/>
      <c r="H105" s="8"/>
    </row>
    <row r="106" spans="1:8" ht="16.5" customHeight="1" x14ac:dyDescent="0.2">
      <c r="A106" s="3"/>
      <c r="B106" s="3"/>
      <c r="C106" s="3"/>
      <c r="D106" s="5"/>
      <c r="E106" s="3"/>
      <c r="F106" s="8"/>
      <c r="G106" s="8"/>
      <c r="H106" s="8"/>
    </row>
    <row r="107" spans="1:8" ht="16.5" customHeight="1" x14ac:dyDescent="0.2">
      <c r="A107" s="3"/>
      <c r="B107" s="3"/>
      <c r="C107" s="3"/>
      <c r="D107" s="5"/>
      <c r="E107" s="3"/>
      <c r="F107" s="8"/>
      <c r="G107" s="8"/>
      <c r="H107" s="8"/>
    </row>
    <row r="108" spans="1:8" ht="16.5" customHeight="1" x14ac:dyDescent="0.2">
      <c r="A108" s="3"/>
      <c r="B108" s="3"/>
      <c r="C108" s="3"/>
      <c r="D108" s="5"/>
      <c r="E108" s="3"/>
      <c r="F108" s="8"/>
      <c r="G108" s="8"/>
      <c r="H108" s="8"/>
    </row>
    <row r="109" spans="1:8" ht="16.5" customHeight="1" x14ac:dyDescent="0.2">
      <c r="A109" s="3"/>
      <c r="B109" s="3"/>
      <c r="C109" s="3"/>
      <c r="D109" s="5"/>
      <c r="E109" s="3"/>
      <c r="F109" s="8"/>
      <c r="G109" s="8"/>
      <c r="H109" s="8"/>
    </row>
    <row r="110" spans="1:8" ht="16.5" customHeight="1" x14ac:dyDescent="0.2">
      <c r="A110" s="3"/>
      <c r="B110" s="3"/>
      <c r="C110" s="3"/>
      <c r="D110" s="5"/>
      <c r="E110" s="3"/>
      <c r="F110" s="8"/>
      <c r="G110" s="8"/>
      <c r="H110" s="8"/>
    </row>
    <row r="111" spans="1:8" ht="16.5" customHeight="1" x14ac:dyDescent="0.2">
      <c r="A111" s="3"/>
      <c r="B111" s="3"/>
      <c r="C111" s="3"/>
      <c r="D111" s="5"/>
      <c r="E111" s="3"/>
      <c r="F111" s="8"/>
      <c r="G111" s="8"/>
      <c r="H111" s="8"/>
    </row>
    <row r="112" spans="1:8" ht="16.5" customHeight="1" x14ac:dyDescent="0.2">
      <c r="A112" s="3"/>
      <c r="B112" s="3"/>
      <c r="C112" s="3"/>
      <c r="D112" s="5"/>
      <c r="E112" s="3"/>
      <c r="F112" s="8"/>
      <c r="G112" s="8"/>
      <c r="H112" s="8"/>
    </row>
    <row r="113" spans="1:8" ht="16.5" customHeight="1" x14ac:dyDescent="0.2">
      <c r="A113" s="3"/>
      <c r="B113" s="3"/>
      <c r="C113" s="3"/>
      <c r="D113" s="5"/>
      <c r="E113" s="3"/>
      <c r="F113" s="8"/>
      <c r="G113" s="8"/>
      <c r="H113" s="8"/>
    </row>
    <row r="114" spans="1:8" ht="16.5" customHeight="1" x14ac:dyDescent="0.2">
      <c r="A114" s="3"/>
      <c r="B114" s="3"/>
      <c r="C114" s="3"/>
      <c r="D114" s="5"/>
      <c r="E114" s="3"/>
      <c r="F114" s="8"/>
      <c r="G114" s="8"/>
      <c r="H114" s="8"/>
    </row>
    <row r="115" spans="1:8" ht="16.5" customHeight="1" x14ac:dyDescent="0.2">
      <c r="A115" s="3"/>
      <c r="B115" s="3"/>
      <c r="C115" s="3"/>
      <c r="D115" s="5"/>
      <c r="E115" s="3"/>
      <c r="F115" s="8"/>
      <c r="G115" s="8"/>
      <c r="H115" s="8"/>
    </row>
    <row r="116" spans="1:8" ht="16.5" customHeight="1" x14ac:dyDescent="0.2">
      <c r="A116" s="3"/>
      <c r="B116" s="3"/>
      <c r="C116" s="3"/>
      <c r="D116" s="5"/>
      <c r="E116" s="3"/>
      <c r="F116" s="8"/>
      <c r="G116" s="8"/>
      <c r="H116" s="8"/>
    </row>
    <row r="117" spans="1:8" ht="16.5" customHeight="1" x14ac:dyDescent="0.2">
      <c r="A117" s="3"/>
      <c r="B117" s="3"/>
      <c r="C117" s="3"/>
      <c r="D117" s="5"/>
      <c r="E117" s="3"/>
      <c r="F117" s="8"/>
      <c r="G117" s="8"/>
      <c r="H117" s="8"/>
    </row>
    <row r="118" spans="1:8" ht="16.5" customHeight="1" x14ac:dyDescent="0.2">
      <c r="A118" s="3"/>
      <c r="B118" s="3"/>
      <c r="C118" s="3"/>
      <c r="D118" s="5"/>
      <c r="E118" s="3"/>
      <c r="F118" s="8"/>
      <c r="G118" s="8"/>
      <c r="H118" s="8"/>
    </row>
    <row r="119" spans="1:8" ht="16.5" customHeight="1" x14ac:dyDescent="0.2">
      <c r="A119" s="3"/>
      <c r="B119" s="3"/>
      <c r="C119" s="3"/>
      <c r="D119" s="5"/>
      <c r="E119" s="3"/>
      <c r="F119" s="8"/>
      <c r="G119" s="8"/>
      <c r="H119" s="8"/>
    </row>
    <row r="120" spans="1:8" ht="16.5" customHeight="1" x14ac:dyDescent="0.2">
      <c r="A120" s="3"/>
      <c r="B120" s="3"/>
      <c r="C120" s="3"/>
      <c r="D120" s="5"/>
      <c r="E120" s="3"/>
      <c r="F120" s="8"/>
      <c r="G120" s="8"/>
      <c r="H120" s="8"/>
    </row>
    <row r="121" spans="1:8" ht="16.5" customHeight="1" x14ac:dyDescent="0.2">
      <c r="A121" s="3"/>
      <c r="B121" s="3"/>
      <c r="C121" s="3"/>
      <c r="D121" s="5"/>
      <c r="E121" s="3"/>
      <c r="F121" s="8"/>
      <c r="G121" s="8"/>
      <c r="H121" s="8"/>
    </row>
    <row r="122" spans="1:8" ht="16.5" customHeight="1" x14ac:dyDescent="0.2">
      <c r="A122" s="3"/>
      <c r="B122" s="3"/>
      <c r="C122" s="3"/>
      <c r="D122" s="5"/>
      <c r="E122" s="3"/>
      <c r="F122" s="8"/>
      <c r="G122" s="8"/>
      <c r="H122" s="8"/>
    </row>
    <row r="123" spans="1:8" ht="16.5" customHeight="1" x14ac:dyDescent="0.2">
      <c r="A123" s="3"/>
      <c r="B123" s="3"/>
      <c r="C123" s="3"/>
      <c r="D123" s="5"/>
      <c r="E123" s="3"/>
      <c r="F123" s="8"/>
      <c r="G123" s="8"/>
      <c r="H123" s="8"/>
    </row>
    <row r="124" spans="1:8" ht="16.5" customHeight="1" x14ac:dyDescent="0.2">
      <c r="A124" s="3"/>
      <c r="B124" s="3"/>
      <c r="C124" s="3"/>
      <c r="D124" s="5"/>
      <c r="E124" s="3"/>
      <c r="F124" s="8"/>
      <c r="G124" s="8"/>
      <c r="H124" s="8"/>
    </row>
    <row r="125" spans="1:8" ht="16.5" customHeight="1" x14ac:dyDescent="0.2">
      <c r="A125" s="3"/>
      <c r="B125" s="3"/>
      <c r="C125" s="3"/>
      <c r="D125" s="5"/>
      <c r="E125" s="3"/>
      <c r="F125" s="8"/>
      <c r="G125" s="8"/>
      <c r="H125" s="8"/>
    </row>
    <row r="126" spans="1:8" ht="16.5" customHeight="1" x14ac:dyDescent="0.2">
      <c r="A126" s="3"/>
      <c r="B126" s="3"/>
      <c r="C126" s="3"/>
      <c r="D126" s="5"/>
      <c r="E126" s="3"/>
      <c r="F126" s="8"/>
      <c r="G126" s="8"/>
      <c r="H126" s="8"/>
    </row>
    <row r="127" spans="1:8" ht="16.5" customHeight="1" x14ac:dyDescent="0.2">
      <c r="A127" s="3"/>
      <c r="B127" s="3"/>
      <c r="C127" s="3"/>
      <c r="D127" s="5"/>
      <c r="E127" s="3"/>
      <c r="F127" s="8"/>
      <c r="G127" s="8"/>
      <c r="H127" s="8"/>
    </row>
    <row r="128" spans="1:8" ht="16.5" customHeight="1" x14ac:dyDescent="0.2">
      <c r="A128" s="3"/>
      <c r="B128" s="3"/>
      <c r="C128" s="3"/>
      <c r="D128" s="5"/>
      <c r="E128" s="3"/>
      <c r="F128" s="8"/>
      <c r="G128" s="8"/>
      <c r="H128" s="8"/>
    </row>
    <row r="129" spans="1:8" ht="16.5" customHeight="1" x14ac:dyDescent="0.2">
      <c r="A129" s="3"/>
      <c r="B129" s="3"/>
      <c r="C129" s="3"/>
      <c r="D129" s="5"/>
      <c r="E129" s="3"/>
      <c r="F129" s="8"/>
      <c r="G129" s="8"/>
      <c r="H129" s="8"/>
    </row>
    <row r="130" spans="1:8" ht="16.5" customHeight="1" x14ac:dyDescent="0.2">
      <c r="A130" s="3"/>
      <c r="B130" s="3"/>
      <c r="C130" s="3"/>
      <c r="D130" s="5"/>
      <c r="E130" s="3"/>
      <c r="F130" s="8"/>
      <c r="G130" s="8"/>
      <c r="H130" s="8"/>
    </row>
    <row r="131" spans="1:8" ht="16.5" customHeight="1" x14ac:dyDescent="0.2">
      <c r="A131" s="3"/>
      <c r="B131" s="3"/>
      <c r="C131" s="3"/>
      <c r="D131" s="5"/>
      <c r="E131" s="3"/>
      <c r="F131" s="8"/>
      <c r="G131" s="8"/>
      <c r="H131" s="8"/>
    </row>
    <row r="132" spans="1:8" ht="16.5" customHeight="1" x14ac:dyDescent="0.2">
      <c r="A132" s="3"/>
      <c r="B132" s="3"/>
      <c r="C132" s="3"/>
      <c r="D132" s="5"/>
      <c r="E132" s="3"/>
      <c r="F132" s="8"/>
      <c r="G132" s="8"/>
      <c r="H132" s="8"/>
    </row>
    <row r="133" spans="1:8" ht="16.5" customHeight="1" x14ac:dyDescent="0.2">
      <c r="A133" s="3"/>
      <c r="B133" s="3"/>
      <c r="C133" s="3"/>
      <c r="D133" s="5"/>
      <c r="E133" s="3"/>
      <c r="F133" s="8"/>
      <c r="G133" s="8"/>
      <c r="H133" s="8"/>
    </row>
    <row r="134" spans="1:8" ht="16.5" customHeight="1" x14ac:dyDescent="0.2">
      <c r="A134" s="3"/>
      <c r="B134" s="3"/>
      <c r="C134" s="3"/>
      <c r="D134" s="5"/>
      <c r="E134" s="3"/>
      <c r="F134" s="8"/>
      <c r="G134" s="8"/>
      <c r="H134" s="8"/>
    </row>
    <row r="135" spans="1:8" ht="16.5" customHeight="1" x14ac:dyDescent="0.2">
      <c r="A135" s="3"/>
      <c r="B135" s="3"/>
      <c r="C135" s="3"/>
      <c r="D135" s="5"/>
      <c r="E135" s="3"/>
      <c r="F135" s="8"/>
      <c r="G135" s="8"/>
      <c r="H135" s="8"/>
    </row>
    <row r="136" spans="1:8" ht="16.5" customHeight="1" x14ac:dyDescent="0.2">
      <c r="A136" s="3"/>
      <c r="B136" s="3"/>
      <c r="C136" s="3"/>
      <c r="D136" s="5"/>
      <c r="E136" s="3"/>
      <c r="F136" s="8"/>
      <c r="G136" s="8"/>
      <c r="H136" s="8"/>
    </row>
    <row r="137" spans="1:8" ht="16.5" customHeight="1" x14ac:dyDescent="0.2">
      <c r="A137" s="3"/>
      <c r="B137" s="3"/>
      <c r="C137" s="3"/>
      <c r="D137" s="5"/>
      <c r="E137" s="3"/>
      <c r="F137" s="8"/>
      <c r="G137" s="8"/>
      <c r="H137" s="8"/>
    </row>
    <row r="138" spans="1:8" ht="16.5" customHeight="1" x14ac:dyDescent="0.2">
      <c r="A138" s="3"/>
      <c r="B138" s="3"/>
      <c r="C138" s="3"/>
      <c r="D138" s="5"/>
      <c r="E138" s="3"/>
      <c r="F138" s="8"/>
      <c r="G138" s="8"/>
      <c r="H138" s="8"/>
    </row>
    <row r="139" spans="1:8" ht="16.5" customHeight="1" x14ac:dyDescent="0.2">
      <c r="A139" s="3"/>
      <c r="B139" s="3"/>
      <c r="C139" s="3"/>
      <c r="D139" s="5"/>
      <c r="E139" s="3"/>
      <c r="F139" s="8"/>
      <c r="G139" s="8"/>
      <c r="H139" s="8"/>
    </row>
    <row r="140" spans="1:8" ht="16.5" customHeight="1" x14ac:dyDescent="0.2">
      <c r="A140" s="3"/>
      <c r="B140" s="3"/>
      <c r="C140" s="3"/>
      <c r="D140" s="5"/>
      <c r="E140" s="3"/>
      <c r="F140" s="8"/>
      <c r="G140" s="8"/>
      <c r="H140" s="8"/>
    </row>
    <row r="141" spans="1:8" ht="16.5" customHeight="1" x14ac:dyDescent="0.2">
      <c r="A141" s="3"/>
      <c r="B141" s="3"/>
      <c r="C141" s="3"/>
      <c r="D141" s="5"/>
      <c r="E141" s="3"/>
      <c r="F141" s="8"/>
      <c r="G141" s="8"/>
      <c r="H141" s="8"/>
    </row>
    <row r="142" spans="1:8" ht="16.5" customHeight="1" x14ac:dyDescent="0.2">
      <c r="A142" s="3"/>
      <c r="B142" s="3"/>
      <c r="C142" s="3"/>
      <c r="D142" s="5"/>
      <c r="E142" s="3"/>
      <c r="F142" s="8"/>
      <c r="G142" s="8"/>
      <c r="H142" s="8"/>
    </row>
    <row r="143" spans="1:8" ht="16.5" customHeight="1" x14ac:dyDescent="0.2">
      <c r="A143" s="3"/>
      <c r="B143" s="3"/>
      <c r="C143" s="3"/>
      <c r="D143" s="5"/>
      <c r="E143" s="3"/>
      <c r="F143" s="8"/>
      <c r="G143" s="8"/>
      <c r="H143" s="8"/>
    </row>
    <row r="144" spans="1:8" ht="16.5" customHeight="1" x14ac:dyDescent="0.2">
      <c r="A144" s="3"/>
      <c r="B144" s="3"/>
      <c r="C144" s="3"/>
      <c r="D144" s="5"/>
      <c r="E144" s="3"/>
      <c r="F144" s="8"/>
      <c r="G144" s="8"/>
      <c r="H144" s="8"/>
    </row>
    <row r="145" spans="1:8" ht="16.5" customHeight="1" x14ac:dyDescent="0.2">
      <c r="A145" s="3"/>
      <c r="B145" s="3"/>
      <c r="C145" s="3"/>
      <c r="D145" s="5"/>
      <c r="E145" s="3"/>
      <c r="F145" s="8"/>
      <c r="G145" s="8"/>
      <c r="H145" s="8"/>
    </row>
    <row r="146" spans="1:8" ht="16.5" customHeight="1" x14ac:dyDescent="0.2">
      <c r="A146" s="3"/>
      <c r="B146" s="3"/>
      <c r="C146" s="3"/>
      <c r="D146" s="5"/>
      <c r="E146" s="3"/>
      <c r="F146" s="8"/>
      <c r="G146" s="8"/>
      <c r="H146" s="8"/>
    </row>
    <row r="147" spans="1:8" ht="16.5" customHeight="1" x14ac:dyDescent="0.2">
      <c r="A147" s="3"/>
      <c r="B147" s="3"/>
      <c r="C147" s="3"/>
      <c r="D147" s="5"/>
      <c r="E147" s="3"/>
      <c r="F147" s="8"/>
      <c r="G147" s="8"/>
      <c r="H147" s="8"/>
    </row>
    <row r="148" spans="1:8" ht="16.5" customHeight="1" x14ac:dyDescent="0.2">
      <c r="A148" s="3"/>
      <c r="B148" s="3"/>
      <c r="C148" s="3"/>
      <c r="D148" s="5"/>
      <c r="E148" s="3"/>
      <c r="F148" s="8"/>
      <c r="G148" s="8"/>
      <c r="H148" s="8"/>
    </row>
    <row r="149" spans="1:8" ht="16.5" customHeight="1" x14ac:dyDescent="0.2">
      <c r="A149" s="3"/>
      <c r="B149" s="3"/>
      <c r="C149" s="3"/>
      <c r="D149" s="5"/>
      <c r="E149" s="3"/>
      <c r="F149" s="8"/>
      <c r="G149" s="8"/>
      <c r="H149" s="8"/>
    </row>
    <row r="150" spans="1:8" ht="16.5" customHeight="1" x14ac:dyDescent="0.2">
      <c r="A150" s="3"/>
      <c r="B150" s="3"/>
      <c r="C150" s="3"/>
      <c r="D150" s="5"/>
      <c r="E150" s="3"/>
      <c r="F150" s="8"/>
      <c r="G150" s="8"/>
      <c r="H150" s="8"/>
    </row>
    <row r="151" spans="1:8" ht="16.5" customHeight="1" x14ac:dyDescent="0.2">
      <c r="A151" s="3"/>
      <c r="B151" s="3"/>
      <c r="C151" s="3"/>
      <c r="D151" s="5"/>
      <c r="E151" s="3"/>
      <c r="F151" s="8"/>
      <c r="G151" s="8"/>
      <c r="H151" s="8"/>
    </row>
    <row r="152" spans="1:8" ht="16.5" customHeight="1" x14ac:dyDescent="0.2">
      <c r="A152" s="3"/>
      <c r="B152" s="3"/>
      <c r="C152" s="3"/>
      <c r="D152" s="5"/>
      <c r="E152" s="3"/>
      <c r="F152" s="8"/>
      <c r="G152" s="8"/>
      <c r="H152" s="8"/>
    </row>
    <row r="153" spans="1:8" ht="16.5" customHeight="1" x14ac:dyDescent="0.2">
      <c r="A153" s="3"/>
      <c r="B153" s="3"/>
      <c r="C153" s="3"/>
      <c r="D153" s="5"/>
      <c r="E153" s="3"/>
      <c r="F153" s="8"/>
      <c r="G153" s="8"/>
      <c r="H153" s="8"/>
    </row>
    <row r="154" spans="1:8" ht="16.5" customHeight="1" x14ac:dyDescent="0.2">
      <c r="A154" s="3"/>
      <c r="B154" s="3"/>
      <c r="C154" s="3"/>
      <c r="D154" s="5"/>
      <c r="E154" s="3"/>
      <c r="F154" s="8"/>
      <c r="G154" s="8"/>
      <c r="H154" s="8"/>
    </row>
    <row r="155" spans="1:8" ht="16.5" customHeight="1" x14ac:dyDescent="0.2">
      <c r="A155" s="3"/>
      <c r="B155" s="3"/>
      <c r="C155" s="3"/>
      <c r="D155" s="5"/>
      <c r="E155" s="3"/>
      <c r="F155" s="8"/>
      <c r="G155" s="8"/>
      <c r="H155" s="8"/>
    </row>
    <row r="156" spans="1:8" ht="16.5" customHeight="1" x14ac:dyDescent="0.2">
      <c r="A156" s="3"/>
      <c r="B156" s="3"/>
      <c r="C156" s="3"/>
      <c r="D156" s="5"/>
      <c r="E156" s="3"/>
      <c r="F156" s="8"/>
      <c r="G156" s="8"/>
      <c r="H156" s="8"/>
    </row>
    <row r="157" spans="1:8" ht="16.5" customHeight="1" x14ac:dyDescent="0.2">
      <c r="A157" s="3"/>
      <c r="B157" s="3"/>
      <c r="C157" s="3"/>
      <c r="D157" s="5"/>
      <c r="E157" s="3"/>
      <c r="F157" s="8"/>
      <c r="G157" s="8"/>
      <c r="H157" s="8"/>
    </row>
    <row r="158" spans="1:8" ht="16.5" customHeight="1" x14ac:dyDescent="0.2">
      <c r="A158" s="3"/>
      <c r="B158" s="3"/>
      <c r="C158" s="3"/>
      <c r="D158" s="5"/>
      <c r="E158" s="3"/>
      <c r="F158" s="8"/>
      <c r="G158" s="8"/>
      <c r="H158" s="8"/>
    </row>
    <row r="159" spans="1:8" ht="16.5" customHeight="1" x14ac:dyDescent="0.2">
      <c r="A159" s="3"/>
      <c r="B159" s="3"/>
      <c r="C159" s="3"/>
      <c r="D159" s="5"/>
      <c r="E159" s="3"/>
      <c r="F159" s="8"/>
      <c r="G159" s="8"/>
      <c r="H159" s="8"/>
    </row>
    <row r="160" spans="1:8" ht="16.5" customHeight="1" x14ac:dyDescent="0.2">
      <c r="A160" s="3"/>
      <c r="B160" s="3"/>
      <c r="C160" s="3"/>
      <c r="D160" s="5"/>
      <c r="E160" s="3"/>
      <c r="F160" s="8"/>
      <c r="G160" s="8"/>
      <c r="H160" s="8"/>
    </row>
    <row r="161" spans="1:8" ht="16.5" customHeight="1" x14ac:dyDescent="0.2">
      <c r="A161" s="3"/>
      <c r="B161" s="3"/>
      <c r="C161" s="3"/>
      <c r="D161" s="5"/>
      <c r="E161" s="3"/>
      <c r="F161" s="8"/>
      <c r="G161" s="8"/>
      <c r="H161" s="8"/>
    </row>
    <row r="162" spans="1:8" ht="16.5" customHeight="1" x14ac:dyDescent="0.2">
      <c r="A162" s="3"/>
      <c r="B162" s="3"/>
      <c r="C162" s="3"/>
      <c r="D162" s="5"/>
      <c r="E162" s="3"/>
      <c r="F162" s="8"/>
      <c r="G162" s="8"/>
      <c r="H162" s="8"/>
    </row>
    <row r="163" spans="1:8" ht="16.5" customHeight="1" x14ac:dyDescent="0.2">
      <c r="A163" s="3"/>
      <c r="B163" s="3"/>
      <c r="C163" s="3"/>
      <c r="D163" s="5"/>
      <c r="E163" s="3"/>
      <c r="F163" s="8"/>
      <c r="G163" s="8"/>
      <c r="H163" s="8"/>
    </row>
    <row r="164" spans="1:8" ht="16.5" customHeight="1" x14ac:dyDescent="0.2">
      <c r="A164" s="3"/>
      <c r="B164" s="3"/>
      <c r="C164" s="3"/>
      <c r="D164" s="5"/>
      <c r="E164" s="3"/>
      <c r="F164" s="8"/>
      <c r="G164" s="8"/>
      <c r="H164" s="8"/>
    </row>
    <row r="165" spans="1:8" ht="16.5" customHeight="1" x14ac:dyDescent="0.2">
      <c r="A165" s="3"/>
      <c r="B165" s="3"/>
      <c r="C165" s="3"/>
      <c r="D165" s="5"/>
      <c r="E165" s="3"/>
      <c r="F165" s="8"/>
      <c r="G165" s="8"/>
      <c r="H165" s="8"/>
    </row>
    <row r="166" spans="1:8" ht="16.5" customHeight="1" x14ac:dyDescent="0.2">
      <c r="A166" s="3"/>
      <c r="B166" s="3"/>
      <c r="C166" s="3"/>
      <c r="D166" s="5"/>
      <c r="E166" s="3"/>
      <c r="F166" s="8"/>
      <c r="G166" s="8"/>
      <c r="H166" s="8"/>
    </row>
    <row r="167" spans="1:8" ht="16.5" customHeight="1" x14ac:dyDescent="0.2">
      <c r="A167" s="3"/>
      <c r="B167" s="3"/>
      <c r="C167" s="3"/>
      <c r="D167" s="5"/>
      <c r="E167" s="3"/>
      <c r="F167" s="8"/>
      <c r="G167" s="8"/>
      <c r="H167" s="8"/>
    </row>
    <row r="168" spans="1:8" ht="16.5" customHeight="1" x14ac:dyDescent="0.2">
      <c r="A168" s="3"/>
      <c r="B168" s="3"/>
      <c r="C168" s="3"/>
      <c r="D168" s="5"/>
      <c r="E168" s="3"/>
      <c r="F168" s="8"/>
      <c r="G168" s="8"/>
      <c r="H168" s="8"/>
    </row>
    <row r="169" spans="1:8" ht="16.5" customHeight="1" x14ac:dyDescent="0.2">
      <c r="A169" s="3"/>
      <c r="B169" s="3"/>
      <c r="C169" s="3"/>
      <c r="D169" s="5"/>
      <c r="E169" s="3"/>
      <c r="F169" s="8"/>
      <c r="G169" s="8"/>
      <c r="H169" s="8"/>
    </row>
    <row r="170" spans="1:8" ht="16.5" customHeight="1" x14ac:dyDescent="0.2">
      <c r="A170" s="3"/>
      <c r="B170" s="3"/>
      <c r="C170" s="3"/>
      <c r="D170" s="5"/>
      <c r="E170" s="3"/>
      <c r="F170" s="8"/>
      <c r="G170" s="8"/>
      <c r="H170" s="8"/>
    </row>
    <row r="171" spans="1:8" ht="16.5" customHeight="1" x14ac:dyDescent="0.2">
      <c r="A171" s="3"/>
      <c r="B171" s="3"/>
      <c r="C171" s="3"/>
      <c r="D171" s="5"/>
      <c r="E171" s="3"/>
      <c r="F171" s="8"/>
      <c r="G171" s="8"/>
      <c r="H171" s="8"/>
    </row>
    <row r="172" spans="1:8" ht="16.5" customHeight="1" x14ac:dyDescent="0.2">
      <c r="A172" s="3"/>
      <c r="B172" s="3"/>
      <c r="C172" s="3"/>
      <c r="D172" s="5"/>
      <c r="E172" s="3"/>
      <c r="F172" s="8"/>
      <c r="G172" s="8"/>
      <c r="H172" s="8"/>
    </row>
    <row r="173" spans="1:8" ht="16.5" customHeight="1" x14ac:dyDescent="0.2">
      <c r="A173" s="3"/>
      <c r="B173" s="3"/>
      <c r="C173" s="3"/>
      <c r="D173" s="5"/>
      <c r="E173" s="3"/>
      <c r="F173" s="8"/>
      <c r="G173" s="8"/>
      <c r="H173" s="8"/>
    </row>
    <row r="174" spans="1:8" ht="16.5" customHeight="1" x14ac:dyDescent="0.2">
      <c r="A174" s="3"/>
      <c r="B174" s="3"/>
      <c r="C174" s="3"/>
      <c r="D174" s="5"/>
      <c r="E174" s="3"/>
      <c r="F174" s="8"/>
      <c r="G174" s="8"/>
      <c r="H174" s="8"/>
    </row>
    <row r="175" spans="1:8" ht="16.5" customHeight="1" x14ac:dyDescent="0.2">
      <c r="A175" s="3"/>
      <c r="B175" s="3"/>
      <c r="C175" s="3"/>
      <c r="D175" s="5"/>
      <c r="E175" s="3"/>
      <c r="F175" s="8"/>
      <c r="G175" s="8"/>
      <c r="H175" s="8"/>
    </row>
    <row r="176" spans="1:8" ht="16.5" customHeight="1" x14ac:dyDescent="0.2">
      <c r="A176" s="3"/>
      <c r="B176" s="3"/>
      <c r="C176" s="3"/>
      <c r="D176" s="5"/>
      <c r="E176" s="3"/>
      <c r="F176" s="8"/>
      <c r="G176" s="8"/>
      <c r="H176" s="8"/>
    </row>
    <row r="177" spans="1:8" ht="16.5" customHeight="1" x14ac:dyDescent="0.2">
      <c r="A177" s="3"/>
      <c r="B177" s="3"/>
      <c r="C177" s="3"/>
      <c r="D177" s="5"/>
      <c r="E177" s="3"/>
      <c r="F177" s="8"/>
      <c r="G177" s="8"/>
      <c r="H177" s="8"/>
    </row>
    <row r="178" spans="1:8" ht="16.5" customHeight="1" x14ac:dyDescent="0.2">
      <c r="A178" s="3"/>
      <c r="B178" s="3"/>
      <c r="C178" s="3"/>
      <c r="D178" s="5"/>
      <c r="E178" s="3"/>
      <c r="F178" s="8"/>
      <c r="G178" s="8"/>
      <c r="H178" s="8"/>
    </row>
    <row r="179" spans="1:8" ht="16.5" customHeight="1" x14ac:dyDescent="0.2">
      <c r="A179" s="3"/>
      <c r="B179" s="3"/>
      <c r="C179" s="3"/>
      <c r="D179" s="5"/>
      <c r="E179" s="3"/>
      <c r="F179" s="8"/>
      <c r="G179" s="8"/>
      <c r="H179" s="8"/>
    </row>
    <row r="180" spans="1:8" ht="16.5" customHeight="1" x14ac:dyDescent="0.2">
      <c r="A180" s="3"/>
      <c r="B180" s="3"/>
      <c r="C180" s="3"/>
      <c r="D180" s="5"/>
      <c r="E180" s="3"/>
      <c r="F180" s="8"/>
      <c r="G180" s="8"/>
      <c r="H180" s="8"/>
    </row>
    <row r="181" spans="1:8" ht="16.5" customHeight="1" x14ac:dyDescent="0.2">
      <c r="A181" s="3"/>
      <c r="B181" s="3"/>
      <c r="C181" s="3"/>
      <c r="D181" s="5"/>
      <c r="E181" s="3"/>
      <c r="F181" s="8"/>
      <c r="G181" s="8"/>
      <c r="H181" s="8"/>
    </row>
    <row r="182" spans="1:8" ht="16.5" customHeight="1" x14ac:dyDescent="0.2">
      <c r="A182" s="3"/>
      <c r="B182" s="3"/>
      <c r="C182" s="3"/>
      <c r="D182" s="5"/>
      <c r="E182" s="3"/>
      <c r="F182" s="8"/>
      <c r="G182" s="8"/>
      <c r="H182" s="8"/>
    </row>
    <row r="183" spans="1:8" ht="16.5" customHeight="1" x14ac:dyDescent="0.2">
      <c r="A183" s="3"/>
      <c r="B183" s="3"/>
      <c r="C183" s="3"/>
      <c r="D183" s="5"/>
      <c r="E183" s="3"/>
      <c r="F183" s="8"/>
      <c r="G183" s="8"/>
      <c r="H183" s="8"/>
    </row>
    <row r="184" spans="1:8" ht="16.5" customHeight="1" x14ac:dyDescent="0.2">
      <c r="A184" s="3"/>
      <c r="B184" s="3"/>
      <c r="C184" s="3"/>
      <c r="D184" s="5"/>
      <c r="E184" s="3"/>
      <c r="F184" s="8"/>
      <c r="G184" s="8"/>
      <c r="H184" s="8"/>
    </row>
    <row r="185" spans="1:8" ht="16.5" customHeight="1" x14ac:dyDescent="0.2">
      <c r="A185" s="3"/>
      <c r="B185" s="3"/>
      <c r="C185" s="3"/>
      <c r="D185" s="5"/>
      <c r="E185" s="3"/>
      <c r="F185" s="8"/>
      <c r="G185" s="8"/>
      <c r="H185" s="8"/>
    </row>
    <row r="186" spans="1:8" ht="16.5" customHeight="1" x14ac:dyDescent="0.2">
      <c r="A186" s="3"/>
      <c r="B186" s="3"/>
      <c r="C186" s="3"/>
      <c r="D186" s="5"/>
      <c r="E186" s="3"/>
      <c r="F186" s="8"/>
      <c r="G186" s="8"/>
      <c r="H186" s="8"/>
    </row>
    <row r="187" spans="1:8" ht="16.5" customHeight="1" x14ac:dyDescent="0.2">
      <c r="A187" s="3"/>
      <c r="B187" s="3"/>
      <c r="C187" s="3"/>
      <c r="D187" s="5"/>
      <c r="E187" s="3"/>
      <c r="F187" s="8"/>
      <c r="G187" s="8"/>
      <c r="H187" s="8"/>
    </row>
    <row r="188" spans="1:8" ht="16.5" customHeight="1" x14ac:dyDescent="0.2">
      <c r="A188" s="3"/>
      <c r="B188" s="3"/>
      <c r="C188" s="3"/>
      <c r="D188" s="5"/>
      <c r="E188" s="3"/>
      <c r="F188" s="8"/>
      <c r="G188" s="8"/>
      <c r="H188" s="8"/>
    </row>
    <row r="189" spans="1:8" ht="16.5" customHeight="1" x14ac:dyDescent="0.2">
      <c r="A189" s="3"/>
      <c r="B189" s="3"/>
      <c r="C189" s="3"/>
      <c r="D189" s="5"/>
      <c r="E189" s="3"/>
      <c r="F189" s="8"/>
      <c r="G189" s="8"/>
      <c r="H189" s="8"/>
    </row>
    <row r="190" spans="1:8" ht="16.5" customHeight="1" x14ac:dyDescent="0.2">
      <c r="A190" s="3"/>
      <c r="B190" s="3"/>
      <c r="C190" s="3"/>
      <c r="D190" s="5"/>
      <c r="E190" s="3"/>
      <c r="F190" s="8"/>
      <c r="G190" s="8"/>
      <c r="H190" s="8"/>
    </row>
    <row r="191" spans="1:8" ht="16.5" customHeight="1" x14ac:dyDescent="0.2">
      <c r="A191" s="3"/>
      <c r="B191" s="3"/>
      <c r="C191" s="3"/>
      <c r="D191" s="5"/>
      <c r="E191" s="3"/>
      <c r="F191" s="8"/>
      <c r="G191" s="8"/>
      <c r="H191" s="8"/>
    </row>
    <row r="192" spans="1:8" ht="16.5" customHeight="1" x14ac:dyDescent="0.2">
      <c r="A192" s="3"/>
      <c r="B192" s="3"/>
      <c r="C192" s="3"/>
      <c r="D192" s="5"/>
      <c r="E192" s="3"/>
      <c r="F192" s="8"/>
      <c r="G192" s="8"/>
      <c r="H192" s="8"/>
    </row>
    <row r="193" spans="1:8" ht="16.5" customHeight="1" x14ac:dyDescent="0.2">
      <c r="A193" s="3"/>
      <c r="B193" s="3"/>
      <c r="C193" s="3"/>
      <c r="D193" s="5"/>
      <c r="E193" s="3"/>
      <c r="F193" s="8"/>
      <c r="G193" s="8"/>
      <c r="H193" s="8"/>
    </row>
    <row r="194" spans="1:8" ht="16.5" customHeight="1" x14ac:dyDescent="0.2">
      <c r="A194" s="3"/>
      <c r="B194" s="3"/>
      <c r="C194" s="3"/>
      <c r="D194" s="5"/>
      <c r="E194" s="3"/>
      <c r="F194" s="8"/>
      <c r="G194" s="8"/>
      <c r="H194" s="8"/>
    </row>
    <row r="195" spans="1:8" ht="16.5" customHeight="1" x14ac:dyDescent="0.2">
      <c r="A195" s="3"/>
      <c r="B195" s="3"/>
      <c r="C195" s="3"/>
      <c r="D195" s="5"/>
      <c r="E195" s="3"/>
      <c r="F195" s="8"/>
      <c r="G195" s="8"/>
      <c r="H195" s="8"/>
    </row>
    <row r="196" spans="1:8" ht="16.5" customHeight="1" x14ac:dyDescent="0.2">
      <c r="A196" s="3"/>
      <c r="B196" s="3"/>
      <c r="C196" s="3"/>
      <c r="D196" s="5"/>
      <c r="E196" s="3"/>
      <c r="F196" s="8"/>
      <c r="G196" s="8"/>
      <c r="H196" s="8"/>
    </row>
    <row r="197" spans="1:8" ht="16.5" customHeight="1" x14ac:dyDescent="0.2">
      <c r="A197" s="3"/>
      <c r="B197" s="3"/>
      <c r="C197" s="3"/>
      <c r="D197" s="5"/>
      <c r="E197" s="3"/>
      <c r="F197" s="8"/>
      <c r="G197" s="8"/>
      <c r="H197" s="8"/>
    </row>
    <row r="198" spans="1:8" ht="16.5" customHeight="1" x14ac:dyDescent="0.2">
      <c r="A198" s="3"/>
      <c r="B198" s="3"/>
      <c r="C198" s="3"/>
      <c r="D198" s="5"/>
      <c r="E198" s="3"/>
      <c r="F198" s="8"/>
      <c r="G198" s="8"/>
      <c r="H198" s="8"/>
    </row>
    <row r="199" spans="1:8" ht="16.5" customHeight="1" x14ac:dyDescent="0.2">
      <c r="A199" s="3"/>
      <c r="B199" s="3"/>
      <c r="C199" s="3"/>
      <c r="D199" s="5"/>
      <c r="E199" s="3"/>
      <c r="F199" s="8"/>
      <c r="G199" s="8"/>
      <c r="H199" s="8"/>
    </row>
    <row r="200" spans="1:8" ht="16.5" customHeight="1" x14ac:dyDescent="0.2">
      <c r="A200" s="3"/>
      <c r="B200" s="3"/>
      <c r="C200" s="3"/>
      <c r="D200" s="5"/>
      <c r="E200" s="3"/>
      <c r="F200" s="8"/>
      <c r="G200" s="8"/>
      <c r="H200" s="8"/>
    </row>
    <row r="201" spans="1:8" ht="16.5" customHeight="1" x14ac:dyDescent="0.2">
      <c r="A201" s="3"/>
      <c r="B201" s="3"/>
      <c r="C201" s="3"/>
      <c r="D201" s="5"/>
      <c r="E201" s="3"/>
      <c r="F201" s="8"/>
      <c r="G201" s="8"/>
      <c r="H201" s="8"/>
    </row>
    <row r="202" spans="1:8" ht="16.5" customHeight="1" x14ac:dyDescent="0.2">
      <c r="A202" s="3"/>
      <c r="B202" s="3"/>
      <c r="C202" s="3"/>
      <c r="D202" s="5"/>
      <c r="E202" s="3"/>
      <c r="F202" s="8"/>
      <c r="G202" s="8"/>
      <c r="H202" s="8"/>
    </row>
    <row r="203" spans="1:8" ht="16.5" customHeight="1" x14ac:dyDescent="0.2">
      <c r="A203" s="3"/>
      <c r="B203" s="3"/>
      <c r="C203" s="3"/>
      <c r="D203" s="5"/>
      <c r="E203" s="3"/>
      <c r="F203" s="8"/>
      <c r="G203" s="8"/>
      <c r="H203" s="8"/>
    </row>
    <row r="204" spans="1:8" ht="16.5" customHeight="1" x14ac:dyDescent="0.2">
      <c r="A204" s="3"/>
      <c r="B204" s="3"/>
      <c r="C204" s="3"/>
      <c r="D204" s="5"/>
      <c r="E204" s="3"/>
      <c r="F204" s="8"/>
      <c r="G204" s="8"/>
      <c r="H204" s="8"/>
    </row>
    <row r="205" spans="1:8" ht="16.5" customHeight="1" x14ac:dyDescent="0.2">
      <c r="A205" s="3"/>
      <c r="B205" s="3"/>
      <c r="C205" s="3"/>
      <c r="D205" s="5"/>
      <c r="E205" s="3"/>
      <c r="F205" s="8"/>
      <c r="G205" s="8"/>
      <c r="H205" s="8"/>
    </row>
    <row r="206" spans="1:8" ht="16.5" customHeight="1" x14ac:dyDescent="0.2">
      <c r="A206" s="3"/>
      <c r="B206" s="3"/>
      <c r="C206" s="3"/>
      <c r="D206" s="5"/>
      <c r="E206" s="3"/>
      <c r="F206" s="8"/>
      <c r="G206" s="8"/>
      <c r="H206" s="8"/>
    </row>
    <row r="207" spans="1:8" ht="16.5" customHeight="1" x14ac:dyDescent="0.2">
      <c r="A207" s="3"/>
      <c r="B207" s="3"/>
      <c r="C207" s="3"/>
      <c r="D207" s="5"/>
      <c r="E207" s="3"/>
      <c r="F207" s="8"/>
      <c r="G207" s="8"/>
      <c r="H207" s="8"/>
    </row>
    <row r="208" spans="1:8" ht="16.5" customHeight="1" x14ac:dyDescent="0.2">
      <c r="A208" s="3"/>
      <c r="B208" s="3"/>
      <c r="C208" s="3"/>
      <c r="D208" s="5"/>
      <c r="E208" s="3"/>
      <c r="F208" s="8"/>
      <c r="G208" s="8"/>
      <c r="H208" s="8"/>
    </row>
    <row r="209" spans="1:8" ht="16.5" customHeight="1" x14ac:dyDescent="0.2">
      <c r="A209" s="3"/>
      <c r="B209" s="3"/>
      <c r="C209" s="3"/>
      <c r="D209" s="5"/>
      <c r="E209" s="3"/>
      <c r="F209" s="8"/>
      <c r="G209" s="8"/>
      <c r="H209" s="8"/>
    </row>
    <row r="210" spans="1:8" ht="16.5" customHeight="1" x14ac:dyDescent="0.2">
      <c r="A210" s="3"/>
      <c r="B210" s="3"/>
      <c r="C210" s="3"/>
      <c r="D210" s="5"/>
      <c r="E210" s="3"/>
      <c r="F210" s="8"/>
      <c r="G210" s="8"/>
      <c r="H210" s="8"/>
    </row>
    <row r="211" spans="1:8" ht="16.5" customHeight="1" x14ac:dyDescent="0.2">
      <c r="A211" s="3"/>
      <c r="B211" s="3"/>
      <c r="C211" s="3"/>
      <c r="D211" s="5"/>
      <c r="E211" s="3"/>
      <c r="F211" s="8"/>
      <c r="G211" s="8"/>
      <c r="H211" s="8"/>
    </row>
    <row r="212" spans="1:8" ht="16.5" customHeight="1" x14ac:dyDescent="0.2">
      <c r="A212" s="3"/>
      <c r="B212" s="3"/>
      <c r="C212" s="3"/>
      <c r="D212" s="5"/>
      <c r="E212" s="3"/>
      <c r="F212" s="8"/>
      <c r="G212" s="8"/>
      <c r="H212" s="8"/>
    </row>
    <row r="213" spans="1:8" ht="16.5" customHeight="1" x14ac:dyDescent="0.2">
      <c r="A213" s="3"/>
      <c r="B213" s="3"/>
      <c r="C213" s="3"/>
      <c r="D213" s="5"/>
      <c r="E213" s="3"/>
      <c r="F213" s="8"/>
      <c r="G213" s="8"/>
      <c r="H213" s="8"/>
    </row>
    <row r="214" spans="1:8" ht="16.5" customHeight="1" x14ac:dyDescent="0.2">
      <c r="A214" s="3"/>
      <c r="B214" s="3"/>
      <c r="C214" s="3"/>
      <c r="D214" s="5"/>
      <c r="E214" s="3"/>
      <c r="F214" s="8"/>
      <c r="G214" s="8"/>
      <c r="H214" s="8"/>
    </row>
    <row r="215" spans="1:8" ht="16.5" customHeight="1" x14ac:dyDescent="0.2">
      <c r="A215" s="3"/>
      <c r="B215" s="3"/>
      <c r="C215" s="3"/>
      <c r="D215" s="5"/>
      <c r="E215" s="3"/>
      <c r="F215" s="8"/>
      <c r="G215" s="8"/>
      <c r="H215" s="8"/>
    </row>
    <row r="216" spans="1:8" ht="16.5" customHeight="1" x14ac:dyDescent="0.2">
      <c r="A216" s="3"/>
      <c r="B216" s="3"/>
      <c r="C216" s="3"/>
      <c r="D216" s="5"/>
      <c r="E216" s="3"/>
      <c r="F216" s="8"/>
      <c r="G216" s="8"/>
      <c r="H216" s="8"/>
    </row>
    <row r="217" spans="1:8" ht="16.5" customHeight="1" x14ac:dyDescent="0.2">
      <c r="A217" s="3"/>
      <c r="B217" s="3"/>
      <c r="C217" s="3"/>
      <c r="D217" s="5"/>
      <c r="E217" s="3"/>
      <c r="F217" s="8"/>
      <c r="G217" s="8"/>
      <c r="H217" s="8"/>
    </row>
    <row r="218" spans="1:8" ht="16.5" customHeight="1" x14ac:dyDescent="0.2">
      <c r="A218" s="3"/>
      <c r="B218" s="3"/>
      <c r="C218" s="3"/>
      <c r="D218" s="5"/>
      <c r="E218" s="3"/>
      <c r="F218" s="8"/>
      <c r="G218" s="8"/>
      <c r="H218" s="8"/>
    </row>
    <row r="219" spans="1:8" ht="16.5" customHeight="1" x14ac:dyDescent="0.2">
      <c r="A219" s="3"/>
      <c r="B219" s="3"/>
      <c r="C219" s="3"/>
      <c r="D219" s="5"/>
      <c r="E219" s="3"/>
      <c r="F219" s="8"/>
      <c r="G219" s="8"/>
      <c r="H219" s="8"/>
    </row>
    <row r="220" spans="1:8" ht="16.5" customHeight="1" x14ac:dyDescent="0.2">
      <c r="A220" s="3"/>
      <c r="B220" s="3"/>
      <c r="C220" s="3"/>
      <c r="D220" s="5"/>
      <c r="E220" s="3"/>
      <c r="F220" s="8"/>
      <c r="G220" s="8"/>
      <c r="H220" s="8"/>
    </row>
    <row r="221" spans="1:8" ht="16.5" customHeight="1" x14ac:dyDescent="0.2">
      <c r="A221" s="3"/>
      <c r="B221" s="3"/>
      <c r="C221" s="3"/>
      <c r="D221" s="5"/>
      <c r="E221" s="3"/>
      <c r="F221" s="8"/>
      <c r="G221" s="8"/>
      <c r="H221" s="8"/>
    </row>
    <row r="222" spans="1:8" ht="16.5" customHeight="1" x14ac:dyDescent="0.2">
      <c r="A222" s="3"/>
      <c r="B222" s="3"/>
      <c r="C222" s="3"/>
      <c r="D222" s="5"/>
      <c r="E222" s="3"/>
      <c r="F222" s="8"/>
      <c r="G222" s="8"/>
      <c r="H222" s="8"/>
    </row>
    <row r="223" spans="1:8" ht="16.5" customHeight="1" x14ac:dyDescent="0.2">
      <c r="A223" s="3"/>
      <c r="B223" s="3"/>
      <c r="C223" s="3"/>
      <c r="D223" s="5"/>
      <c r="E223" s="3"/>
      <c r="F223" s="8"/>
      <c r="G223" s="8"/>
      <c r="H223" s="8"/>
    </row>
    <row r="224" spans="1:8" ht="16.5" customHeight="1" x14ac:dyDescent="0.2">
      <c r="A224" s="3"/>
      <c r="B224" s="3"/>
      <c r="C224" s="3"/>
      <c r="D224" s="5"/>
      <c r="E224" s="3"/>
      <c r="F224" s="8"/>
      <c r="G224" s="8"/>
      <c r="H224" s="8"/>
    </row>
    <row r="225" spans="1:8" ht="16.5" customHeight="1" x14ac:dyDescent="0.2">
      <c r="A225" s="3"/>
      <c r="B225" s="3"/>
      <c r="C225" s="3"/>
      <c r="D225" s="5"/>
      <c r="E225" s="3"/>
      <c r="F225" s="8"/>
      <c r="G225" s="8"/>
      <c r="H225" s="8"/>
    </row>
    <row r="226" spans="1:8" ht="16.5" customHeight="1" x14ac:dyDescent="0.2">
      <c r="A226" s="3"/>
      <c r="B226" s="3"/>
      <c r="C226" s="3"/>
      <c r="D226" s="5"/>
      <c r="E226" s="3"/>
      <c r="F226" s="8"/>
      <c r="G226" s="8"/>
      <c r="H226" s="8"/>
    </row>
    <row r="227" spans="1:8" ht="16.5" customHeight="1" x14ac:dyDescent="0.2">
      <c r="A227" s="3"/>
      <c r="B227" s="3"/>
      <c r="C227" s="3"/>
      <c r="D227" s="5"/>
      <c r="E227" s="3"/>
      <c r="F227" s="8"/>
      <c r="G227" s="8"/>
      <c r="H227" s="8"/>
    </row>
    <row r="228" spans="1:8" ht="16.5" customHeight="1" x14ac:dyDescent="0.2">
      <c r="A228" s="3"/>
      <c r="B228" s="3"/>
      <c r="C228" s="3"/>
      <c r="D228" s="5"/>
      <c r="E228" s="3"/>
      <c r="F228" s="8"/>
      <c r="G228" s="8"/>
      <c r="H228" s="8"/>
    </row>
    <row r="229" spans="1:8" ht="16.5" customHeight="1" x14ac:dyDescent="0.2">
      <c r="A229" s="3"/>
      <c r="B229" s="3"/>
      <c r="C229" s="3"/>
      <c r="D229" s="5"/>
      <c r="E229" s="3"/>
      <c r="F229" s="8"/>
      <c r="G229" s="8"/>
      <c r="H229" s="8"/>
    </row>
    <row r="230" spans="1:8" ht="16.5" customHeight="1" x14ac:dyDescent="0.2">
      <c r="A230" s="3"/>
      <c r="B230" s="3"/>
      <c r="C230" s="3"/>
      <c r="D230" s="5"/>
      <c r="E230" s="3"/>
      <c r="F230" s="8"/>
      <c r="G230" s="8"/>
      <c r="H230" s="8"/>
    </row>
    <row r="231" spans="1:8" ht="16.5" customHeight="1" x14ac:dyDescent="0.2">
      <c r="A231" s="3"/>
      <c r="B231" s="3"/>
      <c r="C231" s="3"/>
      <c r="D231" s="5"/>
      <c r="E231" s="3"/>
      <c r="F231" s="8"/>
      <c r="G231" s="8"/>
      <c r="H231" s="8"/>
    </row>
    <row r="232" spans="1:8" ht="16.5" customHeight="1" x14ac:dyDescent="0.2">
      <c r="A232" s="3"/>
      <c r="B232" s="3"/>
      <c r="C232" s="3"/>
      <c r="D232" s="5"/>
      <c r="E232" s="3"/>
      <c r="F232" s="8"/>
      <c r="G232" s="8"/>
      <c r="H232" s="8"/>
    </row>
    <row r="233" spans="1:8" ht="16.5" customHeight="1" x14ac:dyDescent="0.2">
      <c r="A233" s="3"/>
      <c r="B233" s="3"/>
      <c r="C233" s="3"/>
      <c r="D233" s="5"/>
      <c r="E233" s="3"/>
      <c r="F233" s="8"/>
      <c r="G233" s="8"/>
      <c r="H233" s="8"/>
    </row>
    <row r="234" spans="1:8" ht="16.5" customHeight="1" x14ac:dyDescent="0.2">
      <c r="A234" s="3"/>
      <c r="B234" s="3"/>
      <c r="C234" s="3"/>
      <c r="D234" s="5"/>
      <c r="E234" s="3"/>
      <c r="F234" s="8"/>
      <c r="G234" s="8"/>
      <c r="H234" s="8"/>
    </row>
    <row r="235" spans="1:8" ht="16.5" customHeight="1" x14ac:dyDescent="0.2">
      <c r="A235" s="3"/>
      <c r="B235" s="3"/>
      <c r="C235" s="3"/>
      <c r="D235" s="5"/>
      <c r="E235" s="3"/>
      <c r="F235" s="8"/>
      <c r="G235" s="8"/>
      <c r="H235" s="8"/>
    </row>
    <row r="236" spans="1:8" ht="16.5" customHeight="1" x14ac:dyDescent="0.2">
      <c r="A236" s="3"/>
      <c r="B236" s="3"/>
      <c r="C236" s="3"/>
      <c r="D236" s="5"/>
      <c r="E236" s="3"/>
      <c r="F236" s="8"/>
      <c r="G236" s="8"/>
      <c r="H236" s="8"/>
    </row>
    <row r="237" spans="1:8" ht="16.5" customHeight="1" x14ac:dyDescent="0.2">
      <c r="A237" s="3"/>
      <c r="B237" s="3"/>
      <c r="C237" s="3"/>
      <c r="D237" s="5"/>
      <c r="E237" s="3"/>
      <c r="F237" s="8"/>
      <c r="G237" s="8"/>
      <c r="H237" s="8"/>
    </row>
    <row r="238" spans="1:8" ht="16.5" customHeight="1" x14ac:dyDescent="0.2">
      <c r="A238" s="3"/>
      <c r="B238" s="3"/>
      <c r="C238" s="3"/>
      <c r="D238" s="5"/>
      <c r="E238" s="3"/>
      <c r="F238" s="8"/>
      <c r="G238" s="8"/>
      <c r="H238" s="8"/>
    </row>
    <row r="239" spans="1:8" ht="16.5" customHeight="1" x14ac:dyDescent="0.2">
      <c r="A239" s="3"/>
      <c r="B239" s="3"/>
      <c r="C239" s="3"/>
      <c r="D239" s="5"/>
      <c r="E239" s="3"/>
      <c r="F239" s="8"/>
      <c r="G239" s="8"/>
      <c r="H239" s="8"/>
    </row>
    <row r="240" spans="1:8" ht="16.5" customHeight="1" x14ac:dyDescent="0.2">
      <c r="A240" s="3"/>
      <c r="B240" s="3"/>
      <c r="C240" s="3"/>
      <c r="D240" s="5"/>
      <c r="E240" s="3"/>
      <c r="F240" s="8"/>
      <c r="G240" s="8"/>
      <c r="H240" s="8"/>
    </row>
    <row r="241" spans="1:8" ht="16.5" customHeight="1" x14ac:dyDescent="0.2">
      <c r="A241" s="3"/>
      <c r="B241" s="3"/>
      <c r="C241" s="3"/>
      <c r="D241" s="5"/>
      <c r="E241" s="3"/>
      <c r="F241" s="8"/>
      <c r="G241" s="8"/>
      <c r="H241" s="8"/>
    </row>
    <row r="242" spans="1:8" ht="16.5" customHeight="1" x14ac:dyDescent="0.2">
      <c r="A242" s="3"/>
      <c r="B242" s="3"/>
      <c r="C242" s="3"/>
      <c r="D242" s="5"/>
      <c r="E242" s="3"/>
      <c r="F242" s="8"/>
      <c r="G242" s="8"/>
      <c r="H242" s="8"/>
    </row>
    <row r="243" spans="1:8" ht="16.5" customHeight="1" x14ac:dyDescent="0.2">
      <c r="A243" s="3"/>
      <c r="B243" s="3"/>
      <c r="C243" s="3"/>
      <c r="D243" s="5"/>
      <c r="E243" s="3"/>
      <c r="F243" s="8"/>
      <c r="G243" s="8"/>
      <c r="H243" s="8"/>
    </row>
    <row r="244" spans="1:8" ht="16.5" customHeight="1" x14ac:dyDescent="0.2">
      <c r="A244" s="3"/>
      <c r="B244" s="3"/>
      <c r="C244" s="3"/>
      <c r="D244" s="5"/>
      <c r="E244" s="3"/>
      <c r="F244" s="8"/>
      <c r="G244" s="8"/>
      <c r="H244" s="8"/>
    </row>
    <row r="245" spans="1:8" ht="16.5" customHeight="1" x14ac:dyDescent="0.2">
      <c r="A245" s="3"/>
      <c r="B245" s="3"/>
      <c r="C245" s="3"/>
      <c r="D245" s="5"/>
      <c r="E245" s="3"/>
      <c r="F245" s="8"/>
      <c r="G245" s="8"/>
      <c r="H245" s="8"/>
    </row>
    <row r="246" spans="1:8" ht="16.5" customHeight="1" x14ac:dyDescent="0.2">
      <c r="A246" s="3"/>
      <c r="B246" s="3"/>
      <c r="C246" s="3"/>
      <c r="D246" s="5"/>
      <c r="E246" s="3"/>
      <c r="F246" s="8"/>
      <c r="G246" s="8"/>
      <c r="H246" s="8"/>
    </row>
    <row r="247" spans="1:8" ht="16.5" customHeight="1" x14ac:dyDescent="0.2">
      <c r="A247" s="3"/>
      <c r="B247" s="3"/>
      <c r="C247" s="3"/>
      <c r="D247" s="5"/>
      <c r="E247" s="3"/>
      <c r="F247" s="8"/>
      <c r="G247" s="8"/>
      <c r="H247" s="8"/>
    </row>
    <row r="248" spans="1:8" ht="16.5" customHeight="1" x14ac:dyDescent="0.2">
      <c r="A248" s="3"/>
      <c r="B248" s="3"/>
      <c r="C248" s="3"/>
      <c r="D248" s="5"/>
      <c r="E248" s="3"/>
      <c r="F248" s="8"/>
      <c r="G248" s="8"/>
      <c r="H248" s="8"/>
    </row>
    <row r="249" spans="1:8" ht="16.5" customHeight="1" x14ac:dyDescent="0.2">
      <c r="A249" s="3"/>
      <c r="B249" s="3"/>
      <c r="C249" s="3"/>
      <c r="D249" s="5"/>
      <c r="E249" s="3"/>
      <c r="F249" s="8"/>
      <c r="G249" s="8"/>
      <c r="H249" s="8"/>
    </row>
    <row r="250" spans="1:8" ht="16.5" customHeight="1" x14ac:dyDescent="0.2">
      <c r="A250" s="3"/>
      <c r="B250" s="3"/>
      <c r="C250" s="3"/>
      <c r="D250" s="5"/>
      <c r="E250" s="3"/>
      <c r="F250" s="8"/>
      <c r="G250" s="8"/>
      <c r="H250" s="8"/>
    </row>
    <row r="251" spans="1:8" ht="16.5" customHeight="1" x14ac:dyDescent="0.2">
      <c r="A251" s="3"/>
      <c r="B251" s="3"/>
      <c r="C251" s="3"/>
      <c r="D251" s="5"/>
      <c r="E251" s="3"/>
      <c r="F251" s="8"/>
      <c r="G251" s="8"/>
      <c r="H251" s="8"/>
    </row>
    <row r="252" spans="1:8" ht="16.5" customHeight="1" x14ac:dyDescent="0.2">
      <c r="A252" s="3"/>
      <c r="B252" s="3"/>
      <c r="C252" s="3"/>
      <c r="D252" s="5"/>
      <c r="E252" s="3"/>
      <c r="F252" s="8"/>
      <c r="G252" s="8"/>
      <c r="H252" s="8"/>
    </row>
    <row r="253" spans="1:8" ht="16.5" customHeight="1" x14ac:dyDescent="0.2">
      <c r="A253" s="3"/>
      <c r="B253" s="3"/>
      <c r="C253" s="3"/>
      <c r="D253" s="5"/>
      <c r="E253" s="3"/>
      <c r="F253" s="8"/>
      <c r="G253" s="8"/>
      <c r="H253" s="8"/>
    </row>
    <row r="254" spans="1:8" ht="16.5" customHeight="1" x14ac:dyDescent="0.2">
      <c r="A254" s="3"/>
      <c r="B254" s="3"/>
      <c r="C254" s="3"/>
      <c r="D254" s="5"/>
      <c r="E254" s="3"/>
      <c r="F254" s="8"/>
      <c r="G254" s="8"/>
      <c r="H254" s="8"/>
    </row>
    <row r="255" spans="1:8" ht="16.5" customHeight="1" x14ac:dyDescent="0.2">
      <c r="A255" s="3"/>
      <c r="B255" s="3"/>
      <c r="C255" s="3"/>
      <c r="D255" s="5"/>
      <c r="E255" s="3"/>
      <c r="F255" s="8"/>
      <c r="G255" s="8"/>
      <c r="H255" s="8"/>
    </row>
    <row r="256" spans="1:8" ht="16.5" customHeight="1" x14ac:dyDescent="0.2">
      <c r="A256" s="3"/>
      <c r="B256" s="3"/>
      <c r="C256" s="3"/>
      <c r="D256" s="5"/>
      <c r="E256" s="3"/>
      <c r="F256" s="8"/>
      <c r="G256" s="8"/>
      <c r="H256" s="8"/>
    </row>
    <row r="257" spans="1:8" ht="16.5" customHeight="1" x14ac:dyDescent="0.2">
      <c r="A257" s="3"/>
      <c r="B257" s="3"/>
      <c r="C257" s="3"/>
      <c r="D257" s="5"/>
      <c r="E257" s="3"/>
      <c r="F257" s="8"/>
      <c r="G257" s="8"/>
      <c r="H257" s="8"/>
    </row>
    <row r="258" spans="1:8" ht="16.5" customHeight="1" x14ac:dyDescent="0.2">
      <c r="A258" s="3"/>
      <c r="B258" s="3"/>
      <c r="C258" s="3"/>
      <c r="D258" s="5"/>
      <c r="E258" s="3"/>
      <c r="F258" s="8"/>
      <c r="G258" s="8"/>
      <c r="H258" s="8"/>
    </row>
    <row r="259" spans="1:8" ht="16.5" customHeight="1" x14ac:dyDescent="0.2">
      <c r="A259" s="3"/>
      <c r="B259" s="3"/>
      <c r="C259" s="3"/>
      <c r="D259" s="5"/>
      <c r="E259" s="3"/>
      <c r="F259" s="8"/>
      <c r="G259" s="8"/>
      <c r="H259" s="8"/>
    </row>
    <row r="260" spans="1:8" ht="16.5" customHeight="1" x14ac:dyDescent="0.2">
      <c r="A260" s="3"/>
      <c r="B260" s="3"/>
      <c r="C260" s="3"/>
      <c r="D260" s="5"/>
      <c r="E260" s="3"/>
      <c r="F260" s="8"/>
      <c r="G260" s="8"/>
      <c r="H260" s="8"/>
    </row>
    <row r="261" spans="1:8" ht="16.5" customHeight="1" x14ac:dyDescent="0.2">
      <c r="A261" s="3"/>
      <c r="B261" s="3"/>
      <c r="C261" s="3"/>
      <c r="D261" s="5"/>
      <c r="E261" s="3"/>
      <c r="F261" s="8"/>
      <c r="G261" s="8"/>
      <c r="H261" s="8"/>
    </row>
    <row r="262" spans="1:8" ht="16.5" customHeight="1" x14ac:dyDescent="0.2">
      <c r="A262" s="3"/>
      <c r="B262" s="3"/>
      <c r="C262" s="3"/>
      <c r="D262" s="5"/>
      <c r="E262" s="3"/>
      <c r="F262" s="8"/>
      <c r="G262" s="8"/>
      <c r="H262" s="8"/>
    </row>
    <row r="263" spans="1:8" ht="16.5" customHeight="1" x14ac:dyDescent="0.2">
      <c r="A263" s="3"/>
      <c r="B263" s="3"/>
      <c r="C263" s="3"/>
      <c r="D263" s="5"/>
      <c r="E263" s="3"/>
      <c r="F263" s="8"/>
      <c r="G263" s="8"/>
      <c r="H263" s="8"/>
    </row>
    <row r="264" spans="1:8" ht="16.5" customHeight="1" x14ac:dyDescent="0.2">
      <c r="A264" s="3"/>
      <c r="B264" s="3"/>
      <c r="C264" s="3"/>
      <c r="D264" s="5"/>
      <c r="E264" s="3"/>
      <c r="F264" s="8"/>
      <c r="G264" s="8"/>
      <c r="H264" s="8"/>
    </row>
    <row r="265" spans="1:8" ht="16.5" customHeight="1" x14ac:dyDescent="0.2">
      <c r="A265" s="3"/>
      <c r="B265" s="3"/>
      <c r="C265" s="3"/>
      <c r="D265" s="5"/>
      <c r="E265" s="3"/>
      <c r="F265" s="8"/>
      <c r="G265" s="8"/>
      <c r="H265" s="8"/>
    </row>
    <row r="266" spans="1:8" ht="16.5" customHeight="1" x14ac:dyDescent="0.2">
      <c r="A266" s="3"/>
      <c r="B266" s="3"/>
      <c r="C266" s="3"/>
      <c r="D266" s="5"/>
      <c r="E266" s="3"/>
      <c r="F266" s="8"/>
      <c r="G266" s="8"/>
      <c r="H266" s="8"/>
    </row>
    <row r="267" spans="1:8" ht="16.5" customHeight="1" x14ac:dyDescent="0.2">
      <c r="A267" s="3"/>
      <c r="B267" s="3"/>
      <c r="C267" s="3"/>
      <c r="D267" s="5"/>
      <c r="E267" s="3"/>
      <c r="F267" s="8"/>
      <c r="G267" s="8"/>
      <c r="H267" s="8"/>
    </row>
    <row r="268" spans="1:8" ht="16.5" customHeight="1" x14ac:dyDescent="0.2">
      <c r="A268" s="3"/>
      <c r="B268" s="3"/>
      <c r="C268" s="3"/>
      <c r="D268" s="5"/>
      <c r="E268" s="3"/>
      <c r="F268" s="8"/>
      <c r="G268" s="8"/>
      <c r="H268" s="8"/>
    </row>
    <row r="269" spans="1:8" ht="16.5" customHeight="1" x14ac:dyDescent="0.2">
      <c r="A269" s="3"/>
      <c r="B269" s="3"/>
      <c r="C269" s="3"/>
      <c r="D269" s="5"/>
      <c r="E269" s="3"/>
      <c r="F269" s="8"/>
      <c r="G269" s="8"/>
      <c r="H269" s="8"/>
    </row>
    <row r="270" spans="1:8" ht="16.5" customHeight="1" x14ac:dyDescent="0.2">
      <c r="A270" s="3"/>
      <c r="B270" s="3"/>
      <c r="C270" s="3"/>
      <c r="D270" s="5"/>
      <c r="E270" s="3"/>
      <c r="F270" s="8"/>
      <c r="G270" s="8"/>
      <c r="H270" s="8"/>
    </row>
    <row r="271" spans="1:8" ht="16.5" customHeight="1" x14ac:dyDescent="0.2">
      <c r="A271" s="3"/>
      <c r="B271" s="3"/>
      <c r="C271" s="3"/>
      <c r="D271" s="5"/>
      <c r="E271" s="3"/>
      <c r="F271" s="8"/>
      <c r="G271" s="8"/>
      <c r="H271" s="8"/>
    </row>
    <row r="272" spans="1:8" ht="16.5" customHeight="1" x14ac:dyDescent="0.2">
      <c r="A272" s="3"/>
      <c r="B272" s="3"/>
      <c r="C272" s="3"/>
      <c r="D272" s="5"/>
      <c r="E272" s="3"/>
      <c r="F272" s="8"/>
      <c r="G272" s="8"/>
      <c r="H272" s="8"/>
    </row>
    <row r="273" spans="1:8" ht="16.5" customHeight="1" x14ac:dyDescent="0.2">
      <c r="A273" s="3"/>
      <c r="B273" s="3"/>
      <c r="C273" s="3"/>
      <c r="D273" s="5"/>
      <c r="E273" s="3"/>
      <c r="F273" s="8"/>
      <c r="G273" s="8"/>
      <c r="H273" s="8"/>
    </row>
    <row r="274" spans="1:8" ht="16.5" customHeight="1" x14ac:dyDescent="0.2">
      <c r="A274" s="3"/>
      <c r="B274" s="3"/>
      <c r="C274" s="3"/>
      <c r="D274" s="5"/>
      <c r="E274" s="3"/>
      <c r="F274" s="8"/>
      <c r="G274" s="8"/>
      <c r="H274" s="8"/>
    </row>
    <row r="275" spans="1:8" ht="16.5" customHeight="1" x14ac:dyDescent="0.2">
      <c r="A275" s="3"/>
      <c r="B275" s="3"/>
      <c r="C275" s="3"/>
      <c r="D275" s="5"/>
      <c r="E275" s="3"/>
      <c r="F275" s="8"/>
      <c r="G275" s="8"/>
      <c r="H275" s="8"/>
    </row>
    <row r="276" spans="1:8" ht="16.5" customHeight="1" x14ac:dyDescent="0.2">
      <c r="A276" s="3"/>
      <c r="B276" s="3"/>
      <c r="C276" s="3"/>
      <c r="D276" s="5"/>
      <c r="E276" s="3"/>
      <c r="F276" s="8"/>
      <c r="G276" s="8"/>
      <c r="H276" s="8"/>
    </row>
    <row r="277" spans="1:8" ht="16.5" customHeight="1" x14ac:dyDescent="0.2">
      <c r="A277" s="3"/>
      <c r="B277" s="3"/>
      <c r="C277" s="3"/>
      <c r="D277" s="5"/>
      <c r="E277" s="3"/>
      <c r="F277" s="8"/>
      <c r="G277" s="8"/>
      <c r="H277" s="8"/>
    </row>
    <row r="278" spans="1:8" ht="16.5" customHeight="1" x14ac:dyDescent="0.2">
      <c r="A278" s="3"/>
      <c r="B278" s="3"/>
      <c r="C278" s="3"/>
      <c r="D278" s="5"/>
      <c r="E278" s="3"/>
      <c r="F278" s="8"/>
      <c r="G278" s="8"/>
      <c r="H278" s="8"/>
    </row>
    <row r="279" spans="1:8" ht="16.5" customHeight="1" x14ac:dyDescent="0.2">
      <c r="A279" s="3"/>
      <c r="B279" s="3"/>
      <c r="C279" s="3"/>
      <c r="D279" s="5"/>
      <c r="E279" s="3"/>
      <c r="F279" s="8"/>
      <c r="G279" s="8"/>
      <c r="H279" s="8"/>
    </row>
    <row r="280" spans="1:8" ht="16.5" customHeight="1" x14ac:dyDescent="0.2">
      <c r="A280" s="3"/>
      <c r="B280" s="3"/>
      <c r="C280" s="3"/>
      <c r="D280" s="5"/>
      <c r="E280" s="3"/>
      <c r="F280" s="8"/>
      <c r="G280" s="8"/>
      <c r="H280" s="8"/>
    </row>
    <row r="281" spans="1:8" ht="16.5" customHeight="1" x14ac:dyDescent="0.2">
      <c r="A281" s="3"/>
      <c r="B281" s="3"/>
      <c r="C281" s="3"/>
      <c r="D281" s="5"/>
      <c r="E281" s="3"/>
      <c r="F281" s="8"/>
      <c r="G281" s="8"/>
      <c r="H281" s="8"/>
    </row>
    <row r="282" spans="1:8" ht="16.5" customHeight="1" x14ac:dyDescent="0.2">
      <c r="A282" s="3"/>
      <c r="B282" s="3"/>
      <c r="C282" s="3"/>
      <c r="D282" s="5"/>
      <c r="E282" s="3"/>
      <c r="F282" s="8"/>
      <c r="G282" s="8"/>
      <c r="H282" s="8"/>
    </row>
    <row r="283" spans="1:8" ht="16.5" customHeight="1" x14ac:dyDescent="0.2">
      <c r="A283" s="3"/>
      <c r="B283" s="3"/>
      <c r="C283" s="3"/>
      <c r="D283" s="5"/>
      <c r="E283" s="3"/>
      <c r="F283" s="8"/>
      <c r="G283" s="8"/>
      <c r="H283" s="8"/>
    </row>
    <row r="284" spans="1:8" ht="16.5" customHeight="1" x14ac:dyDescent="0.2">
      <c r="A284" s="3"/>
      <c r="B284" s="3"/>
      <c r="C284" s="3"/>
      <c r="D284" s="5"/>
      <c r="E284" s="3"/>
      <c r="F284" s="8"/>
      <c r="G284" s="8"/>
      <c r="H284" s="8"/>
    </row>
    <row r="285" spans="1:8" ht="16.5" customHeight="1" x14ac:dyDescent="0.2">
      <c r="A285" s="3"/>
      <c r="B285" s="3"/>
      <c r="C285" s="3"/>
      <c r="D285" s="5"/>
      <c r="E285" s="3"/>
      <c r="F285" s="8"/>
      <c r="G285" s="8"/>
      <c r="H285" s="8"/>
    </row>
    <row r="286" spans="1:8" ht="16.5" customHeight="1" x14ac:dyDescent="0.2">
      <c r="A286" s="3"/>
      <c r="B286" s="3"/>
      <c r="C286" s="3"/>
      <c r="D286" s="5"/>
      <c r="E286" s="3"/>
      <c r="F286" s="8"/>
      <c r="G286" s="8"/>
      <c r="H286" s="8"/>
    </row>
    <row r="287" spans="1:8" ht="16.5" customHeight="1" x14ac:dyDescent="0.2">
      <c r="A287" s="3"/>
      <c r="B287" s="3"/>
      <c r="C287" s="3"/>
      <c r="D287" s="5"/>
      <c r="E287" s="3"/>
      <c r="F287" s="8"/>
      <c r="G287" s="8"/>
      <c r="H287" s="8"/>
    </row>
    <row r="288" spans="1:8" ht="16.5" customHeight="1" x14ac:dyDescent="0.2">
      <c r="A288" s="3"/>
      <c r="B288" s="3"/>
      <c r="C288" s="3"/>
      <c r="D288" s="5"/>
      <c r="E288" s="3"/>
      <c r="F288" s="8"/>
      <c r="G288" s="8"/>
      <c r="H288" s="8"/>
    </row>
    <row r="289" spans="1:8" ht="16.5" customHeight="1" x14ac:dyDescent="0.2">
      <c r="A289" s="3"/>
      <c r="B289" s="3"/>
      <c r="C289" s="3"/>
      <c r="D289" s="5"/>
      <c r="E289" s="3"/>
      <c r="F289" s="8"/>
      <c r="G289" s="8"/>
      <c r="H289" s="8"/>
    </row>
    <row r="290" spans="1:8" ht="16.5" customHeight="1" x14ac:dyDescent="0.2">
      <c r="A290" s="3"/>
      <c r="B290" s="3"/>
      <c r="C290" s="3"/>
      <c r="D290" s="5"/>
      <c r="E290" s="3"/>
      <c r="F290" s="8"/>
      <c r="G290" s="8"/>
      <c r="H290" s="8"/>
    </row>
    <row r="291" spans="1:8" ht="16.5" customHeight="1" x14ac:dyDescent="0.2">
      <c r="A291" s="3"/>
      <c r="B291" s="3"/>
      <c r="C291" s="3"/>
      <c r="D291" s="5"/>
      <c r="E291" s="3"/>
      <c r="F291" s="8"/>
      <c r="G291" s="8"/>
      <c r="H291" s="8"/>
    </row>
    <row r="292" spans="1:8" ht="16.5" customHeight="1" x14ac:dyDescent="0.2">
      <c r="A292" s="3"/>
      <c r="B292" s="3"/>
      <c r="C292" s="3"/>
      <c r="D292" s="5"/>
      <c r="E292" s="3"/>
      <c r="F292" s="8"/>
      <c r="G292" s="8"/>
      <c r="H292" s="8"/>
    </row>
    <row r="293" spans="1:8" ht="16.5" customHeight="1" x14ac:dyDescent="0.2">
      <c r="A293" s="3"/>
      <c r="B293" s="3"/>
      <c r="C293" s="3"/>
      <c r="D293" s="5"/>
      <c r="E293" s="3"/>
      <c r="F293" s="8"/>
      <c r="G293" s="8"/>
      <c r="H293" s="8"/>
    </row>
    <row r="294" spans="1:8" ht="16.5" customHeight="1" x14ac:dyDescent="0.2">
      <c r="A294" s="3"/>
      <c r="B294" s="3"/>
      <c r="C294" s="3"/>
      <c r="D294" s="5"/>
      <c r="E294" s="3"/>
      <c r="F294" s="8"/>
      <c r="G294" s="8"/>
      <c r="H294" s="8"/>
    </row>
    <row r="295" spans="1:8" ht="16.5" customHeight="1" x14ac:dyDescent="0.2">
      <c r="A295" s="3"/>
      <c r="B295" s="3"/>
      <c r="C295" s="3"/>
      <c r="D295" s="5"/>
      <c r="E295" s="3"/>
      <c r="F295" s="8"/>
      <c r="G295" s="8"/>
      <c r="H295" s="8"/>
    </row>
    <row r="296" spans="1:8" ht="16.5" customHeight="1" x14ac:dyDescent="0.2">
      <c r="A296" s="3"/>
      <c r="B296" s="3"/>
      <c r="C296" s="3"/>
      <c r="D296" s="5"/>
      <c r="E296" s="3"/>
      <c r="F296" s="8"/>
      <c r="G296" s="8"/>
      <c r="H296" s="8"/>
    </row>
    <row r="297" spans="1:8" ht="16.5" customHeight="1" x14ac:dyDescent="0.2">
      <c r="A297" s="3"/>
      <c r="B297" s="3"/>
      <c r="C297" s="3"/>
      <c r="D297" s="5"/>
      <c r="E297" s="3"/>
      <c r="F297" s="8"/>
      <c r="G297" s="8"/>
      <c r="H297" s="8"/>
    </row>
    <row r="298" spans="1:8" ht="16.5" customHeight="1" x14ac:dyDescent="0.2">
      <c r="A298" s="3"/>
      <c r="B298" s="3"/>
      <c r="C298" s="3"/>
      <c r="D298" s="5"/>
      <c r="E298" s="3"/>
      <c r="F298" s="8"/>
      <c r="G298" s="8"/>
      <c r="H298" s="8"/>
    </row>
    <row r="299" spans="1:8" ht="16.5" customHeight="1" x14ac:dyDescent="0.2">
      <c r="A299" s="3"/>
      <c r="B299" s="3"/>
      <c r="C299" s="3"/>
      <c r="D299" s="5"/>
      <c r="E299" s="3"/>
      <c r="F299" s="8"/>
      <c r="G299" s="8"/>
      <c r="H299" s="8"/>
    </row>
    <row r="300" spans="1:8" ht="16.5" customHeight="1" x14ac:dyDescent="0.2">
      <c r="A300" s="3"/>
      <c r="B300" s="3"/>
      <c r="C300" s="3"/>
      <c r="D300" s="5"/>
      <c r="E300" s="3"/>
      <c r="F300" s="8"/>
      <c r="G300" s="8"/>
      <c r="H300" s="8"/>
    </row>
    <row r="301" spans="1:8" ht="16.5" customHeight="1" x14ac:dyDescent="0.2">
      <c r="A301" s="3"/>
      <c r="B301" s="3"/>
      <c r="C301" s="3"/>
      <c r="D301" s="5"/>
      <c r="E301" s="3"/>
      <c r="F301" s="8"/>
      <c r="G301" s="8"/>
      <c r="H301" s="8"/>
    </row>
    <row r="302" spans="1:8" ht="16.5" customHeight="1" x14ac:dyDescent="0.2">
      <c r="A302" s="3"/>
      <c r="B302" s="3"/>
      <c r="C302" s="3"/>
      <c r="D302" s="5"/>
      <c r="E302" s="3"/>
      <c r="F302" s="8"/>
      <c r="G302" s="8"/>
      <c r="H302" s="8"/>
    </row>
    <row r="303" spans="1:8" ht="16.5" customHeight="1" x14ac:dyDescent="0.2">
      <c r="A303" s="3"/>
      <c r="B303" s="3"/>
      <c r="C303" s="3"/>
      <c r="D303" s="5"/>
      <c r="E303" s="3"/>
      <c r="F303" s="8"/>
      <c r="G303" s="8"/>
      <c r="H303" s="8"/>
    </row>
    <row r="304" spans="1:8" ht="16.5" customHeight="1" x14ac:dyDescent="0.2">
      <c r="A304" s="3"/>
      <c r="B304" s="3"/>
      <c r="C304" s="3"/>
      <c r="D304" s="5"/>
      <c r="E304" s="3"/>
      <c r="F304" s="8"/>
      <c r="G304" s="8"/>
      <c r="H304" s="8"/>
    </row>
    <row r="305" spans="1:8" ht="16.5" customHeight="1" x14ac:dyDescent="0.2">
      <c r="A305" s="3"/>
      <c r="B305" s="3"/>
      <c r="C305" s="3"/>
      <c r="D305" s="5"/>
      <c r="E305" s="3"/>
      <c r="F305" s="8"/>
      <c r="G305" s="8"/>
      <c r="H305" s="8"/>
    </row>
    <row r="306" spans="1:8" ht="16.5" customHeight="1" x14ac:dyDescent="0.2">
      <c r="A306" s="3"/>
      <c r="B306" s="3"/>
      <c r="C306" s="3"/>
      <c r="D306" s="5"/>
      <c r="E306" s="3"/>
      <c r="F306" s="8"/>
      <c r="G306" s="8"/>
      <c r="H306" s="8"/>
    </row>
    <row r="307" spans="1:8" ht="16.5" customHeight="1" x14ac:dyDescent="0.2">
      <c r="A307" s="3"/>
      <c r="B307" s="3"/>
      <c r="C307" s="3"/>
      <c r="D307" s="5"/>
      <c r="E307" s="3"/>
      <c r="F307" s="8"/>
      <c r="G307" s="8"/>
      <c r="H307" s="8"/>
    </row>
    <row r="308" spans="1:8" ht="16.5" customHeight="1" x14ac:dyDescent="0.2">
      <c r="A308" s="3"/>
      <c r="B308" s="3"/>
      <c r="C308" s="3"/>
      <c r="D308" s="5"/>
      <c r="E308" s="3"/>
      <c r="F308" s="8"/>
      <c r="G308" s="8"/>
      <c r="H308" s="8"/>
    </row>
    <row r="309" spans="1:8" ht="16.5" customHeight="1" x14ac:dyDescent="0.2">
      <c r="A309" s="3"/>
      <c r="B309" s="3"/>
      <c r="C309" s="3"/>
      <c r="D309" s="5"/>
      <c r="E309" s="3"/>
      <c r="F309" s="8"/>
      <c r="G309" s="8"/>
      <c r="H309" s="8"/>
    </row>
    <row r="310" spans="1:8" ht="16.5" customHeight="1" x14ac:dyDescent="0.2">
      <c r="A310" s="3"/>
      <c r="B310" s="3"/>
      <c r="C310" s="3"/>
      <c r="D310" s="5"/>
      <c r="E310" s="3"/>
      <c r="F310" s="8"/>
      <c r="G310" s="8"/>
      <c r="H310" s="8"/>
    </row>
    <row r="311" spans="1:8" ht="16.5" customHeight="1" x14ac:dyDescent="0.2">
      <c r="A311" s="3"/>
      <c r="B311" s="3"/>
      <c r="C311" s="3"/>
      <c r="D311" s="5"/>
      <c r="E311" s="3"/>
      <c r="F311" s="8"/>
      <c r="G311" s="8"/>
      <c r="H311" s="8"/>
    </row>
    <row r="312" spans="1:8" ht="16.5" customHeight="1" x14ac:dyDescent="0.2">
      <c r="A312" s="3"/>
      <c r="B312" s="3"/>
      <c r="C312" s="3"/>
      <c r="D312" s="5"/>
      <c r="E312" s="3"/>
      <c r="F312" s="8"/>
      <c r="G312" s="8"/>
      <c r="H312" s="8"/>
    </row>
    <row r="313" spans="1:8" ht="16.5" customHeight="1" x14ac:dyDescent="0.2">
      <c r="A313" s="3"/>
      <c r="B313" s="3"/>
      <c r="C313" s="3"/>
      <c r="D313" s="5"/>
      <c r="E313" s="3"/>
      <c r="F313" s="8"/>
      <c r="G313" s="8"/>
      <c r="H313" s="8"/>
    </row>
    <row r="314" spans="1:8" ht="16.5" customHeight="1" x14ac:dyDescent="0.2">
      <c r="A314" s="3"/>
      <c r="B314" s="3"/>
      <c r="C314" s="3"/>
      <c r="D314" s="5"/>
      <c r="E314" s="3"/>
      <c r="F314" s="8"/>
      <c r="G314" s="8"/>
      <c r="H314" s="8"/>
    </row>
    <row r="315" spans="1:8" ht="16.5" customHeight="1" x14ac:dyDescent="0.2">
      <c r="A315" s="3"/>
      <c r="B315" s="3"/>
      <c r="C315" s="3"/>
      <c r="D315" s="5"/>
      <c r="E315" s="3"/>
      <c r="F315" s="8"/>
      <c r="G315" s="8"/>
      <c r="H315" s="8"/>
    </row>
    <row r="316" spans="1:8" ht="16.5" customHeight="1" x14ac:dyDescent="0.2">
      <c r="A316" s="3"/>
      <c r="B316" s="3"/>
      <c r="C316" s="3"/>
      <c r="D316" s="5"/>
      <c r="E316" s="3"/>
      <c r="F316" s="8"/>
      <c r="G316" s="8"/>
      <c r="H316" s="8"/>
    </row>
    <row r="317" spans="1:8" ht="16.5" customHeight="1" x14ac:dyDescent="0.2">
      <c r="A317" s="3"/>
      <c r="B317" s="3"/>
      <c r="C317" s="3"/>
      <c r="D317" s="5"/>
      <c r="E317" s="3"/>
      <c r="F317" s="8"/>
      <c r="G317" s="8"/>
      <c r="H317" s="8"/>
    </row>
    <row r="318" spans="1:8" ht="16.5" customHeight="1" x14ac:dyDescent="0.2">
      <c r="A318" s="3"/>
      <c r="B318" s="3"/>
      <c r="C318" s="3"/>
      <c r="D318" s="5"/>
      <c r="E318" s="3"/>
      <c r="F318" s="8"/>
      <c r="G318" s="8"/>
      <c r="H318" s="8"/>
    </row>
    <row r="319" spans="1:8" ht="16.5" customHeight="1" x14ac:dyDescent="0.2">
      <c r="A319" s="3"/>
      <c r="B319" s="3"/>
      <c r="C319" s="3"/>
      <c r="D319" s="5"/>
      <c r="E319" s="3"/>
      <c r="F319" s="8"/>
      <c r="G319" s="8"/>
      <c r="H319" s="8"/>
    </row>
    <row r="320" spans="1:8" ht="16.5" customHeight="1" x14ac:dyDescent="0.2">
      <c r="A320" s="3"/>
      <c r="B320" s="3"/>
      <c r="C320" s="3"/>
      <c r="D320" s="5"/>
      <c r="E320" s="3"/>
      <c r="F320" s="8"/>
      <c r="G320" s="8"/>
      <c r="H320" s="8"/>
    </row>
    <row r="321" spans="1:8" ht="16.5" customHeight="1" x14ac:dyDescent="0.2">
      <c r="A321" s="3"/>
      <c r="B321" s="3"/>
      <c r="C321" s="3"/>
      <c r="D321" s="5"/>
      <c r="E321" s="3"/>
      <c r="F321" s="8"/>
      <c r="G321" s="8"/>
      <c r="H321" s="8"/>
    </row>
    <row r="322" spans="1:8" ht="16.5" customHeight="1" x14ac:dyDescent="0.2">
      <c r="A322" s="3"/>
      <c r="B322" s="3"/>
      <c r="C322" s="3"/>
      <c r="D322" s="5"/>
      <c r="E322" s="3"/>
      <c r="F322" s="8"/>
      <c r="G322" s="8"/>
      <c r="H322" s="8"/>
    </row>
    <row r="323" spans="1:8" ht="16.5" customHeight="1" x14ac:dyDescent="0.2">
      <c r="A323" s="3"/>
      <c r="B323" s="3"/>
      <c r="C323" s="3"/>
      <c r="D323" s="5"/>
      <c r="E323" s="3"/>
      <c r="F323" s="8"/>
      <c r="G323" s="8"/>
      <c r="H323" s="8"/>
    </row>
    <row r="324" spans="1:8" ht="16.5" customHeight="1" x14ac:dyDescent="0.2">
      <c r="A324" s="3"/>
      <c r="B324" s="3"/>
      <c r="C324" s="3"/>
      <c r="D324" s="5"/>
      <c r="E324" s="3"/>
      <c r="F324" s="8"/>
      <c r="G324" s="8"/>
      <c r="H324" s="8"/>
    </row>
    <row r="325" spans="1:8" ht="16.5" customHeight="1" x14ac:dyDescent="0.2">
      <c r="A325" s="3"/>
      <c r="B325" s="3"/>
      <c r="C325" s="3"/>
      <c r="D325" s="5"/>
      <c r="E325" s="3"/>
      <c r="F325" s="8"/>
      <c r="G325" s="8"/>
      <c r="H325" s="8"/>
    </row>
    <row r="326" spans="1:8" ht="16.5" customHeight="1" x14ac:dyDescent="0.2">
      <c r="A326" s="3"/>
      <c r="B326" s="3"/>
      <c r="C326" s="3"/>
      <c r="D326" s="5"/>
      <c r="E326" s="3"/>
      <c r="F326" s="8"/>
      <c r="G326" s="8"/>
      <c r="H326" s="8"/>
    </row>
    <row r="327" spans="1:8" ht="16.5" customHeight="1" x14ac:dyDescent="0.2">
      <c r="A327" s="3"/>
      <c r="B327" s="3"/>
      <c r="C327" s="3"/>
      <c r="D327" s="5"/>
      <c r="E327" s="3"/>
      <c r="F327" s="8"/>
      <c r="G327" s="8"/>
      <c r="H327" s="8"/>
    </row>
    <row r="328" spans="1:8" ht="16.5" customHeight="1" x14ac:dyDescent="0.2">
      <c r="A328" s="3"/>
      <c r="B328" s="3"/>
      <c r="C328" s="3"/>
      <c r="D328" s="5"/>
      <c r="E328" s="3"/>
      <c r="F328" s="8"/>
      <c r="G328" s="8"/>
      <c r="H328" s="8"/>
    </row>
    <row r="329" spans="1:8" ht="16.5" customHeight="1" x14ac:dyDescent="0.2">
      <c r="A329" s="3"/>
      <c r="B329" s="3"/>
      <c r="C329" s="3"/>
      <c r="D329" s="5"/>
      <c r="E329" s="3"/>
      <c r="F329" s="8"/>
      <c r="G329" s="8"/>
      <c r="H329" s="8"/>
    </row>
    <row r="330" spans="1:8" ht="16.5" customHeight="1" x14ac:dyDescent="0.2">
      <c r="A330" s="3"/>
      <c r="B330" s="3"/>
      <c r="C330" s="3"/>
      <c r="D330" s="5"/>
      <c r="E330" s="3"/>
      <c r="F330" s="8"/>
      <c r="G330" s="8"/>
      <c r="H330" s="8"/>
    </row>
    <row r="331" spans="1:8" ht="16.5" customHeight="1" x14ac:dyDescent="0.2">
      <c r="A331" s="3"/>
      <c r="B331" s="3"/>
      <c r="C331" s="3"/>
      <c r="D331" s="5"/>
      <c r="E331" s="3"/>
      <c r="F331" s="8"/>
      <c r="G331" s="8"/>
      <c r="H331" s="8"/>
    </row>
    <row r="332" spans="1:8" ht="16.5" customHeight="1" x14ac:dyDescent="0.2">
      <c r="A332" s="3"/>
      <c r="B332" s="3"/>
      <c r="C332" s="3"/>
      <c r="D332" s="5"/>
      <c r="E332" s="3"/>
      <c r="F332" s="8"/>
      <c r="G332" s="8"/>
      <c r="H332" s="8"/>
    </row>
    <row r="333" spans="1:8" ht="16.5" customHeight="1" x14ac:dyDescent="0.2">
      <c r="A333" s="3"/>
      <c r="B333" s="3"/>
      <c r="C333" s="3"/>
      <c r="D333" s="5"/>
      <c r="E333" s="3"/>
      <c r="F333" s="8"/>
      <c r="G333" s="8"/>
      <c r="H333" s="8"/>
    </row>
    <row r="334" spans="1:8" ht="16.5" customHeight="1" x14ac:dyDescent="0.2">
      <c r="A334" s="3"/>
      <c r="B334" s="3"/>
      <c r="C334" s="3"/>
      <c r="D334" s="5"/>
      <c r="E334" s="3"/>
      <c r="F334" s="8"/>
      <c r="G334" s="8"/>
      <c r="H334" s="8"/>
    </row>
    <row r="335" spans="1:8" ht="16.5" customHeight="1" x14ac:dyDescent="0.2">
      <c r="A335" s="3"/>
      <c r="B335" s="3"/>
      <c r="C335" s="3"/>
      <c r="D335" s="5"/>
      <c r="E335" s="3"/>
      <c r="F335" s="8"/>
      <c r="G335" s="8"/>
      <c r="H335" s="8"/>
    </row>
    <row r="336" spans="1:8" ht="16.5" customHeight="1" x14ac:dyDescent="0.2">
      <c r="A336" s="3"/>
      <c r="B336" s="3"/>
      <c r="C336" s="3"/>
      <c r="D336" s="5"/>
      <c r="E336" s="3"/>
      <c r="F336" s="8"/>
      <c r="G336" s="8"/>
      <c r="H336" s="8"/>
    </row>
    <row r="337" spans="1:8" ht="16.5" customHeight="1" x14ac:dyDescent="0.2">
      <c r="A337" s="3"/>
      <c r="B337" s="3"/>
      <c r="C337" s="3"/>
      <c r="D337" s="5"/>
      <c r="E337" s="3"/>
      <c r="F337" s="8"/>
      <c r="G337" s="8"/>
      <c r="H337" s="8"/>
    </row>
    <row r="338" spans="1:8" ht="16.5" customHeight="1" x14ac:dyDescent="0.2">
      <c r="A338" s="3"/>
      <c r="B338" s="3"/>
      <c r="C338" s="3"/>
      <c r="D338" s="5"/>
      <c r="E338" s="3"/>
      <c r="F338" s="8"/>
      <c r="G338" s="8"/>
      <c r="H338" s="8"/>
    </row>
    <row r="339" spans="1:8" ht="16.5" customHeight="1" x14ac:dyDescent="0.2">
      <c r="A339" s="3"/>
      <c r="B339" s="3"/>
      <c r="C339" s="3"/>
      <c r="D339" s="5"/>
      <c r="E339" s="3"/>
      <c r="F339" s="8"/>
      <c r="G339" s="8"/>
      <c r="H339" s="8"/>
    </row>
    <row r="340" spans="1:8" ht="16.5" customHeight="1" x14ac:dyDescent="0.2">
      <c r="A340" s="3"/>
      <c r="B340" s="3"/>
      <c r="C340" s="3"/>
      <c r="D340" s="5"/>
      <c r="E340" s="3"/>
      <c r="F340" s="8"/>
      <c r="G340" s="8"/>
      <c r="H340" s="8"/>
    </row>
    <row r="341" spans="1:8" ht="16.5" customHeight="1" x14ac:dyDescent="0.2">
      <c r="A341" s="3"/>
      <c r="B341" s="3"/>
      <c r="C341" s="3"/>
      <c r="D341" s="5"/>
      <c r="E341" s="3"/>
      <c r="F341" s="8"/>
      <c r="G341" s="8"/>
      <c r="H341" s="8"/>
    </row>
    <row r="342" spans="1:8" ht="16.5" customHeight="1" x14ac:dyDescent="0.2">
      <c r="A342" s="3"/>
      <c r="B342" s="3"/>
      <c r="C342" s="3"/>
      <c r="D342" s="5"/>
      <c r="E342" s="3"/>
      <c r="F342" s="8"/>
      <c r="G342" s="8"/>
      <c r="H342" s="8"/>
    </row>
    <row r="343" spans="1:8" ht="16.5" customHeight="1" x14ac:dyDescent="0.2">
      <c r="A343" s="3"/>
      <c r="B343" s="3"/>
      <c r="C343" s="3"/>
      <c r="D343" s="5"/>
      <c r="E343" s="3"/>
      <c r="F343" s="8"/>
      <c r="G343" s="8"/>
      <c r="H343" s="8"/>
    </row>
    <row r="344" spans="1:8" ht="16.5" customHeight="1" x14ac:dyDescent="0.2">
      <c r="A344" s="3"/>
      <c r="B344" s="3"/>
      <c r="C344" s="3"/>
      <c r="D344" s="5"/>
      <c r="E344" s="3"/>
      <c r="F344" s="8"/>
      <c r="G344" s="8"/>
      <c r="H344" s="8"/>
    </row>
    <row r="345" spans="1:8" ht="16.5" customHeight="1" x14ac:dyDescent="0.2">
      <c r="A345" s="3"/>
      <c r="B345" s="3"/>
      <c r="C345" s="3"/>
      <c r="D345" s="5"/>
      <c r="E345" s="3"/>
      <c r="F345" s="8"/>
      <c r="G345" s="8"/>
      <c r="H345" s="8"/>
    </row>
    <row r="346" spans="1:8" ht="16.5" customHeight="1" x14ac:dyDescent="0.2">
      <c r="A346" s="3"/>
      <c r="B346" s="3"/>
      <c r="C346" s="3"/>
      <c r="D346" s="5"/>
      <c r="E346" s="3"/>
      <c r="F346" s="8"/>
      <c r="G346" s="8"/>
      <c r="H346" s="8"/>
    </row>
    <row r="347" spans="1:8" ht="16.5" customHeight="1" x14ac:dyDescent="0.2">
      <c r="A347" s="3"/>
      <c r="B347" s="3"/>
      <c r="C347" s="3"/>
      <c r="D347" s="5"/>
      <c r="E347" s="3"/>
      <c r="F347" s="8"/>
      <c r="G347" s="8"/>
      <c r="H347" s="8"/>
    </row>
    <row r="348" spans="1:8" ht="16.5" customHeight="1" x14ac:dyDescent="0.2">
      <c r="A348" s="3"/>
      <c r="B348" s="3"/>
      <c r="C348" s="3"/>
      <c r="D348" s="5"/>
      <c r="E348" s="3"/>
      <c r="F348" s="8"/>
      <c r="G348" s="8"/>
      <c r="H348" s="8"/>
    </row>
    <row r="349" spans="1:8" ht="16.5" customHeight="1" x14ac:dyDescent="0.2">
      <c r="A349" s="3"/>
      <c r="B349" s="3"/>
      <c r="C349" s="3"/>
      <c r="D349" s="5"/>
      <c r="E349" s="3"/>
      <c r="F349" s="8"/>
      <c r="G349" s="8"/>
      <c r="H349" s="8"/>
    </row>
    <row r="350" spans="1:8" ht="16.5" customHeight="1" x14ac:dyDescent="0.2">
      <c r="A350" s="3"/>
      <c r="B350" s="3"/>
      <c r="C350" s="3"/>
      <c r="D350" s="5"/>
      <c r="E350" s="3"/>
      <c r="F350" s="8"/>
      <c r="G350" s="8"/>
      <c r="H350" s="8"/>
    </row>
    <row r="351" spans="1:8" ht="16.5" customHeight="1" x14ac:dyDescent="0.2">
      <c r="A351" s="3"/>
      <c r="B351" s="3"/>
      <c r="C351" s="3"/>
      <c r="D351" s="5"/>
      <c r="E351" s="3"/>
      <c r="F351" s="8"/>
      <c r="G351" s="8"/>
      <c r="H351" s="8"/>
    </row>
    <row r="352" spans="1:8" ht="16.5" customHeight="1" x14ac:dyDescent="0.2">
      <c r="A352" s="3"/>
      <c r="B352" s="3"/>
      <c r="C352" s="3"/>
      <c r="D352" s="5"/>
      <c r="E352" s="3"/>
      <c r="F352" s="8"/>
      <c r="G352" s="8"/>
      <c r="H352" s="8"/>
    </row>
    <row r="353" spans="1:8" ht="16.5" customHeight="1" x14ac:dyDescent="0.2">
      <c r="A353" s="3"/>
      <c r="B353" s="3"/>
      <c r="C353" s="3"/>
      <c r="D353" s="5"/>
      <c r="E353" s="3"/>
      <c r="F353" s="8"/>
      <c r="G353" s="8"/>
      <c r="H353" s="8"/>
    </row>
    <row r="354" spans="1:8" ht="16.5" customHeight="1" x14ac:dyDescent="0.2">
      <c r="A354" s="3"/>
      <c r="B354" s="3"/>
      <c r="C354" s="3"/>
      <c r="D354" s="5"/>
      <c r="E354" s="3"/>
      <c r="F354" s="8"/>
      <c r="G354" s="8"/>
      <c r="H354" s="8"/>
    </row>
    <row r="355" spans="1:8" ht="16.5" customHeight="1" x14ac:dyDescent="0.2">
      <c r="A355" s="3"/>
      <c r="B355" s="3"/>
      <c r="C355" s="3"/>
      <c r="D355" s="5"/>
      <c r="E355" s="3"/>
      <c r="F355" s="8"/>
      <c r="G355" s="8"/>
      <c r="H355" s="8"/>
    </row>
    <row r="356" spans="1:8" ht="16.5" customHeight="1" x14ac:dyDescent="0.2">
      <c r="A356" s="3"/>
      <c r="B356" s="3"/>
      <c r="C356" s="3"/>
      <c r="D356" s="5"/>
      <c r="E356" s="3"/>
      <c r="F356" s="8"/>
      <c r="G356" s="8"/>
      <c r="H356" s="8"/>
    </row>
    <row r="357" spans="1:8" ht="16.5" customHeight="1" x14ac:dyDescent="0.2">
      <c r="A357" s="3"/>
      <c r="B357" s="3"/>
      <c r="C357" s="3"/>
      <c r="D357" s="5"/>
      <c r="E357" s="3"/>
      <c r="F357" s="8"/>
      <c r="G357" s="8"/>
      <c r="H357" s="8"/>
    </row>
    <row r="358" spans="1:8" ht="16.5" customHeight="1" x14ac:dyDescent="0.2">
      <c r="A358" s="3"/>
      <c r="B358" s="3"/>
      <c r="C358" s="3"/>
      <c r="D358" s="5"/>
      <c r="E358" s="3"/>
      <c r="F358" s="8"/>
      <c r="G358" s="8"/>
      <c r="H358" s="8"/>
    </row>
    <row r="359" spans="1:8" ht="16.5" customHeight="1" x14ac:dyDescent="0.2">
      <c r="A359" s="3"/>
      <c r="B359" s="3"/>
      <c r="C359" s="3"/>
      <c r="D359" s="5"/>
      <c r="E359" s="3"/>
      <c r="F359" s="8"/>
      <c r="G359" s="8"/>
      <c r="H359" s="8"/>
    </row>
    <row r="360" spans="1:8" ht="16.5" customHeight="1" x14ac:dyDescent="0.2">
      <c r="A360" s="3"/>
      <c r="B360" s="3"/>
      <c r="C360" s="3"/>
      <c r="D360" s="5"/>
      <c r="E360" s="3"/>
      <c r="F360" s="8"/>
      <c r="G360" s="8"/>
      <c r="H360" s="8"/>
    </row>
    <row r="361" spans="1:8" ht="16.5" customHeight="1" x14ac:dyDescent="0.2">
      <c r="A361" s="3"/>
      <c r="B361" s="3"/>
      <c r="C361" s="3"/>
      <c r="D361" s="5"/>
      <c r="E361" s="3"/>
      <c r="F361" s="8"/>
      <c r="G361" s="8"/>
      <c r="H361" s="8"/>
    </row>
    <row r="362" spans="1:8" ht="16.5" customHeight="1" x14ac:dyDescent="0.2">
      <c r="A362" s="3"/>
      <c r="B362" s="3"/>
      <c r="C362" s="3"/>
      <c r="D362" s="5"/>
      <c r="E362" s="3"/>
      <c r="F362" s="8"/>
      <c r="G362" s="8"/>
      <c r="H362" s="8"/>
    </row>
    <row r="363" spans="1:8" ht="16.5" customHeight="1" x14ac:dyDescent="0.2">
      <c r="A363" s="3"/>
      <c r="B363" s="3"/>
      <c r="C363" s="3"/>
      <c r="D363" s="5"/>
      <c r="E363" s="3"/>
      <c r="F363" s="8"/>
      <c r="G363" s="8"/>
      <c r="H363" s="8"/>
    </row>
    <row r="364" spans="1:8" ht="16.5" customHeight="1" x14ac:dyDescent="0.2">
      <c r="A364" s="3"/>
      <c r="B364" s="3"/>
      <c r="C364" s="3"/>
      <c r="D364" s="5"/>
      <c r="E364" s="3"/>
      <c r="F364" s="8"/>
      <c r="G364" s="8"/>
      <c r="H364" s="8"/>
    </row>
    <row r="365" spans="1:8" ht="16.5" customHeight="1" x14ac:dyDescent="0.2">
      <c r="A365" s="3"/>
      <c r="B365" s="3"/>
      <c r="C365" s="3"/>
      <c r="D365" s="5"/>
      <c r="E365" s="3"/>
      <c r="F365" s="8"/>
      <c r="G365" s="8"/>
      <c r="H365" s="8"/>
    </row>
    <row r="366" spans="1:8" ht="16.5" customHeight="1" x14ac:dyDescent="0.2">
      <c r="A366" s="3"/>
      <c r="B366" s="3"/>
      <c r="C366" s="3"/>
      <c r="D366" s="5"/>
      <c r="E366" s="3"/>
      <c r="F366" s="8"/>
      <c r="G366" s="8"/>
      <c r="H366" s="8"/>
    </row>
    <row r="367" spans="1:8" ht="16.5" customHeight="1" x14ac:dyDescent="0.2">
      <c r="A367" s="3"/>
      <c r="B367" s="3"/>
      <c r="C367" s="3"/>
      <c r="D367" s="5"/>
      <c r="E367" s="3"/>
      <c r="F367" s="8"/>
      <c r="G367" s="8"/>
      <c r="H367" s="8"/>
    </row>
    <row r="368" spans="1:8" ht="16.5" customHeight="1" x14ac:dyDescent="0.2">
      <c r="A368" s="3"/>
      <c r="B368" s="3"/>
      <c r="C368" s="3"/>
      <c r="D368" s="5"/>
      <c r="E368" s="3"/>
      <c r="F368" s="8"/>
      <c r="G368" s="8"/>
      <c r="H368" s="8"/>
    </row>
    <row r="369" spans="1:8" ht="16.5" customHeight="1" x14ac:dyDescent="0.2">
      <c r="A369" s="3"/>
      <c r="B369" s="3"/>
      <c r="C369" s="3"/>
      <c r="D369" s="5"/>
      <c r="E369" s="3"/>
      <c r="F369" s="8"/>
      <c r="G369" s="8"/>
      <c r="H369" s="8"/>
    </row>
    <row r="370" spans="1:8" ht="16.5" customHeight="1" x14ac:dyDescent="0.2">
      <c r="A370" s="3"/>
      <c r="B370" s="3"/>
      <c r="C370" s="3"/>
      <c r="D370" s="5"/>
      <c r="E370" s="3"/>
      <c r="F370" s="8"/>
      <c r="G370" s="8"/>
      <c r="H370" s="8"/>
    </row>
    <row r="371" spans="1:8" ht="16.5" customHeight="1" x14ac:dyDescent="0.2">
      <c r="A371" s="3"/>
      <c r="B371" s="3"/>
      <c r="C371" s="3"/>
      <c r="D371" s="5"/>
      <c r="E371" s="3"/>
      <c r="F371" s="8"/>
      <c r="G371" s="8"/>
      <c r="H371" s="8"/>
    </row>
    <row r="372" spans="1:8" ht="16.5" customHeight="1" x14ac:dyDescent="0.2">
      <c r="A372" s="3"/>
      <c r="B372" s="3"/>
      <c r="C372" s="3"/>
      <c r="D372" s="5"/>
      <c r="E372" s="3"/>
      <c r="F372" s="8"/>
      <c r="G372" s="8"/>
      <c r="H372" s="8"/>
    </row>
    <row r="373" spans="1:8" ht="16.5" customHeight="1" x14ac:dyDescent="0.2">
      <c r="A373" s="3"/>
      <c r="B373" s="3"/>
      <c r="C373" s="3"/>
      <c r="D373" s="5"/>
      <c r="E373" s="3"/>
      <c r="F373" s="8"/>
      <c r="G373" s="8"/>
      <c r="H373" s="8"/>
    </row>
    <row r="374" spans="1:8" ht="16.5" customHeight="1" x14ac:dyDescent="0.2">
      <c r="A374" s="3"/>
      <c r="B374" s="3"/>
      <c r="C374" s="3"/>
      <c r="D374" s="5"/>
      <c r="E374" s="3"/>
      <c r="F374" s="8"/>
      <c r="G374" s="8"/>
      <c r="H374" s="8"/>
    </row>
    <row r="375" spans="1:8" ht="16.5" customHeight="1" x14ac:dyDescent="0.2">
      <c r="A375" s="3"/>
      <c r="B375" s="3"/>
      <c r="C375" s="3"/>
      <c r="D375" s="5"/>
      <c r="E375" s="3"/>
      <c r="F375" s="8"/>
      <c r="G375" s="8"/>
      <c r="H375" s="8"/>
    </row>
    <row r="376" spans="1:8" ht="16.5" customHeight="1" x14ac:dyDescent="0.2">
      <c r="A376" s="3"/>
      <c r="B376" s="3"/>
      <c r="C376" s="3"/>
      <c r="D376" s="5"/>
      <c r="E376" s="3"/>
      <c r="F376" s="8"/>
      <c r="G376" s="8"/>
      <c r="H376" s="8"/>
    </row>
    <row r="377" spans="1:8" ht="16.5" customHeight="1" x14ac:dyDescent="0.2">
      <c r="A377" s="3"/>
      <c r="B377" s="3"/>
      <c r="C377" s="3"/>
      <c r="D377" s="5"/>
      <c r="E377" s="3"/>
      <c r="F377" s="8"/>
      <c r="G377" s="8"/>
      <c r="H377" s="8"/>
    </row>
    <row r="378" spans="1:8" ht="16.5" customHeight="1" x14ac:dyDescent="0.2">
      <c r="A378" s="3"/>
      <c r="B378" s="3"/>
      <c r="C378" s="3"/>
      <c r="D378" s="5"/>
      <c r="E378" s="3"/>
      <c r="F378" s="8"/>
      <c r="G378" s="8"/>
      <c r="H378" s="8"/>
    </row>
    <row r="379" spans="1:8" ht="16.5" customHeight="1" x14ac:dyDescent="0.2">
      <c r="A379" s="3"/>
      <c r="B379" s="3"/>
      <c r="C379" s="3"/>
      <c r="D379" s="5"/>
      <c r="E379" s="3"/>
      <c r="F379" s="8"/>
      <c r="G379" s="8"/>
      <c r="H379" s="8"/>
    </row>
    <row r="380" spans="1:8" ht="16.5" customHeight="1" x14ac:dyDescent="0.2">
      <c r="A380" s="3"/>
      <c r="B380" s="3"/>
      <c r="C380" s="3"/>
      <c r="D380" s="5"/>
      <c r="E380" s="3"/>
      <c r="F380" s="8"/>
      <c r="G380" s="8"/>
      <c r="H380" s="8"/>
    </row>
    <row r="381" spans="1:8" ht="16.5" customHeight="1" x14ac:dyDescent="0.2">
      <c r="A381" s="3"/>
      <c r="B381" s="3"/>
      <c r="C381" s="3"/>
      <c r="D381" s="5"/>
      <c r="E381" s="3"/>
      <c r="F381" s="8"/>
      <c r="G381" s="8"/>
      <c r="H381" s="8"/>
    </row>
    <row r="382" spans="1:8" ht="16.5" customHeight="1" x14ac:dyDescent="0.2">
      <c r="A382" s="3"/>
      <c r="B382" s="3"/>
      <c r="C382" s="3"/>
      <c r="D382" s="5"/>
      <c r="E382" s="3"/>
      <c r="F382" s="8"/>
      <c r="G382" s="8"/>
      <c r="H382" s="8"/>
    </row>
    <row r="383" spans="1:8" ht="16.5" customHeight="1" x14ac:dyDescent="0.2">
      <c r="A383" s="3"/>
      <c r="B383" s="3"/>
      <c r="C383" s="3"/>
      <c r="D383" s="5"/>
      <c r="E383" s="3"/>
      <c r="F383" s="8"/>
      <c r="G383" s="8"/>
      <c r="H383" s="8"/>
    </row>
    <row r="384" spans="1:8" ht="16.5" customHeight="1" x14ac:dyDescent="0.2">
      <c r="A384" s="3"/>
      <c r="B384" s="3"/>
      <c r="C384" s="3"/>
      <c r="D384" s="5"/>
      <c r="E384" s="3"/>
      <c r="F384" s="8"/>
      <c r="G384" s="8"/>
      <c r="H384" s="8"/>
    </row>
    <row r="385" spans="1:8" ht="16.5" customHeight="1" x14ac:dyDescent="0.2">
      <c r="A385" s="3"/>
      <c r="B385" s="3"/>
      <c r="C385" s="3"/>
      <c r="D385" s="5"/>
      <c r="E385" s="3"/>
      <c r="F385" s="8"/>
      <c r="G385" s="8"/>
      <c r="H385" s="8"/>
    </row>
    <row r="386" spans="1:8" ht="16.5" customHeight="1" x14ac:dyDescent="0.2">
      <c r="A386" s="3"/>
      <c r="B386" s="3"/>
      <c r="C386" s="3"/>
      <c r="D386" s="5"/>
      <c r="E386" s="3"/>
      <c r="F386" s="8"/>
      <c r="G386" s="8"/>
      <c r="H386" s="8"/>
    </row>
    <row r="387" spans="1:8" ht="16.5" customHeight="1" x14ac:dyDescent="0.2">
      <c r="A387" s="3"/>
      <c r="B387" s="3"/>
      <c r="C387" s="3"/>
      <c r="D387" s="5"/>
      <c r="E387" s="3"/>
      <c r="F387" s="8"/>
      <c r="G387" s="8"/>
      <c r="H387" s="8"/>
    </row>
    <row r="388" spans="1:8" ht="16.5" customHeight="1" x14ac:dyDescent="0.2">
      <c r="A388" s="3"/>
      <c r="B388" s="3"/>
      <c r="C388" s="3"/>
      <c r="D388" s="5"/>
      <c r="E388" s="3"/>
      <c r="F388" s="8"/>
      <c r="G388" s="8"/>
      <c r="H388" s="8"/>
    </row>
    <row r="389" spans="1:8" ht="16.5" customHeight="1" x14ac:dyDescent="0.2">
      <c r="A389" s="3"/>
      <c r="B389" s="3"/>
      <c r="C389" s="3"/>
      <c r="D389" s="5"/>
      <c r="E389" s="3"/>
      <c r="F389" s="8"/>
      <c r="G389" s="8"/>
      <c r="H389" s="8"/>
    </row>
    <row r="390" spans="1:8" ht="16.5" customHeight="1" x14ac:dyDescent="0.2">
      <c r="A390" s="3"/>
      <c r="B390" s="3"/>
      <c r="C390" s="3"/>
      <c r="D390" s="5"/>
      <c r="E390" s="3"/>
      <c r="F390" s="8"/>
      <c r="G390" s="8"/>
      <c r="H390" s="8"/>
    </row>
    <row r="391" spans="1:8" ht="16.5" customHeight="1" x14ac:dyDescent="0.2">
      <c r="A391" s="3"/>
      <c r="B391" s="3"/>
      <c r="C391" s="3"/>
      <c r="D391" s="5"/>
      <c r="E391" s="3"/>
      <c r="F391" s="8"/>
      <c r="G391" s="8"/>
      <c r="H391" s="8"/>
    </row>
    <row r="392" spans="1:8" ht="16.5" customHeight="1" x14ac:dyDescent="0.2">
      <c r="A392" s="3"/>
      <c r="B392" s="3"/>
      <c r="C392" s="3"/>
      <c r="D392" s="5"/>
      <c r="E392" s="3"/>
      <c r="F392" s="8"/>
      <c r="G392" s="8"/>
      <c r="H392" s="8"/>
    </row>
    <row r="393" spans="1:8" ht="16.5" customHeight="1" x14ac:dyDescent="0.2">
      <c r="A393" s="3"/>
      <c r="B393" s="3"/>
      <c r="C393" s="3"/>
      <c r="D393" s="5"/>
      <c r="E393" s="3"/>
      <c r="F393" s="8"/>
      <c r="G393" s="8"/>
      <c r="H393" s="8"/>
    </row>
    <row r="394" spans="1:8" ht="16.5" customHeight="1" x14ac:dyDescent="0.2">
      <c r="A394" s="3"/>
      <c r="B394" s="3"/>
      <c r="C394" s="3"/>
      <c r="D394" s="5"/>
      <c r="E394" s="3"/>
      <c r="F394" s="8"/>
      <c r="G394" s="8"/>
      <c r="H394" s="8"/>
    </row>
    <row r="395" spans="1:8" ht="16.5" customHeight="1" x14ac:dyDescent="0.2">
      <c r="A395" s="3"/>
      <c r="B395" s="3"/>
      <c r="C395" s="3"/>
      <c r="D395" s="5"/>
      <c r="E395" s="3"/>
      <c r="F395" s="8"/>
      <c r="G395" s="8"/>
      <c r="H395" s="8"/>
    </row>
    <row r="396" spans="1:8" ht="16.5" customHeight="1" x14ac:dyDescent="0.2">
      <c r="A396" s="3"/>
      <c r="B396" s="3"/>
      <c r="C396" s="3"/>
      <c r="D396" s="5"/>
      <c r="E396" s="3"/>
      <c r="F396" s="8"/>
      <c r="G396" s="8"/>
      <c r="H396" s="8"/>
    </row>
    <row r="397" spans="1:8" ht="16.5" customHeight="1" x14ac:dyDescent="0.2">
      <c r="A397" s="3"/>
      <c r="B397" s="3"/>
      <c r="C397" s="3"/>
      <c r="D397" s="5"/>
      <c r="E397" s="3"/>
      <c r="F397" s="8"/>
      <c r="G397" s="8"/>
      <c r="H397" s="8"/>
    </row>
    <row r="398" spans="1:8" ht="16.5" customHeight="1" x14ac:dyDescent="0.2">
      <c r="A398" s="3"/>
      <c r="B398" s="3"/>
      <c r="C398" s="3"/>
      <c r="D398" s="5"/>
      <c r="E398" s="3"/>
      <c r="F398" s="8"/>
      <c r="G398" s="8"/>
      <c r="H398" s="8"/>
    </row>
    <row r="399" spans="1:8" ht="16.5" customHeight="1" x14ac:dyDescent="0.2">
      <c r="A399" s="3"/>
      <c r="B399" s="3"/>
      <c r="C399" s="3"/>
      <c r="D399" s="5"/>
      <c r="E399" s="3"/>
      <c r="F399" s="8"/>
      <c r="G399" s="8"/>
      <c r="H399" s="8"/>
    </row>
    <row r="400" spans="1:8" ht="16.5" customHeight="1" x14ac:dyDescent="0.2">
      <c r="A400" s="3"/>
      <c r="B400" s="3"/>
      <c r="C400" s="3"/>
      <c r="D400" s="5"/>
      <c r="E400" s="3"/>
      <c r="F400" s="8"/>
      <c r="G400" s="8"/>
      <c r="H400" s="8"/>
    </row>
    <row r="401" spans="1:8" ht="16.5" customHeight="1" x14ac:dyDescent="0.2">
      <c r="A401" s="3"/>
      <c r="B401" s="3"/>
      <c r="C401" s="3"/>
      <c r="D401" s="5"/>
      <c r="E401" s="3"/>
      <c r="F401" s="8"/>
      <c r="G401" s="8"/>
      <c r="H401" s="8"/>
    </row>
    <row r="402" spans="1:8" ht="16.5" customHeight="1" x14ac:dyDescent="0.2">
      <c r="A402" s="3"/>
      <c r="B402" s="3"/>
      <c r="C402" s="3"/>
      <c r="D402" s="5"/>
      <c r="E402" s="3"/>
      <c r="F402" s="8"/>
      <c r="G402" s="8"/>
      <c r="H402" s="8"/>
    </row>
    <row r="403" spans="1:8" ht="16.5" customHeight="1" x14ac:dyDescent="0.2">
      <c r="A403" s="3"/>
      <c r="B403" s="3"/>
      <c r="C403" s="3"/>
      <c r="D403" s="5"/>
      <c r="E403" s="3"/>
      <c r="F403" s="8"/>
      <c r="G403" s="8"/>
      <c r="H403" s="8"/>
    </row>
    <row r="404" spans="1:8" ht="16.5" customHeight="1" x14ac:dyDescent="0.2">
      <c r="A404" s="3"/>
      <c r="B404" s="3"/>
      <c r="C404" s="3"/>
      <c r="D404" s="5"/>
      <c r="E404" s="3"/>
      <c r="F404" s="8"/>
      <c r="G404" s="8"/>
      <c r="H404" s="8"/>
    </row>
    <row r="405" spans="1:8" ht="16.5" customHeight="1" x14ac:dyDescent="0.2">
      <c r="A405" s="3"/>
      <c r="B405" s="3"/>
      <c r="C405" s="3"/>
      <c r="D405" s="5"/>
      <c r="E405" s="3"/>
      <c r="F405" s="8"/>
      <c r="G405" s="8"/>
      <c r="H405" s="8"/>
    </row>
    <row r="406" spans="1:8" ht="16.5" customHeight="1" x14ac:dyDescent="0.2">
      <c r="A406" s="3"/>
      <c r="B406" s="3"/>
      <c r="C406" s="3"/>
      <c r="D406" s="5"/>
      <c r="E406" s="3"/>
      <c r="F406" s="8"/>
      <c r="G406" s="8"/>
      <c r="H406" s="8"/>
    </row>
    <row r="407" spans="1:8" ht="16.5" customHeight="1" x14ac:dyDescent="0.2">
      <c r="A407" s="3"/>
      <c r="B407" s="3"/>
      <c r="C407" s="3"/>
      <c r="D407" s="5"/>
      <c r="E407" s="3"/>
      <c r="F407" s="8"/>
      <c r="G407" s="8"/>
      <c r="H407" s="8"/>
    </row>
    <row r="408" spans="1:8" ht="16.5" customHeight="1" x14ac:dyDescent="0.2">
      <c r="A408" s="3"/>
      <c r="B408" s="3"/>
      <c r="C408" s="3"/>
      <c r="D408" s="5"/>
      <c r="E408" s="3"/>
      <c r="F408" s="8"/>
      <c r="G408" s="8"/>
      <c r="H408" s="8"/>
    </row>
    <row r="409" spans="1:8" ht="16.5" customHeight="1" x14ac:dyDescent="0.2">
      <c r="A409" s="3"/>
      <c r="B409" s="3"/>
      <c r="C409" s="3"/>
      <c r="D409" s="5"/>
      <c r="E409" s="3"/>
      <c r="F409" s="8"/>
      <c r="G409" s="8"/>
      <c r="H409" s="8"/>
    </row>
    <row r="410" spans="1:8" ht="16.5" customHeight="1" x14ac:dyDescent="0.2">
      <c r="A410" s="3"/>
      <c r="B410" s="3"/>
      <c r="C410" s="3"/>
      <c r="D410" s="5"/>
      <c r="E410" s="3"/>
      <c r="F410" s="8"/>
      <c r="G410" s="8"/>
      <c r="H410" s="8"/>
    </row>
    <row r="411" spans="1:8" ht="16.5" customHeight="1" x14ac:dyDescent="0.2">
      <c r="A411" s="3"/>
      <c r="B411" s="3"/>
      <c r="C411" s="3"/>
      <c r="D411" s="5"/>
      <c r="E411" s="3"/>
      <c r="F411" s="8"/>
      <c r="G411" s="8"/>
      <c r="H411" s="8"/>
    </row>
    <row r="412" spans="1:8" ht="16.5" customHeight="1" x14ac:dyDescent="0.2">
      <c r="A412" s="3"/>
      <c r="B412" s="3"/>
      <c r="C412" s="3"/>
      <c r="D412" s="5"/>
      <c r="E412" s="3"/>
      <c r="F412" s="8"/>
      <c r="G412" s="8"/>
      <c r="H412" s="8"/>
    </row>
    <row r="413" spans="1:8" ht="16.5" customHeight="1" x14ac:dyDescent="0.2">
      <c r="A413" s="3"/>
      <c r="B413" s="3"/>
      <c r="C413" s="3"/>
      <c r="D413" s="5"/>
      <c r="E413" s="3"/>
      <c r="F413" s="8"/>
      <c r="G413" s="8"/>
      <c r="H413" s="8"/>
    </row>
    <row r="414" spans="1:8" ht="16.5" customHeight="1" x14ac:dyDescent="0.2">
      <c r="A414" s="3"/>
      <c r="B414" s="3"/>
      <c r="C414" s="3"/>
      <c r="D414" s="5"/>
      <c r="E414" s="3"/>
      <c r="F414" s="8"/>
      <c r="G414" s="8"/>
      <c r="H414" s="8"/>
    </row>
    <row r="415" spans="1:8" ht="16.5" customHeight="1" x14ac:dyDescent="0.2">
      <c r="A415" s="3"/>
      <c r="B415" s="3"/>
      <c r="C415" s="3"/>
      <c r="D415" s="5"/>
      <c r="E415" s="3"/>
      <c r="F415" s="8"/>
      <c r="G415" s="8"/>
      <c r="H415" s="8"/>
    </row>
    <row r="416" spans="1:8" ht="16.5" customHeight="1" x14ac:dyDescent="0.2">
      <c r="A416" s="3"/>
      <c r="B416" s="3"/>
      <c r="C416" s="3"/>
      <c r="D416" s="5"/>
      <c r="E416" s="3"/>
      <c r="F416" s="8"/>
      <c r="G416" s="8"/>
      <c r="H416" s="8"/>
    </row>
    <row r="417" spans="1:8" ht="16.5" customHeight="1" x14ac:dyDescent="0.2">
      <c r="A417" s="3"/>
      <c r="B417" s="3"/>
      <c r="C417" s="3"/>
      <c r="D417" s="5"/>
      <c r="E417" s="3"/>
      <c r="F417" s="8"/>
      <c r="G417" s="8"/>
      <c r="H417" s="8"/>
    </row>
    <row r="418" spans="1:8" ht="16.5" customHeight="1" x14ac:dyDescent="0.2">
      <c r="A418" s="3"/>
      <c r="B418" s="3"/>
      <c r="C418" s="3"/>
      <c r="D418" s="5"/>
      <c r="E418" s="3"/>
      <c r="F418" s="8"/>
      <c r="G418" s="8"/>
      <c r="H418" s="8"/>
    </row>
    <row r="419" spans="1:8" ht="16.5" customHeight="1" x14ac:dyDescent="0.2">
      <c r="A419" s="3"/>
      <c r="B419" s="3"/>
      <c r="C419" s="3"/>
      <c r="D419" s="5"/>
      <c r="E419" s="3"/>
      <c r="F419" s="8"/>
      <c r="G419" s="8"/>
      <c r="H419" s="8"/>
    </row>
    <row r="420" spans="1:8" ht="16.5" customHeight="1" x14ac:dyDescent="0.2">
      <c r="A420" s="3"/>
      <c r="B420" s="3"/>
      <c r="C420" s="3"/>
      <c r="D420" s="5"/>
      <c r="E420" s="3"/>
      <c r="F420" s="8"/>
      <c r="G420" s="8"/>
      <c r="H420" s="8"/>
    </row>
    <row r="421" spans="1:8" ht="16.5" customHeight="1" x14ac:dyDescent="0.2">
      <c r="A421" s="3"/>
      <c r="B421" s="3"/>
      <c r="C421" s="3"/>
      <c r="D421" s="5"/>
      <c r="E421" s="3"/>
      <c r="F421" s="8"/>
      <c r="G421" s="8"/>
      <c r="H421" s="8"/>
    </row>
    <row r="422" spans="1:8" ht="16.5" customHeight="1" x14ac:dyDescent="0.2">
      <c r="A422" s="3"/>
      <c r="B422" s="3"/>
      <c r="C422" s="3"/>
      <c r="D422" s="5"/>
      <c r="E422" s="3"/>
      <c r="F422" s="8"/>
      <c r="G422" s="8"/>
      <c r="H422" s="8"/>
    </row>
    <row r="423" spans="1:8" ht="16.5" customHeight="1" x14ac:dyDescent="0.2">
      <c r="A423" s="3"/>
      <c r="B423" s="3"/>
      <c r="C423" s="3"/>
      <c r="D423" s="5"/>
      <c r="E423" s="3"/>
      <c r="F423" s="8"/>
      <c r="G423" s="8"/>
      <c r="H423" s="8"/>
    </row>
    <row r="424" spans="1:8" ht="16.5" customHeight="1" x14ac:dyDescent="0.2">
      <c r="A424" s="3"/>
      <c r="B424" s="3"/>
      <c r="C424" s="3"/>
      <c r="D424" s="5"/>
      <c r="E424" s="3"/>
      <c r="F424" s="8"/>
      <c r="G424" s="8"/>
      <c r="H424" s="8"/>
    </row>
    <row r="425" spans="1:8" ht="16.5" customHeight="1" x14ac:dyDescent="0.2">
      <c r="A425" s="3"/>
      <c r="B425" s="3"/>
      <c r="C425" s="3"/>
      <c r="D425" s="5"/>
      <c r="E425" s="3"/>
      <c r="F425" s="8"/>
      <c r="G425" s="8"/>
      <c r="H425" s="8"/>
    </row>
    <row r="426" spans="1:8" ht="16.5" customHeight="1" x14ac:dyDescent="0.2">
      <c r="A426" s="3"/>
      <c r="B426" s="3"/>
      <c r="C426" s="3"/>
      <c r="D426" s="5"/>
      <c r="E426" s="3"/>
      <c r="F426" s="8"/>
      <c r="G426" s="8"/>
      <c r="H426" s="8"/>
    </row>
    <row r="427" spans="1:8" ht="16.5" customHeight="1" x14ac:dyDescent="0.2">
      <c r="A427" s="3"/>
      <c r="B427" s="3"/>
      <c r="C427" s="3"/>
      <c r="D427" s="5"/>
      <c r="E427" s="3"/>
      <c r="F427" s="8"/>
      <c r="G427" s="8"/>
      <c r="H427" s="8"/>
    </row>
    <row r="428" spans="1:8" ht="16.5" customHeight="1" x14ac:dyDescent="0.2">
      <c r="A428" s="3"/>
      <c r="B428" s="3"/>
      <c r="C428" s="3"/>
      <c r="D428" s="5"/>
      <c r="E428" s="3"/>
      <c r="F428" s="8"/>
      <c r="G428" s="8"/>
      <c r="H428" s="8"/>
    </row>
    <row r="429" spans="1:8" ht="16.5" customHeight="1" x14ac:dyDescent="0.2">
      <c r="A429" s="3"/>
      <c r="B429" s="3"/>
      <c r="C429" s="3"/>
      <c r="D429" s="5"/>
      <c r="E429" s="3"/>
      <c r="F429" s="8"/>
      <c r="G429" s="8"/>
      <c r="H429" s="8"/>
    </row>
    <row r="430" spans="1:8" ht="16.5" customHeight="1" x14ac:dyDescent="0.2">
      <c r="A430" s="3"/>
      <c r="B430" s="3"/>
      <c r="C430" s="3"/>
      <c r="D430" s="5"/>
      <c r="E430" s="3"/>
      <c r="F430" s="8"/>
      <c r="G430" s="8"/>
      <c r="H430" s="8"/>
    </row>
    <row r="431" spans="1:8" ht="16.5" customHeight="1" x14ac:dyDescent="0.2">
      <c r="A431" s="3"/>
      <c r="B431" s="3"/>
      <c r="C431" s="3"/>
      <c r="D431" s="5"/>
      <c r="E431" s="3"/>
      <c r="F431" s="8"/>
      <c r="G431" s="8"/>
      <c r="H431" s="8"/>
    </row>
    <row r="432" spans="1:8" ht="16.5" customHeight="1" x14ac:dyDescent="0.2">
      <c r="A432" s="3"/>
      <c r="B432" s="3"/>
      <c r="C432" s="3"/>
      <c r="D432" s="5"/>
      <c r="E432" s="3"/>
      <c r="F432" s="8"/>
      <c r="G432" s="8"/>
      <c r="H432" s="8"/>
    </row>
    <row r="433" spans="1:8" ht="16.5" customHeight="1" x14ac:dyDescent="0.2">
      <c r="A433" s="3"/>
      <c r="B433" s="3"/>
      <c r="C433" s="3"/>
      <c r="D433" s="5"/>
      <c r="E433" s="3"/>
      <c r="F433" s="8"/>
      <c r="G433" s="8"/>
      <c r="H433" s="8"/>
    </row>
    <row r="434" spans="1:8" ht="16.5" customHeight="1" x14ac:dyDescent="0.2">
      <c r="A434" s="3"/>
      <c r="B434" s="3"/>
      <c r="C434" s="3"/>
      <c r="D434" s="5"/>
      <c r="E434" s="3"/>
      <c r="F434" s="8"/>
      <c r="G434" s="8"/>
      <c r="H434" s="8"/>
    </row>
    <row r="435" spans="1:8" ht="16.5" customHeight="1" x14ac:dyDescent="0.2">
      <c r="A435" s="3"/>
      <c r="B435" s="3"/>
      <c r="C435" s="3"/>
      <c r="D435" s="5"/>
      <c r="E435" s="3"/>
      <c r="F435" s="8"/>
      <c r="G435" s="8"/>
      <c r="H435" s="8"/>
    </row>
    <row r="436" spans="1:8" ht="16.5" customHeight="1" x14ac:dyDescent="0.2">
      <c r="A436" s="3"/>
      <c r="B436" s="3"/>
      <c r="C436" s="3"/>
      <c r="D436" s="5"/>
      <c r="E436" s="3"/>
      <c r="F436" s="8"/>
      <c r="G436" s="8"/>
      <c r="H436" s="8"/>
    </row>
    <row r="437" spans="1:8" ht="16.5" customHeight="1" x14ac:dyDescent="0.2">
      <c r="A437" s="3"/>
      <c r="B437" s="3"/>
      <c r="C437" s="3"/>
      <c r="D437" s="5"/>
      <c r="E437" s="3"/>
      <c r="F437" s="8"/>
      <c r="G437" s="8"/>
      <c r="H437" s="8"/>
    </row>
    <row r="438" spans="1:8" ht="16.5" customHeight="1" x14ac:dyDescent="0.2">
      <c r="A438" s="3"/>
      <c r="B438" s="3"/>
      <c r="C438" s="3"/>
      <c r="D438" s="5"/>
      <c r="E438" s="3"/>
      <c r="F438" s="8"/>
      <c r="G438" s="8"/>
      <c r="H438" s="8"/>
    </row>
    <row r="439" spans="1:8" ht="16.5" customHeight="1" x14ac:dyDescent="0.2">
      <c r="A439" s="3"/>
      <c r="B439" s="3"/>
      <c r="C439" s="3"/>
      <c r="D439" s="5"/>
      <c r="E439" s="3"/>
      <c r="F439" s="8"/>
      <c r="G439" s="8"/>
      <c r="H439" s="8"/>
    </row>
    <row r="440" spans="1:8" ht="16.5" customHeight="1" x14ac:dyDescent="0.2">
      <c r="A440" s="3"/>
      <c r="B440" s="3"/>
      <c r="C440" s="3"/>
      <c r="D440" s="5"/>
      <c r="E440" s="3"/>
      <c r="F440" s="8"/>
      <c r="G440" s="8"/>
      <c r="H440" s="8"/>
    </row>
    <row r="441" spans="1:8" ht="16.5" customHeight="1" x14ac:dyDescent="0.2">
      <c r="A441" s="3"/>
      <c r="B441" s="3"/>
      <c r="C441" s="3"/>
      <c r="D441" s="5"/>
      <c r="E441" s="3"/>
      <c r="F441" s="8"/>
      <c r="G441" s="8"/>
      <c r="H441" s="8"/>
    </row>
    <row r="442" spans="1:8" ht="16.5" customHeight="1" x14ac:dyDescent="0.2">
      <c r="A442" s="3"/>
      <c r="B442" s="3"/>
      <c r="C442" s="3"/>
      <c r="D442" s="5"/>
      <c r="E442" s="3"/>
      <c r="F442" s="8"/>
      <c r="G442" s="8"/>
      <c r="H442" s="8"/>
    </row>
    <row r="443" spans="1:8" ht="16.5" customHeight="1" x14ac:dyDescent="0.2">
      <c r="A443" s="3"/>
      <c r="B443" s="3"/>
      <c r="C443" s="3"/>
      <c r="D443" s="5"/>
      <c r="E443" s="3"/>
      <c r="F443" s="8"/>
      <c r="G443" s="8"/>
      <c r="H443" s="8"/>
    </row>
    <row r="444" spans="1:8" ht="16.5" customHeight="1" x14ac:dyDescent="0.2">
      <c r="A444" s="3"/>
      <c r="B444" s="3"/>
      <c r="C444" s="3"/>
      <c r="D444" s="5"/>
      <c r="E444" s="3"/>
      <c r="F444" s="8"/>
      <c r="G444" s="8"/>
      <c r="H444" s="8"/>
    </row>
    <row r="445" spans="1:8" ht="16.5" customHeight="1" x14ac:dyDescent="0.2">
      <c r="A445" s="3"/>
      <c r="B445" s="3"/>
      <c r="C445" s="3"/>
      <c r="D445" s="5"/>
      <c r="E445" s="3"/>
      <c r="F445" s="8"/>
      <c r="G445" s="8"/>
      <c r="H445" s="8"/>
    </row>
    <row r="446" spans="1:8" ht="16.5" customHeight="1" x14ac:dyDescent="0.2">
      <c r="A446" s="3"/>
      <c r="B446" s="3"/>
      <c r="C446" s="3"/>
      <c r="D446" s="5"/>
      <c r="E446" s="3"/>
      <c r="F446" s="8"/>
      <c r="G446" s="8"/>
      <c r="H446" s="8"/>
    </row>
    <row r="447" spans="1:8" ht="16.5" customHeight="1" x14ac:dyDescent="0.2">
      <c r="A447" s="3"/>
      <c r="B447" s="3"/>
      <c r="C447" s="3"/>
      <c r="D447" s="5"/>
      <c r="E447" s="3"/>
      <c r="F447" s="8"/>
      <c r="G447" s="8"/>
      <c r="H447" s="8"/>
    </row>
    <row r="448" spans="1:8" ht="16.5" customHeight="1" x14ac:dyDescent="0.2">
      <c r="A448" s="3"/>
      <c r="B448" s="3"/>
      <c r="C448" s="3"/>
      <c r="D448" s="5"/>
      <c r="E448" s="3"/>
      <c r="F448" s="8"/>
      <c r="G448" s="8"/>
      <c r="H448" s="8"/>
    </row>
    <row r="449" spans="1:8" ht="16.5" customHeight="1" x14ac:dyDescent="0.2">
      <c r="A449" s="3"/>
      <c r="B449" s="3"/>
      <c r="C449" s="3"/>
      <c r="D449" s="5"/>
      <c r="E449" s="3"/>
      <c r="F449" s="8"/>
      <c r="G449" s="8"/>
      <c r="H449" s="8"/>
    </row>
    <row r="450" spans="1:8" ht="16.5" customHeight="1" x14ac:dyDescent="0.2">
      <c r="A450" s="3"/>
      <c r="B450" s="3"/>
      <c r="C450" s="3"/>
      <c r="D450" s="5"/>
      <c r="E450" s="3"/>
      <c r="F450" s="8"/>
      <c r="G450" s="8"/>
      <c r="H450" s="8"/>
    </row>
    <row r="451" spans="1:8" ht="16.5" customHeight="1" x14ac:dyDescent="0.2">
      <c r="A451" s="3"/>
      <c r="B451" s="3"/>
      <c r="C451" s="3"/>
      <c r="D451" s="5"/>
      <c r="E451" s="3"/>
      <c r="F451" s="8"/>
      <c r="G451" s="8"/>
      <c r="H451" s="8"/>
    </row>
    <row r="452" spans="1:8" ht="16.5" customHeight="1" x14ac:dyDescent="0.2">
      <c r="A452" s="3"/>
      <c r="B452" s="3"/>
      <c r="C452" s="3"/>
      <c r="D452" s="5"/>
      <c r="E452" s="3"/>
      <c r="F452" s="8"/>
      <c r="G452" s="8"/>
      <c r="H452" s="8"/>
    </row>
    <row r="453" spans="1:8" ht="16.5" customHeight="1" x14ac:dyDescent="0.2">
      <c r="A453" s="3"/>
      <c r="B453" s="3"/>
      <c r="C453" s="3"/>
      <c r="D453" s="5"/>
      <c r="E453" s="3"/>
      <c r="F453" s="8"/>
      <c r="G453" s="8"/>
      <c r="H453" s="8"/>
    </row>
    <row r="454" spans="1:8" ht="16.5" customHeight="1" x14ac:dyDescent="0.2">
      <c r="A454" s="3"/>
      <c r="B454" s="3"/>
      <c r="C454" s="3"/>
      <c r="D454" s="5"/>
      <c r="E454" s="3"/>
      <c r="F454" s="8"/>
      <c r="G454" s="8"/>
      <c r="H454" s="8"/>
    </row>
    <row r="455" spans="1:8" ht="16.5" customHeight="1" x14ac:dyDescent="0.2">
      <c r="A455" s="3"/>
      <c r="B455" s="3"/>
      <c r="C455" s="3"/>
      <c r="D455" s="5"/>
      <c r="E455" s="3"/>
      <c r="F455" s="8"/>
      <c r="G455" s="8"/>
      <c r="H455" s="8"/>
    </row>
    <row r="456" spans="1:8" ht="16.5" customHeight="1" x14ac:dyDescent="0.2">
      <c r="A456" s="3"/>
      <c r="B456" s="3"/>
      <c r="C456" s="3"/>
      <c r="D456" s="5"/>
      <c r="E456" s="3"/>
      <c r="F456" s="8"/>
      <c r="G456" s="8"/>
      <c r="H456" s="8"/>
    </row>
    <row r="457" spans="1:8" ht="16.5" customHeight="1" x14ac:dyDescent="0.2">
      <c r="A457" s="3"/>
      <c r="B457" s="3"/>
      <c r="C457" s="3"/>
      <c r="D457" s="5"/>
      <c r="E457" s="3"/>
      <c r="F457" s="8"/>
      <c r="G457" s="8"/>
      <c r="H457" s="8"/>
    </row>
    <row r="458" spans="1:8" ht="16.5" customHeight="1" x14ac:dyDescent="0.2">
      <c r="A458" s="3"/>
      <c r="B458" s="3"/>
      <c r="C458" s="3"/>
      <c r="D458" s="5"/>
      <c r="E458" s="3"/>
      <c r="F458" s="8"/>
      <c r="G458" s="8"/>
      <c r="H458" s="8"/>
    </row>
    <row r="459" spans="1:8" ht="16.5" customHeight="1" x14ac:dyDescent="0.2">
      <c r="A459" s="3"/>
      <c r="B459" s="3"/>
      <c r="C459" s="3"/>
      <c r="D459" s="5"/>
      <c r="E459" s="3"/>
      <c r="F459" s="8"/>
      <c r="G459" s="8"/>
      <c r="H459" s="8"/>
    </row>
    <row r="460" spans="1:8" ht="16.5" customHeight="1" x14ac:dyDescent="0.2">
      <c r="A460" s="3"/>
      <c r="B460" s="3"/>
      <c r="C460" s="3"/>
      <c r="D460" s="5"/>
      <c r="E460" s="3"/>
      <c r="F460" s="8"/>
      <c r="G460" s="8"/>
      <c r="H460" s="8"/>
    </row>
    <row r="461" spans="1:8" ht="16.5" customHeight="1" x14ac:dyDescent="0.2">
      <c r="A461" s="3"/>
      <c r="B461" s="3"/>
      <c r="C461" s="3"/>
      <c r="D461" s="5"/>
      <c r="E461" s="3"/>
      <c r="F461" s="8"/>
      <c r="G461" s="8"/>
      <c r="H461" s="8"/>
    </row>
    <row r="462" spans="1:8" ht="16.5" customHeight="1" x14ac:dyDescent="0.2">
      <c r="A462" s="3"/>
      <c r="B462" s="3"/>
      <c r="C462" s="3"/>
      <c r="D462" s="5"/>
      <c r="E462" s="3"/>
      <c r="F462" s="8"/>
      <c r="G462" s="8"/>
      <c r="H462" s="8"/>
    </row>
    <row r="463" spans="1:8" ht="16.5" customHeight="1" x14ac:dyDescent="0.2">
      <c r="A463" s="3"/>
      <c r="B463" s="3"/>
      <c r="C463" s="3"/>
      <c r="D463" s="5"/>
      <c r="E463" s="3"/>
      <c r="F463" s="8"/>
      <c r="G463" s="8"/>
      <c r="H463" s="8"/>
    </row>
    <row r="464" spans="1:8" ht="16.5" customHeight="1" x14ac:dyDescent="0.2">
      <c r="A464" s="3"/>
      <c r="B464" s="3"/>
      <c r="C464" s="3"/>
      <c r="D464" s="5"/>
      <c r="E464" s="3"/>
      <c r="F464" s="8"/>
      <c r="G464" s="8"/>
      <c r="H464" s="8"/>
    </row>
    <row r="465" spans="1:8" ht="16.5" customHeight="1" x14ac:dyDescent="0.2">
      <c r="A465" s="3"/>
      <c r="B465" s="3"/>
      <c r="C465" s="3"/>
      <c r="D465" s="5"/>
      <c r="E465" s="3"/>
      <c r="F465" s="8"/>
      <c r="G465" s="8"/>
      <c r="H465" s="8"/>
    </row>
    <row r="466" spans="1:8" ht="16.5" customHeight="1" x14ac:dyDescent="0.2">
      <c r="A466" s="3"/>
      <c r="B466" s="3"/>
      <c r="C466" s="3"/>
      <c r="D466" s="5"/>
      <c r="E466" s="3"/>
      <c r="F466" s="8"/>
      <c r="G466" s="8"/>
      <c r="H466" s="8"/>
    </row>
    <row r="467" spans="1:8" ht="16.5" customHeight="1" x14ac:dyDescent="0.2">
      <c r="A467" s="3"/>
      <c r="B467" s="3"/>
      <c r="C467" s="3"/>
      <c r="D467" s="5"/>
      <c r="E467" s="3"/>
      <c r="F467" s="8"/>
      <c r="G467" s="8"/>
      <c r="H467" s="8"/>
    </row>
    <row r="468" spans="1:8" ht="16.5" customHeight="1" x14ac:dyDescent="0.2">
      <c r="A468" s="3"/>
      <c r="B468" s="3"/>
      <c r="C468" s="3"/>
      <c r="D468" s="5"/>
      <c r="E468" s="3"/>
      <c r="F468" s="8"/>
      <c r="G468" s="8"/>
      <c r="H468" s="8"/>
    </row>
    <row r="469" spans="1:8" ht="16.5" customHeight="1" x14ac:dyDescent="0.2">
      <c r="A469" s="3"/>
      <c r="B469" s="3"/>
      <c r="C469" s="3"/>
      <c r="D469" s="5"/>
      <c r="E469" s="3"/>
      <c r="F469" s="8"/>
      <c r="G469" s="8"/>
      <c r="H469" s="8"/>
    </row>
    <row r="470" spans="1:8" ht="16.5" customHeight="1" x14ac:dyDescent="0.2">
      <c r="A470" s="3"/>
      <c r="B470" s="3"/>
      <c r="C470" s="3"/>
      <c r="D470" s="5"/>
      <c r="E470" s="3"/>
      <c r="F470" s="8"/>
      <c r="G470" s="8"/>
      <c r="H470" s="8"/>
    </row>
    <row r="471" spans="1:8" ht="16.5" customHeight="1" x14ac:dyDescent="0.2">
      <c r="A471" s="3"/>
      <c r="B471" s="3"/>
      <c r="C471" s="3"/>
      <c r="D471" s="5"/>
      <c r="E471" s="3"/>
      <c r="F471" s="8"/>
      <c r="G471" s="8"/>
      <c r="H471" s="8"/>
    </row>
    <row r="472" spans="1:8" ht="16.5" customHeight="1" x14ac:dyDescent="0.2">
      <c r="A472" s="3"/>
      <c r="B472" s="3"/>
      <c r="C472" s="3"/>
      <c r="D472" s="5"/>
      <c r="E472" s="3"/>
      <c r="F472" s="8"/>
      <c r="G472" s="8"/>
      <c r="H472" s="8"/>
    </row>
    <row r="473" spans="1:8" ht="16.5" customHeight="1" x14ac:dyDescent="0.2">
      <c r="A473" s="3"/>
      <c r="B473" s="3"/>
      <c r="C473" s="3"/>
      <c r="D473" s="5"/>
      <c r="E473" s="3"/>
      <c r="F473" s="8"/>
      <c r="G473" s="8"/>
      <c r="H473" s="8"/>
    </row>
    <row r="474" spans="1:8" ht="16.5" customHeight="1" x14ac:dyDescent="0.2">
      <c r="A474" s="3"/>
      <c r="B474" s="3"/>
      <c r="C474" s="3"/>
      <c r="D474" s="5"/>
      <c r="E474" s="3"/>
      <c r="F474" s="8"/>
      <c r="G474" s="8"/>
      <c r="H474" s="8"/>
    </row>
    <row r="475" spans="1:8" ht="16.5" customHeight="1" x14ac:dyDescent="0.2">
      <c r="A475" s="3"/>
      <c r="B475" s="3"/>
      <c r="C475" s="3"/>
      <c r="D475" s="5"/>
      <c r="E475" s="3"/>
      <c r="F475" s="8"/>
      <c r="G475" s="8"/>
      <c r="H475" s="8"/>
    </row>
    <row r="476" spans="1:8" ht="16.5" customHeight="1" x14ac:dyDescent="0.2">
      <c r="A476" s="3"/>
      <c r="B476" s="3"/>
      <c r="C476" s="3"/>
      <c r="D476" s="5"/>
      <c r="E476" s="3"/>
      <c r="F476" s="8"/>
      <c r="G476" s="8"/>
      <c r="H476" s="8"/>
    </row>
    <row r="477" spans="1:8" ht="16.5" customHeight="1" x14ac:dyDescent="0.2">
      <c r="A477" s="3"/>
      <c r="B477" s="3"/>
      <c r="C477" s="3"/>
      <c r="D477" s="5"/>
      <c r="E477" s="3"/>
      <c r="F477" s="8"/>
      <c r="G477" s="8"/>
      <c r="H477" s="8"/>
    </row>
    <row r="478" spans="1:8" ht="16.5" customHeight="1" x14ac:dyDescent="0.2">
      <c r="A478" s="3"/>
      <c r="B478" s="3"/>
      <c r="C478" s="3"/>
      <c r="D478" s="5"/>
      <c r="E478" s="3"/>
      <c r="F478" s="8"/>
      <c r="G478" s="8"/>
      <c r="H478" s="8"/>
    </row>
    <row r="479" spans="1:8" ht="16.5" customHeight="1" x14ac:dyDescent="0.2">
      <c r="A479" s="3"/>
      <c r="B479" s="3"/>
      <c r="C479" s="3"/>
      <c r="D479" s="5"/>
      <c r="E479" s="3"/>
      <c r="F479" s="8"/>
      <c r="G479" s="8"/>
      <c r="H479" s="8"/>
    </row>
    <row r="480" spans="1:8" ht="16.5" customHeight="1" x14ac:dyDescent="0.2">
      <c r="A480" s="3"/>
      <c r="B480" s="3"/>
      <c r="C480" s="3"/>
      <c r="D480" s="5"/>
      <c r="E480" s="3"/>
      <c r="F480" s="8"/>
      <c r="G480" s="8"/>
      <c r="H480" s="8"/>
    </row>
    <row r="481" spans="1:8" ht="16.5" customHeight="1" x14ac:dyDescent="0.2">
      <c r="A481" s="3"/>
      <c r="B481" s="3"/>
      <c r="C481" s="3"/>
      <c r="D481" s="5"/>
      <c r="E481" s="3"/>
      <c r="F481" s="8"/>
      <c r="G481" s="8"/>
      <c r="H481" s="8"/>
    </row>
    <row r="482" spans="1:8" ht="16.5" customHeight="1" x14ac:dyDescent="0.2">
      <c r="A482" s="3"/>
      <c r="B482" s="3"/>
      <c r="C482" s="3"/>
      <c r="D482" s="5"/>
      <c r="E482" s="3"/>
      <c r="F482" s="8"/>
      <c r="G482" s="8"/>
      <c r="H482" s="8"/>
    </row>
    <row r="483" spans="1:8" ht="16.5" customHeight="1" x14ac:dyDescent="0.2">
      <c r="A483" s="3"/>
      <c r="B483" s="3"/>
      <c r="C483" s="3"/>
      <c r="D483" s="5"/>
      <c r="E483" s="3"/>
      <c r="F483" s="8"/>
      <c r="G483" s="8"/>
      <c r="H483" s="8"/>
    </row>
    <row r="484" spans="1:8" ht="16.5" customHeight="1" x14ac:dyDescent="0.2">
      <c r="A484" s="3"/>
      <c r="B484" s="3"/>
      <c r="C484" s="3"/>
      <c r="D484" s="5"/>
      <c r="E484" s="3"/>
      <c r="F484" s="8"/>
      <c r="G484" s="8"/>
      <c r="H484" s="8"/>
    </row>
    <row r="485" spans="1:8" ht="16.5" customHeight="1" x14ac:dyDescent="0.2">
      <c r="A485" s="3"/>
      <c r="B485" s="3"/>
      <c r="C485" s="3"/>
      <c r="D485" s="5"/>
      <c r="E485" s="3"/>
      <c r="F485" s="8"/>
      <c r="G485" s="8"/>
      <c r="H485" s="8"/>
    </row>
    <row r="486" spans="1:8" ht="16.5" customHeight="1" x14ac:dyDescent="0.2">
      <c r="A486" s="3"/>
      <c r="B486" s="3"/>
      <c r="C486" s="3"/>
      <c r="D486" s="5"/>
      <c r="E486" s="3"/>
      <c r="F486" s="8"/>
      <c r="G486" s="8"/>
      <c r="H486" s="8"/>
    </row>
    <row r="487" spans="1:8" ht="16.5" customHeight="1" x14ac:dyDescent="0.2">
      <c r="A487" s="3"/>
      <c r="B487" s="3"/>
      <c r="C487" s="3"/>
      <c r="D487" s="5"/>
      <c r="E487" s="3"/>
      <c r="F487" s="8"/>
      <c r="G487" s="8"/>
      <c r="H487" s="8"/>
    </row>
    <row r="488" spans="1:8" ht="16.5" customHeight="1" x14ac:dyDescent="0.2">
      <c r="A488" s="3"/>
      <c r="B488" s="3"/>
      <c r="C488" s="3"/>
      <c r="D488" s="5"/>
      <c r="E488" s="3"/>
      <c r="F488" s="8"/>
      <c r="G488" s="8"/>
      <c r="H488" s="8"/>
    </row>
    <row r="489" spans="1:8" ht="16.5" customHeight="1" x14ac:dyDescent="0.2">
      <c r="A489" s="3"/>
      <c r="B489" s="3"/>
      <c r="C489" s="3"/>
      <c r="D489" s="5"/>
      <c r="E489" s="3"/>
      <c r="F489" s="8"/>
      <c r="G489" s="8"/>
      <c r="H489" s="8"/>
    </row>
    <row r="490" spans="1:8" ht="16.5" customHeight="1" x14ac:dyDescent="0.2">
      <c r="A490" s="3"/>
      <c r="B490" s="3"/>
      <c r="C490" s="3"/>
      <c r="D490" s="5"/>
      <c r="E490" s="3"/>
      <c r="F490" s="8"/>
      <c r="G490" s="8"/>
      <c r="H490" s="8"/>
    </row>
    <row r="491" spans="1:8" ht="16.5" customHeight="1" x14ac:dyDescent="0.2">
      <c r="A491" s="3"/>
      <c r="B491" s="3"/>
      <c r="C491" s="3"/>
      <c r="D491" s="5"/>
      <c r="E491" s="3"/>
      <c r="F491" s="8"/>
      <c r="G491" s="8"/>
      <c r="H491" s="8"/>
    </row>
    <row r="492" spans="1:8" ht="16.5" customHeight="1" x14ac:dyDescent="0.2">
      <c r="A492" s="3"/>
      <c r="B492" s="3"/>
      <c r="C492" s="3"/>
      <c r="D492" s="5"/>
      <c r="E492" s="3"/>
      <c r="F492" s="8"/>
      <c r="G492" s="8"/>
      <c r="H492" s="8"/>
    </row>
    <row r="493" spans="1:8" ht="16.5" customHeight="1" x14ac:dyDescent="0.2">
      <c r="A493" s="3"/>
      <c r="B493" s="3"/>
      <c r="C493" s="3"/>
      <c r="D493" s="5"/>
      <c r="E493" s="3"/>
      <c r="F493" s="8"/>
      <c r="G493" s="8"/>
      <c r="H493" s="8"/>
    </row>
    <row r="494" spans="1:8" ht="16.5" customHeight="1" x14ac:dyDescent="0.2">
      <c r="A494" s="3"/>
      <c r="B494" s="3"/>
      <c r="C494" s="3"/>
      <c r="D494" s="5"/>
      <c r="E494" s="3"/>
      <c r="F494" s="8"/>
      <c r="G494" s="8"/>
      <c r="H494" s="8"/>
    </row>
    <row r="495" spans="1:8" ht="16.5" customHeight="1" x14ac:dyDescent="0.2">
      <c r="A495" s="3"/>
      <c r="B495" s="3"/>
      <c r="C495" s="3"/>
      <c r="D495" s="5"/>
      <c r="E495" s="3"/>
      <c r="F495" s="8"/>
      <c r="G495" s="8"/>
      <c r="H495" s="8"/>
    </row>
    <row r="496" spans="1:8" ht="16.5" customHeight="1" x14ac:dyDescent="0.2">
      <c r="A496" s="3"/>
      <c r="B496" s="3"/>
      <c r="C496" s="3"/>
      <c r="D496" s="5"/>
      <c r="E496" s="3"/>
      <c r="F496" s="8"/>
      <c r="G496" s="8"/>
      <c r="H496" s="8"/>
    </row>
    <row r="497" spans="1:8" ht="16.5" customHeight="1" x14ac:dyDescent="0.2">
      <c r="A497" s="3"/>
      <c r="B497" s="3"/>
      <c r="C497" s="3"/>
      <c r="D497" s="5"/>
      <c r="E497" s="3"/>
      <c r="F497" s="8"/>
      <c r="G497" s="8"/>
      <c r="H497" s="8"/>
    </row>
    <row r="498" spans="1:8" ht="16.5" customHeight="1" x14ac:dyDescent="0.2">
      <c r="A498" s="3"/>
      <c r="B498" s="3"/>
      <c r="C498" s="3"/>
      <c r="D498" s="5"/>
      <c r="E498" s="3"/>
      <c r="F498" s="8"/>
      <c r="G498" s="8"/>
      <c r="H498" s="8"/>
    </row>
    <row r="499" spans="1:8" ht="16.5" customHeight="1" x14ac:dyDescent="0.2">
      <c r="A499" s="3"/>
      <c r="B499" s="3"/>
      <c r="C499" s="3"/>
      <c r="D499" s="5"/>
      <c r="E499" s="3"/>
      <c r="F499" s="8"/>
      <c r="G499" s="8"/>
      <c r="H499" s="8"/>
    </row>
    <row r="500" spans="1:8" ht="16.5" customHeight="1" x14ac:dyDescent="0.2">
      <c r="A500" s="3"/>
      <c r="B500" s="3"/>
      <c r="C500" s="3"/>
      <c r="D500" s="5"/>
      <c r="E500" s="3"/>
      <c r="F500" s="8"/>
      <c r="G500" s="8"/>
      <c r="H500" s="8"/>
    </row>
    <row r="501" spans="1:8" ht="16.5" customHeight="1" x14ac:dyDescent="0.2">
      <c r="A501" s="3"/>
      <c r="B501" s="3"/>
      <c r="C501" s="3"/>
      <c r="D501" s="5"/>
      <c r="E501" s="3"/>
      <c r="F501" s="8"/>
      <c r="G501" s="8"/>
      <c r="H501" s="8"/>
    </row>
    <row r="502" spans="1:8" ht="16.5" customHeight="1" x14ac:dyDescent="0.2">
      <c r="A502" s="3"/>
      <c r="B502" s="3"/>
      <c r="C502" s="3"/>
      <c r="D502" s="5"/>
      <c r="E502" s="3"/>
      <c r="F502" s="8"/>
      <c r="G502" s="8"/>
      <c r="H502" s="8"/>
    </row>
    <row r="503" spans="1:8" ht="16.5" customHeight="1" x14ac:dyDescent="0.2">
      <c r="A503" s="3"/>
      <c r="B503" s="3"/>
      <c r="C503" s="3"/>
      <c r="D503" s="5"/>
      <c r="E503" s="3"/>
      <c r="F503" s="8"/>
      <c r="G503" s="8"/>
      <c r="H503" s="8"/>
    </row>
    <row r="504" spans="1:8" ht="16.5" customHeight="1" x14ac:dyDescent="0.2">
      <c r="A504" s="3"/>
      <c r="B504" s="3"/>
      <c r="C504" s="3"/>
      <c r="D504" s="5"/>
      <c r="E504" s="3"/>
      <c r="F504" s="8"/>
      <c r="G504" s="8"/>
      <c r="H504" s="8"/>
    </row>
    <row r="505" spans="1:8" ht="16.5" customHeight="1" x14ac:dyDescent="0.2">
      <c r="A505" s="3"/>
      <c r="B505" s="3"/>
      <c r="C505" s="3"/>
      <c r="D505" s="5"/>
      <c r="E505" s="3"/>
      <c r="F505" s="8"/>
      <c r="G505" s="8"/>
      <c r="H505" s="8"/>
    </row>
    <row r="506" spans="1:8" ht="16.5" customHeight="1" x14ac:dyDescent="0.2">
      <c r="A506" s="3"/>
      <c r="B506" s="3"/>
      <c r="C506" s="3"/>
      <c r="D506" s="5"/>
      <c r="E506" s="3"/>
      <c r="F506" s="8"/>
      <c r="G506" s="8"/>
      <c r="H506" s="8"/>
    </row>
    <row r="507" spans="1:8" ht="16.5" customHeight="1" x14ac:dyDescent="0.2">
      <c r="A507" s="3"/>
      <c r="B507" s="3"/>
      <c r="C507" s="3"/>
      <c r="D507" s="5"/>
      <c r="E507" s="3"/>
      <c r="F507" s="8"/>
      <c r="G507" s="8"/>
      <c r="H507" s="8"/>
    </row>
    <row r="508" spans="1:8" ht="16.5" customHeight="1" x14ac:dyDescent="0.2">
      <c r="A508" s="3"/>
      <c r="B508" s="3"/>
      <c r="C508" s="3"/>
      <c r="D508" s="5"/>
      <c r="E508" s="3"/>
      <c r="F508" s="8"/>
      <c r="G508" s="8"/>
      <c r="H508" s="8"/>
    </row>
    <row r="509" spans="1:8" ht="16.5" customHeight="1" x14ac:dyDescent="0.2">
      <c r="A509" s="3"/>
      <c r="B509" s="3"/>
      <c r="C509" s="3"/>
      <c r="D509" s="5"/>
      <c r="E509" s="3"/>
      <c r="F509" s="8"/>
      <c r="G509" s="8"/>
      <c r="H509" s="8"/>
    </row>
    <row r="510" spans="1:8" ht="16.5" customHeight="1" x14ac:dyDescent="0.2">
      <c r="A510" s="3"/>
      <c r="B510" s="3"/>
      <c r="C510" s="3"/>
      <c r="D510" s="5"/>
      <c r="E510" s="3"/>
      <c r="F510" s="8"/>
      <c r="G510" s="8"/>
      <c r="H510" s="8"/>
    </row>
    <row r="511" spans="1:8" ht="16.5" customHeight="1" x14ac:dyDescent="0.2">
      <c r="A511" s="3"/>
      <c r="B511" s="3"/>
      <c r="C511" s="3"/>
      <c r="D511" s="5"/>
      <c r="E511" s="3"/>
      <c r="F511" s="8"/>
      <c r="G511" s="8"/>
      <c r="H511" s="8"/>
    </row>
    <row r="512" spans="1:8" ht="16.5" customHeight="1" x14ac:dyDescent="0.2">
      <c r="A512" s="3"/>
      <c r="B512" s="3"/>
      <c r="C512" s="3"/>
      <c r="D512" s="5"/>
      <c r="E512" s="3"/>
      <c r="F512" s="8"/>
      <c r="G512" s="8"/>
      <c r="H512" s="8"/>
    </row>
    <row r="513" spans="1:8" ht="16.5" customHeight="1" x14ac:dyDescent="0.2">
      <c r="A513" s="3"/>
      <c r="B513" s="3"/>
      <c r="C513" s="3"/>
      <c r="D513" s="5"/>
      <c r="E513" s="3"/>
      <c r="F513" s="8"/>
      <c r="G513" s="8"/>
      <c r="H513" s="8"/>
    </row>
    <row r="514" spans="1:8" ht="16.5" customHeight="1" x14ac:dyDescent="0.2">
      <c r="A514" s="3"/>
      <c r="B514" s="3"/>
      <c r="C514" s="3"/>
      <c r="D514" s="5"/>
      <c r="E514" s="3"/>
      <c r="F514" s="8"/>
      <c r="G514" s="8"/>
      <c r="H514" s="8"/>
    </row>
    <row r="515" spans="1:8" ht="16.5" customHeight="1" x14ac:dyDescent="0.2">
      <c r="A515" s="3"/>
      <c r="B515" s="3"/>
      <c r="C515" s="3"/>
      <c r="D515" s="5"/>
      <c r="E515" s="3"/>
      <c r="F515" s="8"/>
      <c r="G515" s="8"/>
      <c r="H515" s="8"/>
    </row>
    <row r="516" spans="1:8" ht="16.5" customHeight="1" x14ac:dyDescent="0.2">
      <c r="A516" s="3"/>
      <c r="B516" s="3"/>
      <c r="C516" s="3"/>
      <c r="D516" s="5"/>
      <c r="E516" s="3"/>
      <c r="F516" s="8"/>
      <c r="G516" s="8"/>
      <c r="H516" s="8"/>
    </row>
    <row r="517" spans="1:8" ht="16.5" customHeight="1" x14ac:dyDescent="0.2">
      <c r="A517" s="3"/>
      <c r="B517" s="3"/>
      <c r="C517" s="3"/>
      <c r="D517" s="5"/>
      <c r="E517" s="3"/>
      <c r="F517" s="8"/>
      <c r="G517" s="8"/>
      <c r="H517" s="8"/>
    </row>
    <row r="518" spans="1:8" ht="16.5" customHeight="1" x14ac:dyDescent="0.2">
      <c r="A518" s="3"/>
      <c r="B518" s="3"/>
      <c r="C518" s="3"/>
      <c r="D518" s="5"/>
      <c r="E518" s="3"/>
      <c r="F518" s="8"/>
      <c r="G518" s="8"/>
      <c r="H518" s="8"/>
    </row>
    <row r="519" spans="1:8" ht="16.5" customHeight="1" x14ac:dyDescent="0.2">
      <c r="A519" s="3"/>
      <c r="B519" s="3"/>
      <c r="C519" s="3"/>
      <c r="D519" s="5"/>
      <c r="E519" s="3"/>
      <c r="F519" s="8"/>
      <c r="G519" s="8"/>
      <c r="H519" s="8"/>
    </row>
    <row r="520" spans="1:8" ht="16.5" customHeight="1" x14ac:dyDescent="0.2">
      <c r="A520" s="3"/>
      <c r="B520" s="3"/>
      <c r="C520" s="3"/>
      <c r="D520" s="5"/>
      <c r="E520" s="3"/>
      <c r="F520" s="8"/>
      <c r="G520" s="8"/>
      <c r="H520" s="8"/>
    </row>
    <row r="521" spans="1:8" ht="16.5" customHeight="1" x14ac:dyDescent="0.2">
      <c r="A521" s="3"/>
      <c r="B521" s="3"/>
      <c r="C521" s="3"/>
      <c r="D521" s="5"/>
      <c r="E521" s="3"/>
      <c r="F521" s="8"/>
      <c r="G521" s="8"/>
      <c r="H521" s="8"/>
    </row>
    <row r="522" spans="1:8" ht="16.5" customHeight="1" x14ac:dyDescent="0.2">
      <c r="A522" s="3"/>
      <c r="B522" s="3"/>
      <c r="C522" s="3"/>
      <c r="D522" s="5"/>
      <c r="E522" s="3"/>
      <c r="F522" s="8"/>
      <c r="G522" s="8"/>
      <c r="H522" s="8"/>
    </row>
    <row r="523" spans="1:8" ht="16.5" customHeight="1" x14ac:dyDescent="0.2">
      <c r="A523" s="3"/>
      <c r="B523" s="3"/>
      <c r="C523" s="3"/>
      <c r="D523" s="5"/>
      <c r="E523" s="3"/>
      <c r="F523" s="8"/>
      <c r="G523" s="8"/>
      <c r="H523" s="8"/>
    </row>
    <row r="524" spans="1:8" ht="16.5" customHeight="1" x14ac:dyDescent="0.2">
      <c r="A524" s="3"/>
      <c r="B524" s="3"/>
      <c r="C524" s="3"/>
      <c r="D524" s="5"/>
      <c r="E524" s="3"/>
      <c r="F524" s="8"/>
      <c r="G524" s="8"/>
      <c r="H524" s="8"/>
    </row>
    <row r="525" spans="1:8" ht="16.5" customHeight="1" x14ac:dyDescent="0.2">
      <c r="A525" s="3"/>
      <c r="B525" s="3"/>
      <c r="C525" s="3"/>
      <c r="D525" s="5"/>
      <c r="E525" s="3"/>
      <c r="F525" s="8"/>
      <c r="G525" s="8"/>
      <c r="H525" s="8"/>
    </row>
  </sheetData>
  <mergeCells count="29154">
    <mergeCell ref="B62:H62"/>
    <mergeCell ref="B44:H44"/>
    <mergeCell ref="B43:F43"/>
    <mergeCell ref="B36:F36"/>
    <mergeCell ref="B35:F35"/>
    <mergeCell ref="B64:F64"/>
    <mergeCell ref="B65:H65"/>
    <mergeCell ref="B66:F66"/>
    <mergeCell ref="B67:D67"/>
    <mergeCell ref="B68:D68"/>
    <mergeCell ref="B69:D69"/>
    <mergeCell ref="B70:D70"/>
    <mergeCell ref="B71:H71"/>
    <mergeCell ref="B72:F72"/>
    <mergeCell ref="B76:D76"/>
    <mergeCell ref="B79:D79"/>
    <mergeCell ref="B73:F73"/>
    <mergeCell ref="B74:H74"/>
    <mergeCell ref="B75:F75"/>
    <mergeCell ref="B77:D77"/>
    <mergeCell ref="B78:D78"/>
    <mergeCell ref="B80:H80"/>
    <mergeCell ref="WMT25:WMV25"/>
    <mergeCell ref="WNB25:WND25"/>
    <mergeCell ref="WNJ25:WNL25"/>
    <mergeCell ref="WNR25:WNT25"/>
    <mergeCell ref="WNZ25:WOB25"/>
    <mergeCell ref="WOH25:WOJ25"/>
    <mergeCell ref="B18:F18"/>
    <mergeCell ref="B21:D21"/>
    <mergeCell ref="B24:D24"/>
    <mergeCell ref="B25:H25"/>
    <mergeCell ref="B20:F20"/>
    <mergeCell ref="B19:H19"/>
    <mergeCell ref="VYX25:VYZ25"/>
    <mergeCell ref="VZF25:VZH25"/>
    <mergeCell ref="VZN25:VZP25"/>
    <mergeCell ref="VZV25:VZX25"/>
    <mergeCell ref="WAD25:WAF25"/>
    <mergeCell ref="WAL25:WAN25"/>
    <mergeCell ref="WAT25:WAV25"/>
    <mergeCell ref="WBB25:WBD25"/>
    <mergeCell ref="WBJ25:WBL25"/>
    <mergeCell ref="VWD25:VWF25"/>
    <mergeCell ref="VWL25:VWN25"/>
    <mergeCell ref="VWT25:VWV25"/>
    <mergeCell ref="VXB25:VXD25"/>
    <mergeCell ref="VXJ25:VXL25"/>
    <mergeCell ref="VXR25:VXT25"/>
    <mergeCell ref="VXZ25:VYB25"/>
    <mergeCell ref="VYH25:VYJ25"/>
    <mergeCell ref="VYP25:VYR25"/>
    <mergeCell ref="VTJ25:VTL25"/>
    <mergeCell ref="VTR25:VTT25"/>
    <mergeCell ref="VTZ25:VUB25"/>
    <mergeCell ref="VUH25:VUJ25"/>
    <mergeCell ref="VUP25:VUR25"/>
    <mergeCell ref="VUX25:VUZ25"/>
    <mergeCell ref="VVF25:VVH25"/>
    <mergeCell ref="VVN25:VVP25"/>
    <mergeCell ref="VVV25:VVX25"/>
    <mergeCell ref="VQP25:VQR25"/>
    <mergeCell ref="VQX25:VQZ25"/>
    <mergeCell ref="VRF25:VRH25"/>
    <mergeCell ref="WJZ25:WKB25"/>
    <mergeCell ref="WKH25:WKJ25"/>
    <mergeCell ref="WKP25:WKR25"/>
    <mergeCell ref="WKX25:WKZ25"/>
    <mergeCell ref="WLF25:WLH25"/>
    <mergeCell ref="WLN25:WLP25"/>
    <mergeCell ref="WLV25:WLX25"/>
    <mergeCell ref="WMD25:WMF25"/>
    <mergeCell ref="WML25:WMN25"/>
    <mergeCell ref="WHF25:WHH25"/>
    <mergeCell ref="WHN25:WHP25"/>
    <mergeCell ref="WHV25:WHX25"/>
    <mergeCell ref="WID25:WIF25"/>
    <mergeCell ref="WIL25:WIN25"/>
    <mergeCell ref="WIT25:WIV25"/>
    <mergeCell ref="WJB25:WJD25"/>
    <mergeCell ref="WJJ25:WJL25"/>
    <mergeCell ref="WJR25:WJT25"/>
    <mergeCell ref="WEL25:WEN25"/>
    <mergeCell ref="WET25:WEV25"/>
    <mergeCell ref="WFB25:WFD25"/>
    <mergeCell ref="WFJ25:WFL25"/>
    <mergeCell ref="WFR25:WFT25"/>
    <mergeCell ref="WFZ25:WGB25"/>
    <mergeCell ref="WGH25:WGJ25"/>
    <mergeCell ref="WGP25:WGR25"/>
    <mergeCell ref="WGX25:WGZ25"/>
    <mergeCell ref="WBR25:WBT25"/>
    <mergeCell ref="WBZ25:WCB25"/>
    <mergeCell ref="WCH25:WCJ25"/>
    <mergeCell ref="WCP25:WCR25"/>
    <mergeCell ref="WCX25:WCZ25"/>
    <mergeCell ref="WDF25:WDH25"/>
    <mergeCell ref="WDN25:WDP25"/>
    <mergeCell ref="WDV25:WDX25"/>
    <mergeCell ref="WED25:WEF25"/>
    <mergeCell ref="XEH25:XEJ25"/>
    <mergeCell ref="XEP25:XER25"/>
    <mergeCell ref="XEX25:XEZ25"/>
    <mergeCell ref="XAP25:XAR25"/>
    <mergeCell ref="XAX25:XAZ25"/>
    <mergeCell ref="XBF25:XBH25"/>
    <mergeCell ref="XBN25:XBP25"/>
    <mergeCell ref="XBV25:XBX25"/>
    <mergeCell ref="XCD25:XCF25"/>
    <mergeCell ref="XCL25:XCN25"/>
    <mergeCell ref="XCT25:XCV25"/>
    <mergeCell ref="XDB25:XDD25"/>
    <mergeCell ref="WXV25:WXX25"/>
    <mergeCell ref="WYD25:WYF25"/>
    <mergeCell ref="WYL25:WYN25"/>
    <mergeCell ref="WYT25:WYV25"/>
    <mergeCell ref="WZB25:WZD25"/>
    <mergeCell ref="WZJ25:WZL25"/>
    <mergeCell ref="WZR25:WZT25"/>
    <mergeCell ref="WZZ25:XAB25"/>
    <mergeCell ref="XAH25:XAJ25"/>
    <mergeCell ref="WVB25:WVD25"/>
    <mergeCell ref="WVJ25:WVL25"/>
    <mergeCell ref="WVR25:WVT25"/>
    <mergeCell ref="WVZ25:WWB25"/>
    <mergeCell ref="WWH25:WWJ25"/>
    <mergeCell ref="WWP25:WWR25"/>
    <mergeCell ref="WWX25:WWZ25"/>
    <mergeCell ref="WXF25:WXH25"/>
    <mergeCell ref="WXN25:WXP25"/>
    <mergeCell ref="WOP25:WOR25"/>
    <mergeCell ref="WOX25:WOZ25"/>
    <mergeCell ref="WPF25:WPH25"/>
    <mergeCell ref="WSH25:WSJ25"/>
    <mergeCell ref="WSP25:WSR25"/>
    <mergeCell ref="WSX25:WSZ25"/>
    <mergeCell ref="WTF25:WTH25"/>
    <mergeCell ref="WTN25:WTP25"/>
    <mergeCell ref="WTV25:WTX25"/>
    <mergeCell ref="WUD25:WUF25"/>
    <mergeCell ref="WUL25:WUN25"/>
    <mergeCell ref="WUT25:WUV25"/>
    <mergeCell ref="WPN25:WPP25"/>
    <mergeCell ref="WPV25:WPX25"/>
    <mergeCell ref="WQD25:WQF25"/>
    <mergeCell ref="WQL25:WQN25"/>
    <mergeCell ref="WQT25:WQV25"/>
    <mergeCell ref="WRB25:WRD25"/>
    <mergeCell ref="WRJ25:WRL25"/>
    <mergeCell ref="WRR25:WRT25"/>
    <mergeCell ref="WRZ25:WSB25"/>
    <mergeCell ref="XDJ25:XDL25"/>
    <mergeCell ref="XDR25:XDT25"/>
    <mergeCell ref="XDZ25:XEB25"/>
    <mergeCell ref="VRN25:VRP25"/>
    <mergeCell ref="VRV25:VRX25"/>
    <mergeCell ref="VSD25:VSF25"/>
    <mergeCell ref="VSL25:VSN25"/>
    <mergeCell ref="VST25:VSV25"/>
    <mergeCell ref="VTB25:VTD25"/>
    <mergeCell ref="VNV25:VNX25"/>
    <mergeCell ref="VOD25:VOF25"/>
    <mergeCell ref="VOL25:VON25"/>
    <mergeCell ref="VOT25:VOV25"/>
    <mergeCell ref="VPB25:VPD25"/>
    <mergeCell ref="VPJ25:VPL25"/>
    <mergeCell ref="VPR25:VPT25"/>
    <mergeCell ref="VPZ25:VQB25"/>
    <mergeCell ref="VQH25:VQJ25"/>
    <mergeCell ref="VLB25:VLD25"/>
    <mergeCell ref="VLJ25:VLL25"/>
    <mergeCell ref="VLR25:VLT25"/>
    <mergeCell ref="VLZ25:VMB25"/>
    <mergeCell ref="VMH25:VMJ25"/>
    <mergeCell ref="VMP25:VMR25"/>
    <mergeCell ref="VMX25:VMZ25"/>
    <mergeCell ref="VNF25:VNH25"/>
    <mergeCell ref="VNN25:VNP25"/>
    <mergeCell ref="VIH25:VIJ25"/>
    <mergeCell ref="VIP25:VIR25"/>
    <mergeCell ref="VIX25:VIZ25"/>
    <mergeCell ref="VJF25:VJH25"/>
    <mergeCell ref="VJN25:VJP25"/>
    <mergeCell ref="VJV25:VJX25"/>
    <mergeCell ref="VKD25:VKF25"/>
    <mergeCell ref="VKL25:VKN25"/>
    <mergeCell ref="VKT25:VKV25"/>
    <mergeCell ref="VFN25:VFP25"/>
    <mergeCell ref="VFV25:VFX25"/>
    <mergeCell ref="VGD25:VGF25"/>
    <mergeCell ref="VGL25:VGN25"/>
    <mergeCell ref="VGT25:VGV25"/>
    <mergeCell ref="VHB25:VHD25"/>
    <mergeCell ref="VHJ25:VHL25"/>
    <mergeCell ref="VHR25:VHT25"/>
    <mergeCell ref="VHZ25:VIB25"/>
    <mergeCell ref="VCT25:VCV25"/>
    <mergeCell ref="VDB25:VDD25"/>
    <mergeCell ref="VDJ25:VDL25"/>
    <mergeCell ref="VDR25:VDT25"/>
    <mergeCell ref="VDZ25:VEB25"/>
    <mergeCell ref="VEH25:VEJ25"/>
    <mergeCell ref="VEP25:VER25"/>
    <mergeCell ref="VEX25:VEZ25"/>
    <mergeCell ref="VFF25:VFH25"/>
    <mergeCell ref="UZZ25:VAB25"/>
    <mergeCell ref="VAH25:VAJ25"/>
    <mergeCell ref="VAP25:VAR25"/>
    <mergeCell ref="VAX25:VAZ25"/>
    <mergeCell ref="VBF25:VBH25"/>
    <mergeCell ref="VBN25:VBP25"/>
    <mergeCell ref="VBV25:VBX25"/>
    <mergeCell ref="VCD25:VCF25"/>
    <mergeCell ref="VCL25:VCN25"/>
    <mergeCell ref="UXF25:UXH25"/>
    <mergeCell ref="UXN25:UXP25"/>
    <mergeCell ref="UXV25:UXX25"/>
    <mergeCell ref="UYD25:UYF25"/>
    <mergeCell ref="UYL25:UYN25"/>
    <mergeCell ref="UYT25:UYV25"/>
    <mergeCell ref="UZB25:UZD25"/>
    <mergeCell ref="UZJ25:UZL25"/>
    <mergeCell ref="UZR25:UZT25"/>
    <mergeCell ref="UUL25:UUN25"/>
    <mergeCell ref="UUT25:UUV25"/>
    <mergeCell ref="UVB25:UVD25"/>
    <mergeCell ref="UVJ25:UVL25"/>
    <mergeCell ref="UVR25:UVT25"/>
    <mergeCell ref="UVZ25:UWB25"/>
    <mergeCell ref="UWH25:UWJ25"/>
    <mergeCell ref="UWP25:UWR25"/>
    <mergeCell ref="UWX25:UWZ25"/>
    <mergeCell ref="URR25:URT25"/>
    <mergeCell ref="URZ25:USB25"/>
    <mergeCell ref="USH25:USJ25"/>
    <mergeCell ref="USP25:USR25"/>
    <mergeCell ref="USX25:USZ25"/>
    <mergeCell ref="UTF25:UTH25"/>
    <mergeCell ref="UTN25:UTP25"/>
    <mergeCell ref="UTV25:UTX25"/>
    <mergeCell ref="UUD25:UUF25"/>
    <mergeCell ref="UOX25:UOZ25"/>
    <mergeCell ref="UPF25:UPH25"/>
    <mergeCell ref="UPN25:UPP25"/>
    <mergeCell ref="UPV25:UPX25"/>
    <mergeCell ref="UQD25:UQF25"/>
    <mergeCell ref="UQL25:UQN25"/>
    <mergeCell ref="UQT25:UQV25"/>
    <mergeCell ref="URB25:URD25"/>
    <mergeCell ref="URJ25:URL25"/>
    <mergeCell ref="UMD25:UMF25"/>
    <mergeCell ref="UML25:UMN25"/>
    <mergeCell ref="UMT25:UMV25"/>
    <mergeCell ref="UNB25:UND25"/>
    <mergeCell ref="UNJ25:UNL25"/>
    <mergeCell ref="UNR25:UNT25"/>
    <mergeCell ref="UNZ25:UOB25"/>
    <mergeCell ref="UOH25:UOJ25"/>
    <mergeCell ref="UOP25:UOR25"/>
    <mergeCell ref="UJJ25:UJL25"/>
    <mergeCell ref="UJR25:UJT25"/>
    <mergeCell ref="UJZ25:UKB25"/>
    <mergeCell ref="UKH25:UKJ25"/>
    <mergeCell ref="UKP25:UKR25"/>
    <mergeCell ref="UKX25:UKZ25"/>
    <mergeCell ref="ULF25:ULH25"/>
    <mergeCell ref="ULN25:ULP25"/>
    <mergeCell ref="ULV25:ULX25"/>
    <mergeCell ref="UGP25:UGR25"/>
    <mergeCell ref="UGX25:UGZ25"/>
    <mergeCell ref="UHF25:UHH25"/>
    <mergeCell ref="UHN25:UHP25"/>
    <mergeCell ref="UHV25:UHX25"/>
    <mergeCell ref="UID25:UIF25"/>
    <mergeCell ref="UIL25:UIN25"/>
    <mergeCell ref="UIT25:UIV25"/>
    <mergeCell ref="UJB25:UJD25"/>
    <mergeCell ref="UDV25:UDX25"/>
    <mergeCell ref="UED25:UEF25"/>
    <mergeCell ref="UEL25:UEN25"/>
    <mergeCell ref="UET25:UEV25"/>
    <mergeCell ref="UFB25:UFD25"/>
    <mergeCell ref="UFJ25:UFL25"/>
    <mergeCell ref="UFR25:UFT25"/>
    <mergeCell ref="UFZ25:UGB25"/>
    <mergeCell ref="UGH25:UGJ25"/>
    <mergeCell ref="UBB25:UBD25"/>
    <mergeCell ref="UBJ25:UBL25"/>
    <mergeCell ref="UBR25:UBT25"/>
    <mergeCell ref="UBZ25:UCB25"/>
    <mergeCell ref="UCH25:UCJ25"/>
    <mergeCell ref="UCP25:UCR25"/>
    <mergeCell ref="UCX25:UCZ25"/>
    <mergeCell ref="UDF25:UDH25"/>
    <mergeCell ref="UDN25:UDP25"/>
    <mergeCell ref="TYH25:TYJ25"/>
    <mergeCell ref="TYP25:TYR25"/>
    <mergeCell ref="TYX25:TYZ25"/>
    <mergeCell ref="TZF25:TZH25"/>
    <mergeCell ref="TZN25:TZP25"/>
    <mergeCell ref="TZV25:TZX25"/>
    <mergeCell ref="UAD25:UAF25"/>
    <mergeCell ref="UAL25:UAN25"/>
    <mergeCell ref="UAT25:UAV25"/>
    <mergeCell ref="TVN25:TVP25"/>
    <mergeCell ref="TVV25:TVX25"/>
    <mergeCell ref="TWD25:TWF25"/>
    <mergeCell ref="TWL25:TWN25"/>
    <mergeCell ref="TWT25:TWV25"/>
    <mergeCell ref="TXB25:TXD25"/>
    <mergeCell ref="TXJ25:TXL25"/>
    <mergeCell ref="TXR25:TXT25"/>
    <mergeCell ref="TXZ25:TYB25"/>
    <mergeCell ref="TST25:TSV25"/>
    <mergeCell ref="TTB25:TTD25"/>
    <mergeCell ref="TTJ25:TTL25"/>
    <mergeCell ref="TTR25:TTT25"/>
    <mergeCell ref="TTZ25:TUB25"/>
    <mergeCell ref="TUH25:TUJ25"/>
    <mergeCell ref="TUP25:TUR25"/>
    <mergeCell ref="TUX25:TUZ25"/>
    <mergeCell ref="TVF25:TVH25"/>
    <mergeCell ref="TPZ25:TQB25"/>
    <mergeCell ref="TQH25:TQJ25"/>
    <mergeCell ref="TQP25:TQR25"/>
    <mergeCell ref="TQX25:TQZ25"/>
    <mergeCell ref="TRF25:TRH25"/>
    <mergeCell ref="TRN25:TRP25"/>
    <mergeCell ref="TRV25:TRX25"/>
    <mergeCell ref="TSD25:TSF25"/>
    <mergeCell ref="TSL25:TSN25"/>
    <mergeCell ref="TNF25:TNH25"/>
    <mergeCell ref="TNN25:TNP25"/>
    <mergeCell ref="TNV25:TNX25"/>
    <mergeCell ref="TOD25:TOF25"/>
    <mergeCell ref="TOL25:TON25"/>
    <mergeCell ref="TOT25:TOV25"/>
    <mergeCell ref="TPB25:TPD25"/>
    <mergeCell ref="TPJ25:TPL25"/>
    <mergeCell ref="TPR25:TPT25"/>
    <mergeCell ref="TKL25:TKN25"/>
    <mergeCell ref="TKT25:TKV25"/>
    <mergeCell ref="TLB25:TLD25"/>
    <mergeCell ref="TLJ25:TLL25"/>
    <mergeCell ref="TLR25:TLT25"/>
    <mergeCell ref="TLZ25:TMB25"/>
    <mergeCell ref="TMH25:TMJ25"/>
    <mergeCell ref="TMP25:TMR25"/>
    <mergeCell ref="TMX25:TMZ25"/>
    <mergeCell ref="THR25:THT25"/>
    <mergeCell ref="THZ25:TIB25"/>
    <mergeCell ref="TIH25:TIJ25"/>
    <mergeCell ref="TIP25:TIR25"/>
    <mergeCell ref="TIX25:TIZ25"/>
    <mergeCell ref="TJF25:TJH25"/>
    <mergeCell ref="TJN25:TJP25"/>
    <mergeCell ref="TJV25:TJX25"/>
    <mergeCell ref="TKD25:TKF25"/>
    <mergeCell ref="TEX25:TEZ25"/>
    <mergeCell ref="TFF25:TFH25"/>
    <mergeCell ref="TFN25:TFP25"/>
    <mergeCell ref="TFV25:TFX25"/>
    <mergeCell ref="TGD25:TGF25"/>
    <mergeCell ref="TGL25:TGN25"/>
    <mergeCell ref="TGT25:TGV25"/>
    <mergeCell ref="THB25:THD25"/>
    <mergeCell ref="THJ25:THL25"/>
    <mergeCell ref="TCD25:TCF25"/>
    <mergeCell ref="TCL25:TCN25"/>
    <mergeCell ref="TCT25:TCV25"/>
    <mergeCell ref="TDB25:TDD25"/>
    <mergeCell ref="TDJ25:TDL25"/>
    <mergeCell ref="TDR25:TDT25"/>
    <mergeCell ref="TDZ25:TEB25"/>
    <mergeCell ref="TEH25:TEJ25"/>
    <mergeCell ref="TEP25:TER25"/>
    <mergeCell ref="SZJ25:SZL25"/>
    <mergeCell ref="SZR25:SZT25"/>
    <mergeCell ref="SZZ25:TAB25"/>
    <mergeCell ref="TAH25:TAJ25"/>
    <mergeCell ref="TAP25:TAR25"/>
    <mergeCell ref="TAX25:TAZ25"/>
    <mergeCell ref="TBF25:TBH25"/>
    <mergeCell ref="TBN25:TBP25"/>
    <mergeCell ref="TBV25:TBX25"/>
    <mergeCell ref="SWP25:SWR25"/>
    <mergeCell ref="SWX25:SWZ25"/>
    <mergeCell ref="SXF25:SXH25"/>
    <mergeCell ref="SXN25:SXP25"/>
    <mergeCell ref="SXV25:SXX25"/>
    <mergeCell ref="SYD25:SYF25"/>
    <mergeCell ref="SYL25:SYN25"/>
    <mergeCell ref="SYT25:SYV25"/>
    <mergeCell ref="SZB25:SZD25"/>
    <mergeCell ref="STV25:STX25"/>
    <mergeCell ref="SUD25:SUF25"/>
    <mergeCell ref="SUL25:SUN25"/>
    <mergeCell ref="SUT25:SUV25"/>
    <mergeCell ref="SVB25:SVD25"/>
    <mergeCell ref="SVJ25:SVL25"/>
    <mergeCell ref="SVR25:SVT25"/>
    <mergeCell ref="SVZ25:SWB25"/>
    <mergeCell ref="SWH25:SWJ25"/>
    <mergeCell ref="SRB25:SRD25"/>
    <mergeCell ref="SRJ25:SRL25"/>
    <mergeCell ref="SRR25:SRT25"/>
    <mergeCell ref="SRZ25:SSB25"/>
    <mergeCell ref="SSH25:SSJ25"/>
    <mergeCell ref="SSP25:SSR25"/>
    <mergeCell ref="SSX25:SSZ25"/>
    <mergeCell ref="STF25:STH25"/>
    <mergeCell ref="STN25:STP25"/>
    <mergeCell ref="SOH25:SOJ25"/>
    <mergeCell ref="SOP25:SOR25"/>
    <mergeCell ref="SOX25:SOZ25"/>
    <mergeCell ref="SPF25:SPH25"/>
    <mergeCell ref="SPN25:SPP25"/>
    <mergeCell ref="SPV25:SPX25"/>
    <mergeCell ref="SQD25:SQF25"/>
    <mergeCell ref="SQL25:SQN25"/>
    <mergeCell ref="SQT25:SQV25"/>
    <mergeCell ref="SLN25:SLP25"/>
    <mergeCell ref="SLV25:SLX25"/>
    <mergeCell ref="SMD25:SMF25"/>
    <mergeCell ref="SML25:SMN25"/>
    <mergeCell ref="SMT25:SMV25"/>
    <mergeCell ref="SNB25:SND25"/>
    <mergeCell ref="SNJ25:SNL25"/>
    <mergeCell ref="SNR25:SNT25"/>
    <mergeCell ref="SNZ25:SOB25"/>
    <mergeCell ref="SIT25:SIV25"/>
    <mergeCell ref="SJB25:SJD25"/>
    <mergeCell ref="SJJ25:SJL25"/>
    <mergeCell ref="SJR25:SJT25"/>
    <mergeCell ref="SJZ25:SKB25"/>
    <mergeCell ref="SKH25:SKJ25"/>
    <mergeCell ref="SKP25:SKR25"/>
    <mergeCell ref="SKX25:SKZ25"/>
    <mergeCell ref="SLF25:SLH25"/>
    <mergeCell ref="SFZ25:SGB25"/>
    <mergeCell ref="SGH25:SGJ25"/>
    <mergeCell ref="SGP25:SGR25"/>
    <mergeCell ref="SGX25:SGZ25"/>
    <mergeCell ref="SHF25:SHH25"/>
    <mergeCell ref="SHN25:SHP25"/>
    <mergeCell ref="SHV25:SHX25"/>
    <mergeCell ref="SID25:SIF25"/>
    <mergeCell ref="SIL25:SIN25"/>
    <mergeCell ref="SDF25:SDH25"/>
    <mergeCell ref="SDN25:SDP25"/>
    <mergeCell ref="SDV25:SDX25"/>
    <mergeCell ref="SED25:SEF25"/>
    <mergeCell ref="SEL25:SEN25"/>
    <mergeCell ref="SET25:SEV25"/>
    <mergeCell ref="SFB25:SFD25"/>
    <mergeCell ref="SFJ25:SFL25"/>
    <mergeCell ref="SFR25:SFT25"/>
    <mergeCell ref="SAL25:SAN25"/>
    <mergeCell ref="SAT25:SAV25"/>
    <mergeCell ref="SBB25:SBD25"/>
    <mergeCell ref="SBJ25:SBL25"/>
    <mergeCell ref="SBR25:SBT25"/>
    <mergeCell ref="SBZ25:SCB25"/>
    <mergeCell ref="SCH25:SCJ25"/>
    <mergeCell ref="SCP25:SCR25"/>
    <mergeCell ref="SCX25:SCZ25"/>
    <mergeCell ref="RXR25:RXT25"/>
    <mergeCell ref="RXZ25:RYB25"/>
    <mergeCell ref="RYH25:RYJ25"/>
    <mergeCell ref="RYP25:RYR25"/>
    <mergeCell ref="RYX25:RYZ25"/>
    <mergeCell ref="RZF25:RZH25"/>
    <mergeCell ref="RZN25:RZP25"/>
    <mergeCell ref="RZV25:RZX25"/>
    <mergeCell ref="SAD25:SAF25"/>
    <mergeCell ref="RUX25:RUZ25"/>
    <mergeCell ref="RVF25:RVH25"/>
    <mergeCell ref="RVN25:RVP25"/>
    <mergeCell ref="RVV25:RVX25"/>
    <mergeCell ref="RWD25:RWF25"/>
    <mergeCell ref="RWL25:RWN25"/>
    <mergeCell ref="RWT25:RWV25"/>
    <mergeCell ref="RXB25:RXD25"/>
    <mergeCell ref="RXJ25:RXL25"/>
    <mergeCell ref="RSD25:RSF25"/>
    <mergeCell ref="RSL25:RSN25"/>
    <mergeCell ref="RST25:RSV25"/>
    <mergeCell ref="RTB25:RTD25"/>
    <mergeCell ref="RTJ25:RTL25"/>
    <mergeCell ref="RTR25:RTT25"/>
    <mergeCell ref="RTZ25:RUB25"/>
    <mergeCell ref="RUH25:RUJ25"/>
    <mergeCell ref="RUP25:RUR25"/>
    <mergeCell ref="RPJ25:RPL25"/>
    <mergeCell ref="RPR25:RPT25"/>
    <mergeCell ref="RPZ25:RQB25"/>
    <mergeCell ref="RQH25:RQJ25"/>
    <mergeCell ref="RQP25:RQR25"/>
    <mergeCell ref="RQX25:RQZ25"/>
    <mergeCell ref="RRF25:RRH25"/>
    <mergeCell ref="RRN25:RRP25"/>
    <mergeCell ref="RRV25:RRX25"/>
    <mergeCell ref="RMP25:RMR25"/>
    <mergeCell ref="RMX25:RMZ25"/>
    <mergeCell ref="RNF25:RNH25"/>
    <mergeCell ref="RNN25:RNP25"/>
    <mergeCell ref="RNV25:RNX25"/>
    <mergeCell ref="ROD25:ROF25"/>
    <mergeCell ref="ROL25:RON25"/>
    <mergeCell ref="ROT25:ROV25"/>
    <mergeCell ref="RPB25:RPD25"/>
    <mergeCell ref="RJV25:RJX25"/>
    <mergeCell ref="RKD25:RKF25"/>
    <mergeCell ref="RKL25:RKN25"/>
    <mergeCell ref="RKT25:RKV25"/>
    <mergeCell ref="RLB25:RLD25"/>
    <mergeCell ref="RLJ25:RLL25"/>
    <mergeCell ref="RLR25:RLT25"/>
    <mergeCell ref="RLZ25:RMB25"/>
    <mergeCell ref="RMH25:RMJ25"/>
    <mergeCell ref="RHB25:RHD25"/>
    <mergeCell ref="RHJ25:RHL25"/>
    <mergeCell ref="RHR25:RHT25"/>
    <mergeCell ref="RHZ25:RIB25"/>
    <mergeCell ref="RIH25:RIJ25"/>
    <mergeCell ref="RIP25:RIR25"/>
    <mergeCell ref="RIX25:RIZ25"/>
    <mergeCell ref="RJF25:RJH25"/>
    <mergeCell ref="RJN25:RJP25"/>
    <mergeCell ref="REH25:REJ25"/>
    <mergeCell ref="REP25:RER25"/>
    <mergeCell ref="REX25:REZ25"/>
    <mergeCell ref="RFF25:RFH25"/>
    <mergeCell ref="RFN25:RFP25"/>
    <mergeCell ref="RFV25:RFX25"/>
    <mergeCell ref="RGD25:RGF25"/>
    <mergeCell ref="RGL25:RGN25"/>
    <mergeCell ref="RGT25:RGV25"/>
    <mergeCell ref="RBN25:RBP25"/>
    <mergeCell ref="RBV25:RBX25"/>
    <mergeCell ref="RCD25:RCF25"/>
    <mergeCell ref="RCL25:RCN25"/>
    <mergeCell ref="RCT25:RCV25"/>
    <mergeCell ref="RDB25:RDD25"/>
    <mergeCell ref="RDJ25:RDL25"/>
    <mergeCell ref="RDR25:RDT25"/>
    <mergeCell ref="RDZ25:REB25"/>
    <mergeCell ref="QYT25:QYV25"/>
    <mergeCell ref="QZB25:QZD25"/>
    <mergeCell ref="QZJ25:QZL25"/>
    <mergeCell ref="QZR25:QZT25"/>
    <mergeCell ref="QZZ25:RAB25"/>
    <mergeCell ref="RAH25:RAJ25"/>
    <mergeCell ref="RAP25:RAR25"/>
    <mergeCell ref="RAX25:RAZ25"/>
    <mergeCell ref="RBF25:RBH25"/>
    <mergeCell ref="QVZ25:QWB25"/>
    <mergeCell ref="QWH25:QWJ25"/>
    <mergeCell ref="QWP25:QWR25"/>
    <mergeCell ref="QWX25:QWZ25"/>
    <mergeCell ref="QXF25:QXH25"/>
    <mergeCell ref="QXN25:QXP25"/>
    <mergeCell ref="QXV25:QXX25"/>
    <mergeCell ref="QYD25:QYF25"/>
    <mergeCell ref="QYL25:QYN25"/>
    <mergeCell ref="QTF25:QTH25"/>
    <mergeCell ref="QTN25:QTP25"/>
    <mergeCell ref="QTV25:QTX25"/>
    <mergeCell ref="QUD25:QUF25"/>
    <mergeCell ref="QUL25:QUN25"/>
    <mergeCell ref="QUT25:QUV25"/>
    <mergeCell ref="QVB25:QVD25"/>
    <mergeCell ref="QVJ25:QVL25"/>
    <mergeCell ref="QVR25:QVT25"/>
    <mergeCell ref="QQL25:QQN25"/>
    <mergeCell ref="QQT25:QQV25"/>
    <mergeCell ref="QRB25:QRD25"/>
    <mergeCell ref="QRJ25:QRL25"/>
    <mergeCell ref="QRR25:QRT25"/>
    <mergeCell ref="QRZ25:QSB25"/>
    <mergeCell ref="QSH25:QSJ25"/>
    <mergeCell ref="QSP25:QSR25"/>
    <mergeCell ref="QSX25:QSZ25"/>
    <mergeCell ref="QNR25:QNT25"/>
    <mergeCell ref="QNZ25:QOB25"/>
    <mergeCell ref="QOH25:QOJ25"/>
    <mergeCell ref="QOP25:QOR25"/>
    <mergeCell ref="QOX25:QOZ25"/>
    <mergeCell ref="QPF25:QPH25"/>
    <mergeCell ref="QPN25:QPP25"/>
    <mergeCell ref="QPV25:QPX25"/>
    <mergeCell ref="QQD25:QQF25"/>
    <mergeCell ref="QKX25:QKZ25"/>
    <mergeCell ref="QLF25:QLH25"/>
    <mergeCell ref="QLN25:QLP25"/>
    <mergeCell ref="QLV25:QLX25"/>
    <mergeCell ref="QMD25:QMF25"/>
    <mergeCell ref="QML25:QMN25"/>
    <mergeCell ref="QMT25:QMV25"/>
    <mergeCell ref="QNB25:QND25"/>
    <mergeCell ref="QNJ25:QNL25"/>
    <mergeCell ref="QID25:QIF25"/>
    <mergeCell ref="QIL25:QIN25"/>
    <mergeCell ref="QIT25:QIV25"/>
    <mergeCell ref="QJB25:QJD25"/>
    <mergeCell ref="QJJ25:QJL25"/>
    <mergeCell ref="QJR25:QJT25"/>
    <mergeCell ref="QJZ25:QKB25"/>
    <mergeCell ref="QKH25:QKJ25"/>
    <mergeCell ref="QKP25:QKR25"/>
    <mergeCell ref="QFJ25:QFL25"/>
    <mergeCell ref="QFR25:QFT25"/>
    <mergeCell ref="QFZ25:QGB25"/>
    <mergeCell ref="QGH25:QGJ25"/>
    <mergeCell ref="QGP25:QGR25"/>
    <mergeCell ref="QGX25:QGZ25"/>
    <mergeCell ref="QHF25:QHH25"/>
    <mergeCell ref="QHN25:QHP25"/>
    <mergeCell ref="QHV25:QHX25"/>
    <mergeCell ref="QCP25:QCR25"/>
    <mergeCell ref="QCX25:QCZ25"/>
    <mergeCell ref="QDF25:QDH25"/>
    <mergeCell ref="QDN25:QDP25"/>
    <mergeCell ref="QDV25:QDX25"/>
    <mergeCell ref="QED25:QEF25"/>
    <mergeCell ref="QEL25:QEN25"/>
    <mergeCell ref="QET25:QEV25"/>
    <mergeCell ref="QFB25:QFD25"/>
    <mergeCell ref="PZV25:PZX25"/>
    <mergeCell ref="QAD25:QAF25"/>
    <mergeCell ref="QAL25:QAN25"/>
    <mergeCell ref="QAT25:QAV25"/>
    <mergeCell ref="QBB25:QBD25"/>
    <mergeCell ref="QBJ25:QBL25"/>
    <mergeCell ref="QBR25:QBT25"/>
    <mergeCell ref="QBZ25:QCB25"/>
    <mergeCell ref="QCH25:QCJ25"/>
    <mergeCell ref="PXB25:PXD25"/>
    <mergeCell ref="PXJ25:PXL25"/>
    <mergeCell ref="PXR25:PXT25"/>
    <mergeCell ref="PXZ25:PYB25"/>
    <mergeCell ref="PYH25:PYJ25"/>
    <mergeCell ref="PYP25:PYR25"/>
    <mergeCell ref="PYX25:PYZ25"/>
    <mergeCell ref="PZF25:PZH25"/>
    <mergeCell ref="PZN25:PZP25"/>
    <mergeCell ref="PUH25:PUJ25"/>
    <mergeCell ref="PUP25:PUR25"/>
    <mergeCell ref="PUX25:PUZ25"/>
    <mergeCell ref="PVF25:PVH25"/>
    <mergeCell ref="PVN25:PVP25"/>
    <mergeCell ref="PVV25:PVX25"/>
    <mergeCell ref="PWD25:PWF25"/>
    <mergeCell ref="PWL25:PWN25"/>
    <mergeCell ref="PWT25:PWV25"/>
    <mergeCell ref="PRN25:PRP25"/>
    <mergeCell ref="PRV25:PRX25"/>
    <mergeCell ref="PSD25:PSF25"/>
    <mergeCell ref="PSL25:PSN25"/>
    <mergeCell ref="PST25:PSV25"/>
    <mergeCell ref="PTB25:PTD25"/>
    <mergeCell ref="PTJ25:PTL25"/>
    <mergeCell ref="PTR25:PTT25"/>
    <mergeCell ref="PTZ25:PUB25"/>
    <mergeCell ref="POT25:POV25"/>
    <mergeCell ref="PPB25:PPD25"/>
    <mergeCell ref="PPJ25:PPL25"/>
    <mergeCell ref="PPR25:PPT25"/>
    <mergeCell ref="PPZ25:PQB25"/>
    <mergeCell ref="PQH25:PQJ25"/>
    <mergeCell ref="PQP25:PQR25"/>
    <mergeCell ref="PQX25:PQZ25"/>
    <mergeCell ref="PRF25:PRH25"/>
    <mergeCell ref="PLZ25:PMB25"/>
    <mergeCell ref="PMH25:PMJ25"/>
    <mergeCell ref="PMP25:PMR25"/>
    <mergeCell ref="PMX25:PMZ25"/>
    <mergeCell ref="PNF25:PNH25"/>
    <mergeCell ref="PNN25:PNP25"/>
    <mergeCell ref="PNV25:PNX25"/>
    <mergeCell ref="POD25:POF25"/>
    <mergeCell ref="POL25:PON25"/>
    <mergeCell ref="PJF25:PJH25"/>
    <mergeCell ref="PJN25:PJP25"/>
    <mergeCell ref="PJV25:PJX25"/>
    <mergeCell ref="PKD25:PKF25"/>
    <mergeCell ref="PKL25:PKN25"/>
    <mergeCell ref="PKT25:PKV25"/>
    <mergeCell ref="PLB25:PLD25"/>
    <mergeCell ref="PLJ25:PLL25"/>
    <mergeCell ref="PLR25:PLT25"/>
    <mergeCell ref="PGL25:PGN25"/>
    <mergeCell ref="PGT25:PGV25"/>
    <mergeCell ref="PHB25:PHD25"/>
    <mergeCell ref="PHJ25:PHL25"/>
    <mergeCell ref="PHR25:PHT25"/>
    <mergeCell ref="PHZ25:PIB25"/>
    <mergeCell ref="PIH25:PIJ25"/>
    <mergeCell ref="PIP25:PIR25"/>
    <mergeCell ref="PIX25:PIZ25"/>
    <mergeCell ref="PDR25:PDT25"/>
    <mergeCell ref="PDZ25:PEB25"/>
    <mergeCell ref="PEH25:PEJ25"/>
    <mergeCell ref="PEP25:PER25"/>
    <mergeCell ref="PEX25:PEZ25"/>
    <mergeCell ref="PFF25:PFH25"/>
    <mergeCell ref="PFN25:PFP25"/>
    <mergeCell ref="PFV25:PFX25"/>
    <mergeCell ref="PGD25:PGF25"/>
    <mergeCell ref="PAX25:PAZ25"/>
    <mergeCell ref="PBF25:PBH25"/>
    <mergeCell ref="PBN25:PBP25"/>
    <mergeCell ref="PBV25:PBX25"/>
    <mergeCell ref="PCD25:PCF25"/>
    <mergeCell ref="PCL25:PCN25"/>
    <mergeCell ref="PCT25:PCV25"/>
    <mergeCell ref="PDB25:PDD25"/>
    <mergeCell ref="PDJ25:PDL25"/>
    <mergeCell ref="OYD25:OYF25"/>
    <mergeCell ref="OYL25:OYN25"/>
    <mergeCell ref="OYT25:OYV25"/>
    <mergeCell ref="OZB25:OZD25"/>
    <mergeCell ref="OZJ25:OZL25"/>
    <mergeCell ref="OZR25:OZT25"/>
    <mergeCell ref="OZZ25:PAB25"/>
    <mergeCell ref="PAH25:PAJ25"/>
    <mergeCell ref="PAP25:PAR25"/>
    <mergeCell ref="OVJ25:OVL25"/>
    <mergeCell ref="OVR25:OVT25"/>
    <mergeCell ref="OVZ25:OWB25"/>
    <mergeCell ref="OWH25:OWJ25"/>
    <mergeCell ref="OWP25:OWR25"/>
    <mergeCell ref="OWX25:OWZ25"/>
    <mergeCell ref="OXF25:OXH25"/>
    <mergeCell ref="OXN25:OXP25"/>
    <mergeCell ref="OXV25:OXX25"/>
    <mergeCell ref="OSP25:OSR25"/>
    <mergeCell ref="OSX25:OSZ25"/>
    <mergeCell ref="OTF25:OTH25"/>
    <mergeCell ref="OTN25:OTP25"/>
    <mergeCell ref="OTV25:OTX25"/>
    <mergeCell ref="OUD25:OUF25"/>
    <mergeCell ref="OUL25:OUN25"/>
    <mergeCell ref="OUT25:OUV25"/>
    <mergeCell ref="OVB25:OVD25"/>
    <mergeCell ref="OPV25:OPX25"/>
    <mergeCell ref="OQD25:OQF25"/>
    <mergeCell ref="OQL25:OQN25"/>
    <mergeCell ref="OQT25:OQV25"/>
    <mergeCell ref="ORB25:ORD25"/>
    <mergeCell ref="ORJ25:ORL25"/>
    <mergeCell ref="ORR25:ORT25"/>
    <mergeCell ref="ORZ25:OSB25"/>
    <mergeCell ref="OSH25:OSJ25"/>
    <mergeCell ref="ONB25:OND25"/>
    <mergeCell ref="ONJ25:ONL25"/>
    <mergeCell ref="ONR25:ONT25"/>
    <mergeCell ref="ONZ25:OOB25"/>
    <mergeCell ref="OOH25:OOJ25"/>
    <mergeCell ref="OOP25:OOR25"/>
    <mergeCell ref="OOX25:OOZ25"/>
    <mergeCell ref="OPF25:OPH25"/>
    <mergeCell ref="OPN25:OPP25"/>
    <mergeCell ref="OKH25:OKJ25"/>
    <mergeCell ref="OKP25:OKR25"/>
    <mergeCell ref="OKX25:OKZ25"/>
    <mergeCell ref="OLF25:OLH25"/>
    <mergeCell ref="OLN25:OLP25"/>
    <mergeCell ref="OLV25:OLX25"/>
    <mergeCell ref="OMD25:OMF25"/>
    <mergeCell ref="OML25:OMN25"/>
    <mergeCell ref="OMT25:OMV25"/>
    <mergeCell ref="OHN25:OHP25"/>
    <mergeCell ref="OHV25:OHX25"/>
    <mergeCell ref="OID25:OIF25"/>
    <mergeCell ref="OIL25:OIN25"/>
    <mergeCell ref="OIT25:OIV25"/>
    <mergeCell ref="OJB25:OJD25"/>
    <mergeCell ref="OJJ25:OJL25"/>
    <mergeCell ref="OJR25:OJT25"/>
    <mergeCell ref="OJZ25:OKB25"/>
    <mergeCell ref="OET25:OEV25"/>
    <mergeCell ref="OFB25:OFD25"/>
    <mergeCell ref="OFJ25:OFL25"/>
    <mergeCell ref="OFR25:OFT25"/>
    <mergeCell ref="OFZ25:OGB25"/>
    <mergeCell ref="OGH25:OGJ25"/>
    <mergeCell ref="OGP25:OGR25"/>
    <mergeCell ref="OGX25:OGZ25"/>
    <mergeCell ref="OHF25:OHH25"/>
    <mergeCell ref="OBZ25:OCB25"/>
    <mergeCell ref="OCH25:OCJ25"/>
    <mergeCell ref="OCP25:OCR25"/>
    <mergeCell ref="OCX25:OCZ25"/>
    <mergeCell ref="ODF25:ODH25"/>
    <mergeCell ref="ODN25:ODP25"/>
    <mergeCell ref="ODV25:ODX25"/>
    <mergeCell ref="OED25:OEF25"/>
    <mergeCell ref="OEL25:OEN25"/>
    <mergeCell ref="NZF25:NZH25"/>
    <mergeCell ref="NZN25:NZP25"/>
    <mergeCell ref="NZV25:NZX25"/>
    <mergeCell ref="OAD25:OAF25"/>
    <mergeCell ref="OAL25:OAN25"/>
    <mergeCell ref="OAT25:OAV25"/>
    <mergeCell ref="OBB25:OBD25"/>
    <mergeCell ref="OBJ25:OBL25"/>
    <mergeCell ref="OBR25:OBT25"/>
    <mergeCell ref="NWL25:NWN25"/>
    <mergeCell ref="NWT25:NWV25"/>
    <mergeCell ref="NXB25:NXD25"/>
    <mergeCell ref="NXJ25:NXL25"/>
    <mergeCell ref="NXR25:NXT25"/>
    <mergeCell ref="NXZ25:NYB25"/>
    <mergeCell ref="NYH25:NYJ25"/>
    <mergeCell ref="NYP25:NYR25"/>
    <mergeCell ref="NYX25:NYZ25"/>
    <mergeCell ref="NTR25:NTT25"/>
    <mergeCell ref="NTZ25:NUB25"/>
    <mergeCell ref="NUH25:NUJ25"/>
    <mergeCell ref="NUP25:NUR25"/>
    <mergeCell ref="NUX25:NUZ25"/>
    <mergeCell ref="NVF25:NVH25"/>
    <mergeCell ref="NVN25:NVP25"/>
    <mergeCell ref="NVV25:NVX25"/>
    <mergeCell ref="NWD25:NWF25"/>
    <mergeCell ref="NQX25:NQZ25"/>
    <mergeCell ref="NRF25:NRH25"/>
    <mergeCell ref="NRN25:NRP25"/>
    <mergeCell ref="NRV25:NRX25"/>
    <mergeCell ref="NSD25:NSF25"/>
    <mergeCell ref="NSL25:NSN25"/>
    <mergeCell ref="NST25:NSV25"/>
    <mergeCell ref="NTB25:NTD25"/>
    <mergeCell ref="NTJ25:NTL25"/>
    <mergeCell ref="NOD25:NOF25"/>
    <mergeCell ref="NOL25:NON25"/>
    <mergeCell ref="NOT25:NOV25"/>
    <mergeCell ref="NPB25:NPD25"/>
    <mergeCell ref="NPJ25:NPL25"/>
    <mergeCell ref="NPR25:NPT25"/>
    <mergeCell ref="NPZ25:NQB25"/>
    <mergeCell ref="NQH25:NQJ25"/>
    <mergeCell ref="NQP25:NQR25"/>
    <mergeCell ref="NLJ25:NLL25"/>
    <mergeCell ref="NLR25:NLT25"/>
    <mergeCell ref="NLZ25:NMB25"/>
    <mergeCell ref="NMH25:NMJ25"/>
    <mergeCell ref="NMP25:NMR25"/>
    <mergeCell ref="NMX25:NMZ25"/>
    <mergeCell ref="NNF25:NNH25"/>
    <mergeCell ref="NNN25:NNP25"/>
    <mergeCell ref="NNV25:NNX25"/>
    <mergeCell ref="NIP25:NIR25"/>
    <mergeCell ref="NIX25:NIZ25"/>
    <mergeCell ref="NJF25:NJH25"/>
    <mergeCell ref="NJN25:NJP25"/>
    <mergeCell ref="NJV25:NJX25"/>
    <mergeCell ref="NKD25:NKF25"/>
    <mergeCell ref="NKL25:NKN25"/>
    <mergeCell ref="NKT25:NKV25"/>
    <mergeCell ref="NLB25:NLD25"/>
    <mergeCell ref="NFV25:NFX25"/>
    <mergeCell ref="NGD25:NGF25"/>
    <mergeCell ref="NGL25:NGN25"/>
    <mergeCell ref="NGT25:NGV25"/>
    <mergeCell ref="NHB25:NHD25"/>
    <mergeCell ref="NHJ25:NHL25"/>
    <mergeCell ref="NHR25:NHT25"/>
    <mergeCell ref="NHZ25:NIB25"/>
    <mergeCell ref="NIH25:NIJ25"/>
    <mergeCell ref="NDB25:NDD25"/>
    <mergeCell ref="NDJ25:NDL25"/>
    <mergeCell ref="NDR25:NDT25"/>
    <mergeCell ref="NDZ25:NEB25"/>
    <mergeCell ref="NEH25:NEJ25"/>
    <mergeCell ref="NEP25:NER25"/>
    <mergeCell ref="NEX25:NEZ25"/>
    <mergeCell ref="NFF25:NFH25"/>
    <mergeCell ref="NFN25:NFP25"/>
    <mergeCell ref="NAH25:NAJ25"/>
    <mergeCell ref="NAP25:NAR25"/>
    <mergeCell ref="NAX25:NAZ25"/>
    <mergeCell ref="NBF25:NBH25"/>
    <mergeCell ref="NBN25:NBP25"/>
    <mergeCell ref="NBV25:NBX25"/>
    <mergeCell ref="NCD25:NCF25"/>
    <mergeCell ref="NCL25:NCN25"/>
    <mergeCell ref="NCT25:NCV25"/>
    <mergeCell ref="MXN25:MXP25"/>
    <mergeCell ref="MXV25:MXX25"/>
    <mergeCell ref="MYD25:MYF25"/>
    <mergeCell ref="MYL25:MYN25"/>
    <mergeCell ref="MYT25:MYV25"/>
    <mergeCell ref="MZB25:MZD25"/>
    <mergeCell ref="MZJ25:MZL25"/>
    <mergeCell ref="MZR25:MZT25"/>
    <mergeCell ref="MZZ25:NAB25"/>
    <mergeCell ref="MUT25:MUV25"/>
    <mergeCell ref="MVB25:MVD25"/>
    <mergeCell ref="MVJ25:MVL25"/>
    <mergeCell ref="MVR25:MVT25"/>
    <mergeCell ref="MVZ25:MWB25"/>
    <mergeCell ref="MWH25:MWJ25"/>
    <mergeCell ref="MWP25:MWR25"/>
    <mergeCell ref="MWX25:MWZ25"/>
    <mergeCell ref="MXF25:MXH25"/>
    <mergeCell ref="MRZ25:MSB25"/>
    <mergeCell ref="MSH25:MSJ25"/>
    <mergeCell ref="MSP25:MSR25"/>
    <mergeCell ref="MSX25:MSZ25"/>
    <mergeCell ref="MTF25:MTH25"/>
    <mergeCell ref="MTN25:MTP25"/>
    <mergeCell ref="MTV25:MTX25"/>
    <mergeCell ref="MUD25:MUF25"/>
    <mergeCell ref="MUL25:MUN25"/>
    <mergeCell ref="MPF25:MPH25"/>
    <mergeCell ref="MPN25:MPP25"/>
    <mergeCell ref="MPV25:MPX25"/>
    <mergeCell ref="MQD25:MQF25"/>
    <mergeCell ref="MQL25:MQN25"/>
    <mergeCell ref="MQT25:MQV25"/>
    <mergeCell ref="MRB25:MRD25"/>
    <mergeCell ref="MRJ25:MRL25"/>
    <mergeCell ref="MRR25:MRT25"/>
    <mergeCell ref="MML25:MMN25"/>
    <mergeCell ref="MMT25:MMV25"/>
    <mergeCell ref="MNB25:MND25"/>
    <mergeCell ref="MNJ25:MNL25"/>
    <mergeCell ref="MNR25:MNT25"/>
    <mergeCell ref="MNZ25:MOB25"/>
    <mergeCell ref="MOH25:MOJ25"/>
    <mergeCell ref="MOP25:MOR25"/>
    <mergeCell ref="MOX25:MOZ25"/>
    <mergeCell ref="MJR25:MJT25"/>
    <mergeCell ref="MJZ25:MKB25"/>
    <mergeCell ref="MKH25:MKJ25"/>
    <mergeCell ref="MKP25:MKR25"/>
    <mergeCell ref="MKX25:MKZ25"/>
    <mergeCell ref="MLF25:MLH25"/>
    <mergeCell ref="MLN25:MLP25"/>
    <mergeCell ref="MLV25:MLX25"/>
    <mergeCell ref="MMD25:MMF25"/>
    <mergeCell ref="MGX25:MGZ25"/>
    <mergeCell ref="MHF25:MHH25"/>
    <mergeCell ref="MHN25:MHP25"/>
    <mergeCell ref="MHV25:MHX25"/>
    <mergeCell ref="MID25:MIF25"/>
    <mergeCell ref="MIL25:MIN25"/>
    <mergeCell ref="MIT25:MIV25"/>
    <mergeCell ref="MJB25:MJD25"/>
    <mergeCell ref="MJJ25:MJL25"/>
    <mergeCell ref="MED25:MEF25"/>
    <mergeCell ref="MEL25:MEN25"/>
    <mergeCell ref="MET25:MEV25"/>
    <mergeCell ref="MFB25:MFD25"/>
    <mergeCell ref="MFJ25:MFL25"/>
    <mergeCell ref="MFR25:MFT25"/>
    <mergeCell ref="MFZ25:MGB25"/>
    <mergeCell ref="MGH25:MGJ25"/>
    <mergeCell ref="MGP25:MGR25"/>
    <mergeCell ref="MBJ25:MBL25"/>
    <mergeCell ref="MBR25:MBT25"/>
    <mergeCell ref="MBZ25:MCB25"/>
    <mergeCell ref="MCH25:MCJ25"/>
    <mergeCell ref="MCP25:MCR25"/>
    <mergeCell ref="MCX25:MCZ25"/>
    <mergeCell ref="MDF25:MDH25"/>
    <mergeCell ref="MDN25:MDP25"/>
    <mergeCell ref="MDV25:MDX25"/>
    <mergeCell ref="LYP25:LYR25"/>
    <mergeCell ref="LYX25:LYZ25"/>
    <mergeCell ref="LZF25:LZH25"/>
    <mergeCell ref="LZN25:LZP25"/>
    <mergeCell ref="LZV25:LZX25"/>
    <mergeCell ref="MAD25:MAF25"/>
    <mergeCell ref="MAL25:MAN25"/>
    <mergeCell ref="MAT25:MAV25"/>
    <mergeCell ref="MBB25:MBD25"/>
    <mergeCell ref="LVV25:LVX25"/>
    <mergeCell ref="LWD25:LWF25"/>
    <mergeCell ref="LWL25:LWN25"/>
    <mergeCell ref="LWT25:LWV25"/>
    <mergeCell ref="LXB25:LXD25"/>
    <mergeCell ref="LXJ25:LXL25"/>
    <mergeCell ref="LXR25:LXT25"/>
    <mergeCell ref="LXZ25:LYB25"/>
    <mergeCell ref="LYH25:LYJ25"/>
    <mergeCell ref="LTB25:LTD25"/>
    <mergeCell ref="LTJ25:LTL25"/>
    <mergeCell ref="LTR25:LTT25"/>
    <mergeCell ref="LTZ25:LUB25"/>
    <mergeCell ref="LUH25:LUJ25"/>
    <mergeCell ref="LUP25:LUR25"/>
    <mergeCell ref="LUX25:LUZ25"/>
    <mergeCell ref="LVF25:LVH25"/>
    <mergeCell ref="LVN25:LVP25"/>
    <mergeCell ref="LQH25:LQJ25"/>
    <mergeCell ref="LQP25:LQR25"/>
    <mergeCell ref="LQX25:LQZ25"/>
    <mergeCell ref="LRF25:LRH25"/>
    <mergeCell ref="LRN25:LRP25"/>
    <mergeCell ref="LRV25:LRX25"/>
    <mergeCell ref="LSD25:LSF25"/>
    <mergeCell ref="LSL25:LSN25"/>
    <mergeCell ref="LST25:LSV25"/>
    <mergeCell ref="LNN25:LNP25"/>
    <mergeCell ref="LNV25:LNX25"/>
    <mergeCell ref="LOD25:LOF25"/>
    <mergeCell ref="LOL25:LON25"/>
    <mergeCell ref="LOT25:LOV25"/>
    <mergeCell ref="LPB25:LPD25"/>
    <mergeCell ref="LPJ25:LPL25"/>
    <mergeCell ref="LPR25:LPT25"/>
    <mergeCell ref="LPZ25:LQB25"/>
    <mergeCell ref="LKT25:LKV25"/>
    <mergeCell ref="LLB25:LLD25"/>
    <mergeCell ref="LLJ25:LLL25"/>
    <mergeCell ref="LLR25:LLT25"/>
    <mergeCell ref="LLZ25:LMB25"/>
    <mergeCell ref="LMH25:LMJ25"/>
    <mergeCell ref="LMP25:LMR25"/>
    <mergeCell ref="LMX25:LMZ25"/>
    <mergeCell ref="LNF25:LNH25"/>
    <mergeCell ref="LHZ25:LIB25"/>
    <mergeCell ref="LIH25:LIJ25"/>
    <mergeCell ref="LIP25:LIR25"/>
    <mergeCell ref="LIX25:LIZ25"/>
    <mergeCell ref="LJF25:LJH25"/>
    <mergeCell ref="LJN25:LJP25"/>
    <mergeCell ref="LJV25:LJX25"/>
    <mergeCell ref="LKD25:LKF25"/>
    <mergeCell ref="LKL25:LKN25"/>
    <mergeCell ref="LFF25:LFH25"/>
    <mergeCell ref="LFN25:LFP25"/>
    <mergeCell ref="LFV25:LFX25"/>
    <mergeCell ref="LGD25:LGF25"/>
    <mergeCell ref="LGL25:LGN25"/>
    <mergeCell ref="LGT25:LGV25"/>
    <mergeCell ref="LHB25:LHD25"/>
    <mergeCell ref="LHJ25:LHL25"/>
    <mergeCell ref="LHR25:LHT25"/>
    <mergeCell ref="LCL25:LCN25"/>
    <mergeCell ref="LCT25:LCV25"/>
    <mergeCell ref="LDB25:LDD25"/>
    <mergeCell ref="LDJ25:LDL25"/>
    <mergeCell ref="LDR25:LDT25"/>
    <mergeCell ref="LDZ25:LEB25"/>
    <mergeCell ref="LEH25:LEJ25"/>
    <mergeCell ref="LEP25:LER25"/>
    <mergeCell ref="LEX25:LEZ25"/>
    <mergeCell ref="KZR25:KZT25"/>
    <mergeCell ref="KZZ25:LAB25"/>
    <mergeCell ref="LAH25:LAJ25"/>
    <mergeCell ref="LAP25:LAR25"/>
    <mergeCell ref="LAX25:LAZ25"/>
    <mergeCell ref="LBF25:LBH25"/>
    <mergeCell ref="LBN25:LBP25"/>
    <mergeCell ref="LBV25:LBX25"/>
    <mergeCell ref="LCD25:LCF25"/>
    <mergeCell ref="KWX25:KWZ25"/>
    <mergeCell ref="KXF25:KXH25"/>
    <mergeCell ref="KXN25:KXP25"/>
    <mergeCell ref="KXV25:KXX25"/>
    <mergeCell ref="KYD25:KYF25"/>
    <mergeCell ref="KYL25:KYN25"/>
    <mergeCell ref="KYT25:KYV25"/>
    <mergeCell ref="KZB25:KZD25"/>
    <mergeCell ref="KZJ25:KZL25"/>
    <mergeCell ref="KUD25:KUF25"/>
    <mergeCell ref="KUL25:KUN25"/>
    <mergeCell ref="KUT25:KUV25"/>
    <mergeCell ref="KVB25:KVD25"/>
    <mergeCell ref="KVJ25:KVL25"/>
    <mergeCell ref="KVR25:KVT25"/>
    <mergeCell ref="KVZ25:KWB25"/>
    <mergeCell ref="KWH25:KWJ25"/>
    <mergeCell ref="KWP25:KWR25"/>
    <mergeCell ref="KRJ25:KRL25"/>
    <mergeCell ref="KRR25:KRT25"/>
    <mergeCell ref="KRZ25:KSB25"/>
    <mergeCell ref="KSH25:KSJ25"/>
    <mergeCell ref="KSP25:KSR25"/>
    <mergeCell ref="KSX25:KSZ25"/>
    <mergeCell ref="KTF25:KTH25"/>
    <mergeCell ref="KTN25:KTP25"/>
    <mergeCell ref="KTV25:KTX25"/>
    <mergeCell ref="KOP25:KOR25"/>
    <mergeCell ref="KOX25:KOZ25"/>
    <mergeCell ref="KPF25:KPH25"/>
    <mergeCell ref="KPN25:KPP25"/>
    <mergeCell ref="KPV25:KPX25"/>
    <mergeCell ref="KQD25:KQF25"/>
    <mergeCell ref="KQL25:KQN25"/>
    <mergeCell ref="KQT25:KQV25"/>
    <mergeCell ref="KRB25:KRD25"/>
    <mergeCell ref="KLV25:KLX25"/>
    <mergeCell ref="KMD25:KMF25"/>
    <mergeCell ref="KML25:KMN25"/>
    <mergeCell ref="KMT25:KMV25"/>
    <mergeCell ref="KNB25:KND25"/>
    <mergeCell ref="KNJ25:KNL25"/>
    <mergeCell ref="KNR25:KNT25"/>
    <mergeCell ref="KNZ25:KOB25"/>
    <mergeCell ref="KOH25:KOJ25"/>
    <mergeCell ref="KJB25:KJD25"/>
    <mergeCell ref="KJJ25:KJL25"/>
    <mergeCell ref="KJR25:KJT25"/>
    <mergeCell ref="KJZ25:KKB25"/>
    <mergeCell ref="KKH25:KKJ25"/>
    <mergeCell ref="KKP25:KKR25"/>
    <mergeCell ref="KKX25:KKZ25"/>
    <mergeCell ref="KLF25:KLH25"/>
    <mergeCell ref="KLN25:KLP25"/>
    <mergeCell ref="KGH25:KGJ25"/>
    <mergeCell ref="KGP25:KGR25"/>
    <mergeCell ref="KGX25:KGZ25"/>
    <mergeCell ref="KHF25:KHH25"/>
    <mergeCell ref="KHN25:KHP25"/>
    <mergeCell ref="KHV25:KHX25"/>
    <mergeCell ref="KID25:KIF25"/>
    <mergeCell ref="KIL25:KIN25"/>
    <mergeCell ref="KIT25:KIV25"/>
    <mergeCell ref="KDN25:KDP25"/>
    <mergeCell ref="KDV25:KDX25"/>
    <mergeCell ref="KED25:KEF25"/>
    <mergeCell ref="KEL25:KEN25"/>
    <mergeCell ref="KET25:KEV25"/>
    <mergeCell ref="KFB25:KFD25"/>
    <mergeCell ref="KFJ25:KFL25"/>
    <mergeCell ref="KFR25:KFT25"/>
    <mergeCell ref="KFZ25:KGB25"/>
    <mergeCell ref="KAT25:KAV25"/>
    <mergeCell ref="KBB25:KBD25"/>
    <mergeCell ref="KBJ25:KBL25"/>
    <mergeCell ref="KBR25:KBT25"/>
    <mergeCell ref="KBZ25:KCB25"/>
    <mergeCell ref="KCH25:KCJ25"/>
    <mergeCell ref="KCP25:KCR25"/>
    <mergeCell ref="KCX25:KCZ25"/>
    <mergeCell ref="KDF25:KDH25"/>
    <mergeCell ref="JXZ25:JYB25"/>
    <mergeCell ref="JYH25:JYJ25"/>
    <mergeCell ref="JYP25:JYR25"/>
    <mergeCell ref="JYX25:JYZ25"/>
    <mergeCell ref="JZF25:JZH25"/>
    <mergeCell ref="JZN25:JZP25"/>
    <mergeCell ref="JZV25:JZX25"/>
    <mergeCell ref="KAD25:KAF25"/>
    <mergeCell ref="KAL25:KAN25"/>
    <mergeCell ref="JVF25:JVH25"/>
    <mergeCell ref="JVN25:JVP25"/>
    <mergeCell ref="JVV25:JVX25"/>
    <mergeCell ref="JWD25:JWF25"/>
    <mergeCell ref="JWL25:JWN25"/>
    <mergeCell ref="JWT25:JWV25"/>
    <mergeCell ref="JXB25:JXD25"/>
    <mergeCell ref="JXJ25:JXL25"/>
    <mergeCell ref="JXR25:JXT25"/>
    <mergeCell ref="JSL25:JSN25"/>
    <mergeCell ref="JST25:JSV25"/>
    <mergeCell ref="JTB25:JTD25"/>
    <mergeCell ref="JTJ25:JTL25"/>
    <mergeCell ref="JTR25:JTT25"/>
    <mergeCell ref="JTZ25:JUB25"/>
    <mergeCell ref="JUH25:JUJ25"/>
    <mergeCell ref="JUP25:JUR25"/>
    <mergeCell ref="JUX25:JUZ25"/>
    <mergeCell ref="JPR25:JPT25"/>
    <mergeCell ref="JPZ25:JQB25"/>
    <mergeCell ref="JQH25:JQJ25"/>
    <mergeCell ref="JQP25:JQR25"/>
    <mergeCell ref="JQX25:JQZ25"/>
    <mergeCell ref="JRF25:JRH25"/>
    <mergeCell ref="JRN25:JRP25"/>
    <mergeCell ref="JRV25:JRX25"/>
    <mergeCell ref="JSD25:JSF25"/>
    <mergeCell ref="JMX25:JMZ25"/>
    <mergeCell ref="JNF25:JNH25"/>
    <mergeCell ref="JNN25:JNP25"/>
    <mergeCell ref="JNV25:JNX25"/>
    <mergeCell ref="JOD25:JOF25"/>
    <mergeCell ref="JOL25:JON25"/>
    <mergeCell ref="JOT25:JOV25"/>
    <mergeCell ref="JPB25:JPD25"/>
    <mergeCell ref="JPJ25:JPL25"/>
    <mergeCell ref="JKD25:JKF25"/>
    <mergeCell ref="JKL25:JKN25"/>
    <mergeCell ref="JKT25:JKV25"/>
    <mergeCell ref="JLB25:JLD25"/>
    <mergeCell ref="JLJ25:JLL25"/>
    <mergeCell ref="JLR25:JLT25"/>
    <mergeCell ref="JLZ25:JMB25"/>
    <mergeCell ref="JMH25:JMJ25"/>
    <mergeCell ref="JMP25:JMR25"/>
    <mergeCell ref="JHJ25:JHL25"/>
    <mergeCell ref="JHR25:JHT25"/>
    <mergeCell ref="JHZ25:JIB25"/>
    <mergeCell ref="JIH25:JIJ25"/>
    <mergeCell ref="JIP25:JIR25"/>
    <mergeCell ref="JIX25:JIZ25"/>
    <mergeCell ref="JJF25:JJH25"/>
    <mergeCell ref="JJN25:JJP25"/>
    <mergeCell ref="JJV25:JJX25"/>
    <mergeCell ref="JEP25:JER25"/>
    <mergeCell ref="JEX25:JEZ25"/>
    <mergeCell ref="JFF25:JFH25"/>
    <mergeCell ref="JFN25:JFP25"/>
    <mergeCell ref="JFV25:JFX25"/>
    <mergeCell ref="JGD25:JGF25"/>
    <mergeCell ref="JGL25:JGN25"/>
    <mergeCell ref="JGT25:JGV25"/>
    <mergeCell ref="JHB25:JHD25"/>
    <mergeCell ref="JBV25:JBX25"/>
    <mergeCell ref="JCD25:JCF25"/>
    <mergeCell ref="JCL25:JCN25"/>
    <mergeCell ref="JCT25:JCV25"/>
    <mergeCell ref="JDB25:JDD25"/>
    <mergeCell ref="JDJ25:JDL25"/>
    <mergeCell ref="JDR25:JDT25"/>
    <mergeCell ref="JDZ25:JEB25"/>
    <mergeCell ref="JEH25:JEJ25"/>
    <mergeCell ref="IZB25:IZD25"/>
    <mergeCell ref="IZJ25:IZL25"/>
    <mergeCell ref="IZR25:IZT25"/>
    <mergeCell ref="IZZ25:JAB25"/>
    <mergeCell ref="JAH25:JAJ25"/>
    <mergeCell ref="JAP25:JAR25"/>
    <mergeCell ref="JAX25:JAZ25"/>
    <mergeCell ref="JBF25:JBH25"/>
    <mergeCell ref="JBN25:JBP25"/>
    <mergeCell ref="IWH25:IWJ25"/>
    <mergeCell ref="IWP25:IWR25"/>
    <mergeCell ref="IWX25:IWZ25"/>
    <mergeCell ref="IXF25:IXH25"/>
    <mergeCell ref="IXN25:IXP25"/>
    <mergeCell ref="IXV25:IXX25"/>
    <mergeCell ref="IYD25:IYF25"/>
    <mergeCell ref="IYL25:IYN25"/>
    <mergeCell ref="IYT25:IYV25"/>
    <mergeCell ref="ITN25:ITP25"/>
    <mergeCell ref="ITV25:ITX25"/>
    <mergeCell ref="IUD25:IUF25"/>
    <mergeCell ref="IUL25:IUN25"/>
    <mergeCell ref="IUT25:IUV25"/>
    <mergeCell ref="IVB25:IVD25"/>
    <mergeCell ref="IVJ25:IVL25"/>
    <mergeCell ref="IVR25:IVT25"/>
    <mergeCell ref="IVZ25:IWB25"/>
    <mergeCell ref="IQT25:IQV25"/>
    <mergeCell ref="IRB25:IRD25"/>
    <mergeCell ref="IRJ25:IRL25"/>
    <mergeCell ref="IRR25:IRT25"/>
    <mergeCell ref="IRZ25:ISB25"/>
    <mergeCell ref="ISH25:ISJ25"/>
    <mergeCell ref="ISP25:ISR25"/>
    <mergeCell ref="ISX25:ISZ25"/>
    <mergeCell ref="ITF25:ITH25"/>
    <mergeCell ref="INZ25:IOB25"/>
    <mergeCell ref="IOH25:IOJ25"/>
    <mergeCell ref="IOP25:IOR25"/>
    <mergeCell ref="IOX25:IOZ25"/>
    <mergeCell ref="IPF25:IPH25"/>
    <mergeCell ref="IPN25:IPP25"/>
    <mergeCell ref="IPV25:IPX25"/>
    <mergeCell ref="IQD25:IQF25"/>
    <mergeCell ref="IQL25:IQN25"/>
    <mergeCell ref="ILF25:ILH25"/>
    <mergeCell ref="ILN25:ILP25"/>
    <mergeCell ref="ILV25:ILX25"/>
    <mergeCell ref="IMD25:IMF25"/>
    <mergeCell ref="IML25:IMN25"/>
    <mergeCell ref="IMT25:IMV25"/>
    <mergeCell ref="INB25:IND25"/>
    <mergeCell ref="INJ25:INL25"/>
    <mergeCell ref="INR25:INT25"/>
    <mergeCell ref="IIL25:IIN25"/>
    <mergeCell ref="IIT25:IIV25"/>
    <mergeCell ref="IJB25:IJD25"/>
    <mergeCell ref="IJJ25:IJL25"/>
    <mergeCell ref="IJR25:IJT25"/>
    <mergeCell ref="IJZ25:IKB25"/>
    <mergeCell ref="IKH25:IKJ25"/>
    <mergeCell ref="IKP25:IKR25"/>
    <mergeCell ref="IKX25:IKZ25"/>
    <mergeCell ref="IFR25:IFT25"/>
    <mergeCell ref="IFZ25:IGB25"/>
    <mergeCell ref="IGH25:IGJ25"/>
    <mergeCell ref="IGP25:IGR25"/>
    <mergeCell ref="IGX25:IGZ25"/>
    <mergeCell ref="IHF25:IHH25"/>
    <mergeCell ref="IHN25:IHP25"/>
    <mergeCell ref="IHV25:IHX25"/>
    <mergeCell ref="IID25:IIF25"/>
    <mergeCell ref="ICX25:ICZ25"/>
    <mergeCell ref="IDF25:IDH25"/>
    <mergeCell ref="IDN25:IDP25"/>
    <mergeCell ref="IDV25:IDX25"/>
    <mergeCell ref="IED25:IEF25"/>
    <mergeCell ref="IEL25:IEN25"/>
    <mergeCell ref="IET25:IEV25"/>
    <mergeCell ref="IFB25:IFD25"/>
    <mergeCell ref="IFJ25:IFL25"/>
    <mergeCell ref="IAD25:IAF25"/>
    <mergeCell ref="IAL25:IAN25"/>
    <mergeCell ref="IAT25:IAV25"/>
    <mergeCell ref="IBB25:IBD25"/>
    <mergeCell ref="IBJ25:IBL25"/>
    <mergeCell ref="IBR25:IBT25"/>
    <mergeCell ref="IBZ25:ICB25"/>
    <mergeCell ref="ICH25:ICJ25"/>
    <mergeCell ref="ICP25:ICR25"/>
    <mergeCell ref="HXJ25:HXL25"/>
    <mergeCell ref="HXR25:HXT25"/>
    <mergeCell ref="HXZ25:HYB25"/>
    <mergeCell ref="HYH25:HYJ25"/>
    <mergeCell ref="HYP25:HYR25"/>
    <mergeCell ref="HYX25:HYZ25"/>
    <mergeCell ref="HZF25:HZH25"/>
    <mergeCell ref="HZN25:HZP25"/>
    <mergeCell ref="HZV25:HZX25"/>
    <mergeCell ref="HUP25:HUR25"/>
    <mergeCell ref="HUX25:HUZ25"/>
    <mergeCell ref="HVF25:HVH25"/>
    <mergeCell ref="HVN25:HVP25"/>
    <mergeCell ref="HVV25:HVX25"/>
    <mergeCell ref="HWD25:HWF25"/>
    <mergeCell ref="HWL25:HWN25"/>
    <mergeCell ref="HWT25:HWV25"/>
    <mergeCell ref="HXB25:HXD25"/>
    <mergeCell ref="HRV25:HRX25"/>
    <mergeCell ref="HSD25:HSF25"/>
    <mergeCell ref="HSL25:HSN25"/>
    <mergeCell ref="HST25:HSV25"/>
    <mergeCell ref="HTB25:HTD25"/>
    <mergeCell ref="HTJ25:HTL25"/>
    <mergeCell ref="HTR25:HTT25"/>
    <mergeCell ref="HTZ25:HUB25"/>
    <mergeCell ref="HUH25:HUJ25"/>
    <mergeCell ref="HPB25:HPD25"/>
    <mergeCell ref="HPJ25:HPL25"/>
    <mergeCell ref="HPR25:HPT25"/>
    <mergeCell ref="HPZ25:HQB25"/>
    <mergeCell ref="HQH25:HQJ25"/>
    <mergeCell ref="HQP25:HQR25"/>
    <mergeCell ref="HQX25:HQZ25"/>
    <mergeCell ref="HRF25:HRH25"/>
    <mergeCell ref="HRN25:HRP25"/>
    <mergeCell ref="HMH25:HMJ25"/>
    <mergeCell ref="HMP25:HMR25"/>
    <mergeCell ref="HMX25:HMZ25"/>
    <mergeCell ref="HNF25:HNH25"/>
    <mergeCell ref="HNN25:HNP25"/>
    <mergeCell ref="HNV25:HNX25"/>
    <mergeCell ref="HOD25:HOF25"/>
    <mergeCell ref="HOL25:HON25"/>
    <mergeCell ref="HOT25:HOV25"/>
    <mergeCell ref="HJN25:HJP25"/>
    <mergeCell ref="HJV25:HJX25"/>
    <mergeCell ref="HKD25:HKF25"/>
    <mergeCell ref="HKL25:HKN25"/>
    <mergeCell ref="HKT25:HKV25"/>
    <mergeCell ref="HLB25:HLD25"/>
    <mergeCell ref="HLJ25:HLL25"/>
    <mergeCell ref="HLR25:HLT25"/>
    <mergeCell ref="HLZ25:HMB25"/>
    <mergeCell ref="HGT25:HGV25"/>
    <mergeCell ref="HHB25:HHD25"/>
    <mergeCell ref="HHJ25:HHL25"/>
    <mergeCell ref="HHR25:HHT25"/>
    <mergeCell ref="HHZ25:HIB25"/>
    <mergeCell ref="HIH25:HIJ25"/>
    <mergeCell ref="HIP25:HIR25"/>
    <mergeCell ref="HIX25:HIZ25"/>
    <mergeCell ref="HJF25:HJH25"/>
    <mergeCell ref="HDZ25:HEB25"/>
    <mergeCell ref="HEH25:HEJ25"/>
    <mergeCell ref="HEP25:HER25"/>
    <mergeCell ref="HEX25:HEZ25"/>
    <mergeCell ref="HFF25:HFH25"/>
    <mergeCell ref="HFN25:HFP25"/>
    <mergeCell ref="HFV25:HFX25"/>
    <mergeCell ref="HGD25:HGF25"/>
    <mergeCell ref="HGL25:HGN25"/>
    <mergeCell ref="HBF25:HBH25"/>
    <mergeCell ref="HBN25:HBP25"/>
    <mergeCell ref="HBV25:HBX25"/>
    <mergeCell ref="HCD25:HCF25"/>
    <mergeCell ref="HCL25:HCN25"/>
    <mergeCell ref="HCT25:HCV25"/>
    <mergeCell ref="HDB25:HDD25"/>
    <mergeCell ref="HDJ25:HDL25"/>
    <mergeCell ref="HDR25:HDT25"/>
    <mergeCell ref="GYL25:GYN25"/>
    <mergeCell ref="GYT25:GYV25"/>
    <mergeCell ref="GZB25:GZD25"/>
    <mergeCell ref="GZJ25:GZL25"/>
    <mergeCell ref="GZR25:GZT25"/>
    <mergeCell ref="GZZ25:HAB25"/>
    <mergeCell ref="HAH25:HAJ25"/>
    <mergeCell ref="HAP25:HAR25"/>
    <mergeCell ref="HAX25:HAZ25"/>
    <mergeCell ref="GVR25:GVT25"/>
    <mergeCell ref="GVZ25:GWB25"/>
    <mergeCell ref="GWH25:GWJ25"/>
    <mergeCell ref="GWP25:GWR25"/>
    <mergeCell ref="GWX25:GWZ25"/>
    <mergeCell ref="GXF25:GXH25"/>
    <mergeCell ref="GXN25:GXP25"/>
    <mergeCell ref="GXV25:GXX25"/>
    <mergeCell ref="GYD25:GYF25"/>
    <mergeCell ref="GSX25:GSZ25"/>
    <mergeCell ref="GTF25:GTH25"/>
    <mergeCell ref="GTN25:GTP25"/>
    <mergeCell ref="GTV25:GTX25"/>
    <mergeCell ref="GUD25:GUF25"/>
    <mergeCell ref="GUL25:GUN25"/>
    <mergeCell ref="GUT25:GUV25"/>
    <mergeCell ref="GVB25:GVD25"/>
    <mergeCell ref="GVJ25:GVL25"/>
    <mergeCell ref="GQD25:GQF25"/>
    <mergeCell ref="GQL25:GQN25"/>
    <mergeCell ref="GQT25:GQV25"/>
    <mergeCell ref="GRB25:GRD25"/>
    <mergeCell ref="GRJ25:GRL25"/>
    <mergeCell ref="GRR25:GRT25"/>
    <mergeCell ref="GRZ25:GSB25"/>
    <mergeCell ref="GSH25:GSJ25"/>
    <mergeCell ref="GSP25:GSR25"/>
    <mergeCell ref="GNJ25:GNL25"/>
    <mergeCell ref="GNR25:GNT25"/>
    <mergeCell ref="GNZ25:GOB25"/>
    <mergeCell ref="GOH25:GOJ25"/>
    <mergeCell ref="GOP25:GOR25"/>
    <mergeCell ref="GOX25:GOZ25"/>
    <mergeCell ref="GPF25:GPH25"/>
    <mergeCell ref="GPN25:GPP25"/>
    <mergeCell ref="GPV25:GPX25"/>
    <mergeCell ref="GKP25:GKR25"/>
    <mergeCell ref="GKX25:GKZ25"/>
    <mergeCell ref="GLF25:GLH25"/>
    <mergeCell ref="GLN25:GLP25"/>
    <mergeCell ref="GLV25:GLX25"/>
    <mergeCell ref="GMD25:GMF25"/>
    <mergeCell ref="GML25:GMN25"/>
    <mergeCell ref="GMT25:GMV25"/>
    <mergeCell ref="GNB25:GND25"/>
    <mergeCell ref="GHV25:GHX25"/>
    <mergeCell ref="GID25:GIF25"/>
    <mergeCell ref="GIL25:GIN25"/>
    <mergeCell ref="GIT25:GIV25"/>
    <mergeCell ref="GJB25:GJD25"/>
    <mergeCell ref="GJJ25:GJL25"/>
    <mergeCell ref="GJR25:GJT25"/>
    <mergeCell ref="GJZ25:GKB25"/>
    <mergeCell ref="GKH25:GKJ25"/>
    <mergeCell ref="GFB25:GFD25"/>
    <mergeCell ref="GFJ25:GFL25"/>
    <mergeCell ref="GFR25:GFT25"/>
    <mergeCell ref="GFZ25:GGB25"/>
    <mergeCell ref="GGH25:GGJ25"/>
    <mergeCell ref="GGP25:GGR25"/>
    <mergeCell ref="GGX25:GGZ25"/>
    <mergeCell ref="GHF25:GHH25"/>
    <mergeCell ref="GHN25:GHP25"/>
    <mergeCell ref="GCH25:GCJ25"/>
    <mergeCell ref="GCP25:GCR25"/>
    <mergeCell ref="GCX25:GCZ25"/>
    <mergeCell ref="GDF25:GDH25"/>
    <mergeCell ref="GDN25:GDP25"/>
    <mergeCell ref="GDV25:GDX25"/>
    <mergeCell ref="GED25:GEF25"/>
    <mergeCell ref="GEL25:GEN25"/>
    <mergeCell ref="GET25:GEV25"/>
    <mergeCell ref="FZN25:FZP25"/>
    <mergeCell ref="FZV25:FZX25"/>
    <mergeCell ref="GAD25:GAF25"/>
    <mergeCell ref="GAL25:GAN25"/>
    <mergeCell ref="GAT25:GAV25"/>
    <mergeCell ref="GBB25:GBD25"/>
    <mergeCell ref="GBJ25:GBL25"/>
    <mergeCell ref="GBR25:GBT25"/>
    <mergeCell ref="GBZ25:GCB25"/>
    <mergeCell ref="FWT25:FWV25"/>
    <mergeCell ref="FXB25:FXD25"/>
    <mergeCell ref="FXJ25:FXL25"/>
    <mergeCell ref="FXR25:FXT25"/>
    <mergeCell ref="FXZ25:FYB25"/>
    <mergeCell ref="FYH25:FYJ25"/>
    <mergeCell ref="FYP25:FYR25"/>
    <mergeCell ref="FYX25:FYZ25"/>
    <mergeCell ref="FZF25:FZH25"/>
    <mergeCell ref="FTZ25:FUB25"/>
    <mergeCell ref="FUH25:FUJ25"/>
    <mergeCell ref="FUP25:FUR25"/>
    <mergeCell ref="FUX25:FUZ25"/>
    <mergeCell ref="FVF25:FVH25"/>
    <mergeCell ref="FVN25:FVP25"/>
    <mergeCell ref="FVV25:FVX25"/>
    <mergeCell ref="FWD25:FWF25"/>
    <mergeCell ref="FWL25:FWN25"/>
    <mergeCell ref="FRF25:FRH25"/>
    <mergeCell ref="FRN25:FRP25"/>
    <mergeCell ref="FRV25:FRX25"/>
    <mergeCell ref="FSD25:FSF25"/>
    <mergeCell ref="FSL25:FSN25"/>
    <mergeCell ref="FST25:FSV25"/>
    <mergeCell ref="FTB25:FTD25"/>
    <mergeCell ref="FTJ25:FTL25"/>
    <mergeCell ref="FTR25:FTT25"/>
    <mergeCell ref="FOL25:FON25"/>
    <mergeCell ref="FOT25:FOV25"/>
    <mergeCell ref="FPB25:FPD25"/>
    <mergeCell ref="FPJ25:FPL25"/>
    <mergeCell ref="FPR25:FPT25"/>
    <mergeCell ref="FPZ25:FQB25"/>
    <mergeCell ref="FQH25:FQJ25"/>
    <mergeCell ref="FQP25:FQR25"/>
    <mergeCell ref="FQX25:FQZ25"/>
    <mergeCell ref="FLR25:FLT25"/>
    <mergeCell ref="FLZ25:FMB25"/>
    <mergeCell ref="FMH25:FMJ25"/>
    <mergeCell ref="FMP25:FMR25"/>
    <mergeCell ref="FMX25:FMZ25"/>
    <mergeCell ref="FNF25:FNH25"/>
    <mergeCell ref="FNN25:FNP25"/>
    <mergeCell ref="FNV25:FNX25"/>
    <mergeCell ref="FOD25:FOF25"/>
    <mergeCell ref="FIX25:FIZ25"/>
    <mergeCell ref="FJF25:FJH25"/>
    <mergeCell ref="FJN25:FJP25"/>
    <mergeCell ref="FJV25:FJX25"/>
    <mergeCell ref="FKD25:FKF25"/>
    <mergeCell ref="FKL25:FKN25"/>
    <mergeCell ref="FKT25:FKV25"/>
    <mergeCell ref="FLB25:FLD25"/>
    <mergeCell ref="FLJ25:FLL25"/>
    <mergeCell ref="FGD25:FGF25"/>
    <mergeCell ref="FGL25:FGN25"/>
    <mergeCell ref="FGT25:FGV25"/>
    <mergeCell ref="FHB25:FHD25"/>
    <mergeCell ref="FHJ25:FHL25"/>
    <mergeCell ref="FHR25:FHT25"/>
    <mergeCell ref="FHZ25:FIB25"/>
    <mergeCell ref="FIH25:FIJ25"/>
    <mergeCell ref="FIP25:FIR25"/>
    <mergeCell ref="FDJ25:FDL25"/>
    <mergeCell ref="FDR25:FDT25"/>
    <mergeCell ref="FDZ25:FEB25"/>
    <mergeCell ref="FEH25:FEJ25"/>
    <mergeCell ref="FEP25:FER25"/>
    <mergeCell ref="FEX25:FEZ25"/>
    <mergeCell ref="FFF25:FFH25"/>
    <mergeCell ref="FFN25:FFP25"/>
    <mergeCell ref="FFV25:FFX25"/>
    <mergeCell ref="FAP25:FAR25"/>
    <mergeCell ref="FAX25:FAZ25"/>
    <mergeCell ref="FBF25:FBH25"/>
    <mergeCell ref="FBN25:FBP25"/>
    <mergeCell ref="FBV25:FBX25"/>
    <mergeCell ref="FCD25:FCF25"/>
    <mergeCell ref="FCL25:FCN25"/>
    <mergeCell ref="FCT25:FCV25"/>
    <mergeCell ref="FDB25:FDD25"/>
    <mergeCell ref="EXV25:EXX25"/>
    <mergeCell ref="EYD25:EYF25"/>
    <mergeCell ref="EYL25:EYN25"/>
    <mergeCell ref="EYT25:EYV25"/>
    <mergeCell ref="EZB25:EZD25"/>
    <mergeCell ref="EZJ25:EZL25"/>
    <mergeCell ref="EZR25:EZT25"/>
    <mergeCell ref="EZZ25:FAB25"/>
    <mergeCell ref="FAH25:FAJ25"/>
    <mergeCell ref="EVB25:EVD25"/>
    <mergeCell ref="EVJ25:EVL25"/>
    <mergeCell ref="EVR25:EVT25"/>
    <mergeCell ref="EVZ25:EWB25"/>
    <mergeCell ref="EWH25:EWJ25"/>
    <mergeCell ref="EWP25:EWR25"/>
    <mergeCell ref="EWX25:EWZ25"/>
    <mergeCell ref="EXF25:EXH25"/>
    <mergeCell ref="EXN25:EXP25"/>
    <mergeCell ref="ESH25:ESJ25"/>
    <mergeCell ref="ESP25:ESR25"/>
    <mergeCell ref="ESX25:ESZ25"/>
    <mergeCell ref="ETF25:ETH25"/>
    <mergeCell ref="ETN25:ETP25"/>
    <mergeCell ref="ETV25:ETX25"/>
    <mergeCell ref="EUD25:EUF25"/>
    <mergeCell ref="EUL25:EUN25"/>
    <mergeCell ref="EUT25:EUV25"/>
    <mergeCell ref="EPN25:EPP25"/>
    <mergeCell ref="EPV25:EPX25"/>
    <mergeCell ref="EQD25:EQF25"/>
    <mergeCell ref="EQL25:EQN25"/>
    <mergeCell ref="EQT25:EQV25"/>
    <mergeCell ref="ERB25:ERD25"/>
    <mergeCell ref="ERJ25:ERL25"/>
    <mergeCell ref="ERR25:ERT25"/>
    <mergeCell ref="ERZ25:ESB25"/>
    <mergeCell ref="EMT25:EMV25"/>
    <mergeCell ref="ENB25:END25"/>
    <mergeCell ref="ENJ25:ENL25"/>
    <mergeCell ref="ENR25:ENT25"/>
    <mergeCell ref="ENZ25:EOB25"/>
    <mergeCell ref="EOH25:EOJ25"/>
    <mergeCell ref="EOP25:EOR25"/>
    <mergeCell ref="EOX25:EOZ25"/>
    <mergeCell ref="EPF25:EPH25"/>
    <mergeCell ref="EJZ25:EKB25"/>
    <mergeCell ref="EKH25:EKJ25"/>
    <mergeCell ref="EKP25:EKR25"/>
    <mergeCell ref="EKX25:EKZ25"/>
    <mergeCell ref="ELF25:ELH25"/>
    <mergeCell ref="ELN25:ELP25"/>
    <mergeCell ref="ELV25:ELX25"/>
    <mergeCell ref="EMD25:EMF25"/>
    <mergeCell ref="EML25:EMN25"/>
    <mergeCell ref="EHF25:EHH25"/>
    <mergeCell ref="EHN25:EHP25"/>
    <mergeCell ref="EHV25:EHX25"/>
    <mergeCell ref="EID25:EIF25"/>
    <mergeCell ref="EIL25:EIN25"/>
    <mergeCell ref="EIT25:EIV25"/>
    <mergeCell ref="EJB25:EJD25"/>
    <mergeCell ref="EJJ25:EJL25"/>
    <mergeCell ref="EJR25:EJT25"/>
    <mergeCell ref="EEL25:EEN25"/>
    <mergeCell ref="EET25:EEV25"/>
    <mergeCell ref="EFB25:EFD25"/>
    <mergeCell ref="EFJ25:EFL25"/>
    <mergeCell ref="EFR25:EFT25"/>
    <mergeCell ref="EFZ25:EGB25"/>
    <mergeCell ref="EGH25:EGJ25"/>
    <mergeCell ref="EGP25:EGR25"/>
    <mergeCell ref="EGX25:EGZ25"/>
    <mergeCell ref="EBR25:EBT25"/>
    <mergeCell ref="EBZ25:ECB25"/>
    <mergeCell ref="ECH25:ECJ25"/>
    <mergeCell ref="ECP25:ECR25"/>
    <mergeCell ref="ECX25:ECZ25"/>
    <mergeCell ref="EDF25:EDH25"/>
    <mergeCell ref="EDN25:EDP25"/>
    <mergeCell ref="EDV25:EDX25"/>
    <mergeCell ref="EED25:EEF25"/>
    <mergeCell ref="DYX25:DYZ25"/>
    <mergeCell ref="DZF25:DZH25"/>
    <mergeCell ref="DZN25:DZP25"/>
    <mergeCell ref="DZV25:DZX25"/>
    <mergeCell ref="EAD25:EAF25"/>
    <mergeCell ref="EAL25:EAN25"/>
    <mergeCell ref="EAT25:EAV25"/>
    <mergeCell ref="EBB25:EBD25"/>
    <mergeCell ref="EBJ25:EBL25"/>
    <mergeCell ref="DWD25:DWF25"/>
    <mergeCell ref="DWL25:DWN25"/>
    <mergeCell ref="DWT25:DWV25"/>
    <mergeCell ref="DXB25:DXD25"/>
    <mergeCell ref="DXJ25:DXL25"/>
    <mergeCell ref="DXR25:DXT25"/>
    <mergeCell ref="DXZ25:DYB25"/>
    <mergeCell ref="DYH25:DYJ25"/>
    <mergeCell ref="DYP25:DYR25"/>
    <mergeCell ref="DTJ25:DTL25"/>
    <mergeCell ref="DTR25:DTT25"/>
    <mergeCell ref="DTZ25:DUB25"/>
    <mergeCell ref="DUH25:DUJ25"/>
    <mergeCell ref="DUP25:DUR25"/>
    <mergeCell ref="DUX25:DUZ25"/>
    <mergeCell ref="DVF25:DVH25"/>
    <mergeCell ref="DVN25:DVP25"/>
    <mergeCell ref="DVV25:DVX25"/>
    <mergeCell ref="DQP25:DQR25"/>
    <mergeCell ref="DQX25:DQZ25"/>
    <mergeCell ref="DRF25:DRH25"/>
    <mergeCell ref="DRN25:DRP25"/>
    <mergeCell ref="DRV25:DRX25"/>
    <mergeCell ref="DSD25:DSF25"/>
    <mergeCell ref="DSL25:DSN25"/>
    <mergeCell ref="DST25:DSV25"/>
    <mergeCell ref="DTB25:DTD25"/>
    <mergeCell ref="DNV25:DNX25"/>
    <mergeCell ref="DOD25:DOF25"/>
    <mergeCell ref="DOL25:DON25"/>
    <mergeCell ref="DOT25:DOV25"/>
    <mergeCell ref="DPB25:DPD25"/>
    <mergeCell ref="DPJ25:DPL25"/>
    <mergeCell ref="DPR25:DPT25"/>
    <mergeCell ref="DPZ25:DQB25"/>
    <mergeCell ref="DQH25:DQJ25"/>
    <mergeCell ref="DLB25:DLD25"/>
    <mergeCell ref="DLJ25:DLL25"/>
    <mergeCell ref="DLR25:DLT25"/>
    <mergeCell ref="DLZ25:DMB25"/>
    <mergeCell ref="DMH25:DMJ25"/>
    <mergeCell ref="DMP25:DMR25"/>
    <mergeCell ref="DMX25:DMZ25"/>
    <mergeCell ref="DNF25:DNH25"/>
    <mergeCell ref="DNN25:DNP25"/>
    <mergeCell ref="DIH25:DIJ25"/>
    <mergeCell ref="DIP25:DIR25"/>
    <mergeCell ref="DIX25:DIZ25"/>
    <mergeCell ref="DJF25:DJH25"/>
    <mergeCell ref="DJN25:DJP25"/>
    <mergeCell ref="DJV25:DJX25"/>
    <mergeCell ref="DKD25:DKF25"/>
    <mergeCell ref="DKL25:DKN25"/>
    <mergeCell ref="DKT25:DKV25"/>
    <mergeCell ref="DFN25:DFP25"/>
    <mergeCell ref="DFV25:DFX25"/>
    <mergeCell ref="DGD25:DGF25"/>
    <mergeCell ref="DGL25:DGN25"/>
    <mergeCell ref="DGT25:DGV25"/>
    <mergeCell ref="DHB25:DHD25"/>
    <mergeCell ref="DHJ25:DHL25"/>
    <mergeCell ref="DHR25:DHT25"/>
    <mergeCell ref="DHZ25:DIB25"/>
    <mergeCell ref="DCT25:DCV25"/>
    <mergeCell ref="DDB25:DDD25"/>
    <mergeCell ref="DDJ25:DDL25"/>
    <mergeCell ref="DDR25:DDT25"/>
    <mergeCell ref="DDZ25:DEB25"/>
    <mergeCell ref="DEH25:DEJ25"/>
    <mergeCell ref="DEP25:DER25"/>
    <mergeCell ref="DEX25:DEZ25"/>
    <mergeCell ref="DFF25:DFH25"/>
    <mergeCell ref="CZZ25:DAB25"/>
    <mergeCell ref="DAH25:DAJ25"/>
    <mergeCell ref="DAP25:DAR25"/>
    <mergeCell ref="DAX25:DAZ25"/>
    <mergeCell ref="DBF25:DBH25"/>
    <mergeCell ref="DBN25:DBP25"/>
    <mergeCell ref="DBV25:DBX25"/>
    <mergeCell ref="DCD25:DCF25"/>
    <mergeCell ref="DCL25:DCN25"/>
    <mergeCell ref="CXF25:CXH25"/>
    <mergeCell ref="CXN25:CXP25"/>
    <mergeCell ref="CXV25:CXX25"/>
    <mergeCell ref="CYD25:CYF25"/>
    <mergeCell ref="CYL25:CYN25"/>
    <mergeCell ref="CYT25:CYV25"/>
    <mergeCell ref="CZB25:CZD25"/>
    <mergeCell ref="CZJ25:CZL25"/>
    <mergeCell ref="CZR25:CZT25"/>
    <mergeCell ref="CUL25:CUN25"/>
    <mergeCell ref="CUT25:CUV25"/>
    <mergeCell ref="CVB25:CVD25"/>
    <mergeCell ref="CVJ25:CVL25"/>
    <mergeCell ref="CVR25:CVT25"/>
    <mergeCell ref="CVZ25:CWB25"/>
    <mergeCell ref="CWH25:CWJ25"/>
    <mergeCell ref="CWP25:CWR25"/>
    <mergeCell ref="CWX25:CWZ25"/>
    <mergeCell ref="CRR25:CRT25"/>
    <mergeCell ref="CRZ25:CSB25"/>
    <mergeCell ref="CSH25:CSJ25"/>
    <mergeCell ref="CSP25:CSR25"/>
    <mergeCell ref="CSX25:CSZ25"/>
    <mergeCell ref="CTF25:CTH25"/>
    <mergeCell ref="CTN25:CTP25"/>
    <mergeCell ref="CTV25:CTX25"/>
    <mergeCell ref="CUD25:CUF25"/>
    <mergeCell ref="COX25:COZ25"/>
    <mergeCell ref="CPF25:CPH25"/>
    <mergeCell ref="CPN25:CPP25"/>
    <mergeCell ref="CPV25:CPX25"/>
    <mergeCell ref="CQD25:CQF25"/>
    <mergeCell ref="CQL25:CQN25"/>
    <mergeCell ref="CQT25:CQV25"/>
    <mergeCell ref="CRB25:CRD25"/>
    <mergeCell ref="CRJ25:CRL25"/>
    <mergeCell ref="CMD25:CMF25"/>
    <mergeCell ref="CML25:CMN25"/>
    <mergeCell ref="CMT25:CMV25"/>
    <mergeCell ref="CNB25:CND25"/>
    <mergeCell ref="CNJ25:CNL25"/>
    <mergeCell ref="CNR25:CNT25"/>
    <mergeCell ref="CNZ25:COB25"/>
    <mergeCell ref="COH25:COJ25"/>
    <mergeCell ref="COP25:COR25"/>
    <mergeCell ref="CJJ25:CJL25"/>
    <mergeCell ref="CJR25:CJT25"/>
    <mergeCell ref="CJZ25:CKB25"/>
    <mergeCell ref="CKH25:CKJ25"/>
    <mergeCell ref="CKP25:CKR25"/>
    <mergeCell ref="CKX25:CKZ25"/>
    <mergeCell ref="CLF25:CLH25"/>
    <mergeCell ref="CLN25:CLP25"/>
    <mergeCell ref="CLV25:CLX25"/>
    <mergeCell ref="CGP25:CGR25"/>
    <mergeCell ref="CGX25:CGZ25"/>
    <mergeCell ref="CHF25:CHH25"/>
    <mergeCell ref="CHN25:CHP25"/>
    <mergeCell ref="CHV25:CHX25"/>
    <mergeCell ref="CID25:CIF25"/>
    <mergeCell ref="CIL25:CIN25"/>
    <mergeCell ref="CIT25:CIV25"/>
    <mergeCell ref="CJB25:CJD25"/>
    <mergeCell ref="CDV25:CDX25"/>
    <mergeCell ref="CED25:CEF25"/>
    <mergeCell ref="CEL25:CEN25"/>
    <mergeCell ref="CET25:CEV25"/>
    <mergeCell ref="CFB25:CFD25"/>
    <mergeCell ref="CFJ25:CFL25"/>
    <mergeCell ref="CFR25:CFT25"/>
    <mergeCell ref="CFZ25:CGB25"/>
    <mergeCell ref="CGH25:CGJ25"/>
    <mergeCell ref="CBB25:CBD25"/>
    <mergeCell ref="CBJ25:CBL25"/>
    <mergeCell ref="CBR25:CBT25"/>
    <mergeCell ref="CBZ25:CCB25"/>
    <mergeCell ref="CCH25:CCJ25"/>
    <mergeCell ref="CCP25:CCR25"/>
    <mergeCell ref="CCX25:CCZ25"/>
    <mergeCell ref="CDF25:CDH25"/>
    <mergeCell ref="CDN25:CDP25"/>
    <mergeCell ref="BYH25:BYJ25"/>
    <mergeCell ref="BYP25:BYR25"/>
    <mergeCell ref="BYX25:BYZ25"/>
    <mergeCell ref="BZF25:BZH25"/>
    <mergeCell ref="BZN25:BZP25"/>
    <mergeCell ref="BZV25:BZX25"/>
    <mergeCell ref="CAD25:CAF25"/>
    <mergeCell ref="CAL25:CAN25"/>
    <mergeCell ref="CAT25:CAV25"/>
    <mergeCell ref="BVN25:BVP25"/>
    <mergeCell ref="BVV25:BVX25"/>
    <mergeCell ref="BWD25:BWF25"/>
    <mergeCell ref="BWL25:BWN25"/>
    <mergeCell ref="BWT25:BWV25"/>
    <mergeCell ref="BXB25:BXD25"/>
    <mergeCell ref="BXJ25:BXL25"/>
    <mergeCell ref="BXR25:BXT25"/>
    <mergeCell ref="BXZ25:BYB25"/>
    <mergeCell ref="BST25:BSV25"/>
    <mergeCell ref="BTB25:BTD25"/>
    <mergeCell ref="BTJ25:BTL25"/>
    <mergeCell ref="BTR25:BTT25"/>
    <mergeCell ref="BTZ25:BUB25"/>
    <mergeCell ref="BUH25:BUJ25"/>
    <mergeCell ref="BUP25:BUR25"/>
    <mergeCell ref="BUX25:BUZ25"/>
    <mergeCell ref="BVF25:BVH25"/>
    <mergeCell ref="BPZ25:BQB25"/>
    <mergeCell ref="BQH25:BQJ25"/>
    <mergeCell ref="BQP25:BQR25"/>
    <mergeCell ref="BQX25:BQZ25"/>
    <mergeCell ref="BRF25:BRH25"/>
    <mergeCell ref="BRN25:BRP25"/>
    <mergeCell ref="BRV25:BRX25"/>
    <mergeCell ref="BSD25:BSF25"/>
    <mergeCell ref="BSL25:BSN25"/>
    <mergeCell ref="BNF25:BNH25"/>
    <mergeCell ref="BNN25:BNP25"/>
    <mergeCell ref="BNV25:BNX25"/>
    <mergeCell ref="BOD25:BOF25"/>
    <mergeCell ref="BOL25:BON25"/>
    <mergeCell ref="BOT25:BOV25"/>
    <mergeCell ref="BPB25:BPD25"/>
    <mergeCell ref="BPJ25:BPL25"/>
    <mergeCell ref="BPR25:BPT25"/>
    <mergeCell ref="BKL25:BKN25"/>
    <mergeCell ref="BKT25:BKV25"/>
    <mergeCell ref="BLB25:BLD25"/>
    <mergeCell ref="BLJ25:BLL25"/>
    <mergeCell ref="BLR25:BLT25"/>
    <mergeCell ref="BLZ25:BMB25"/>
    <mergeCell ref="BMH25:BMJ25"/>
    <mergeCell ref="BMP25:BMR25"/>
    <mergeCell ref="BMX25:BMZ25"/>
    <mergeCell ref="BHR25:BHT25"/>
    <mergeCell ref="BHZ25:BIB25"/>
    <mergeCell ref="BIH25:BIJ25"/>
    <mergeCell ref="BIP25:BIR25"/>
    <mergeCell ref="BIX25:BIZ25"/>
    <mergeCell ref="BJF25:BJH25"/>
    <mergeCell ref="BJN25:BJP25"/>
    <mergeCell ref="BJV25:BJX25"/>
    <mergeCell ref="BKD25:BKF25"/>
    <mergeCell ref="BEX25:BEZ25"/>
    <mergeCell ref="BFF25:BFH25"/>
    <mergeCell ref="BFN25:BFP25"/>
    <mergeCell ref="BFV25:BFX25"/>
    <mergeCell ref="BGD25:BGF25"/>
    <mergeCell ref="BGL25:BGN25"/>
    <mergeCell ref="BGT25:BGV25"/>
    <mergeCell ref="BHB25:BHD25"/>
    <mergeCell ref="BHJ25:BHL25"/>
    <mergeCell ref="BCD25:BCF25"/>
    <mergeCell ref="BCL25:BCN25"/>
    <mergeCell ref="BCT25:BCV25"/>
    <mergeCell ref="BDB25:BDD25"/>
    <mergeCell ref="BDJ25:BDL25"/>
    <mergeCell ref="BDR25:BDT25"/>
    <mergeCell ref="BDZ25:BEB25"/>
    <mergeCell ref="BEH25:BEJ25"/>
    <mergeCell ref="BEP25:BER25"/>
    <mergeCell ref="AZJ25:AZL25"/>
    <mergeCell ref="AZR25:AZT25"/>
    <mergeCell ref="AZZ25:BAB25"/>
    <mergeCell ref="BAH25:BAJ25"/>
    <mergeCell ref="BAP25:BAR25"/>
    <mergeCell ref="BAX25:BAZ25"/>
    <mergeCell ref="BBF25:BBH25"/>
    <mergeCell ref="BBN25:BBP25"/>
    <mergeCell ref="BBV25:BBX25"/>
    <mergeCell ref="AWP25:AWR25"/>
    <mergeCell ref="AWX25:AWZ25"/>
    <mergeCell ref="AXF25:AXH25"/>
    <mergeCell ref="AXN25:AXP25"/>
    <mergeCell ref="AXV25:AXX25"/>
    <mergeCell ref="AYD25:AYF25"/>
    <mergeCell ref="AYL25:AYN25"/>
    <mergeCell ref="AYT25:AYV25"/>
    <mergeCell ref="AZB25:AZD25"/>
    <mergeCell ref="ATV25:ATX25"/>
    <mergeCell ref="AUD25:AUF25"/>
    <mergeCell ref="AUL25:AUN25"/>
    <mergeCell ref="AUT25:AUV25"/>
    <mergeCell ref="AVB25:AVD25"/>
    <mergeCell ref="AVJ25:AVL25"/>
    <mergeCell ref="AVR25:AVT25"/>
    <mergeCell ref="AVZ25:AWB25"/>
    <mergeCell ref="AWH25:AWJ25"/>
    <mergeCell ref="ARB25:ARD25"/>
    <mergeCell ref="ARJ25:ARL25"/>
    <mergeCell ref="ARR25:ART25"/>
    <mergeCell ref="ARZ25:ASB25"/>
    <mergeCell ref="ASH25:ASJ25"/>
    <mergeCell ref="ASP25:ASR25"/>
    <mergeCell ref="ASX25:ASZ25"/>
    <mergeCell ref="ATF25:ATH25"/>
    <mergeCell ref="ATN25:ATP25"/>
    <mergeCell ref="AOH25:AOJ25"/>
    <mergeCell ref="AOP25:AOR25"/>
    <mergeCell ref="AOX25:AOZ25"/>
    <mergeCell ref="APF25:APH25"/>
    <mergeCell ref="APN25:APP25"/>
    <mergeCell ref="APV25:APX25"/>
    <mergeCell ref="AQD25:AQF25"/>
    <mergeCell ref="AQL25:AQN25"/>
    <mergeCell ref="AQT25:AQV25"/>
    <mergeCell ref="ALN25:ALP25"/>
    <mergeCell ref="ALV25:ALX25"/>
    <mergeCell ref="AMD25:AMF25"/>
    <mergeCell ref="AML25:AMN25"/>
    <mergeCell ref="AMT25:AMV25"/>
    <mergeCell ref="ANB25:AND25"/>
    <mergeCell ref="ANJ25:ANL25"/>
    <mergeCell ref="ANR25:ANT25"/>
    <mergeCell ref="ANZ25:AOB25"/>
    <mergeCell ref="AIT25:AIV25"/>
    <mergeCell ref="AJB25:AJD25"/>
    <mergeCell ref="AJJ25:AJL25"/>
    <mergeCell ref="AJR25:AJT25"/>
    <mergeCell ref="AJZ25:AKB25"/>
    <mergeCell ref="AKH25:AKJ25"/>
    <mergeCell ref="AKP25:AKR25"/>
    <mergeCell ref="AKX25:AKZ25"/>
    <mergeCell ref="ALF25:ALH25"/>
    <mergeCell ref="AFZ25:AGB25"/>
    <mergeCell ref="AGH25:AGJ25"/>
    <mergeCell ref="AGP25:AGR25"/>
    <mergeCell ref="AGX25:AGZ25"/>
    <mergeCell ref="AHF25:AHH25"/>
    <mergeCell ref="AHN25:AHP25"/>
    <mergeCell ref="AHV25:AHX25"/>
    <mergeCell ref="AID25:AIF25"/>
    <mergeCell ref="AIL25:AIN25"/>
    <mergeCell ref="ADF25:ADH25"/>
    <mergeCell ref="ADN25:ADP25"/>
    <mergeCell ref="ADV25:ADX25"/>
    <mergeCell ref="AED25:AEF25"/>
    <mergeCell ref="AEL25:AEN25"/>
    <mergeCell ref="AET25:AEV25"/>
    <mergeCell ref="AFB25:AFD25"/>
    <mergeCell ref="AFJ25:AFL25"/>
    <mergeCell ref="AFR25:AFT25"/>
    <mergeCell ref="AAL25:AAN25"/>
    <mergeCell ref="AAT25:AAV25"/>
    <mergeCell ref="ABB25:ABD25"/>
    <mergeCell ref="ABJ25:ABL25"/>
    <mergeCell ref="ABR25:ABT25"/>
    <mergeCell ref="ABZ25:ACB25"/>
    <mergeCell ref="ACH25:ACJ25"/>
    <mergeCell ref="ACP25:ACR25"/>
    <mergeCell ref="ACX25:ACZ25"/>
    <mergeCell ref="XR25:XT25"/>
    <mergeCell ref="XZ25:YB25"/>
    <mergeCell ref="YH25:YJ25"/>
    <mergeCell ref="YP25:YR25"/>
    <mergeCell ref="YX25:YZ25"/>
    <mergeCell ref="ZF25:ZH25"/>
    <mergeCell ref="ZN25:ZP25"/>
    <mergeCell ref="ZV25:ZX25"/>
    <mergeCell ref="AAD25:AAF25"/>
    <mergeCell ref="UX25:UZ25"/>
    <mergeCell ref="VF25:VH25"/>
    <mergeCell ref="VN25:VP25"/>
    <mergeCell ref="VV25:VX25"/>
    <mergeCell ref="WD25:WF25"/>
    <mergeCell ref="WL25:WN25"/>
    <mergeCell ref="WT25:WV25"/>
    <mergeCell ref="XB25:XD25"/>
    <mergeCell ref="XJ25:XL25"/>
    <mergeCell ref="SD25:SF25"/>
    <mergeCell ref="SL25:SN25"/>
    <mergeCell ref="ST25:SV25"/>
    <mergeCell ref="TB25:TD25"/>
    <mergeCell ref="TJ25:TL25"/>
    <mergeCell ref="TR25:TT25"/>
    <mergeCell ref="TZ25:UB25"/>
    <mergeCell ref="UH25:UJ25"/>
    <mergeCell ref="UP25:UR25"/>
    <mergeCell ref="PJ25:PL25"/>
    <mergeCell ref="PR25:PT25"/>
    <mergeCell ref="PZ25:QB25"/>
    <mergeCell ref="QH25:QJ25"/>
    <mergeCell ref="QP25:QR25"/>
    <mergeCell ref="QX25:QZ25"/>
    <mergeCell ref="RF25:RH25"/>
    <mergeCell ref="RN25:RP25"/>
    <mergeCell ref="RV25:RX25"/>
    <mergeCell ref="MP25:MR25"/>
    <mergeCell ref="MX25:MZ25"/>
    <mergeCell ref="NF25:NH25"/>
    <mergeCell ref="NN25:NP25"/>
    <mergeCell ref="NV25:NX25"/>
    <mergeCell ref="OD25:OF25"/>
    <mergeCell ref="OL25:ON25"/>
    <mergeCell ref="OT25:OV25"/>
    <mergeCell ref="PB25:PD25"/>
    <mergeCell ref="JV25:JX25"/>
    <mergeCell ref="KD25:KF25"/>
    <mergeCell ref="KL25:KN25"/>
    <mergeCell ref="KT25:KV25"/>
    <mergeCell ref="LB25:LD25"/>
    <mergeCell ref="LJ25:LL25"/>
    <mergeCell ref="LR25:LT25"/>
    <mergeCell ref="LZ25:MB25"/>
    <mergeCell ref="MH25:MJ25"/>
    <mergeCell ref="HB25:HD25"/>
    <mergeCell ref="HJ25:HL25"/>
    <mergeCell ref="HR25:HT25"/>
    <mergeCell ref="HZ25:IB25"/>
    <mergeCell ref="IH25:IJ25"/>
    <mergeCell ref="IP25:IR25"/>
    <mergeCell ref="IX25:IZ25"/>
    <mergeCell ref="JF25:JH25"/>
    <mergeCell ref="JN25:JP25"/>
    <mergeCell ref="EH25:EJ25"/>
    <mergeCell ref="EP25:ER25"/>
    <mergeCell ref="EX25:EZ25"/>
    <mergeCell ref="FF25:FH25"/>
    <mergeCell ref="FN25:FP25"/>
    <mergeCell ref="FV25:FX25"/>
    <mergeCell ref="GD25:GF25"/>
    <mergeCell ref="GL25:GN25"/>
    <mergeCell ref="GT25:GV25"/>
    <mergeCell ref="XDB22:XDD22"/>
    <mergeCell ref="XDJ22:XDL22"/>
    <mergeCell ref="XDR22:XDT22"/>
    <mergeCell ref="XDZ22:XEB22"/>
    <mergeCell ref="XEH22:XEJ22"/>
    <mergeCell ref="XEP22:XER22"/>
    <mergeCell ref="WMT22:WMV22"/>
    <mergeCell ref="WNB22:WND22"/>
    <mergeCell ref="WNJ22:WNL22"/>
    <mergeCell ref="WNR22:WNT22"/>
    <mergeCell ref="WNZ22:WOB22"/>
    <mergeCell ref="WOH22:WOJ22"/>
    <mergeCell ref="WOP22:WOR22"/>
    <mergeCell ref="WOX22:WOZ22"/>
    <mergeCell ref="WJR22:WJT22"/>
    <mergeCell ref="WJZ22:WKB22"/>
    <mergeCell ref="WKH22:WKJ22"/>
    <mergeCell ref="WKP22:WKR22"/>
    <mergeCell ref="WKX22:WKZ22"/>
    <mergeCell ref="WLF22:WLH22"/>
    <mergeCell ref="WLN22:WLP22"/>
    <mergeCell ref="WLV22:WLX22"/>
    <mergeCell ref="WMD22:WMF22"/>
    <mergeCell ref="WGX22:WGZ22"/>
    <mergeCell ref="WHF22:WHH22"/>
    <mergeCell ref="WHN22:WHP22"/>
    <mergeCell ref="WHV22:WHX22"/>
    <mergeCell ref="WID22:WIF22"/>
    <mergeCell ref="WIL22:WIN22"/>
    <mergeCell ref="WIT22:WIV22"/>
    <mergeCell ref="WJB22:WJD22"/>
    <mergeCell ref="WJJ22:WJL22"/>
    <mergeCell ref="WED22:WEF22"/>
    <mergeCell ref="WEL22:WEN22"/>
    <mergeCell ref="WET22:WEV22"/>
    <mergeCell ref="WFB22:WFD22"/>
    <mergeCell ref="WFJ22:WFL22"/>
    <mergeCell ref="WFR22:WFT22"/>
    <mergeCell ref="WFZ22:WGB22"/>
    <mergeCell ref="WGH22:WGJ22"/>
    <mergeCell ref="WGP22:WGR22"/>
    <mergeCell ref="WTN22:WTP22"/>
    <mergeCell ref="WTV22:WTX22"/>
    <mergeCell ref="WUD22:WUF22"/>
    <mergeCell ref="WUL22:WUN22"/>
    <mergeCell ref="WPF22:WPH22"/>
    <mergeCell ref="WPN22:WPP22"/>
    <mergeCell ref="WPV22:WPX22"/>
    <mergeCell ref="WQD22:WQF22"/>
    <mergeCell ref="WQL22:WQN22"/>
    <mergeCell ref="WQT22:WQV22"/>
    <mergeCell ref="WRB22:WRD22"/>
    <mergeCell ref="WRJ22:WRL22"/>
    <mergeCell ref="WRR22:WRT22"/>
    <mergeCell ref="WML22:WMN22"/>
    <mergeCell ref="WBJ22:WBL22"/>
    <mergeCell ref="WBR22:WBT22"/>
    <mergeCell ref="WBZ22:WCB22"/>
    <mergeCell ref="WCH22:WCJ22"/>
    <mergeCell ref="WCP22:WCR22"/>
    <mergeCell ref="WCX22:WCZ22"/>
    <mergeCell ref="WDF22:WDH22"/>
    <mergeCell ref="WDN22:WDP22"/>
    <mergeCell ref="WDV22:WDX22"/>
    <mergeCell ref="VYP22:VYR22"/>
    <mergeCell ref="VYX22:VYZ22"/>
    <mergeCell ref="VZF22:VZH22"/>
    <mergeCell ref="VZN22:VZP22"/>
    <mergeCell ref="VZV22:VZX22"/>
    <mergeCell ref="XEX22:XEZ22"/>
    <mergeCell ref="B40:D40"/>
    <mergeCell ref="J25:L25"/>
    <mergeCell ref="R25:T25"/>
    <mergeCell ref="Z25:AB25"/>
    <mergeCell ref="AH25:AJ25"/>
    <mergeCell ref="AP25:AR25"/>
    <mergeCell ref="AX25:AZ25"/>
    <mergeCell ref="BF25:BH25"/>
    <mergeCell ref="BN25:BP25"/>
    <mergeCell ref="BV25:BX25"/>
    <mergeCell ref="CD25:CF25"/>
    <mergeCell ref="CL25:CN25"/>
    <mergeCell ref="CT25:CV25"/>
    <mergeCell ref="DB25:DD25"/>
    <mergeCell ref="DJ25:DL25"/>
    <mergeCell ref="DR25:DT25"/>
    <mergeCell ref="DZ25:EB25"/>
    <mergeCell ref="XAH22:XAJ22"/>
    <mergeCell ref="XAP22:XAR22"/>
    <mergeCell ref="XAX22:XAZ22"/>
    <mergeCell ref="XBF22:XBH22"/>
    <mergeCell ref="XBN22:XBP22"/>
    <mergeCell ref="XBV22:XBX22"/>
    <mergeCell ref="XCD22:XCF22"/>
    <mergeCell ref="XCL22:XCN22"/>
    <mergeCell ref="XCT22:XCV22"/>
    <mergeCell ref="WXN22:WXP22"/>
    <mergeCell ref="WXV22:WXX22"/>
    <mergeCell ref="WYD22:WYF22"/>
    <mergeCell ref="WYL22:WYN22"/>
    <mergeCell ref="WYT22:WYV22"/>
    <mergeCell ref="WZB22:WZD22"/>
    <mergeCell ref="WZJ22:WZL22"/>
    <mergeCell ref="WZR22:WZT22"/>
    <mergeCell ref="WZZ22:XAB22"/>
    <mergeCell ref="WUT22:WUV22"/>
    <mergeCell ref="WVB22:WVD22"/>
    <mergeCell ref="WVJ22:WVL22"/>
    <mergeCell ref="WVR22:WVT22"/>
    <mergeCell ref="WVZ22:WWB22"/>
    <mergeCell ref="WWH22:WWJ22"/>
    <mergeCell ref="WWP22:WWR22"/>
    <mergeCell ref="WWX22:WWZ22"/>
    <mergeCell ref="WXF22:WXH22"/>
    <mergeCell ref="WRZ22:WSB22"/>
    <mergeCell ref="WSH22:WSJ22"/>
    <mergeCell ref="WSP22:WSR22"/>
    <mergeCell ref="WSX22:WSZ22"/>
    <mergeCell ref="WTF22:WTH22"/>
    <mergeCell ref="WAD22:WAF22"/>
    <mergeCell ref="WAL22:WAN22"/>
    <mergeCell ref="WAT22:WAV22"/>
    <mergeCell ref="WBB22:WBD22"/>
    <mergeCell ref="VVV22:VVX22"/>
    <mergeCell ref="VWD22:VWF22"/>
    <mergeCell ref="VWL22:VWN22"/>
    <mergeCell ref="VWT22:VWV22"/>
    <mergeCell ref="VXB22:VXD22"/>
    <mergeCell ref="VXJ22:VXL22"/>
    <mergeCell ref="VXR22:VXT22"/>
    <mergeCell ref="VXZ22:VYB22"/>
    <mergeCell ref="VYH22:VYJ22"/>
    <mergeCell ref="VTB22:VTD22"/>
    <mergeCell ref="VTJ22:VTL22"/>
    <mergeCell ref="VTR22:VTT22"/>
    <mergeCell ref="VTZ22:VUB22"/>
    <mergeCell ref="VUH22:VUJ22"/>
    <mergeCell ref="VUP22:VUR22"/>
    <mergeCell ref="VUX22:VUZ22"/>
    <mergeCell ref="VVF22:VVH22"/>
    <mergeCell ref="VVN22:VVP22"/>
    <mergeCell ref="VQH22:VQJ22"/>
    <mergeCell ref="VQP22:VQR22"/>
    <mergeCell ref="VQX22:VQZ22"/>
    <mergeCell ref="VRF22:VRH22"/>
    <mergeCell ref="VRN22:VRP22"/>
    <mergeCell ref="VRV22:VRX22"/>
    <mergeCell ref="VSD22:VSF22"/>
    <mergeCell ref="VSL22:VSN22"/>
    <mergeCell ref="VST22:VSV22"/>
    <mergeCell ref="VNN22:VNP22"/>
    <mergeCell ref="VNV22:VNX22"/>
    <mergeCell ref="VOD22:VOF22"/>
    <mergeCell ref="VOL22:VON22"/>
    <mergeCell ref="VOT22:VOV22"/>
    <mergeCell ref="VPB22:VPD22"/>
    <mergeCell ref="VPJ22:VPL22"/>
    <mergeCell ref="VPR22:VPT22"/>
    <mergeCell ref="VPZ22:VQB22"/>
    <mergeCell ref="VKT22:VKV22"/>
    <mergeCell ref="VLB22:VLD22"/>
    <mergeCell ref="VLJ22:VLL22"/>
    <mergeCell ref="VLR22:VLT22"/>
    <mergeCell ref="VLZ22:VMB22"/>
    <mergeCell ref="VMH22:VMJ22"/>
    <mergeCell ref="VMP22:VMR22"/>
    <mergeCell ref="VMX22:VMZ22"/>
    <mergeCell ref="VNF22:VNH22"/>
    <mergeCell ref="VHZ22:VIB22"/>
    <mergeCell ref="VIH22:VIJ22"/>
    <mergeCell ref="VIP22:VIR22"/>
    <mergeCell ref="VIX22:VIZ22"/>
    <mergeCell ref="VJF22:VJH22"/>
    <mergeCell ref="VJN22:VJP22"/>
    <mergeCell ref="VJV22:VJX22"/>
    <mergeCell ref="VKD22:VKF22"/>
    <mergeCell ref="VKL22:VKN22"/>
    <mergeCell ref="VFF22:VFH22"/>
    <mergeCell ref="VFN22:VFP22"/>
    <mergeCell ref="VFV22:VFX22"/>
    <mergeCell ref="VGD22:VGF22"/>
    <mergeCell ref="VGL22:VGN22"/>
    <mergeCell ref="VGT22:VGV22"/>
    <mergeCell ref="VHB22:VHD22"/>
    <mergeCell ref="VHJ22:VHL22"/>
    <mergeCell ref="VHR22:VHT22"/>
    <mergeCell ref="VCL22:VCN22"/>
    <mergeCell ref="VCT22:VCV22"/>
    <mergeCell ref="VDB22:VDD22"/>
    <mergeCell ref="VDJ22:VDL22"/>
    <mergeCell ref="VDR22:VDT22"/>
    <mergeCell ref="VDZ22:VEB22"/>
    <mergeCell ref="VEH22:VEJ22"/>
    <mergeCell ref="VEP22:VER22"/>
    <mergeCell ref="VEX22:VEZ22"/>
    <mergeCell ref="UZR22:UZT22"/>
    <mergeCell ref="UZZ22:VAB22"/>
    <mergeCell ref="VAH22:VAJ22"/>
    <mergeCell ref="VAP22:VAR22"/>
    <mergeCell ref="VAX22:VAZ22"/>
    <mergeCell ref="VBF22:VBH22"/>
    <mergeCell ref="VBN22:VBP22"/>
    <mergeCell ref="VBV22:VBX22"/>
    <mergeCell ref="VCD22:VCF22"/>
    <mergeCell ref="UWX22:UWZ22"/>
    <mergeCell ref="UXF22:UXH22"/>
    <mergeCell ref="UXN22:UXP22"/>
    <mergeCell ref="UXV22:UXX22"/>
    <mergeCell ref="UYD22:UYF22"/>
    <mergeCell ref="UYL22:UYN22"/>
    <mergeCell ref="UYT22:UYV22"/>
    <mergeCell ref="UZB22:UZD22"/>
    <mergeCell ref="UZJ22:UZL22"/>
    <mergeCell ref="UUD22:UUF22"/>
    <mergeCell ref="UUL22:UUN22"/>
    <mergeCell ref="UUT22:UUV22"/>
    <mergeCell ref="UVB22:UVD22"/>
    <mergeCell ref="UVJ22:UVL22"/>
    <mergeCell ref="UVR22:UVT22"/>
    <mergeCell ref="UVZ22:UWB22"/>
    <mergeCell ref="UWH22:UWJ22"/>
    <mergeCell ref="UWP22:UWR22"/>
    <mergeCell ref="URJ22:URL22"/>
    <mergeCell ref="URR22:URT22"/>
    <mergeCell ref="URZ22:USB22"/>
    <mergeCell ref="USH22:USJ22"/>
    <mergeCell ref="USP22:USR22"/>
    <mergeCell ref="USX22:USZ22"/>
    <mergeCell ref="UTF22:UTH22"/>
    <mergeCell ref="UTN22:UTP22"/>
    <mergeCell ref="UTV22:UTX22"/>
    <mergeCell ref="UOP22:UOR22"/>
    <mergeCell ref="UOX22:UOZ22"/>
    <mergeCell ref="UPF22:UPH22"/>
    <mergeCell ref="UPN22:UPP22"/>
    <mergeCell ref="UPV22:UPX22"/>
    <mergeCell ref="UQD22:UQF22"/>
    <mergeCell ref="UQL22:UQN22"/>
    <mergeCell ref="UQT22:UQV22"/>
    <mergeCell ref="URB22:URD22"/>
    <mergeCell ref="ULV22:ULX22"/>
    <mergeCell ref="UMD22:UMF22"/>
    <mergeCell ref="UML22:UMN22"/>
    <mergeCell ref="UMT22:UMV22"/>
    <mergeCell ref="UNB22:UND22"/>
    <mergeCell ref="UNJ22:UNL22"/>
    <mergeCell ref="UNR22:UNT22"/>
    <mergeCell ref="UNZ22:UOB22"/>
    <mergeCell ref="UOH22:UOJ22"/>
    <mergeCell ref="UJB22:UJD22"/>
    <mergeCell ref="UJJ22:UJL22"/>
    <mergeCell ref="UJR22:UJT22"/>
    <mergeCell ref="UJZ22:UKB22"/>
    <mergeCell ref="UKH22:UKJ22"/>
    <mergeCell ref="UKP22:UKR22"/>
    <mergeCell ref="UKX22:UKZ22"/>
    <mergeCell ref="ULF22:ULH22"/>
    <mergeCell ref="ULN22:ULP22"/>
    <mergeCell ref="UGH22:UGJ22"/>
    <mergeCell ref="UGP22:UGR22"/>
    <mergeCell ref="UGX22:UGZ22"/>
    <mergeCell ref="UHF22:UHH22"/>
    <mergeCell ref="UHN22:UHP22"/>
    <mergeCell ref="UHV22:UHX22"/>
    <mergeCell ref="UID22:UIF22"/>
    <mergeCell ref="UIL22:UIN22"/>
    <mergeCell ref="UIT22:UIV22"/>
    <mergeCell ref="UDN22:UDP22"/>
    <mergeCell ref="UDV22:UDX22"/>
    <mergeCell ref="UED22:UEF22"/>
    <mergeCell ref="UEL22:UEN22"/>
    <mergeCell ref="UET22:UEV22"/>
    <mergeCell ref="UFB22:UFD22"/>
    <mergeCell ref="UFJ22:UFL22"/>
    <mergeCell ref="UFR22:UFT22"/>
    <mergeCell ref="UFZ22:UGB22"/>
    <mergeCell ref="UAT22:UAV22"/>
    <mergeCell ref="UBB22:UBD22"/>
    <mergeCell ref="UBJ22:UBL22"/>
    <mergeCell ref="UBR22:UBT22"/>
    <mergeCell ref="UBZ22:UCB22"/>
    <mergeCell ref="UCH22:UCJ22"/>
    <mergeCell ref="UCP22:UCR22"/>
    <mergeCell ref="UCX22:UCZ22"/>
    <mergeCell ref="UDF22:UDH22"/>
    <mergeCell ref="TXZ22:TYB22"/>
    <mergeCell ref="TYH22:TYJ22"/>
    <mergeCell ref="TYP22:TYR22"/>
    <mergeCell ref="TYX22:TYZ22"/>
    <mergeCell ref="TZF22:TZH22"/>
    <mergeCell ref="TZN22:TZP22"/>
    <mergeCell ref="TZV22:TZX22"/>
    <mergeCell ref="UAD22:UAF22"/>
    <mergeCell ref="UAL22:UAN22"/>
    <mergeCell ref="TVF22:TVH22"/>
    <mergeCell ref="TVN22:TVP22"/>
    <mergeCell ref="TVV22:TVX22"/>
    <mergeCell ref="TWD22:TWF22"/>
    <mergeCell ref="TWL22:TWN22"/>
    <mergeCell ref="TWT22:TWV22"/>
    <mergeCell ref="TXB22:TXD22"/>
    <mergeCell ref="TXJ22:TXL22"/>
    <mergeCell ref="TXR22:TXT22"/>
    <mergeCell ref="TSL22:TSN22"/>
    <mergeCell ref="TST22:TSV22"/>
    <mergeCell ref="TTB22:TTD22"/>
    <mergeCell ref="TTJ22:TTL22"/>
    <mergeCell ref="TTR22:TTT22"/>
    <mergeCell ref="TTZ22:TUB22"/>
    <mergeCell ref="TUH22:TUJ22"/>
    <mergeCell ref="TUP22:TUR22"/>
    <mergeCell ref="TUX22:TUZ22"/>
    <mergeCell ref="TPR22:TPT22"/>
    <mergeCell ref="TPZ22:TQB22"/>
    <mergeCell ref="TQH22:TQJ22"/>
    <mergeCell ref="TQP22:TQR22"/>
    <mergeCell ref="TQX22:TQZ22"/>
    <mergeCell ref="TRF22:TRH22"/>
    <mergeCell ref="TRN22:TRP22"/>
    <mergeCell ref="TRV22:TRX22"/>
    <mergeCell ref="TSD22:TSF22"/>
    <mergeCell ref="TMX22:TMZ22"/>
    <mergeCell ref="TNF22:TNH22"/>
    <mergeCell ref="TNN22:TNP22"/>
    <mergeCell ref="TNV22:TNX22"/>
    <mergeCell ref="TOD22:TOF22"/>
    <mergeCell ref="TOL22:TON22"/>
    <mergeCell ref="TOT22:TOV22"/>
    <mergeCell ref="TPB22:TPD22"/>
    <mergeCell ref="TPJ22:TPL22"/>
    <mergeCell ref="TKD22:TKF22"/>
    <mergeCell ref="TKL22:TKN22"/>
    <mergeCell ref="TKT22:TKV22"/>
    <mergeCell ref="TLB22:TLD22"/>
    <mergeCell ref="TLJ22:TLL22"/>
    <mergeCell ref="TLR22:TLT22"/>
    <mergeCell ref="TLZ22:TMB22"/>
    <mergeCell ref="TMH22:TMJ22"/>
    <mergeCell ref="TMP22:TMR22"/>
    <mergeCell ref="THJ22:THL22"/>
    <mergeCell ref="THR22:THT22"/>
    <mergeCell ref="THZ22:TIB22"/>
    <mergeCell ref="TIH22:TIJ22"/>
    <mergeCell ref="TIP22:TIR22"/>
    <mergeCell ref="TIX22:TIZ22"/>
    <mergeCell ref="TJF22:TJH22"/>
    <mergeCell ref="TJN22:TJP22"/>
    <mergeCell ref="TJV22:TJX22"/>
    <mergeCell ref="TEP22:TER22"/>
    <mergeCell ref="TEX22:TEZ22"/>
    <mergeCell ref="TFF22:TFH22"/>
    <mergeCell ref="TFN22:TFP22"/>
    <mergeCell ref="TFV22:TFX22"/>
    <mergeCell ref="TGD22:TGF22"/>
    <mergeCell ref="TGL22:TGN22"/>
    <mergeCell ref="TGT22:TGV22"/>
    <mergeCell ref="THB22:THD22"/>
    <mergeCell ref="TBV22:TBX22"/>
    <mergeCell ref="TCD22:TCF22"/>
    <mergeCell ref="TCL22:TCN22"/>
    <mergeCell ref="TCT22:TCV22"/>
    <mergeCell ref="TDB22:TDD22"/>
    <mergeCell ref="TDJ22:TDL22"/>
    <mergeCell ref="TDR22:TDT22"/>
    <mergeCell ref="TDZ22:TEB22"/>
    <mergeCell ref="TEH22:TEJ22"/>
    <mergeCell ref="SZB22:SZD22"/>
    <mergeCell ref="SZJ22:SZL22"/>
    <mergeCell ref="SZR22:SZT22"/>
    <mergeCell ref="SZZ22:TAB22"/>
    <mergeCell ref="TAH22:TAJ22"/>
    <mergeCell ref="TAP22:TAR22"/>
    <mergeCell ref="TAX22:TAZ22"/>
    <mergeCell ref="TBF22:TBH22"/>
    <mergeCell ref="TBN22:TBP22"/>
    <mergeCell ref="SWH22:SWJ22"/>
    <mergeCell ref="SWP22:SWR22"/>
    <mergeCell ref="SWX22:SWZ22"/>
    <mergeCell ref="SXF22:SXH22"/>
    <mergeCell ref="SXN22:SXP22"/>
    <mergeCell ref="SXV22:SXX22"/>
    <mergeCell ref="SYD22:SYF22"/>
    <mergeCell ref="SYL22:SYN22"/>
    <mergeCell ref="SYT22:SYV22"/>
    <mergeCell ref="STN22:STP22"/>
    <mergeCell ref="STV22:STX22"/>
    <mergeCell ref="SUD22:SUF22"/>
    <mergeCell ref="SUL22:SUN22"/>
    <mergeCell ref="SUT22:SUV22"/>
    <mergeCell ref="SVB22:SVD22"/>
    <mergeCell ref="SVJ22:SVL22"/>
    <mergeCell ref="SVR22:SVT22"/>
    <mergeCell ref="SVZ22:SWB22"/>
    <mergeCell ref="SQT22:SQV22"/>
    <mergeCell ref="SRB22:SRD22"/>
    <mergeCell ref="SRJ22:SRL22"/>
    <mergeCell ref="SRR22:SRT22"/>
    <mergeCell ref="SRZ22:SSB22"/>
    <mergeCell ref="SSH22:SSJ22"/>
    <mergeCell ref="SSP22:SSR22"/>
    <mergeCell ref="SSX22:SSZ22"/>
    <mergeCell ref="STF22:STH22"/>
    <mergeCell ref="SNZ22:SOB22"/>
    <mergeCell ref="SOH22:SOJ22"/>
    <mergeCell ref="SOP22:SOR22"/>
    <mergeCell ref="SOX22:SOZ22"/>
    <mergeCell ref="SPF22:SPH22"/>
    <mergeCell ref="SPN22:SPP22"/>
    <mergeCell ref="SPV22:SPX22"/>
    <mergeCell ref="SQD22:SQF22"/>
    <mergeCell ref="SQL22:SQN22"/>
    <mergeCell ref="SLF22:SLH22"/>
    <mergeCell ref="SLN22:SLP22"/>
    <mergeCell ref="SLV22:SLX22"/>
    <mergeCell ref="SMD22:SMF22"/>
    <mergeCell ref="SML22:SMN22"/>
    <mergeCell ref="SMT22:SMV22"/>
    <mergeCell ref="SNB22:SND22"/>
    <mergeCell ref="SNJ22:SNL22"/>
    <mergeCell ref="SNR22:SNT22"/>
    <mergeCell ref="SIL22:SIN22"/>
    <mergeCell ref="SIT22:SIV22"/>
    <mergeCell ref="SJB22:SJD22"/>
    <mergeCell ref="SJJ22:SJL22"/>
    <mergeCell ref="SJR22:SJT22"/>
    <mergeCell ref="SJZ22:SKB22"/>
    <mergeCell ref="SKH22:SKJ22"/>
    <mergeCell ref="SKP22:SKR22"/>
    <mergeCell ref="SKX22:SKZ22"/>
    <mergeCell ref="SFR22:SFT22"/>
    <mergeCell ref="SFZ22:SGB22"/>
    <mergeCell ref="SGH22:SGJ22"/>
    <mergeCell ref="SGP22:SGR22"/>
    <mergeCell ref="SGX22:SGZ22"/>
    <mergeCell ref="SHF22:SHH22"/>
    <mergeCell ref="SHN22:SHP22"/>
    <mergeCell ref="SHV22:SHX22"/>
    <mergeCell ref="SID22:SIF22"/>
    <mergeCell ref="SCX22:SCZ22"/>
    <mergeCell ref="SDF22:SDH22"/>
    <mergeCell ref="SDN22:SDP22"/>
    <mergeCell ref="SDV22:SDX22"/>
    <mergeCell ref="SED22:SEF22"/>
    <mergeCell ref="SEL22:SEN22"/>
    <mergeCell ref="SET22:SEV22"/>
    <mergeCell ref="SFB22:SFD22"/>
    <mergeCell ref="SFJ22:SFL22"/>
    <mergeCell ref="SAD22:SAF22"/>
    <mergeCell ref="SAL22:SAN22"/>
    <mergeCell ref="SAT22:SAV22"/>
    <mergeCell ref="SBB22:SBD22"/>
    <mergeCell ref="SBJ22:SBL22"/>
    <mergeCell ref="SBR22:SBT22"/>
    <mergeCell ref="SBZ22:SCB22"/>
    <mergeCell ref="SCH22:SCJ22"/>
    <mergeCell ref="SCP22:SCR22"/>
    <mergeCell ref="RXJ22:RXL22"/>
    <mergeCell ref="RXR22:RXT22"/>
    <mergeCell ref="RXZ22:RYB22"/>
    <mergeCell ref="RYH22:RYJ22"/>
    <mergeCell ref="RYP22:RYR22"/>
    <mergeCell ref="RYX22:RYZ22"/>
    <mergeCell ref="RZF22:RZH22"/>
    <mergeCell ref="RZN22:RZP22"/>
    <mergeCell ref="RZV22:RZX22"/>
    <mergeCell ref="RUP22:RUR22"/>
    <mergeCell ref="RUX22:RUZ22"/>
    <mergeCell ref="RVF22:RVH22"/>
    <mergeCell ref="RVN22:RVP22"/>
    <mergeCell ref="RVV22:RVX22"/>
    <mergeCell ref="RWD22:RWF22"/>
    <mergeCell ref="RWL22:RWN22"/>
    <mergeCell ref="RWT22:RWV22"/>
    <mergeCell ref="RXB22:RXD22"/>
    <mergeCell ref="RRV22:RRX22"/>
    <mergeCell ref="RSD22:RSF22"/>
    <mergeCell ref="RSL22:RSN22"/>
    <mergeCell ref="RST22:RSV22"/>
    <mergeCell ref="RTB22:RTD22"/>
    <mergeCell ref="RTJ22:RTL22"/>
    <mergeCell ref="RTR22:RTT22"/>
    <mergeCell ref="RTZ22:RUB22"/>
    <mergeCell ref="RUH22:RUJ22"/>
    <mergeCell ref="RPB22:RPD22"/>
    <mergeCell ref="RPJ22:RPL22"/>
    <mergeCell ref="RPR22:RPT22"/>
    <mergeCell ref="RPZ22:RQB22"/>
    <mergeCell ref="RQH22:RQJ22"/>
    <mergeCell ref="RQP22:RQR22"/>
    <mergeCell ref="RQX22:RQZ22"/>
    <mergeCell ref="RRF22:RRH22"/>
    <mergeCell ref="RRN22:RRP22"/>
    <mergeCell ref="RMH22:RMJ22"/>
    <mergeCell ref="RMP22:RMR22"/>
    <mergeCell ref="RMX22:RMZ22"/>
    <mergeCell ref="RNF22:RNH22"/>
    <mergeCell ref="RNN22:RNP22"/>
    <mergeCell ref="RNV22:RNX22"/>
    <mergeCell ref="ROD22:ROF22"/>
    <mergeCell ref="ROL22:RON22"/>
    <mergeCell ref="ROT22:ROV22"/>
    <mergeCell ref="RJN22:RJP22"/>
    <mergeCell ref="RJV22:RJX22"/>
    <mergeCell ref="RKD22:RKF22"/>
    <mergeCell ref="RKL22:RKN22"/>
    <mergeCell ref="RKT22:RKV22"/>
    <mergeCell ref="RLB22:RLD22"/>
    <mergeCell ref="RLJ22:RLL22"/>
    <mergeCell ref="RLR22:RLT22"/>
    <mergeCell ref="RLZ22:RMB22"/>
    <mergeCell ref="RGT22:RGV22"/>
    <mergeCell ref="RHB22:RHD22"/>
    <mergeCell ref="RHJ22:RHL22"/>
    <mergeCell ref="RHR22:RHT22"/>
    <mergeCell ref="RHZ22:RIB22"/>
    <mergeCell ref="RIH22:RIJ22"/>
    <mergeCell ref="RIP22:RIR22"/>
    <mergeCell ref="RIX22:RIZ22"/>
    <mergeCell ref="RJF22:RJH22"/>
    <mergeCell ref="RDZ22:REB22"/>
    <mergeCell ref="REH22:REJ22"/>
    <mergeCell ref="REP22:RER22"/>
    <mergeCell ref="REX22:REZ22"/>
    <mergeCell ref="RFF22:RFH22"/>
    <mergeCell ref="RFN22:RFP22"/>
    <mergeCell ref="RFV22:RFX22"/>
    <mergeCell ref="RGD22:RGF22"/>
    <mergeCell ref="RGL22:RGN22"/>
    <mergeCell ref="RBF22:RBH22"/>
    <mergeCell ref="RBN22:RBP22"/>
    <mergeCell ref="RBV22:RBX22"/>
    <mergeCell ref="RCD22:RCF22"/>
    <mergeCell ref="RCL22:RCN22"/>
    <mergeCell ref="RCT22:RCV22"/>
    <mergeCell ref="RDB22:RDD22"/>
    <mergeCell ref="RDJ22:RDL22"/>
    <mergeCell ref="RDR22:RDT22"/>
    <mergeCell ref="QYL22:QYN22"/>
    <mergeCell ref="QYT22:QYV22"/>
    <mergeCell ref="QZB22:QZD22"/>
    <mergeCell ref="QZJ22:QZL22"/>
    <mergeCell ref="QZR22:QZT22"/>
    <mergeCell ref="QZZ22:RAB22"/>
    <mergeCell ref="RAH22:RAJ22"/>
    <mergeCell ref="RAP22:RAR22"/>
    <mergeCell ref="RAX22:RAZ22"/>
    <mergeCell ref="QVR22:QVT22"/>
    <mergeCell ref="QVZ22:QWB22"/>
    <mergeCell ref="QWH22:QWJ22"/>
    <mergeCell ref="QWP22:QWR22"/>
    <mergeCell ref="QWX22:QWZ22"/>
    <mergeCell ref="QXF22:QXH22"/>
    <mergeCell ref="QXN22:QXP22"/>
    <mergeCell ref="QXV22:QXX22"/>
    <mergeCell ref="QYD22:QYF22"/>
    <mergeCell ref="QSX22:QSZ22"/>
    <mergeCell ref="QTF22:QTH22"/>
    <mergeCell ref="QTN22:QTP22"/>
    <mergeCell ref="QTV22:QTX22"/>
    <mergeCell ref="QUD22:QUF22"/>
    <mergeCell ref="QUL22:QUN22"/>
    <mergeCell ref="QUT22:QUV22"/>
    <mergeCell ref="QVB22:QVD22"/>
    <mergeCell ref="QVJ22:QVL22"/>
    <mergeCell ref="QQD22:QQF22"/>
    <mergeCell ref="QQL22:QQN22"/>
    <mergeCell ref="QQT22:QQV22"/>
    <mergeCell ref="QRB22:QRD22"/>
    <mergeCell ref="QRJ22:QRL22"/>
    <mergeCell ref="QRR22:QRT22"/>
    <mergeCell ref="QRZ22:QSB22"/>
    <mergeCell ref="QSH22:QSJ22"/>
    <mergeCell ref="QSP22:QSR22"/>
    <mergeCell ref="QNJ22:QNL22"/>
    <mergeCell ref="QNR22:QNT22"/>
    <mergeCell ref="QNZ22:QOB22"/>
    <mergeCell ref="QOH22:QOJ22"/>
    <mergeCell ref="QOP22:QOR22"/>
    <mergeCell ref="QOX22:QOZ22"/>
    <mergeCell ref="QPF22:QPH22"/>
    <mergeCell ref="QPN22:QPP22"/>
    <mergeCell ref="QPV22:QPX22"/>
    <mergeCell ref="QKP22:QKR22"/>
    <mergeCell ref="QKX22:QKZ22"/>
    <mergeCell ref="QLF22:QLH22"/>
    <mergeCell ref="QLN22:QLP22"/>
    <mergeCell ref="QLV22:QLX22"/>
    <mergeCell ref="QMD22:QMF22"/>
    <mergeCell ref="QML22:QMN22"/>
    <mergeCell ref="QMT22:QMV22"/>
    <mergeCell ref="QNB22:QND22"/>
    <mergeCell ref="QHV22:QHX22"/>
    <mergeCell ref="QID22:QIF22"/>
    <mergeCell ref="QIL22:QIN22"/>
    <mergeCell ref="QIT22:QIV22"/>
    <mergeCell ref="QJB22:QJD22"/>
    <mergeCell ref="QJJ22:QJL22"/>
    <mergeCell ref="QJR22:QJT22"/>
    <mergeCell ref="QJZ22:QKB22"/>
    <mergeCell ref="QKH22:QKJ22"/>
    <mergeCell ref="QFB22:QFD22"/>
    <mergeCell ref="QFJ22:QFL22"/>
    <mergeCell ref="QFR22:QFT22"/>
    <mergeCell ref="QFZ22:QGB22"/>
    <mergeCell ref="QGH22:QGJ22"/>
    <mergeCell ref="QGP22:QGR22"/>
    <mergeCell ref="QGX22:QGZ22"/>
    <mergeCell ref="QHF22:QHH22"/>
    <mergeCell ref="QHN22:QHP22"/>
    <mergeCell ref="QCH22:QCJ22"/>
    <mergeCell ref="QCP22:QCR22"/>
    <mergeCell ref="QCX22:QCZ22"/>
    <mergeCell ref="QDF22:QDH22"/>
    <mergeCell ref="QDN22:QDP22"/>
    <mergeCell ref="QDV22:QDX22"/>
    <mergeCell ref="QED22:QEF22"/>
    <mergeCell ref="QEL22:QEN22"/>
    <mergeCell ref="QET22:QEV22"/>
    <mergeCell ref="PZN22:PZP22"/>
    <mergeCell ref="PZV22:PZX22"/>
    <mergeCell ref="QAD22:QAF22"/>
    <mergeCell ref="QAL22:QAN22"/>
    <mergeCell ref="QAT22:QAV22"/>
    <mergeCell ref="QBB22:QBD22"/>
    <mergeCell ref="QBJ22:QBL22"/>
    <mergeCell ref="QBR22:QBT22"/>
    <mergeCell ref="QBZ22:QCB22"/>
    <mergeCell ref="PWT22:PWV22"/>
    <mergeCell ref="PXB22:PXD22"/>
    <mergeCell ref="PXJ22:PXL22"/>
    <mergeCell ref="PXR22:PXT22"/>
    <mergeCell ref="PXZ22:PYB22"/>
    <mergeCell ref="PYH22:PYJ22"/>
    <mergeCell ref="PYP22:PYR22"/>
    <mergeCell ref="PYX22:PYZ22"/>
    <mergeCell ref="PZF22:PZH22"/>
    <mergeCell ref="PTZ22:PUB22"/>
    <mergeCell ref="PUH22:PUJ22"/>
    <mergeCell ref="PUP22:PUR22"/>
    <mergeCell ref="PUX22:PUZ22"/>
    <mergeCell ref="PVF22:PVH22"/>
    <mergeCell ref="PVN22:PVP22"/>
    <mergeCell ref="PVV22:PVX22"/>
    <mergeCell ref="PWD22:PWF22"/>
    <mergeCell ref="PWL22:PWN22"/>
    <mergeCell ref="PRF22:PRH22"/>
    <mergeCell ref="PRN22:PRP22"/>
    <mergeCell ref="PRV22:PRX22"/>
    <mergeCell ref="PSD22:PSF22"/>
    <mergeCell ref="PSL22:PSN22"/>
    <mergeCell ref="PST22:PSV22"/>
    <mergeCell ref="PTB22:PTD22"/>
    <mergeCell ref="PTJ22:PTL22"/>
    <mergeCell ref="PTR22:PTT22"/>
    <mergeCell ref="POL22:PON22"/>
    <mergeCell ref="POT22:POV22"/>
    <mergeCell ref="PPB22:PPD22"/>
    <mergeCell ref="PPJ22:PPL22"/>
    <mergeCell ref="PPR22:PPT22"/>
    <mergeCell ref="PPZ22:PQB22"/>
    <mergeCell ref="PQH22:PQJ22"/>
    <mergeCell ref="PQP22:PQR22"/>
    <mergeCell ref="PQX22:PQZ22"/>
    <mergeCell ref="PLR22:PLT22"/>
    <mergeCell ref="PLZ22:PMB22"/>
    <mergeCell ref="PMH22:PMJ22"/>
    <mergeCell ref="PMP22:PMR22"/>
    <mergeCell ref="PMX22:PMZ22"/>
    <mergeCell ref="PNF22:PNH22"/>
    <mergeCell ref="PNN22:PNP22"/>
    <mergeCell ref="PNV22:PNX22"/>
    <mergeCell ref="POD22:POF22"/>
    <mergeCell ref="PIX22:PIZ22"/>
    <mergeCell ref="PJF22:PJH22"/>
    <mergeCell ref="PJN22:PJP22"/>
    <mergeCell ref="PJV22:PJX22"/>
    <mergeCell ref="PKD22:PKF22"/>
    <mergeCell ref="PKL22:PKN22"/>
    <mergeCell ref="PKT22:PKV22"/>
    <mergeCell ref="PLB22:PLD22"/>
    <mergeCell ref="PLJ22:PLL22"/>
    <mergeCell ref="PGD22:PGF22"/>
    <mergeCell ref="PGL22:PGN22"/>
    <mergeCell ref="PGT22:PGV22"/>
    <mergeCell ref="PHB22:PHD22"/>
    <mergeCell ref="PHJ22:PHL22"/>
    <mergeCell ref="PHR22:PHT22"/>
    <mergeCell ref="PHZ22:PIB22"/>
    <mergeCell ref="PIH22:PIJ22"/>
    <mergeCell ref="PIP22:PIR22"/>
    <mergeCell ref="PDJ22:PDL22"/>
    <mergeCell ref="PDR22:PDT22"/>
    <mergeCell ref="PDZ22:PEB22"/>
    <mergeCell ref="PEH22:PEJ22"/>
    <mergeCell ref="PEP22:PER22"/>
    <mergeCell ref="PEX22:PEZ22"/>
    <mergeCell ref="PFF22:PFH22"/>
    <mergeCell ref="PFN22:PFP22"/>
    <mergeCell ref="PFV22:PFX22"/>
    <mergeCell ref="PAP22:PAR22"/>
    <mergeCell ref="PAX22:PAZ22"/>
    <mergeCell ref="PBF22:PBH22"/>
    <mergeCell ref="PBN22:PBP22"/>
    <mergeCell ref="PBV22:PBX22"/>
    <mergeCell ref="PCD22:PCF22"/>
    <mergeCell ref="PCL22:PCN22"/>
    <mergeCell ref="PCT22:PCV22"/>
    <mergeCell ref="PDB22:PDD22"/>
    <mergeCell ref="OXV22:OXX22"/>
    <mergeCell ref="OYD22:OYF22"/>
    <mergeCell ref="OYL22:OYN22"/>
    <mergeCell ref="OYT22:OYV22"/>
    <mergeCell ref="OZB22:OZD22"/>
    <mergeCell ref="OZJ22:OZL22"/>
    <mergeCell ref="OZR22:OZT22"/>
    <mergeCell ref="OZZ22:PAB22"/>
    <mergeCell ref="PAH22:PAJ22"/>
    <mergeCell ref="OVB22:OVD22"/>
    <mergeCell ref="OVJ22:OVL22"/>
    <mergeCell ref="OVR22:OVT22"/>
    <mergeCell ref="OVZ22:OWB22"/>
    <mergeCell ref="OWH22:OWJ22"/>
    <mergeCell ref="OWP22:OWR22"/>
    <mergeCell ref="OWX22:OWZ22"/>
    <mergeCell ref="OXF22:OXH22"/>
    <mergeCell ref="OXN22:OXP22"/>
    <mergeCell ref="OSH22:OSJ22"/>
    <mergeCell ref="OSP22:OSR22"/>
    <mergeCell ref="OSX22:OSZ22"/>
    <mergeCell ref="OTF22:OTH22"/>
    <mergeCell ref="OTN22:OTP22"/>
    <mergeCell ref="OTV22:OTX22"/>
    <mergeCell ref="OUD22:OUF22"/>
    <mergeCell ref="OUL22:OUN22"/>
    <mergeCell ref="OUT22:OUV22"/>
    <mergeCell ref="OPN22:OPP22"/>
    <mergeCell ref="OPV22:OPX22"/>
    <mergeCell ref="OQD22:OQF22"/>
    <mergeCell ref="OQL22:OQN22"/>
    <mergeCell ref="OQT22:OQV22"/>
    <mergeCell ref="ORB22:ORD22"/>
    <mergeCell ref="ORJ22:ORL22"/>
    <mergeCell ref="ORR22:ORT22"/>
    <mergeCell ref="ORZ22:OSB22"/>
    <mergeCell ref="OMT22:OMV22"/>
    <mergeCell ref="ONB22:OND22"/>
    <mergeCell ref="ONJ22:ONL22"/>
    <mergeCell ref="ONR22:ONT22"/>
    <mergeCell ref="ONZ22:OOB22"/>
    <mergeCell ref="OOH22:OOJ22"/>
    <mergeCell ref="OOP22:OOR22"/>
    <mergeCell ref="OOX22:OOZ22"/>
    <mergeCell ref="OPF22:OPH22"/>
    <mergeCell ref="OJZ22:OKB22"/>
    <mergeCell ref="OKH22:OKJ22"/>
    <mergeCell ref="OKP22:OKR22"/>
    <mergeCell ref="OKX22:OKZ22"/>
    <mergeCell ref="OLF22:OLH22"/>
    <mergeCell ref="OLN22:OLP22"/>
    <mergeCell ref="OLV22:OLX22"/>
    <mergeCell ref="OMD22:OMF22"/>
    <mergeCell ref="OML22:OMN22"/>
    <mergeCell ref="OHF22:OHH22"/>
    <mergeCell ref="OHN22:OHP22"/>
    <mergeCell ref="OHV22:OHX22"/>
    <mergeCell ref="OID22:OIF22"/>
    <mergeCell ref="OIL22:OIN22"/>
    <mergeCell ref="OIT22:OIV22"/>
    <mergeCell ref="OJB22:OJD22"/>
    <mergeCell ref="OJJ22:OJL22"/>
    <mergeCell ref="OJR22:OJT22"/>
    <mergeCell ref="OEL22:OEN22"/>
    <mergeCell ref="OET22:OEV22"/>
    <mergeCell ref="OFB22:OFD22"/>
    <mergeCell ref="OFJ22:OFL22"/>
    <mergeCell ref="OFR22:OFT22"/>
    <mergeCell ref="OFZ22:OGB22"/>
    <mergeCell ref="OGH22:OGJ22"/>
    <mergeCell ref="OGP22:OGR22"/>
    <mergeCell ref="OGX22:OGZ22"/>
    <mergeCell ref="OBR22:OBT22"/>
    <mergeCell ref="OBZ22:OCB22"/>
    <mergeCell ref="OCH22:OCJ22"/>
    <mergeCell ref="OCP22:OCR22"/>
    <mergeCell ref="OCX22:OCZ22"/>
    <mergeCell ref="ODF22:ODH22"/>
    <mergeCell ref="ODN22:ODP22"/>
    <mergeCell ref="ODV22:ODX22"/>
    <mergeCell ref="OED22:OEF22"/>
    <mergeCell ref="NYX22:NYZ22"/>
    <mergeCell ref="NZF22:NZH22"/>
    <mergeCell ref="NZN22:NZP22"/>
    <mergeCell ref="NZV22:NZX22"/>
    <mergeCell ref="OAD22:OAF22"/>
    <mergeCell ref="OAL22:OAN22"/>
    <mergeCell ref="OAT22:OAV22"/>
    <mergeCell ref="OBB22:OBD22"/>
    <mergeCell ref="OBJ22:OBL22"/>
    <mergeCell ref="NWD22:NWF22"/>
    <mergeCell ref="NWL22:NWN22"/>
    <mergeCell ref="NWT22:NWV22"/>
    <mergeCell ref="NXB22:NXD22"/>
    <mergeCell ref="NXJ22:NXL22"/>
    <mergeCell ref="NXR22:NXT22"/>
    <mergeCell ref="NXZ22:NYB22"/>
    <mergeCell ref="NYH22:NYJ22"/>
    <mergeCell ref="NYP22:NYR22"/>
    <mergeCell ref="NTJ22:NTL22"/>
    <mergeCell ref="NTR22:NTT22"/>
    <mergeCell ref="NTZ22:NUB22"/>
    <mergeCell ref="NUH22:NUJ22"/>
    <mergeCell ref="NUP22:NUR22"/>
    <mergeCell ref="NUX22:NUZ22"/>
    <mergeCell ref="NVF22:NVH22"/>
    <mergeCell ref="NVN22:NVP22"/>
    <mergeCell ref="NVV22:NVX22"/>
    <mergeCell ref="NQP22:NQR22"/>
    <mergeCell ref="NQX22:NQZ22"/>
    <mergeCell ref="NRF22:NRH22"/>
    <mergeCell ref="NRN22:NRP22"/>
    <mergeCell ref="NRV22:NRX22"/>
    <mergeCell ref="NSD22:NSF22"/>
    <mergeCell ref="NSL22:NSN22"/>
    <mergeCell ref="NST22:NSV22"/>
    <mergeCell ref="NTB22:NTD22"/>
    <mergeCell ref="NNV22:NNX22"/>
    <mergeCell ref="NOD22:NOF22"/>
    <mergeCell ref="NOL22:NON22"/>
    <mergeCell ref="NOT22:NOV22"/>
    <mergeCell ref="NPB22:NPD22"/>
    <mergeCell ref="NPJ22:NPL22"/>
    <mergeCell ref="NPR22:NPT22"/>
    <mergeCell ref="NPZ22:NQB22"/>
    <mergeCell ref="NQH22:NQJ22"/>
    <mergeCell ref="NLB22:NLD22"/>
    <mergeCell ref="NLJ22:NLL22"/>
    <mergeCell ref="NLR22:NLT22"/>
    <mergeCell ref="NLZ22:NMB22"/>
    <mergeCell ref="NMH22:NMJ22"/>
    <mergeCell ref="NMP22:NMR22"/>
    <mergeCell ref="NMX22:NMZ22"/>
    <mergeCell ref="NNF22:NNH22"/>
    <mergeCell ref="NNN22:NNP22"/>
    <mergeCell ref="NIH22:NIJ22"/>
    <mergeCell ref="NIP22:NIR22"/>
    <mergeCell ref="NIX22:NIZ22"/>
    <mergeCell ref="NJF22:NJH22"/>
    <mergeCell ref="NJN22:NJP22"/>
    <mergeCell ref="NJV22:NJX22"/>
    <mergeCell ref="NKD22:NKF22"/>
    <mergeCell ref="NKL22:NKN22"/>
    <mergeCell ref="NKT22:NKV22"/>
    <mergeCell ref="NFN22:NFP22"/>
    <mergeCell ref="NFV22:NFX22"/>
    <mergeCell ref="NGD22:NGF22"/>
    <mergeCell ref="NGL22:NGN22"/>
    <mergeCell ref="NGT22:NGV22"/>
    <mergeCell ref="NHB22:NHD22"/>
    <mergeCell ref="NHJ22:NHL22"/>
    <mergeCell ref="NHR22:NHT22"/>
    <mergeCell ref="NHZ22:NIB22"/>
    <mergeCell ref="NCT22:NCV22"/>
    <mergeCell ref="NDB22:NDD22"/>
    <mergeCell ref="NDJ22:NDL22"/>
    <mergeCell ref="NDR22:NDT22"/>
    <mergeCell ref="NDZ22:NEB22"/>
    <mergeCell ref="NEH22:NEJ22"/>
    <mergeCell ref="NEP22:NER22"/>
    <mergeCell ref="NEX22:NEZ22"/>
    <mergeCell ref="NFF22:NFH22"/>
    <mergeCell ref="MZZ22:NAB22"/>
    <mergeCell ref="NAH22:NAJ22"/>
    <mergeCell ref="NAP22:NAR22"/>
    <mergeCell ref="NAX22:NAZ22"/>
    <mergeCell ref="NBF22:NBH22"/>
    <mergeCell ref="NBN22:NBP22"/>
    <mergeCell ref="NBV22:NBX22"/>
    <mergeCell ref="NCD22:NCF22"/>
    <mergeCell ref="NCL22:NCN22"/>
    <mergeCell ref="MXF22:MXH22"/>
    <mergeCell ref="MXN22:MXP22"/>
    <mergeCell ref="MXV22:MXX22"/>
    <mergeCell ref="MYD22:MYF22"/>
    <mergeCell ref="MYL22:MYN22"/>
    <mergeCell ref="MYT22:MYV22"/>
    <mergeCell ref="MZB22:MZD22"/>
    <mergeCell ref="MZJ22:MZL22"/>
    <mergeCell ref="MZR22:MZT22"/>
    <mergeCell ref="MUL22:MUN22"/>
    <mergeCell ref="MUT22:MUV22"/>
    <mergeCell ref="MVB22:MVD22"/>
    <mergeCell ref="MVJ22:MVL22"/>
    <mergeCell ref="MVR22:MVT22"/>
    <mergeCell ref="MVZ22:MWB22"/>
    <mergeCell ref="MWH22:MWJ22"/>
    <mergeCell ref="MWP22:MWR22"/>
    <mergeCell ref="MWX22:MWZ22"/>
    <mergeCell ref="MRR22:MRT22"/>
    <mergeCell ref="MRZ22:MSB22"/>
    <mergeCell ref="MSH22:MSJ22"/>
    <mergeCell ref="MSP22:MSR22"/>
    <mergeCell ref="MSX22:MSZ22"/>
    <mergeCell ref="MTF22:MTH22"/>
    <mergeCell ref="MTN22:MTP22"/>
    <mergeCell ref="MTV22:MTX22"/>
    <mergeCell ref="MUD22:MUF22"/>
    <mergeCell ref="MOX22:MOZ22"/>
    <mergeCell ref="MPF22:MPH22"/>
    <mergeCell ref="MPN22:MPP22"/>
    <mergeCell ref="MPV22:MPX22"/>
    <mergeCell ref="MQD22:MQF22"/>
    <mergeCell ref="MQL22:MQN22"/>
    <mergeCell ref="MQT22:MQV22"/>
    <mergeCell ref="MRB22:MRD22"/>
    <mergeCell ref="MRJ22:MRL22"/>
    <mergeCell ref="MMD22:MMF22"/>
    <mergeCell ref="MML22:MMN22"/>
    <mergeCell ref="MMT22:MMV22"/>
    <mergeCell ref="MNB22:MND22"/>
    <mergeCell ref="MNJ22:MNL22"/>
    <mergeCell ref="MNR22:MNT22"/>
    <mergeCell ref="MNZ22:MOB22"/>
    <mergeCell ref="MOH22:MOJ22"/>
    <mergeCell ref="MOP22:MOR22"/>
    <mergeCell ref="MJJ22:MJL22"/>
    <mergeCell ref="MJR22:MJT22"/>
    <mergeCell ref="MJZ22:MKB22"/>
    <mergeCell ref="MKH22:MKJ22"/>
    <mergeCell ref="MKP22:MKR22"/>
    <mergeCell ref="MKX22:MKZ22"/>
    <mergeCell ref="MLF22:MLH22"/>
    <mergeCell ref="MLN22:MLP22"/>
    <mergeCell ref="MLV22:MLX22"/>
    <mergeCell ref="MGP22:MGR22"/>
    <mergeCell ref="MGX22:MGZ22"/>
    <mergeCell ref="MHF22:MHH22"/>
    <mergeCell ref="MHN22:MHP22"/>
    <mergeCell ref="MHV22:MHX22"/>
    <mergeCell ref="MID22:MIF22"/>
    <mergeCell ref="MIL22:MIN22"/>
    <mergeCell ref="MIT22:MIV22"/>
    <mergeCell ref="MJB22:MJD22"/>
    <mergeCell ref="MDV22:MDX22"/>
    <mergeCell ref="MED22:MEF22"/>
    <mergeCell ref="MEL22:MEN22"/>
    <mergeCell ref="MET22:MEV22"/>
    <mergeCell ref="MFB22:MFD22"/>
    <mergeCell ref="MFJ22:MFL22"/>
    <mergeCell ref="MFR22:MFT22"/>
    <mergeCell ref="MFZ22:MGB22"/>
    <mergeCell ref="MGH22:MGJ22"/>
    <mergeCell ref="MBB22:MBD22"/>
    <mergeCell ref="MBJ22:MBL22"/>
    <mergeCell ref="MBR22:MBT22"/>
    <mergeCell ref="MBZ22:MCB22"/>
    <mergeCell ref="MCH22:MCJ22"/>
    <mergeCell ref="MCP22:MCR22"/>
    <mergeCell ref="MCX22:MCZ22"/>
    <mergeCell ref="MDF22:MDH22"/>
    <mergeCell ref="MDN22:MDP22"/>
    <mergeCell ref="LYH22:LYJ22"/>
    <mergeCell ref="LYP22:LYR22"/>
    <mergeCell ref="LYX22:LYZ22"/>
    <mergeCell ref="LZF22:LZH22"/>
    <mergeCell ref="LZN22:LZP22"/>
    <mergeCell ref="LZV22:LZX22"/>
    <mergeCell ref="MAD22:MAF22"/>
    <mergeCell ref="MAL22:MAN22"/>
    <mergeCell ref="MAT22:MAV22"/>
    <mergeCell ref="LVN22:LVP22"/>
    <mergeCell ref="LVV22:LVX22"/>
    <mergeCell ref="LWD22:LWF22"/>
    <mergeCell ref="LWL22:LWN22"/>
    <mergeCell ref="LWT22:LWV22"/>
    <mergeCell ref="LXB22:LXD22"/>
    <mergeCell ref="LXJ22:LXL22"/>
    <mergeCell ref="LXR22:LXT22"/>
    <mergeCell ref="LXZ22:LYB22"/>
    <mergeCell ref="LST22:LSV22"/>
    <mergeCell ref="LTB22:LTD22"/>
    <mergeCell ref="LTJ22:LTL22"/>
    <mergeCell ref="LTR22:LTT22"/>
    <mergeCell ref="LTZ22:LUB22"/>
    <mergeCell ref="LUH22:LUJ22"/>
    <mergeCell ref="LUP22:LUR22"/>
    <mergeCell ref="LUX22:LUZ22"/>
    <mergeCell ref="LVF22:LVH22"/>
    <mergeCell ref="LPZ22:LQB22"/>
    <mergeCell ref="LQH22:LQJ22"/>
    <mergeCell ref="LQP22:LQR22"/>
    <mergeCell ref="LQX22:LQZ22"/>
    <mergeCell ref="LRF22:LRH22"/>
    <mergeCell ref="LRN22:LRP22"/>
    <mergeCell ref="LRV22:LRX22"/>
    <mergeCell ref="LSD22:LSF22"/>
    <mergeCell ref="LSL22:LSN22"/>
    <mergeCell ref="LNF22:LNH22"/>
    <mergeCell ref="LNN22:LNP22"/>
    <mergeCell ref="LNV22:LNX22"/>
    <mergeCell ref="LOD22:LOF22"/>
    <mergeCell ref="LOL22:LON22"/>
    <mergeCell ref="LOT22:LOV22"/>
    <mergeCell ref="LPB22:LPD22"/>
    <mergeCell ref="LPJ22:LPL22"/>
    <mergeCell ref="LPR22:LPT22"/>
    <mergeCell ref="LKL22:LKN22"/>
    <mergeCell ref="LKT22:LKV22"/>
    <mergeCell ref="LLB22:LLD22"/>
    <mergeCell ref="LLJ22:LLL22"/>
    <mergeCell ref="LLR22:LLT22"/>
    <mergeCell ref="LLZ22:LMB22"/>
    <mergeCell ref="LMH22:LMJ22"/>
    <mergeCell ref="LMP22:LMR22"/>
    <mergeCell ref="LMX22:LMZ22"/>
    <mergeCell ref="LHR22:LHT22"/>
    <mergeCell ref="LHZ22:LIB22"/>
    <mergeCell ref="LIH22:LIJ22"/>
    <mergeCell ref="LIP22:LIR22"/>
    <mergeCell ref="LIX22:LIZ22"/>
    <mergeCell ref="LJF22:LJH22"/>
    <mergeCell ref="LJN22:LJP22"/>
    <mergeCell ref="LJV22:LJX22"/>
    <mergeCell ref="LKD22:LKF22"/>
    <mergeCell ref="LEX22:LEZ22"/>
    <mergeCell ref="LFF22:LFH22"/>
    <mergeCell ref="LFN22:LFP22"/>
    <mergeCell ref="LFV22:LFX22"/>
    <mergeCell ref="LGD22:LGF22"/>
    <mergeCell ref="LGL22:LGN22"/>
    <mergeCell ref="LGT22:LGV22"/>
    <mergeCell ref="LHB22:LHD22"/>
    <mergeCell ref="LHJ22:LHL22"/>
    <mergeCell ref="LCD22:LCF22"/>
    <mergeCell ref="LCL22:LCN22"/>
    <mergeCell ref="LCT22:LCV22"/>
    <mergeCell ref="LDB22:LDD22"/>
    <mergeCell ref="LDJ22:LDL22"/>
    <mergeCell ref="LDR22:LDT22"/>
    <mergeCell ref="LDZ22:LEB22"/>
    <mergeCell ref="LEH22:LEJ22"/>
    <mergeCell ref="LEP22:LER22"/>
    <mergeCell ref="KZJ22:KZL22"/>
    <mergeCell ref="KZR22:KZT22"/>
    <mergeCell ref="KZZ22:LAB22"/>
    <mergeCell ref="LAH22:LAJ22"/>
    <mergeCell ref="LAP22:LAR22"/>
    <mergeCell ref="LAX22:LAZ22"/>
    <mergeCell ref="LBF22:LBH22"/>
    <mergeCell ref="LBN22:LBP22"/>
    <mergeCell ref="LBV22:LBX22"/>
    <mergeCell ref="KWP22:KWR22"/>
    <mergeCell ref="KWX22:KWZ22"/>
    <mergeCell ref="KXF22:KXH22"/>
    <mergeCell ref="KXN22:KXP22"/>
    <mergeCell ref="KXV22:KXX22"/>
    <mergeCell ref="KYD22:KYF22"/>
    <mergeCell ref="KYL22:KYN22"/>
    <mergeCell ref="KYT22:KYV22"/>
    <mergeCell ref="KZB22:KZD22"/>
    <mergeCell ref="KTV22:KTX22"/>
    <mergeCell ref="KUD22:KUF22"/>
    <mergeCell ref="KUL22:KUN22"/>
    <mergeCell ref="KUT22:KUV22"/>
    <mergeCell ref="KVB22:KVD22"/>
    <mergeCell ref="KVJ22:KVL22"/>
    <mergeCell ref="KVR22:KVT22"/>
    <mergeCell ref="KVZ22:KWB22"/>
    <mergeCell ref="KWH22:KWJ22"/>
    <mergeCell ref="KRB22:KRD22"/>
    <mergeCell ref="KRJ22:KRL22"/>
    <mergeCell ref="KRR22:KRT22"/>
    <mergeCell ref="KRZ22:KSB22"/>
    <mergeCell ref="KSH22:KSJ22"/>
    <mergeCell ref="KSP22:KSR22"/>
    <mergeCell ref="KSX22:KSZ22"/>
    <mergeCell ref="KTF22:KTH22"/>
    <mergeCell ref="KTN22:KTP22"/>
    <mergeCell ref="KOH22:KOJ22"/>
    <mergeCell ref="KOP22:KOR22"/>
    <mergeCell ref="KOX22:KOZ22"/>
    <mergeCell ref="KPF22:KPH22"/>
    <mergeCell ref="KPN22:KPP22"/>
    <mergeCell ref="KPV22:KPX22"/>
    <mergeCell ref="KQD22:KQF22"/>
    <mergeCell ref="KQL22:KQN22"/>
    <mergeCell ref="KQT22:KQV22"/>
    <mergeCell ref="KLN22:KLP22"/>
    <mergeCell ref="KLV22:KLX22"/>
    <mergeCell ref="KMD22:KMF22"/>
    <mergeCell ref="KML22:KMN22"/>
    <mergeCell ref="KMT22:KMV22"/>
    <mergeCell ref="KNB22:KND22"/>
    <mergeCell ref="KNJ22:KNL22"/>
    <mergeCell ref="KNR22:KNT22"/>
    <mergeCell ref="KNZ22:KOB22"/>
    <mergeCell ref="KIT22:KIV22"/>
    <mergeCell ref="KJB22:KJD22"/>
    <mergeCell ref="KJJ22:KJL22"/>
    <mergeCell ref="KJR22:KJT22"/>
    <mergeCell ref="KJZ22:KKB22"/>
    <mergeCell ref="KKH22:KKJ22"/>
    <mergeCell ref="KKP22:KKR22"/>
    <mergeCell ref="KKX22:KKZ22"/>
    <mergeCell ref="KLF22:KLH22"/>
    <mergeCell ref="KFZ22:KGB22"/>
    <mergeCell ref="KGH22:KGJ22"/>
    <mergeCell ref="KGP22:KGR22"/>
    <mergeCell ref="KGX22:KGZ22"/>
    <mergeCell ref="KHF22:KHH22"/>
    <mergeCell ref="KHN22:KHP22"/>
    <mergeCell ref="KHV22:KHX22"/>
    <mergeCell ref="KID22:KIF22"/>
    <mergeCell ref="KIL22:KIN22"/>
    <mergeCell ref="KDF22:KDH22"/>
    <mergeCell ref="KDN22:KDP22"/>
    <mergeCell ref="KDV22:KDX22"/>
    <mergeCell ref="KED22:KEF22"/>
    <mergeCell ref="KEL22:KEN22"/>
    <mergeCell ref="KET22:KEV22"/>
    <mergeCell ref="KFB22:KFD22"/>
    <mergeCell ref="KFJ22:KFL22"/>
    <mergeCell ref="KFR22:KFT22"/>
    <mergeCell ref="KAL22:KAN22"/>
    <mergeCell ref="KAT22:KAV22"/>
    <mergeCell ref="KBB22:KBD22"/>
    <mergeCell ref="KBJ22:KBL22"/>
    <mergeCell ref="KBR22:KBT22"/>
    <mergeCell ref="KBZ22:KCB22"/>
    <mergeCell ref="KCH22:KCJ22"/>
    <mergeCell ref="KCP22:KCR22"/>
    <mergeCell ref="KCX22:KCZ22"/>
    <mergeCell ref="JXR22:JXT22"/>
    <mergeCell ref="JXZ22:JYB22"/>
    <mergeCell ref="JYH22:JYJ22"/>
    <mergeCell ref="JYP22:JYR22"/>
    <mergeCell ref="JYX22:JYZ22"/>
    <mergeCell ref="JZF22:JZH22"/>
    <mergeCell ref="JZN22:JZP22"/>
    <mergeCell ref="JZV22:JZX22"/>
    <mergeCell ref="KAD22:KAF22"/>
    <mergeCell ref="JUX22:JUZ22"/>
    <mergeCell ref="JVF22:JVH22"/>
    <mergeCell ref="JVN22:JVP22"/>
    <mergeCell ref="JVV22:JVX22"/>
    <mergeCell ref="JWD22:JWF22"/>
    <mergeCell ref="JWL22:JWN22"/>
    <mergeCell ref="JWT22:JWV22"/>
    <mergeCell ref="JXB22:JXD22"/>
    <mergeCell ref="JXJ22:JXL22"/>
    <mergeCell ref="JSD22:JSF22"/>
    <mergeCell ref="JSL22:JSN22"/>
    <mergeCell ref="JST22:JSV22"/>
    <mergeCell ref="JTB22:JTD22"/>
    <mergeCell ref="JTJ22:JTL22"/>
    <mergeCell ref="JTR22:JTT22"/>
    <mergeCell ref="JTZ22:JUB22"/>
    <mergeCell ref="JUH22:JUJ22"/>
    <mergeCell ref="JUP22:JUR22"/>
    <mergeCell ref="JPJ22:JPL22"/>
    <mergeCell ref="JPR22:JPT22"/>
    <mergeCell ref="JPZ22:JQB22"/>
    <mergeCell ref="JQH22:JQJ22"/>
    <mergeCell ref="JQP22:JQR22"/>
    <mergeCell ref="JQX22:JQZ22"/>
    <mergeCell ref="JRF22:JRH22"/>
    <mergeCell ref="JRN22:JRP22"/>
    <mergeCell ref="JRV22:JRX22"/>
    <mergeCell ref="JMP22:JMR22"/>
    <mergeCell ref="JMX22:JMZ22"/>
    <mergeCell ref="JNF22:JNH22"/>
    <mergeCell ref="JNN22:JNP22"/>
    <mergeCell ref="JNV22:JNX22"/>
    <mergeCell ref="JOD22:JOF22"/>
    <mergeCell ref="JOL22:JON22"/>
    <mergeCell ref="JOT22:JOV22"/>
    <mergeCell ref="JPB22:JPD22"/>
    <mergeCell ref="JJV22:JJX22"/>
    <mergeCell ref="JKD22:JKF22"/>
    <mergeCell ref="JKL22:JKN22"/>
    <mergeCell ref="JKT22:JKV22"/>
    <mergeCell ref="JLB22:JLD22"/>
    <mergeCell ref="JLJ22:JLL22"/>
    <mergeCell ref="JLR22:JLT22"/>
    <mergeCell ref="JLZ22:JMB22"/>
    <mergeCell ref="JMH22:JMJ22"/>
    <mergeCell ref="JHB22:JHD22"/>
    <mergeCell ref="JHJ22:JHL22"/>
    <mergeCell ref="JHR22:JHT22"/>
    <mergeCell ref="JHZ22:JIB22"/>
    <mergeCell ref="JIH22:JIJ22"/>
    <mergeCell ref="JIP22:JIR22"/>
    <mergeCell ref="JIX22:JIZ22"/>
    <mergeCell ref="JJF22:JJH22"/>
    <mergeCell ref="JJN22:JJP22"/>
    <mergeCell ref="JEH22:JEJ22"/>
    <mergeCell ref="JEP22:JER22"/>
    <mergeCell ref="JEX22:JEZ22"/>
    <mergeCell ref="JFF22:JFH22"/>
    <mergeCell ref="JFN22:JFP22"/>
    <mergeCell ref="JFV22:JFX22"/>
    <mergeCell ref="JGD22:JGF22"/>
    <mergeCell ref="JGL22:JGN22"/>
    <mergeCell ref="JGT22:JGV22"/>
    <mergeCell ref="JBN22:JBP22"/>
    <mergeCell ref="JBV22:JBX22"/>
    <mergeCell ref="JCD22:JCF22"/>
    <mergeCell ref="JCL22:JCN22"/>
    <mergeCell ref="JCT22:JCV22"/>
    <mergeCell ref="JDB22:JDD22"/>
    <mergeCell ref="JDJ22:JDL22"/>
    <mergeCell ref="JDR22:JDT22"/>
    <mergeCell ref="JDZ22:JEB22"/>
    <mergeCell ref="IYT22:IYV22"/>
    <mergeCell ref="IZB22:IZD22"/>
    <mergeCell ref="IZJ22:IZL22"/>
    <mergeCell ref="IZR22:IZT22"/>
    <mergeCell ref="IZZ22:JAB22"/>
    <mergeCell ref="JAH22:JAJ22"/>
    <mergeCell ref="JAP22:JAR22"/>
    <mergeCell ref="JAX22:JAZ22"/>
    <mergeCell ref="JBF22:JBH22"/>
    <mergeCell ref="IVZ22:IWB22"/>
    <mergeCell ref="IWH22:IWJ22"/>
    <mergeCell ref="IWP22:IWR22"/>
    <mergeCell ref="IWX22:IWZ22"/>
    <mergeCell ref="IXF22:IXH22"/>
    <mergeCell ref="IXN22:IXP22"/>
    <mergeCell ref="IXV22:IXX22"/>
    <mergeCell ref="IYD22:IYF22"/>
    <mergeCell ref="IYL22:IYN22"/>
    <mergeCell ref="ITF22:ITH22"/>
    <mergeCell ref="ITN22:ITP22"/>
    <mergeCell ref="ITV22:ITX22"/>
    <mergeCell ref="IUD22:IUF22"/>
    <mergeCell ref="IUL22:IUN22"/>
    <mergeCell ref="IUT22:IUV22"/>
    <mergeCell ref="IVB22:IVD22"/>
    <mergeCell ref="IVJ22:IVL22"/>
    <mergeCell ref="IVR22:IVT22"/>
    <mergeCell ref="IQL22:IQN22"/>
    <mergeCell ref="IQT22:IQV22"/>
    <mergeCell ref="IRB22:IRD22"/>
    <mergeCell ref="IRJ22:IRL22"/>
    <mergeCell ref="IRR22:IRT22"/>
    <mergeCell ref="IRZ22:ISB22"/>
    <mergeCell ref="ISH22:ISJ22"/>
    <mergeCell ref="ISP22:ISR22"/>
    <mergeCell ref="ISX22:ISZ22"/>
    <mergeCell ref="INR22:INT22"/>
    <mergeCell ref="INZ22:IOB22"/>
    <mergeCell ref="IOH22:IOJ22"/>
    <mergeCell ref="IOP22:IOR22"/>
    <mergeCell ref="IOX22:IOZ22"/>
    <mergeCell ref="IPF22:IPH22"/>
    <mergeCell ref="IPN22:IPP22"/>
    <mergeCell ref="IPV22:IPX22"/>
    <mergeCell ref="IQD22:IQF22"/>
    <mergeCell ref="IKX22:IKZ22"/>
    <mergeCell ref="ILF22:ILH22"/>
    <mergeCell ref="ILN22:ILP22"/>
    <mergeCell ref="ILV22:ILX22"/>
    <mergeCell ref="IMD22:IMF22"/>
    <mergeCell ref="IML22:IMN22"/>
    <mergeCell ref="IMT22:IMV22"/>
    <mergeCell ref="INB22:IND22"/>
    <mergeCell ref="INJ22:INL22"/>
    <mergeCell ref="IID22:IIF22"/>
    <mergeCell ref="IIL22:IIN22"/>
    <mergeCell ref="IIT22:IIV22"/>
    <mergeCell ref="IJB22:IJD22"/>
    <mergeCell ref="IJJ22:IJL22"/>
    <mergeCell ref="IJR22:IJT22"/>
    <mergeCell ref="IJZ22:IKB22"/>
    <mergeCell ref="IKH22:IKJ22"/>
    <mergeCell ref="IKP22:IKR22"/>
    <mergeCell ref="IFJ22:IFL22"/>
    <mergeCell ref="IFR22:IFT22"/>
    <mergeCell ref="IFZ22:IGB22"/>
    <mergeCell ref="IGH22:IGJ22"/>
    <mergeCell ref="IGP22:IGR22"/>
    <mergeCell ref="IGX22:IGZ22"/>
    <mergeCell ref="IHF22:IHH22"/>
    <mergeCell ref="IHN22:IHP22"/>
    <mergeCell ref="IHV22:IHX22"/>
    <mergeCell ref="ICP22:ICR22"/>
    <mergeCell ref="ICX22:ICZ22"/>
    <mergeCell ref="IDF22:IDH22"/>
    <mergeCell ref="IDN22:IDP22"/>
    <mergeCell ref="IDV22:IDX22"/>
    <mergeCell ref="IED22:IEF22"/>
    <mergeCell ref="IEL22:IEN22"/>
    <mergeCell ref="IET22:IEV22"/>
    <mergeCell ref="IFB22:IFD22"/>
    <mergeCell ref="HZV22:HZX22"/>
    <mergeCell ref="IAD22:IAF22"/>
    <mergeCell ref="IAL22:IAN22"/>
    <mergeCell ref="IAT22:IAV22"/>
    <mergeCell ref="IBB22:IBD22"/>
    <mergeCell ref="IBJ22:IBL22"/>
    <mergeCell ref="IBR22:IBT22"/>
    <mergeCell ref="IBZ22:ICB22"/>
    <mergeCell ref="ICH22:ICJ22"/>
    <mergeCell ref="HXB22:HXD22"/>
    <mergeCell ref="HXJ22:HXL22"/>
    <mergeCell ref="HXR22:HXT22"/>
    <mergeCell ref="HXZ22:HYB22"/>
    <mergeCell ref="HYH22:HYJ22"/>
    <mergeCell ref="HYP22:HYR22"/>
    <mergeCell ref="HYX22:HYZ22"/>
    <mergeCell ref="HZF22:HZH22"/>
    <mergeCell ref="HZN22:HZP22"/>
    <mergeCell ref="HUH22:HUJ22"/>
    <mergeCell ref="HUP22:HUR22"/>
    <mergeCell ref="HUX22:HUZ22"/>
    <mergeCell ref="HVF22:HVH22"/>
    <mergeCell ref="HVN22:HVP22"/>
    <mergeCell ref="HVV22:HVX22"/>
    <mergeCell ref="HWD22:HWF22"/>
    <mergeCell ref="HWL22:HWN22"/>
    <mergeCell ref="HWT22:HWV22"/>
    <mergeCell ref="HRN22:HRP22"/>
    <mergeCell ref="HRV22:HRX22"/>
    <mergeCell ref="HSD22:HSF22"/>
    <mergeCell ref="HSL22:HSN22"/>
    <mergeCell ref="HST22:HSV22"/>
    <mergeCell ref="HTB22:HTD22"/>
    <mergeCell ref="HTJ22:HTL22"/>
    <mergeCell ref="HTR22:HTT22"/>
    <mergeCell ref="HTZ22:HUB22"/>
    <mergeCell ref="HOT22:HOV22"/>
    <mergeCell ref="HPB22:HPD22"/>
    <mergeCell ref="HPJ22:HPL22"/>
    <mergeCell ref="HPR22:HPT22"/>
    <mergeCell ref="HPZ22:HQB22"/>
    <mergeCell ref="HQH22:HQJ22"/>
    <mergeCell ref="HQP22:HQR22"/>
    <mergeCell ref="HQX22:HQZ22"/>
    <mergeCell ref="HRF22:HRH22"/>
    <mergeCell ref="HLZ22:HMB22"/>
    <mergeCell ref="HMH22:HMJ22"/>
    <mergeCell ref="HMP22:HMR22"/>
    <mergeCell ref="HMX22:HMZ22"/>
    <mergeCell ref="HNF22:HNH22"/>
    <mergeCell ref="HNN22:HNP22"/>
    <mergeCell ref="HNV22:HNX22"/>
    <mergeCell ref="HOD22:HOF22"/>
    <mergeCell ref="HOL22:HON22"/>
    <mergeCell ref="HJF22:HJH22"/>
    <mergeCell ref="HJN22:HJP22"/>
    <mergeCell ref="HJV22:HJX22"/>
    <mergeCell ref="HKD22:HKF22"/>
    <mergeCell ref="HKL22:HKN22"/>
    <mergeCell ref="HKT22:HKV22"/>
    <mergeCell ref="HLB22:HLD22"/>
    <mergeCell ref="HLJ22:HLL22"/>
    <mergeCell ref="HLR22:HLT22"/>
    <mergeCell ref="HGL22:HGN22"/>
    <mergeCell ref="HGT22:HGV22"/>
    <mergeCell ref="HHB22:HHD22"/>
    <mergeCell ref="HHJ22:HHL22"/>
    <mergeCell ref="HHR22:HHT22"/>
    <mergeCell ref="HHZ22:HIB22"/>
    <mergeCell ref="HIH22:HIJ22"/>
    <mergeCell ref="HIP22:HIR22"/>
    <mergeCell ref="HIX22:HIZ22"/>
    <mergeCell ref="HDR22:HDT22"/>
    <mergeCell ref="HDZ22:HEB22"/>
    <mergeCell ref="HEH22:HEJ22"/>
    <mergeCell ref="HEP22:HER22"/>
    <mergeCell ref="HEX22:HEZ22"/>
    <mergeCell ref="HFF22:HFH22"/>
    <mergeCell ref="HFN22:HFP22"/>
    <mergeCell ref="HFV22:HFX22"/>
    <mergeCell ref="HGD22:HGF22"/>
    <mergeCell ref="HAX22:HAZ22"/>
    <mergeCell ref="HBF22:HBH22"/>
    <mergeCell ref="HBN22:HBP22"/>
    <mergeCell ref="HBV22:HBX22"/>
    <mergeCell ref="HCD22:HCF22"/>
    <mergeCell ref="HCL22:HCN22"/>
    <mergeCell ref="HCT22:HCV22"/>
    <mergeCell ref="HDB22:HDD22"/>
    <mergeCell ref="HDJ22:HDL22"/>
    <mergeCell ref="GYD22:GYF22"/>
    <mergeCell ref="GYL22:GYN22"/>
    <mergeCell ref="GYT22:GYV22"/>
    <mergeCell ref="GZB22:GZD22"/>
    <mergeCell ref="GZJ22:GZL22"/>
    <mergeCell ref="GZR22:GZT22"/>
    <mergeCell ref="GZZ22:HAB22"/>
    <mergeCell ref="HAH22:HAJ22"/>
    <mergeCell ref="HAP22:HAR22"/>
    <mergeCell ref="GVJ22:GVL22"/>
    <mergeCell ref="GVR22:GVT22"/>
    <mergeCell ref="GVZ22:GWB22"/>
    <mergeCell ref="GWH22:GWJ22"/>
    <mergeCell ref="GWP22:GWR22"/>
    <mergeCell ref="GWX22:GWZ22"/>
    <mergeCell ref="GXF22:GXH22"/>
    <mergeCell ref="GXN22:GXP22"/>
    <mergeCell ref="GXV22:GXX22"/>
    <mergeCell ref="GSP22:GSR22"/>
    <mergeCell ref="GSX22:GSZ22"/>
    <mergeCell ref="GTF22:GTH22"/>
    <mergeCell ref="GTN22:GTP22"/>
    <mergeCell ref="GTV22:GTX22"/>
    <mergeCell ref="GUD22:GUF22"/>
    <mergeCell ref="GUL22:GUN22"/>
    <mergeCell ref="GUT22:GUV22"/>
    <mergeCell ref="GVB22:GVD22"/>
    <mergeCell ref="GPV22:GPX22"/>
    <mergeCell ref="GQD22:GQF22"/>
    <mergeCell ref="GQL22:GQN22"/>
    <mergeCell ref="GQT22:GQV22"/>
    <mergeCell ref="GRB22:GRD22"/>
    <mergeCell ref="GRJ22:GRL22"/>
    <mergeCell ref="GRR22:GRT22"/>
    <mergeCell ref="GRZ22:GSB22"/>
    <mergeCell ref="GSH22:GSJ22"/>
    <mergeCell ref="GNB22:GND22"/>
    <mergeCell ref="GNJ22:GNL22"/>
    <mergeCell ref="GNR22:GNT22"/>
    <mergeCell ref="GNZ22:GOB22"/>
    <mergeCell ref="GOH22:GOJ22"/>
    <mergeCell ref="GOP22:GOR22"/>
    <mergeCell ref="GOX22:GOZ22"/>
    <mergeCell ref="GPF22:GPH22"/>
    <mergeCell ref="GPN22:GPP22"/>
    <mergeCell ref="GKH22:GKJ22"/>
    <mergeCell ref="GKP22:GKR22"/>
    <mergeCell ref="GKX22:GKZ22"/>
    <mergeCell ref="GLF22:GLH22"/>
    <mergeCell ref="GLN22:GLP22"/>
    <mergeCell ref="GLV22:GLX22"/>
    <mergeCell ref="GMD22:GMF22"/>
    <mergeCell ref="GML22:GMN22"/>
    <mergeCell ref="GMT22:GMV22"/>
    <mergeCell ref="GHN22:GHP22"/>
    <mergeCell ref="GHV22:GHX22"/>
    <mergeCell ref="GID22:GIF22"/>
    <mergeCell ref="GIL22:GIN22"/>
    <mergeCell ref="GIT22:GIV22"/>
    <mergeCell ref="GJB22:GJD22"/>
    <mergeCell ref="GJJ22:GJL22"/>
    <mergeCell ref="GJR22:GJT22"/>
    <mergeCell ref="GJZ22:GKB22"/>
    <mergeCell ref="GET22:GEV22"/>
    <mergeCell ref="GFB22:GFD22"/>
    <mergeCell ref="GFJ22:GFL22"/>
    <mergeCell ref="GFR22:GFT22"/>
    <mergeCell ref="GFZ22:GGB22"/>
    <mergeCell ref="GGH22:GGJ22"/>
    <mergeCell ref="GGP22:GGR22"/>
    <mergeCell ref="GGX22:GGZ22"/>
    <mergeCell ref="GHF22:GHH22"/>
    <mergeCell ref="GBZ22:GCB22"/>
    <mergeCell ref="GCH22:GCJ22"/>
    <mergeCell ref="GCP22:GCR22"/>
    <mergeCell ref="GCX22:GCZ22"/>
    <mergeCell ref="GDF22:GDH22"/>
    <mergeCell ref="GDN22:GDP22"/>
    <mergeCell ref="GDV22:GDX22"/>
    <mergeCell ref="GED22:GEF22"/>
    <mergeCell ref="GEL22:GEN22"/>
    <mergeCell ref="FZF22:FZH22"/>
    <mergeCell ref="FZN22:FZP22"/>
    <mergeCell ref="FZV22:FZX22"/>
    <mergeCell ref="GAD22:GAF22"/>
    <mergeCell ref="GAL22:GAN22"/>
    <mergeCell ref="GAT22:GAV22"/>
    <mergeCell ref="GBB22:GBD22"/>
    <mergeCell ref="GBJ22:GBL22"/>
    <mergeCell ref="GBR22:GBT22"/>
    <mergeCell ref="FWL22:FWN22"/>
    <mergeCell ref="FWT22:FWV22"/>
    <mergeCell ref="FXB22:FXD22"/>
    <mergeCell ref="FXJ22:FXL22"/>
    <mergeCell ref="FXR22:FXT22"/>
    <mergeCell ref="FXZ22:FYB22"/>
    <mergeCell ref="FYH22:FYJ22"/>
    <mergeCell ref="FYP22:FYR22"/>
    <mergeCell ref="FYX22:FYZ22"/>
    <mergeCell ref="FTR22:FTT22"/>
    <mergeCell ref="FTZ22:FUB22"/>
    <mergeCell ref="FUH22:FUJ22"/>
    <mergeCell ref="FUP22:FUR22"/>
    <mergeCell ref="FUX22:FUZ22"/>
    <mergeCell ref="FVF22:FVH22"/>
    <mergeCell ref="FVN22:FVP22"/>
    <mergeCell ref="FVV22:FVX22"/>
    <mergeCell ref="FWD22:FWF22"/>
    <mergeCell ref="FQX22:FQZ22"/>
    <mergeCell ref="FRF22:FRH22"/>
    <mergeCell ref="FRN22:FRP22"/>
    <mergeCell ref="FRV22:FRX22"/>
    <mergeCell ref="FSD22:FSF22"/>
    <mergeCell ref="FSL22:FSN22"/>
    <mergeCell ref="FST22:FSV22"/>
    <mergeCell ref="FTB22:FTD22"/>
    <mergeCell ref="FTJ22:FTL22"/>
    <mergeCell ref="FOD22:FOF22"/>
    <mergeCell ref="FOL22:FON22"/>
    <mergeCell ref="FOT22:FOV22"/>
    <mergeCell ref="FPB22:FPD22"/>
    <mergeCell ref="FPJ22:FPL22"/>
    <mergeCell ref="FPR22:FPT22"/>
    <mergeCell ref="FPZ22:FQB22"/>
    <mergeCell ref="FQH22:FQJ22"/>
    <mergeCell ref="FQP22:FQR22"/>
    <mergeCell ref="FLJ22:FLL22"/>
    <mergeCell ref="FLR22:FLT22"/>
    <mergeCell ref="FLZ22:FMB22"/>
    <mergeCell ref="FMH22:FMJ22"/>
    <mergeCell ref="FMP22:FMR22"/>
    <mergeCell ref="FMX22:FMZ22"/>
    <mergeCell ref="FNF22:FNH22"/>
    <mergeCell ref="FNN22:FNP22"/>
    <mergeCell ref="FNV22:FNX22"/>
    <mergeCell ref="FIP22:FIR22"/>
    <mergeCell ref="FIX22:FIZ22"/>
    <mergeCell ref="FJF22:FJH22"/>
    <mergeCell ref="FJN22:FJP22"/>
    <mergeCell ref="FJV22:FJX22"/>
    <mergeCell ref="FKD22:FKF22"/>
    <mergeCell ref="FKL22:FKN22"/>
    <mergeCell ref="FKT22:FKV22"/>
    <mergeCell ref="FLB22:FLD22"/>
    <mergeCell ref="FFV22:FFX22"/>
    <mergeCell ref="FGD22:FGF22"/>
    <mergeCell ref="FGL22:FGN22"/>
    <mergeCell ref="FGT22:FGV22"/>
    <mergeCell ref="FHB22:FHD22"/>
    <mergeCell ref="FHJ22:FHL22"/>
    <mergeCell ref="FHR22:FHT22"/>
    <mergeCell ref="FHZ22:FIB22"/>
    <mergeCell ref="FIH22:FIJ22"/>
    <mergeCell ref="FDB22:FDD22"/>
    <mergeCell ref="FDJ22:FDL22"/>
    <mergeCell ref="FDR22:FDT22"/>
    <mergeCell ref="FDZ22:FEB22"/>
    <mergeCell ref="FEH22:FEJ22"/>
    <mergeCell ref="FEP22:FER22"/>
    <mergeCell ref="FEX22:FEZ22"/>
    <mergeCell ref="FFF22:FFH22"/>
    <mergeCell ref="FFN22:FFP22"/>
    <mergeCell ref="FAH22:FAJ22"/>
    <mergeCell ref="FAP22:FAR22"/>
    <mergeCell ref="FAX22:FAZ22"/>
    <mergeCell ref="FBF22:FBH22"/>
    <mergeCell ref="FBN22:FBP22"/>
    <mergeCell ref="FBV22:FBX22"/>
    <mergeCell ref="FCD22:FCF22"/>
    <mergeCell ref="FCL22:FCN22"/>
    <mergeCell ref="FCT22:FCV22"/>
    <mergeCell ref="EXN22:EXP22"/>
    <mergeCell ref="EXV22:EXX22"/>
    <mergeCell ref="EYD22:EYF22"/>
    <mergeCell ref="EYL22:EYN22"/>
    <mergeCell ref="EYT22:EYV22"/>
    <mergeCell ref="EZB22:EZD22"/>
    <mergeCell ref="EZJ22:EZL22"/>
    <mergeCell ref="EZR22:EZT22"/>
    <mergeCell ref="EZZ22:FAB22"/>
    <mergeCell ref="EUT22:EUV22"/>
    <mergeCell ref="EVB22:EVD22"/>
    <mergeCell ref="EVJ22:EVL22"/>
    <mergeCell ref="EVR22:EVT22"/>
    <mergeCell ref="EVZ22:EWB22"/>
    <mergeCell ref="EWH22:EWJ22"/>
    <mergeCell ref="EWP22:EWR22"/>
    <mergeCell ref="EWX22:EWZ22"/>
    <mergeCell ref="EXF22:EXH22"/>
    <mergeCell ref="ERZ22:ESB22"/>
    <mergeCell ref="ESH22:ESJ22"/>
    <mergeCell ref="ESP22:ESR22"/>
    <mergeCell ref="ESX22:ESZ22"/>
    <mergeCell ref="ETF22:ETH22"/>
    <mergeCell ref="ETN22:ETP22"/>
    <mergeCell ref="ETV22:ETX22"/>
    <mergeCell ref="EUD22:EUF22"/>
    <mergeCell ref="EUL22:EUN22"/>
    <mergeCell ref="EPF22:EPH22"/>
    <mergeCell ref="EPN22:EPP22"/>
    <mergeCell ref="EPV22:EPX22"/>
    <mergeCell ref="EQD22:EQF22"/>
    <mergeCell ref="EQL22:EQN22"/>
    <mergeCell ref="EQT22:EQV22"/>
    <mergeCell ref="ERB22:ERD22"/>
    <mergeCell ref="ERJ22:ERL22"/>
    <mergeCell ref="ERR22:ERT22"/>
    <mergeCell ref="EML22:EMN22"/>
    <mergeCell ref="EMT22:EMV22"/>
    <mergeCell ref="ENB22:END22"/>
    <mergeCell ref="ENJ22:ENL22"/>
    <mergeCell ref="ENR22:ENT22"/>
    <mergeCell ref="ENZ22:EOB22"/>
    <mergeCell ref="EOH22:EOJ22"/>
    <mergeCell ref="EOP22:EOR22"/>
    <mergeCell ref="EOX22:EOZ22"/>
    <mergeCell ref="EJR22:EJT22"/>
    <mergeCell ref="EJZ22:EKB22"/>
    <mergeCell ref="EKH22:EKJ22"/>
    <mergeCell ref="EKP22:EKR22"/>
    <mergeCell ref="EKX22:EKZ22"/>
    <mergeCell ref="ELF22:ELH22"/>
    <mergeCell ref="ELN22:ELP22"/>
    <mergeCell ref="ELV22:ELX22"/>
    <mergeCell ref="EMD22:EMF22"/>
    <mergeCell ref="EGX22:EGZ22"/>
    <mergeCell ref="EHF22:EHH22"/>
    <mergeCell ref="EHN22:EHP22"/>
    <mergeCell ref="EHV22:EHX22"/>
    <mergeCell ref="EID22:EIF22"/>
    <mergeCell ref="EIL22:EIN22"/>
    <mergeCell ref="EIT22:EIV22"/>
    <mergeCell ref="EJB22:EJD22"/>
    <mergeCell ref="EJJ22:EJL22"/>
    <mergeCell ref="EED22:EEF22"/>
    <mergeCell ref="EEL22:EEN22"/>
    <mergeCell ref="EET22:EEV22"/>
    <mergeCell ref="EFB22:EFD22"/>
    <mergeCell ref="EFJ22:EFL22"/>
    <mergeCell ref="EFR22:EFT22"/>
    <mergeCell ref="EFZ22:EGB22"/>
    <mergeCell ref="EGH22:EGJ22"/>
    <mergeCell ref="EGP22:EGR22"/>
    <mergeCell ref="EBJ22:EBL22"/>
    <mergeCell ref="EBR22:EBT22"/>
    <mergeCell ref="EBZ22:ECB22"/>
    <mergeCell ref="ECH22:ECJ22"/>
    <mergeCell ref="ECP22:ECR22"/>
    <mergeCell ref="ECX22:ECZ22"/>
    <mergeCell ref="EDF22:EDH22"/>
    <mergeCell ref="EDN22:EDP22"/>
    <mergeCell ref="EDV22:EDX22"/>
    <mergeCell ref="DYP22:DYR22"/>
    <mergeCell ref="DYX22:DYZ22"/>
    <mergeCell ref="DZF22:DZH22"/>
    <mergeCell ref="DZN22:DZP22"/>
    <mergeCell ref="DZV22:DZX22"/>
    <mergeCell ref="EAD22:EAF22"/>
    <mergeCell ref="EAL22:EAN22"/>
    <mergeCell ref="EAT22:EAV22"/>
    <mergeCell ref="EBB22:EBD22"/>
    <mergeCell ref="DVV22:DVX22"/>
    <mergeCell ref="DWD22:DWF22"/>
    <mergeCell ref="DWL22:DWN22"/>
    <mergeCell ref="DWT22:DWV22"/>
    <mergeCell ref="DXB22:DXD22"/>
    <mergeCell ref="DXJ22:DXL22"/>
    <mergeCell ref="DXR22:DXT22"/>
    <mergeCell ref="DXZ22:DYB22"/>
    <mergeCell ref="DYH22:DYJ22"/>
    <mergeCell ref="DTB22:DTD22"/>
    <mergeCell ref="DTJ22:DTL22"/>
    <mergeCell ref="DTR22:DTT22"/>
    <mergeCell ref="DTZ22:DUB22"/>
    <mergeCell ref="DUH22:DUJ22"/>
    <mergeCell ref="DUP22:DUR22"/>
    <mergeCell ref="DUX22:DUZ22"/>
    <mergeCell ref="DVF22:DVH22"/>
    <mergeCell ref="DVN22:DVP22"/>
    <mergeCell ref="DQH22:DQJ22"/>
    <mergeCell ref="DQP22:DQR22"/>
    <mergeCell ref="DQX22:DQZ22"/>
    <mergeCell ref="DRF22:DRH22"/>
    <mergeCell ref="DRN22:DRP22"/>
    <mergeCell ref="DRV22:DRX22"/>
    <mergeCell ref="DSD22:DSF22"/>
    <mergeCell ref="DSL22:DSN22"/>
    <mergeCell ref="DST22:DSV22"/>
    <mergeCell ref="DNN22:DNP22"/>
    <mergeCell ref="DNV22:DNX22"/>
    <mergeCell ref="DOD22:DOF22"/>
    <mergeCell ref="DOL22:DON22"/>
    <mergeCell ref="DOT22:DOV22"/>
    <mergeCell ref="DPB22:DPD22"/>
    <mergeCell ref="DPJ22:DPL22"/>
    <mergeCell ref="DPR22:DPT22"/>
    <mergeCell ref="DPZ22:DQB22"/>
    <mergeCell ref="DKT22:DKV22"/>
    <mergeCell ref="DLB22:DLD22"/>
    <mergeCell ref="DLJ22:DLL22"/>
    <mergeCell ref="DLR22:DLT22"/>
    <mergeCell ref="DLZ22:DMB22"/>
    <mergeCell ref="DMH22:DMJ22"/>
    <mergeCell ref="DMP22:DMR22"/>
    <mergeCell ref="DMX22:DMZ22"/>
    <mergeCell ref="DNF22:DNH22"/>
    <mergeCell ref="DHZ22:DIB22"/>
    <mergeCell ref="DIH22:DIJ22"/>
    <mergeCell ref="DIP22:DIR22"/>
    <mergeCell ref="DIX22:DIZ22"/>
    <mergeCell ref="DJF22:DJH22"/>
    <mergeCell ref="DJN22:DJP22"/>
    <mergeCell ref="DJV22:DJX22"/>
    <mergeCell ref="DKD22:DKF22"/>
    <mergeCell ref="DKL22:DKN22"/>
    <mergeCell ref="DFF22:DFH22"/>
    <mergeCell ref="DFN22:DFP22"/>
    <mergeCell ref="DFV22:DFX22"/>
    <mergeCell ref="DGD22:DGF22"/>
    <mergeCell ref="DGL22:DGN22"/>
    <mergeCell ref="DGT22:DGV22"/>
    <mergeCell ref="DHB22:DHD22"/>
    <mergeCell ref="DHJ22:DHL22"/>
    <mergeCell ref="DHR22:DHT22"/>
    <mergeCell ref="DCL22:DCN22"/>
    <mergeCell ref="DCT22:DCV22"/>
    <mergeCell ref="DDB22:DDD22"/>
    <mergeCell ref="DDJ22:DDL22"/>
    <mergeCell ref="DDR22:DDT22"/>
    <mergeCell ref="DDZ22:DEB22"/>
    <mergeCell ref="DEH22:DEJ22"/>
    <mergeCell ref="DEP22:DER22"/>
    <mergeCell ref="DEX22:DEZ22"/>
    <mergeCell ref="CZR22:CZT22"/>
    <mergeCell ref="CZZ22:DAB22"/>
    <mergeCell ref="DAH22:DAJ22"/>
    <mergeCell ref="DAP22:DAR22"/>
    <mergeCell ref="DAX22:DAZ22"/>
    <mergeCell ref="DBF22:DBH22"/>
    <mergeCell ref="DBN22:DBP22"/>
    <mergeCell ref="DBV22:DBX22"/>
    <mergeCell ref="DCD22:DCF22"/>
    <mergeCell ref="CWX22:CWZ22"/>
    <mergeCell ref="CXF22:CXH22"/>
    <mergeCell ref="CXN22:CXP22"/>
    <mergeCell ref="CXV22:CXX22"/>
    <mergeCell ref="CYD22:CYF22"/>
    <mergeCell ref="CYL22:CYN22"/>
    <mergeCell ref="CYT22:CYV22"/>
    <mergeCell ref="CZB22:CZD22"/>
    <mergeCell ref="CZJ22:CZL22"/>
    <mergeCell ref="CUD22:CUF22"/>
    <mergeCell ref="CUL22:CUN22"/>
    <mergeCell ref="CUT22:CUV22"/>
    <mergeCell ref="CVB22:CVD22"/>
    <mergeCell ref="CVJ22:CVL22"/>
    <mergeCell ref="CVR22:CVT22"/>
    <mergeCell ref="CVZ22:CWB22"/>
    <mergeCell ref="CWH22:CWJ22"/>
    <mergeCell ref="CWP22:CWR22"/>
    <mergeCell ref="CRJ22:CRL22"/>
    <mergeCell ref="CRR22:CRT22"/>
    <mergeCell ref="CRZ22:CSB22"/>
    <mergeCell ref="CSH22:CSJ22"/>
    <mergeCell ref="CSP22:CSR22"/>
    <mergeCell ref="CSX22:CSZ22"/>
    <mergeCell ref="CTF22:CTH22"/>
    <mergeCell ref="CTN22:CTP22"/>
    <mergeCell ref="CTV22:CTX22"/>
    <mergeCell ref="COP22:COR22"/>
    <mergeCell ref="COX22:COZ22"/>
    <mergeCell ref="CPF22:CPH22"/>
    <mergeCell ref="CPN22:CPP22"/>
    <mergeCell ref="CPV22:CPX22"/>
    <mergeCell ref="CQD22:CQF22"/>
    <mergeCell ref="CQL22:CQN22"/>
    <mergeCell ref="CQT22:CQV22"/>
    <mergeCell ref="CRB22:CRD22"/>
    <mergeCell ref="CLV22:CLX22"/>
    <mergeCell ref="CMD22:CMF22"/>
    <mergeCell ref="CML22:CMN22"/>
    <mergeCell ref="CMT22:CMV22"/>
    <mergeCell ref="CNB22:CND22"/>
    <mergeCell ref="CNJ22:CNL22"/>
    <mergeCell ref="CNR22:CNT22"/>
    <mergeCell ref="CNZ22:COB22"/>
    <mergeCell ref="COH22:COJ22"/>
    <mergeCell ref="CJB22:CJD22"/>
    <mergeCell ref="CJJ22:CJL22"/>
    <mergeCell ref="CJR22:CJT22"/>
    <mergeCell ref="CJZ22:CKB22"/>
    <mergeCell ref="CKH22:CKJ22"/>
    <mergeCell ref="CKP22:CKR22"/>
    <mergeCell ref="CKX22:CKZ22"/>
    <mergeCell ref="CLF22:CLH22"/>
    <mergeCell ref="CLN22:CLP22"/>
    <mergeCell ref="CGH22:CGJ22"/>
    <mergeCell ref="CGP22:CGR22"/>
    <mergeCell ref="CGX22:CGZ22"/>
    <mergeCell ref="CHF22:CHH22"/>
    <mergeCell ref="CHN22:CHP22"/>
    <mergeCell ref="CHV22:CHX22"/>
    <mergeCell ref="CID22:CIF22"/>
    <mergeCell ref="CIL22:CIN22"/>
    <mergeCell ref="CIT22:CIV22"/>
    <mergeCell ref="CDN22:CDP22"/>
    <mergeCell ref="CDV22:CDX22"/>
    <mergeCell ref="CED22:CEF22"/>
    <mergeCell ref="CEL22:CEN22"/>
    <mergeCell ref="CET22:CEV22"/>
    <mergeCell ref="CFB22:CFD22"/>
    <mergeCell ref="CFJ22:CFL22"/>
    <mergeCell ref="CFR22:CFT22"/>
    <mergeCell ref="CFZ22:CGB22"/>
    <mergeCell ref="CAT22:CAV22"/>
    <mergeCell ref="CBB22:CBD22"/>
    <mergeCell ref="CBJ22:CBL22"/>
    <mergeCell ref="CBR22:CBT22"/>
    <mergeCell ref="CBZ22:CCB22"/>
    <mergeCell ref="CCH22:CCJ22"/>
    <mergeCell ref="CCP22:CCR22"/>
    <mergeCell ref="CCX22:CCZ22"/>
    <mergeCell ref="CDF22:CDH22"/>
    <mergeCell ref="BXZ22:BYB22"/>
    <mergeCell ref="BYH22:BYJ22"/>
    <mergeCell ref="BYP22:BYR22"/>
    <mergeCell ref="BYX22:BYZ22"/>
    <mergeCell ref="BZF22:BZH22"/>
    <mergeCell ref="BZN22:BZP22"/>
    <mergeCell ref="BZV22:BZX22"/>
    <mergeCell ref="CAD22:CAF22"/>
    <mergeCell ref="CAL22:CAN22"/>
    <mergeCell ref="BVF22:BVH22"/>
    <mergeCell ref="BVN22:BVP22"/>
    <mergeCell ref="BVV22:BVX22"/>
    <mergeCell ref="BWD22:BWF22"/>
    <mergeCell ref="BWL22:BWN22"/>
    <mergeCell ref="BWT22:BWV22"/>
    <mergeCell ref="BXB22:BXD22"/>
    <mergeCell ref="BXJ22:BXL22"/>
    <mergeCell ref="BXR22:BXT22"/>
    <mergeCell ref="BSL22:BSN22"/>
    <mergeCell ref="BST22:BSV22"/>
    <mergeCell ref="BTB22:BTD22"/>
    <mergeCell ref="BTJ22:BTL22"/>
    <mergeCell ref="BTR22:BTT22"/>
    <mergeCell ref="BTZ22:BUB22"/>
    <mergeCell ref="BUH22:BUJ22"/>
    <mergeCell ref="BUP22:BUR22"/>
    <mergeCell ref="BUX22:BUZ22"/>
    <mergeCell ref="BPR22:BPT22"/>
    <mergeCell ref="BPZ22:BQB22"/>
    <mergeCell ref="BQH22:BQJ22"/>
    <mergeCell ref="BQP22:BQR22"/>
    <mergeCell ref="BQX22:BQZ22"/>
    <mergeCell ref="BRF22:BRH22"/>
    <mergeCell ref="BRN22:BRP22"/>
    <mergeCell ref="BRV22:BRX22"/>
    <mergeCell ref="BSD22:BSF22"/>
    <mergeCell ref="BMX22:BMZ22"/>
    <mergeCell ref="BNF22:BNH22"/>
    <mergeCell ref="BNN22:BNP22"/>
    <mergeCell ref="BNV22:BNX22"/>
    <mergeCell ref="BOD22:BOF22"/>
    <mergeCell ref="BOL22:BON22"/>
    <mergeCell ref="BOT22:BOV22"/>
    <mergeCell ref="BPB22:BPD22"/>
    <mergeCell ref="BPJ22:BPL22"/>
    <mergeCell ref="BKD22:BKF22"/>
    <mergeCell ref="BKL22:BKN22"/>
    <mergeCell ref="BKT22:BKV22"/>
    <mergeCell ref="BLB22:BLD22"/>
    <mergeCell ref="BLJ22:BLL22"/>
    <mergeCell ref="BLR22:BLT22"/>
    <mergeCell ref="BLZ22:BMB22"/>
    <mergeCell ref="BMH22:BMJ22"/>
    <mergeCell ref="BMP22:BMR22"/>
    <mergeCell ref="BHJ22:BHL22"/>
    <mergeCell ref="BHR22:BHT22"/>
    <mergeCell ref="BHZ22:BIB22"/>
    <mergeCell ref="BIH22:BIJ22"/>
    <mergeCell ref="BIP22:BIR22"/>
    <mergeCell ref="BIX22:BIZ22"/>
    <mergeCell ref="BJF22:BJH22"/>
    <mergeCell ref="BJN22:BJP22"/>
    <mergeCell ref="BJV22:BJX22"/>
    <mergeCell ref="BEP22:BER22"/>
    <mergeCell ref="BEX22:BEZ22"/>
    <mergeCell ref="BFF22:BFH22"/>
    <mergeCell ref="BFN22:BFP22"/>
    <mergeCell ref="BFV22:BFX22"/>
    <mergeCell ref="BGD22:BGF22"/>
    <mergeCell ref="BGL22:BGN22"/>
    <mergeCell ref="BGT22:BGV22"/>
    <mergeCell ref="BHB22:BHD22"/>
    <mergeCell ref="BBV22:BBX22"/>
    <mergeCell ref="BCD22:BCF22"/>
    <mergeCell ref="BCL22:BCN22"/>
    <mergeCell ref="BCT22:BCV22"/>
    <mergeCell ref="BDB22:BDD22"/>
    <mergeCell ref="BDJ22:BDL22"/>
    <mergeCell ref="BDR22:BDT22"/>
    <mergeCell ref="BDZ22:BEB22"/>
    <mergeCell ref="BEH22:BEJ22"/>
    <mergeCell ref="AZB22:AZD22"/>
    <mergeCell ref="AZJ22:AZL22"/>
    <mergeCell ref="AZR22:AZT22"/>
    <mergeCell ref="AZZ22:BAB22"/>
    <mergeCell ref="BAH22:BAJ22"/>
    <mergeCell ref="BAP22:BAR22"/>
    <mergeCell ref="BAX22:BAZ22"/>
    <mergeCell ref="BBF22:BBH22"/>
    <mergeCell ref="BBN22:BBP22"/>
    <mergeCell ref="AWH22:AWJ22"/>
    <mergeCell ref="AWP22:AWR22"/>
    <mergeCell ref="AWX22:AWZ22"/>
    <mergeCell ref="AXF22:AXH22"/>
    <mergeCell ref="AXN22:AXP22"/>
    <mergeCell ref="AXV22:AXX22"/>
    <mergeCell ref="AYD22:AYF22"/>
    <mergeCell ref="AYL22:AYN22"/>
    <mergeCell ref="AYT22:AYV22"/>
    <mergeCell ref="ATN22:ATP22"/>
    <mergeCell ref="ATV22:ATX22"/>
    <mergeCell ref="AUD22:AUF22"/>
    <mergeCell ref="AUL22:AUN22"/>
    <mergeCell ref="AUT22:AUV22"/>
    <mergeCell ref="AVB22:AVD22"/>
    <mergeCell ref="AVJ22:AVL22"/>
    <mergeCell ref="AVR22:AVT22"/>
    <mergeCell ref="AVZ22:AWB22"/>
    <mergeCell ref="AQT22:AQV22"/>
    <mergeCell ref="ARB22:ARD22"/>
    <mergeCell ref="ARJ22:ARL22"/>
    <mergeCell ref="ARR22:ART22"/>
    <mergeCell ref="ARZ22:ASB22"/>
    <mergeCell ref="ASH22:ASJ22"/>
    <mergeCell ref="ASP22:ASR22"/>
    <mergeCell ref="ASX22:ASZ22"/>
    <mergeCell ref="ATF22:ATH22"/>
    <mergeCell ref="ANZ22:AOB22"/>
    <mergeCell ref="AOH22:AOJ22"/>
    <mergeCell ref="AOP22:AOR22"/>
    <mergeCell ref="AOX22:AOZ22"/>
    <mergeCell ref="APF22:APH22"/>
    <mergeCell ref="APN22:APP22"/>
    <mergeCell ref="APV22:APX22"/>
    <mergeCell ref="AQD22:AQF22"/>
    <mergeCell ref="AQL22:AQN22"/>
    <mergeCell ref="ALF22:ALH22"/>
    <mergeCell ref="ALN22:ALP22"/>
    <mergeCell ref="ALV22:ALX22"/>
    <mergeCell ref="AMD22:AMF22"/>
    <mergeCell ref="AML22:AMN22"/>
    <mergeCell ref="AMT22:AMV22"/>
    <mergeCell ref="ANB22:AND22"/>
    <mergeCell ref="ANJ22:ANL22"/>
    <mergeCell ref="ANR22:ANT22"/>
    <mergeCell ref="AIL22:AIN22"/>
    <mergeCell ref="AIT22:AIV22"/>
    <mergeCell ref="AJB22:AJD22"/>
    <mergeCell ref="AJJ22:AJL22"/>
    <mergeCell ref="AJR22:AJT22"/>
    <mergeCell ref="AJZ22:AKB22"/>
    <mergeCell ref="AKH22:AKJ22"/>
    <mergeCell ref="AKP22:AKR22"/>
    <mergeCell ref="AKX22:AKZ22"/>
    <mergeCell ref="AFR22:AFT22"/>
    <mergeCell ref="AFZ22:AGB22"/>
    <mergeCell ref="AGH22:AGJ22"/>
    <mergeCell ref="AGP22:AGR22"/>
    <mergeCell ref="AGX22:AGZ22"/>
    <mergeCell ref="AHF22:AHH22"/>
    <mergeCell ref="AHN22:AHP22"/>
    <mergeCell ref="AHV22:AHX22"/>
    <mergeCell ref="AID22:AIF22"/>
    <mergeCell ref="ACX22:ACZ22"/>
    <mergeCell ref="ADF22:ADH22"/>
    <mergeCell ref="ADN22:ADP22"/>
    <mergeCell ref="ADV22:ADX22"/>
    <mergeCell ref="AED22:AEF22"/>
    <mergeCell ref="AEL22:AEN22"/>
    <mergeCell ref="AET22:AEV22"/>
    <mergeCell ref="AFB22:AFD22"/>
    <mergeCell ref="AFJ22:AFL22"/>
    <mergeCell ref="AAD22:AAF22"/>
    <mergeCell ref="AAL22:AAN22"/>
    <mergeCell ref="AAT22:AAV22"/>
    <mergeCell ref="ABB22:ABD22"/>
    <mergeCell ref="ABJ22:ABL22"/>
    <mergeCell ref="ABR22:ABT22"/>
    <mergeCell ref="ABZ22:ACB22"/>
    <mergeCell ref="ACH22:ACJ22"/>
    <mergeCell ref="ACP22:ACR22"/>
    <mergeCell ref="XJ22:XL22"/>
    <mergeCell ref="XR22:XT22"/>
    <mergeCell ref="XZ22:YB22"/>
    <mergeCell ref="YH22:YJ22"/>
    <mergeCell ref="YP22:YR22"/>
    <mergeCell ref="YX22:YZ22"/>
    <mergeCell ref="ZF22:ZH22"/>
    <mergeCell ref="ZN22:ZP22"/>
    <mergeCell ref="ZV22:ZX22"/>
    <mergeCell ref="UP22:UR22"/>
    <mergeCell ref="UX22:UZ22"/>
    <mergeCell ref="VF22:VH22"/>
    <mergeCell ref="VN22:VP22"/>
    <mergeCell ref="VV22:VX22"/>
    <mergeCell ref="WD22:WF22"/>
    <mergeCell ref="WL22:WN22"/>
    <mergeCell ref="WT22:WV22"/>
    <mergeCell ref="XB22:XD22"/>
    <mergeCell ref="RV22:RX22"/>
    <mergeCell ref="SD22:SF22"/>
    <mergeCell ref="SL22:SN22"/>
    <mergeCell ref="ST22:SV22"/>
    <mergeCell ref="TB22:TD22"/>
    <mergeCell ref="TJ22:TL22"/>
    <mergeCell ref="TR22:TT22"/>
    <mergeCell ref="TZ22:UB22"/>
    <mergeCell ref="UH22:UJ22"/>
    <mergeCell ref="PB22:PD22"/>
    <mergeCell ref="PJ22:PL22"/>
    <mergeCell ref="PR22:PT22"/>
    <mergeCell ref="PZ22:QB22"/>
    <mergeCell ref="QH22:QJ22"/>
    <mergeCell ref="QP22:QR22"/>
    <mergeCell ref="QX22:QZ22"/>
    <mergeCell ref="RF22:RH22"/>
    <mergeCell ref="RN22:RP22"/>
    <mergeCell ref="MH22:MJ22"/>
    <mergeCell ref="MP22:MR22"/>
    <mergeCell ref="MX22:MZ22"/>
    <mergeCell ref="NF22:NH22"/>
    <mergeCell ref="NN22:NP22"/>
    <mergeCell ref="NV22:NX22"/>
    <mergeCell ref="OD22:OF22"/>
    <mergeCell ref="OL22:ON22"/>
    <mergeCell ref="OT22:OV22"/>
    <mergeCell ref="JN22:JP22"/>
    <mergeCell ref="JV22:JX22"/>
    <mergeCell ref="KD22:KF22"/>
    <mergeCell ref="KL22:KN22"/>
    <mergeCell ref="KT22:KV22"/>
    <mergeCell ref="LB22:LD22"/>
    <mergeCell ref="LJ22:LL22"/>
    <mergeCell ref="LR22:LT22"/>
    <mergeCell ref="LZ22:MB22"/>
    <mergeCell ref="GT22:GV22"/>
    <mergeCell ref="HB22:HD22"/>
    <mergeCell ref="HJ22:HL22"/>
    <mergeCell ref="HR22:HT22"/>
    <mergeCell ref="HZ22:IB22"/>
    <mergeCell ref="IH22:IJ22"/>
    <mergeCell ref="IP22:IR22"/>
    <mergeCell ref="IX22:IZ22"/>
    <mergeCell ref="JF22:JH22"/>
    <mergeCell ref="DZ22:EB22"/>
    <mergeCell ref="EH22:EJ22"/>
    <mergeCell ref="EP22:ER22"/>
    <mergeCell ref="EX22:EZ22"/>
    <mergeCell ref="FF22:FH22"/>
    <mergeCell ref="FN22:FP22"/>
    <mergeCell ref="FV22:FX22"/>
    <mergeCell ref="GD22:GF22"/>
    <mergeCell ref="GL22:GN22"/>
    <mergeCell ref="XEO20:XEO21"/>
    <mergeCell ref="XEP20:XET21"/>
    <mergeCell ref="XEU20:XEU21"/>
    <mergeCell ref="XEV20:XEV21"/>
    <mergeCell ref="XEW20:XEW21"/>
    <mergeCell ref="XEX20:XFB21"/>
    <mergeCell ref="XFC20:XFC21"/>
    <mergeCell ref="XFD20:XFD21"/>
    <mergeCell ref="B37:D37"/>
    <mergeCell ref="J22:L22"/>
    <mergeCell ref="R22:T22"/>
    <mergeCell ref="Z22:AB22"/>
    <mergeCell ref="AH22:AJ22"/>
    <mergeCell ref="AP22:AR22"/>
    <mergeCell ref="AX22:AZ22"/>
    <mergeCell ref="BF22:BH22"/>
    <mergeCell ref="BN22:BP22"/>
    <mergeCell ref="BV22:BX22"/>
    <mergeCell ref="CD22:CF22"/>
    <mergeCell ref="CL22:CN22"/>
    <mergeCell ref="CT22:CV22"/>
    <mergeCell ref="DB22:DD22"/>
    <mergeCell ref="DJ22:DL22"/>
    <mergeCell ref="DR22:DT22"/>
    <mergeCell ref="XDX20:XDX21"/>
    <mergeCell ref="XDY20:XDY21"/>
    <mergeCell ref="XDZ20:XED21"/>
    <mergeCell ref="XEE20:XEE21"/>
    <mergeCell ref="XEF20:XEF21"/>
    <mergeCell ref="XEG20:XEG21"/>
    <mergeCell ref="XEH20:XEL21"/>
    <mergeCell ref="XEM20:XEM21"/>
    <mergeCell ref="XEN20:XEN21"/>
    <mergeCell ref="XDG20:XDG21"/>
    <mergeCell ref="XDH20:XDH21"/>
    <mergeCell ref="XDI20:XDI21"/>
    <mergeCell ref="XDJ20:XDN21"/>
    <mergeCell ref="XDO20:XDO21"/>
    <mergeCell ref="XDP20:XDP21"/>
    <mergeCell ref="XDQ20:XDQ21"/>
    <mergeCell ref="XDR20:XDV21"/>
    <mergeCell ref="XDW20:XDW21"/>
    <mergeCell ref="XCL20:XCP21"/>
    <mergeCell ref="XCQ20:XCQ21"/>
    <mergeCell ref="XCR20:XCR21"/>
    <mergeCell ref="XCS20:XCS21"/>
    <mergeCell ref="XCT20:XCX21"/>
    <mergeCell ref="XCY20:XCY21"/>
    <mergeCell ref="XCZ20:XCZ21"/>
    <mergeCell ref="XDA20:XDA21"/>
    <mergeCell ref="XDB20:XDF21"/>
    <mergeCell ref="XBU20:XBU21"/>
    <mergeCell ref="XBV20:XBZ21"/>
    <mergeCell ref="XCA20:XCA21"/>
    <mergeCell ref="XCB20:XCB21"/>
    <mergeCell ref="XCC20:XCC21"/>
    <mergeCell ref="XCD20:XCH21"/>
    <mergeCell ref="XCI20:XCI21"/>
    <mergeCell ref="XCJ20:XCJ21"/>
    <mergeCell ref="XCK20:XCK21"/>
    <mergeCell ref="XBD20:XBD21"/>
    <mergeCell ref="XBE20:XBE21"/>
    <mergeCell ref="XBF20:XBJ21"/>
    <mergeCell ref="XBK20:XBK21"/>
    <mergeCell ref="XBL20:XBL21"/>
    <mergeCell ref="XBM20:XBM21"/>
    <mergeCell ref="XBN20:XBR21"/>
    <mergeCell ref="XBS20:XBS21"/>
    <mergeCell ref="XBT20:XBT21"/>
    <mergeCell ref="XAM20:XAM21"/>
    <mergeCell ref="XAN20:XAN21"/>
    <mergeCell ref="XAO20:XAO21"/>
    <mergeCell ref="XAP20:XAT21"/>
    <mergeCell ref="XAU20:XAU21"/>
    <mergeCell ref="XAV20:XAV21"/>
    <mergeCell ref="XAW20:XAW21"/>
    <mergeCell ref="XAX20:XBB21"/>
    <mergeCell ref="XBC20:XBC21"/>
    <mergeCell ref="WZR20:WZV21"/>
    <mergeCell ref="WZW20:WZW21"/>
    <mergeCell ref="WZX20:WZX21"/>
    <mergeCell ref="WZY20:WZY21"/>
    <mergeCell ref="WZZ20:XAD21"/>
    <mergeCell ref="XAE20:XAE21"/>
    <mergeCell ref="XAF20:XAF21"/>
    <mergeCell ref="XAG20:XAG21"/>
    <mergeCell ref="XAH20:XAL21"/>
    <mergeCell ref="WZA20:WZA21"/>
    <mergeCell ref="WZB20:WZF21"/>
    <mergeCell ref="WZG20:WZG21"/>
    <mergeCell ref="WZH20:WZH21"/>
    <mergeCell ref="WZI20:WZI21"/>
    <mergeCell ref="WZJ20:WZN21"/>
    <mergeCell ref="WZO20:WZO21"/>
    <mergeCell ref="WZP20:WZP21"/>
    <mergeCell ref="WZQ20:WZQ21"/>
    <mergeCell ref="WYJ20:WYJ21"/>
    <mergeCell ref="WYK20:WYK21"/>
    <mergeCell ref="WYL20:WYP21"/>
    <mergeCell ref="WYQ20:WYQ21"/>
    <mergeCell ref="WYR20:WYR21"/>
    <mergeCell ref="WYS20:WYS21"/>
    <mergeCell ref="WYT20:WYX21"/>
    <mergeCell ref="WYY20:WYY21"/>
    <mergeCell ref="WYZ20:WYZ21"/>
    <mergeCell ref="WXS20:WXS21"/>
    <mergeCell ref="WXT20:WXT21"/>
    <mergeCell ref="WXU20:WXU21"/>
    <mergeCell ref="WXV20:WXZ21"/>
    <mergeCell ref="WYA20:WYA21"/>
    <mergeCell ref="WYB20:WYB21"/>
    <mergeCell ref="WYC20:WYC21"/>
    <mergeCell ref="WYD20:WYH21"/>
    <mergeCell ref="WYI20:WYI21"/>
    <mergeCell ref="WWX20:WXB21"/>
    <mergeCell ref="WXC20:WXC21"/>
    <mergeCell ref="WXD20:WXD21"/>
    <mergeCell ref="WXE20:WXE21"/>
    <mergeCell ref="WXF20:WXJ21"/>
    <mergeCell ref="WXK20:WXK21"/>
    <mergeCell ref="WXL20:WXL21"/>
    <mergeCell ref="WXM20:WXM21"/>
    <mergeCell ref="WXN20:WXR21"/>
    <mergeCell ref="WWG20:WWG21"/>
    <mergeCell ref="WWH20:WWL21"/>
    <mergeCell ref="WWM20:WWM21"/>
    <mergeCell ref="WWN20:WWN21"/>
    <mergeCell ref="WWO20:WWO21"/>
    <mergeCell ref="WWP20:WWT21"/>
    <mergeCell ref="WWU20:WWU21"/>
    <mergeCell ref="WWV20:WWV21"/>
    <mergeCell ref="WWW20:WWW21"/>
    <mergeCell ref="WVP20:WVP21"/>
    <mergeCell ref="WVQ20:WVQ21"/>
    <mergeCell ref="WVR20:WVV21"/>
    <mergeCell ref="WVW20:WVW21"/>
    <mergeCell ref="WVX20:WVX21"/>
    <mergeCell ref="WVY20:WVY21"/>
    <mergeCell ref="WVZ20:WWD21"/>
    <mergeCell ref="WWE20:WWE21"/>
    <mergeCell ref="WWF20:WWF21"/>
    <mergeCell ref="WUY20:WUY21"/>
    <mergeCell ref="WUZ20:WUZ21"/>
    <mergeCell ref="WVA20:WVA21"/>
    <mergeCell ref="WVB20:WVF21"/>
    <mergeCell ref="WVG20:WVG21"/>
    <mergeCell ref="WVH20:WVH21"/>
    <mergeCell ref="WVI20:WVI21"/>
    <mergeCell ref="WVJ20:WVN21"/>
    <mergeCell ref="WVO20:WVO21"/>
    <mergeCell ref="WUD20:WUH21"/>
    <mergeCell ref="WUI20:WUI21"/>
    <mergeCell ref="WUJ20:WUJ21"/>
    <mergeCell ref="WUK20:WUK21"/>
    <mergeCell ref="WUL20:WUP21"/>
    <mergeCell ref="WUQ20:WUQ21"/>
    <mergeCell ref="WUR20:WUR21"/>
    <mergeCell ref="WUS20:WUS21"/>
    <mergeCell ref="WUT20:WUX21"/>
    <mergeCell ref="WTM20:WTM21"/>
    <mergeCell ref="WTN20:WTR21"/>
    <mergeCell ref="WTS20:WTS21"/>
    <mergeCell ref="WTT20:WTT21"/>
    <mergeCell ref="WTU20:WTU21"/>
    <mergeCell ref="WTV20:WTZ21"/>
    <mergeCell ref="WUA20:WUA21"/>
    <mergeCell ref="WUB20:WUB21"/>
    <mergeCell ref="WUC20:WUC21"/>
    <mergeCell ref="WSV20:WSV21"/>
    <mergeCell ref="WSW20:WSW21"/>
    <mergeCell ref="WSX20:WTB21"/>
    <mergeCell ref="WTC20:WTC21"/>
    <mergeCell ref="WTD20:WTD21"/>
    <mergeCell ref="WTE20:WTE21"/>
    <mergeCell ref="WTF20:WTJ21"/>
    <mergeCell ref="WTK20:WTK21"/>
    <mergeCell ref="WTL20:WTL21"/>
    <mergeCell ref="WSE20:WSE21"/>
    <mergeCell ref="WSF20:WSF21"/>
    <mergeCell ref="WSG20:WSG21"/>
    <mergeCell ref="WSH20:WSL21"/>
    <mergeCell ref="WSM20:WSM21"/>
    <mergeCell ref="WSN20:WSN21"/>
    <mergeCell ref="WSO20:WSO21"/>
    <mergeCell ref="WSP20:WST21"/>
    <mergeCell ref="WSU20:WSU21"/>
    <mergeCell ref="WRJ20:WRN21"/>
    <mergeCell ref="WRO20:WRO21"/>
    <mergeCell ref="WRP20:WRP21"/>
    <mergeCell ref="WRQ20:WRQ21"/>
    <mergeCell ref="WRR20:WRV21"/>
    <mergeCell ref="WRW20:WRW21"/>
    <mergeCell ref="WRX20:WRX21"/>
    <mergeCell ref="WRY20:WRY21"/>
    <mergeCell ref="WRZ20:WSD21"/>
    <mergeCell ref="WQS20:WQS21"/>
    <mergeCell ref="WQT20:WQX21"/>
    <mergeCell ref="WQY20:WQY21"/>
    <mergeCell ref="WQZ20:WQZ21"/>
    <mergeCell ref="WRA20:WRA21"/>
    <mergeCell ref="WRB20:WRF21"/>
    <mergeCell ref="WRG20:WRG21"/>
    <mergeCell ref="WRH20:WRH21"/>
    <mergeCell ref="WRI20:WRI21"/>
    <mergeCell ref="WQB20:WQB21"/>
    <mergeCell ref="WQC20:WQC21"/>
    <mergeCell ref="WQD20:WQH21"/>
    <mergeCell ref="WQI20:WQI21"/>
    <mergeCell ref="WQJ20:WQJ21"/>
    <mergeCell ref="WQK20:WQK21"/>
    <mergeCell ref="WQL20:WQP21"/>
    <mergeCell ref="WQQ20:WQQ21"/>
    <mergeCell ref="WQR20:WQR21"/>
    <mergeCell ref="WPK20:WPK21"/>
    <mergeCell ref="WPL20:WPL21"/>
    <mergeCell ref="WPM20:WPM21"/>
    <mergeCell ref="WPN20:WPR21"/>
    <mergeCell ref="WPS20:WPS21"/>
    <mergeCell ref="WPT20:WPT21"/>
    <mergeCell ref="WPU20:WPU21"/>
    <mergeCell ref="WPV20:WPZ21"/>
    <mergeCell ref="WQA20:WQA21"/>
    <mergeCell ref="WOP20:WOT21"/>
    <mergeCell ref="WOU20:WOU21"/>
    <mergeCell ref="WOV20:WOV21"/>
    <mergeCell ref="WOW20:WOW21"/>
    <mergeCell ref="WOX20:WPB21"/>
    <mergeCell ref="WPC20:WPC21"/>
    <mergeCell ref="WPD20:WPD21"/>
    <mergeCell ref="WPE20:WPE21"/>
    <mergeCell ref="WPF20:WPJ21"/>
    <mergeCell ref="WNY20:WNY21"/>
    <mergeCell ref="WNZ20:WOD21"/>
    <mergeCell ref="WOE20:WOE21"/>
    <mergeCell ref="WOF20:WOF21"/>
    <mergeCell ref="WOG20:WOG21"/>
    <mergeCell ref="WOH20:WOL21"/>
    <mergeCell ref="WOM20:WOM21"/>
    <mergeCell ref="WON20:WON21"/>
    <mergeCell ref="WOO20:WOO21"/>
    <mergeCell ref="WNH20:WNH21"/>
    <mergeCell ref="WNI20:WNI21"/>
    <mergeCell ref="WNJ20:WNN21"/>
    <mergeCell ref="WNO20:WNO21"/>
    <mergeCell ref="WNP20:WNP21"/>
    <mergeCell ref="WNQ20:WNQ21"/>
    <mergeCell ref="WNR20:WNV21"/>
    <mergeCell ref="WNW20:WNW21"/>
    <mergeCell ref="WNX20:WNX21"/>
    <mergeCell ref="WMQ20:WMQ21"/>
    <mergeCell ref="WMR20:WMR21"/>
    <mergeCell ref="WMS20:WMS21"/>
    <mergeCell ref="WMT20:WMX21"/>
    <mergeCell ref="WMY20:WMY21"/>
    <mergeCell ref="WMZ20:WMZ21"/>
    <mergeCell ref="WNA20:WNA21"/>
    <mergeCell ref="WNB20:WNF21"/>
    <mergeCell ref="WNG20:WNG21"/>
    <mergeCell ref="WLV20:WLZ21"/>
    <mergeCell ref="WMA20:WMA21"/>
    <mergeCell ref="WMB20:WMB21"/>
    <mergeCell ref="WMC20:WMC21"/>
    <mergeCell ref="WMD20:WMH21"/>
    <mergeCell ref="WMI20:WMI21"/>
    <mergeCell ref="WMJ20:WMJ21"/>
    <mergeCell ref="WMK20:WMK21"/>
    <mergeCell ref="WML20:WMP21"/>
    <mergeCell ref="WLE20:WLE21"/>
    <mergeCell ref="WLF20:WLJ21"/>
    <mergeCell ref="WLK20:WLK21"/>
    <mergeCell ref="WLL20:WLL21"/>
    <mergeCell ref="WLM20:WLM21"/>
    <mergeCell ref="WLN20:WLR21"/>
    <mergeCell ref="WLS20:WLS21"/>
    <mergeCell ref="WLT20:WLT21"/>
    <mergeCell ref="WLU20:WLU21"/>
    <mergeCell ref="WKN20:WKN21"/>
    <mergeCell ref="WKO20:WKO21"/>
    <mergeCell ref="WKP20:WKT21"/>
    <mergeCell ref="WKU20:WKU21"/>
    <mergeCell ref="WKV20:WKV21"/>
    <mergeCell ref="WKW20:WKW21"/>
    <mergeCell ref="WKX20:WLB21"/>
    <mergeCell ref="WLC20:WLC21"/>
    <mergeCell ref="WLD20:WLD21"/>
    <mergeCell ref="WJW20:WJW21"/>
    <mergeCell ref="WJX20:WJX21"/>
    <mergeCell ref="WJY20:WJY21"/>
    <mergeCell ref="WJZ20:WKD21"/>
    <mergeCell ref="WKE20:WKE21"/>
    <mergeCell ref="WKF20:WKF21"/>
    <mergeCell ref="WKG20:WKG21"/>
    <mergeCell ref="WKH20:WKL21"/>
    <mergeCell ref="WKM20:WKM21"/>
    <mergeCell ref="WJB20:WJF21"/>
    <mergeCell ref="WJG20:WJG21"/>
    <mergeCell ref="WJH20:WJH21"/>
    <mergeCell ref="WJI20:WJI21"/>
    <mergeCell ref="WJJ20:WJN21"/>
    <mergeCell ref="WJO20:WJO21"/>
    <mergeCell ref="WJP20:WJP21"/>
    <mergeCell ref="WJQ20:WJQ21"/>
    <mergeCell ref="WJR20:WJV21"/>
    <mergeCell ref="WIK20:WIK21"/>
    <mergeCell ref="WIL20:WIP21"/>
    <mergeCell ref="WIQ20:WIQ21"/>
    <mergeCell ref="WIR20:WIR21"/>
    <mergeCell ref="WIS20:WIS21"/>
    <mergeCell ref="WIT20:WIX21"/>
    <mergeCell ref="WIY20:WIY21"/>
    <mergeCell ref="WIZ20:WIZ21"/>
    <mergeCell ref="WJA20:WJA21"/>
    <mergeCell ref="WHT20:WHT21"/>
    <mergeCell ref="WHU20:WHU21"/>
    <mergeCell ref="WHV20:WHZ21"/>
    <mergeCell ref="WIA20:WIA21"/>
    <mergeCell ref="WIB20:WIB21"/>
    <mergeCell ref="WIC20:WIC21"/>
    <mergeCell ref="WID20:WIH21"/>
    <mergeCell ref="WII20:WII21"/>
    <mergeCell ref="WIJ20:WIJ21"/>
    <mergeCell ref="WHC20:WHC21"/>
    <mergeCell ref="WHD20:WHD21"/>
    <mergeCell ref="WHE20:WHE21"/>
    <mergeCell ref="WHF20:WHJ21"/>
    <mergeCell ref="WHK20:WHK21"/>
    <mergeCell ref="WHL20:WHL21"/>
    <mergeCell ref="WHM20:WHM21"/>
    <mergeCell ref="WHN20:WHR21"/>
    <mergeCell ref="WHS20:WHS21"/>
    <mergeCell ref="WGH20:WGL21"/>
    <mergeCell ref="WGM20:WGM21"/>
    <mergeCell ref="WGN20:WGN21"/>
    <mergeCell ref="WGO20:WGO21"/>
    <mergeCell ref="WGP20:WGT21"/>
    <mergeCell ref="WGU20:WGU21"/>
    <mergeCell ref="WGV20:WGV21"/>
    <mergeCell ref="WGW20:WGW21"/>
    <mergeCell ref="WGX20:WHB21"/>
    <mergeCell ref="WFQ20:WFQ21"/>
    <mergeCell ref="WFR20:WFV21"/>
    <mergeCell ref="WFW20:WFW21"/>
    <mergeCell ref="WFX20:WFX21"/>
    <mergeCell ref="WFY20:WFY21"/>
    <mergeCell ref="WFZ20:WGD21"/>
    <mergeCell ref="WGE20:WGE21"/>
    <mergeCell ref="WGF20:WGF21"/>
    <mergeCell ref="WGG20:WGG21"/>
    <mergeCell ref="WEZ20:WEZ21"/>
    <mergeCell ref="WFA20:WFA21"/>
    <mergeCell ref="WFB20:WFF21"/>
    <mergeCell ref="WFG20:WFG21"/>
    <mergeCell ref="WFH20:WFH21"/>
    <mergeCell ref="WFI20:WFI21"/>
    <mergeCell ref="WFJ20:WFN21"/>
    <mergeCell ref="WFO20:WFO21"/>
    <mergeCell ref="WFP20:WFP21"/>
    <mergeCell ref="WEI20:WEI21"/>
    <mergeCell ref="WEJ20:WEJ21"/>
    <mergeCell ref="WEK20:WEK21"/>
    <mergeCell ref="WEL20:WEP21"/>
    <mergeCell ref="WEQ20:WEQ21"/>
    <mergeCell ref="WER20:WER21"/>
    <mergeCell ref="WES20:WES21"/>
    <mergeCell ref="WET20:WEX21"/>
    <mergeCell ref="WEY20:WEY21"/>
    <mergeCell ref="WDN20:WDR21"/>
    <mergeCell ref="WDS20:WDS21"/>
    <mergeCell ref="WDT20:WDT21"/>
    <mergeCell ref="WDU20:WDU21"/>
    <mergeCell ref="WDV20:WDZ21"/>
    <mergeCell ref="WEA20:WEA21"/>
    <mergeCell ref="WEB20:WEB21"/>
    <mergeCell ref="WEC20:WEC21"/>
    <mergeCell ref="WED20:WEH21"/>
    <mergeCell ref="WCW20:WCW21"/>
    <mergeCell ref="WCX20:WDB21"/>
    <mergeCell ref="WDC20:WDC21"/>
    <mergeCell ref="WDD20:WDD21"/>
    <mergeCell ref="WDE20:WDE21"/>
    <mergeCell ref="WDF20:WDJ21"/>
    <mergeCell ref="WDK20:WDK21"/>
    <mergeCell ref="WDL20:WDL21"/>
    <mergeCell ref="WDM20:WDM21"/>
    <mergeCell ref="WCF20:WCF21"/>
    <mergeCell ref="WCG20:WCG21"/>
    <mergeCell ref="WCH20:WCL21"/>
    <mergeCell ref="WCM20:WCM21"/>
    <mergeCell ref="WCN20:WCN21"/>
    <mergeCell ref="WCO20:WCO21"/>
    <mergeCell ref="WCP20:WCT21"/>
    <mergeCell ref="WCU20:WCU21"/>
    <mergeCell ref="WCV20:WCV21"/>
    <mergeCell ref="WBO20:WBO21"/>
    <mergeCell ref="WBP20:WBP21"/>
    <mergeCell ref="WBQ20:WBQ21"/>
    <mergeCell ref="WBR20:WBV21"/>
    <mergeCell ref="WBW20:WBW21"/>
    <mergeCell ref="WBX20:WBX21"/>
    <mergeCell ref="WBY20:WBY21"/>
    <mergeCell ref="WBZ20:WCD21"/>
    <mergeCell ref="WCE20:WCE21"/>
    <mergeCell ref="WAT20:WAX21"/>
    <mergeCell ref="WAY20:WAY21"/>
    <mergeCell ref="WAZ20:WAZ21"/>
    <mergeCell ref="WBA20:WBA21"/>
    <mergeCell ref="WBB20:WBF21"/>
    <mergeCell ref="WBG20:WBG21"/>
    <mergeCell ref="WBH20:WBH21"/>
    <mergeCell ref="WBI20:WBI21"/>
    <mergeCell ref="WBJ20:WBN21"/>
    <mergeCell ref="WAC20:WAC21"/>
    <mergeCell ref="WAD20:WAH21"/>
    <mergeCell ref="WAI20:WAI21"/>
    <mergeCell ref="WAJ20:WAJ21"/>
    <mergeCell ref="WAK20:WAK21"/>
    <mergeCell ref="WAL20:WAP21"/>
    <mergeCell ref="WAQ20:WAQ21"/>
    <mergeCell ref="WAR20:WAR21"/>
    <mergeCell ref="WAS20:WAS21"/>
    <mergeCell ref="VZL20:VZL21"/>
    <mergeCell ref="VZM20:VZM21"/>
    <mergeCell ref="VZN20:VZR21"/>
    <mergeCell ref="VZS20:VZS21"/>
    <mergeCell ref="VZT20:VZT21"/>
    <mergeCell ref="VZU20:VZU21"/>
    <mergeCell ref="VZV20:VZZ21"/>
    <mergeCell ref="WAA20:WAA21"/>
    <mergeCell ref="WAB20:WAB21"/>
    <mergeCell ref="VYU20:VYU21"/>
    <mergeCell ref="VYV20:VYV21"/>
    <mergeCell ref="VYW20:VYW21"/>
    <mergeCell ref="VYX20:VZB21"/>
    <mergeCell ref="VZC20:VZC21"/>
    <mergeCell ref="VZD20:VZD21"/>
    <mergeCell ref="VZE20:VZE21"/>
    <mergeCell ref="VZF20:VZJ21"/>
    <mergeCell ref="VZK20:VZK21"/>
    <mergeCell ref="VXZ20:VYD21"/>
    <mergeCell ref="VYE20:VYE21"/>
    <mergeCell ref="VYF20:VYF21"/>
    <mergeCell ref="VYG20:VYG21"/>
    <mergeCell ref="VYH20:VYL21"/>
    <mergeCell ref="VYM20:VYM21"/>
    <mergeCell ref="VYN20:VYN21"/>
    <mergeCell ref="VYO20:VYO21"/>
    <mergeCell ref="VYP20:VYT21"/>
    <mergeCell ref="VXI20:VXI21"/>
    <mergeCell ref="VXJ20:VXN21"/>
    <mergeCell ref="VXO20:VXO21"/>
    <mergeCell ref="VXP20:VXP21"/>
    <mergeCell ref="VXQ20:VXQ21"/>
    <mergeCell ref="VXR20:VXV21"/>
    <mergeCell ref="VXW20:VXW21"/>
    <mergeCell ref="VXX20:VXX21"/>
    <mergeCell ref="VXY20:VXY21"/>
    <mergeCell ref="VWR20:VWR21"/>
    <mergeCell ref="VWS20:VWS21"/>
    <mergeCell ref="VWT20:VWX21"/>
    <mergeCell ref="VWY20:VWY21"/>
    <mergeCell ref="VWZ20:VWZ21"/>
    <mergeCell ref="VXA20:VXA21"/>
    <mergeCell ref="VXB20:VXF21"/>
    <mergeCell ref="VXG20:VXG21"/>
    <mergeCell ref="VXH20:VXH21"/>
    <mergeCell ref="VWA20:VWA21"/>
    <mergeCell ref="VWB20:VWB21"/>
    <mergeCell ref="VWC20:VWC21"/>
    <mergeCell ref="VWD20:VWH21"/>
    <mergeCell ref="VWI20:VWI21"/>
    <mergeCell ref="VWJ20:VWJ21"/>
    <mergeCell ref="VWK20:VWK21"/>
    <mergeCell ref="VWL20:VWP21"/>
    <mergeCell ref="VWQ20:VWQ21"/>
    <mergeCell ref="VVF20:VVJ21"/>
    <mergeCell ref="VVK20:VVK21"/>
    <mergeCell ref="VVL20:VVL21"/>
    <mergeCell ref="VVM20:VVM21"/>
    <mergeCell ref="VVN20:VVR21"/>
    <mergeCell ref="VVS20:VVS21"/>
    <mergeCell ref="VVT20:VVT21"/>
    <mergeCell ref="VVU20:VVU21"/>
    <mergeCell ref="VVV20:VVZ21"/>
    <mergeCell ref="VUO20:VUO21"/>
    <mergeCell ref="VUP20:VUT21"/>
    <mergeCell ref="VUU20:VUU21"/>
    <mergeCell ref="VUV20:VUV21"/>
    <mergeCell ref="VUW20:VUW21"/>
    <mergeCell ref="VUX20:VVB21"/>
    <mergeCell ref="VVC20:VVC21"/>
    <mergeCell ref="VVD20:VVD21"/>
    <mergeCell ref="VVE20:VVE21"/>
    <mergeCell ref="VTX20:VTX21"/>
    <mergeCell ref="VTY20:VTY21"/>
    <mergeCell ref="VTZ20:VUD21"/>
    <mergeCell ref="VUE20:VUE21"/>
    <mergeCell ref="VUF20:VUF21"/>
    <mergeCell ref="VUG20:VUG21"/>
    <mergeCell ref="VUH20:VUL21"/>
    <mergeCell ref="VUM20:VUM21"/>
    <mergeCell ref="VUN20:VUN21"/>
    <mergeCell ref="VTG20:VTG21"/>
    <mergeCell ref="VTH20:VTH21"/>
    <mergeCell ref="VTI20:VTI21"/>
    <mergeCell ref="VTJ20:VTN21"/>
    <mergeCell ref="VTO20:VTO21"/>
    <mergeCell ref="VTP20:VTP21"/>
    <mergeCell ref="VTQ20:VTQ21"/>
    <mergeCell ref="VTR20:VTV21"/>
    <mergeCell ref="VTW20:VTW21"/>
    <mergeCell ref="VSL20:VSP21"/>
    <mergeCell ref="VSQ20:VSQ21"/>
    <mergeCell ref="VSR20:VSR21"/>
    <mergeCell ref="VSS20:VSS21"/>
    <mergeCell ref="VST20:VSX21"/>
    <mergeCell ref="VSY20:VSY21"/>
    <mergeCell ref="VSZ20:VSZ21"/>
    <mergeCell ref="VTA20:VTA21"/>
    <mergeCell ref="VTB20:VTF21"/>
    <mergeCell ref="VRU20:VRU21"/>
    <mergeCell ref="VRV20:VRZ21"/>
    <mergeCell ref="VSA20:VSA21"/>
    <mergeCell ref="VSB20:VSB21"/>
    <mergeCell ref="VSC20:VSC21"/>
    <mergeCell ref="VSD20:VSH21"/>
    <mergeCell ref="VSI20:VSI21"/>
    <mergeCell ref="VSJ20:VSJ21"/>
    <mergeCell ref="VSK20:VSK21"/>
    <mergeCell ref="VRD20:VRD21"/>
    <mergeCell ref="VRE20:VRE21"/>
    <mergeCell ref="VRF20:VRJ21"/>
    <mergeCell ref="VRK20:VRK21"/>
    <mergeCell ref="VRL20:VRL21"/>
    <mergeCell ref="VRM20:VRM21"/>
    <mergeCell ref="VRN20:VRR21"/>
    <mergeCell ref="VRS20:VRS21"/>
    <mergeCell ref="VRT20:VRT21"/>
    <mergeCell ref="VQM20:VQM21"/>
    <mergeCell ref="VQN20:VQN21"/>
    <mergeCell ref="VQO20:VQO21"/>
    <mergeCell ref="VQP20:VQT21"/>
    <mergeCell ref="VQU20:VQU21"/>
    <mergeCell ref="VQV20:VQV21"/>
    <mergeCell ref="VQW20:VQW21"/>
    <mergeCell ref="VQX20:VRB21"/>
    <mergeCell ref="VRC20:VRC21"/>
    <mergeCell ref="VPR20:VPV21"/>
    <mergeCell ref="VPW20:VPW21"/>
    <mergeCell ref="VPX20:VPX21"/>
    <mergeCell ref="VPY20:VPY21"/>
    <mergeCell ref="VPZ20:VQD21"/>
    <mergeCell ref="VQE20:VQE21"/>
    <mergeCell ref="VQF20:VQF21"/>
    <mergeCell ref="VQG20:VQG21"/>
    <mergeCell ref="VQH20:VQL21"/>
    <mergeCell ref="VPA20:VPA21"/>
    <mergeCell ref="VPB20:VPF21"/>
    <mergeCell ref="VPG20:VPG21"/>
    <mergeCell ref="VPH20:VPH21"/>
    <mergeCell ref="VPI20:VPI21"/>
    <mergeCell ref="VPJ20:VPN21"/>
    <mergeCell ref="VPO20:VPO21"/>
    <mergeCell ref="VPP20:VPP21"/>
    <mergeCell ref="VPQ20:VPQ21"/>
    <mergeCell ref="VOJ20:VOJ21"/>
    <mergeCell ref="VOK20:VOK21"/>
    <mergeCell ref="VOL20:VOP21"/>
    <mergeCell ref="VOQ20:VOQ21"/>
    <mergeCell ref="VOR20:VOR21"/>
    <mergeCell ref="VOS20:VOS21"/>
    <mergeCell ref="VOT20:VOX21"/>
    <mergeCell ref="VOY20:VOY21"/>
    <mergeCell ref="VOZ20:VOZ21"/>
    <mergeCell ref="VNS20:VNS21"/>
    <mergeCell ref="VNT20:VNT21"/>
    <mergeCell ref="VNU20:VNU21"/>
    <mergeCell ref="VNV20:VNZ21"/>
    <mergeCell ref="VOA20:VOA21"/>
    <mergeCell ref="VOB20:VOB21"/>
    <mergeCell ref="VOC20:VOC21"/>
    <mergeCell ref="VOD20:VOH21"/>
    <mergeCell ref="VOI20:VOI21"/>
    <mergeCell ref="VMX20:VNB21"/>
    <mergeCell ref="VNC20:VNC21"/>
    <mergeCell ref="VND20:VND21"/>
    <mergeCell ref="VNE20:VNE21"/>
    <mergeCell ref="VNF20:VNJ21"/>
    <mergeCell ref="VNK20:VNK21"/>
    <mergeCell ref="VNL20:VNL21"/>
    <mergeCell ref="VNM20:VNM21"/>
    <mergeCell ref="VNN20:VNR21"/>
    <mergeCell ref="VMG20:VMG21"/>
    <mergeCell ref="VMH20:VML21"/>
    <mergeCell ref="VMM20:VMM21"/>
    <mergeCell ref="VMN20:VMN21"/>
    <mergeCell ref="VMO20:VMO21"/>
    <mergeCell ref="VMP20:VMT21"/>
    <mergeCell ref="VMU20:VMU21"/>
    <mergeCell ref="VMV20:VMV21"/>
    <mergeCell ref="VMW20:VMW21"/>
    <mergeCell ref="VLP20:VLP21"/>
    <mergeCell ref="VLQ20:VLQ21"/>
    <mergeCell ref="VLR20:VLV21"/>
    <mergeCell ref="VLW20:VLW21"/>
    <mergeCell ref="VLX20:VLX21"/>
    <mergeCell ref="VLY20:VLY21"/>
    <mergeCell ref="VLZ20:VMD21"/>
    <mergeCell ref="VME20:VME21"/>
    <mergeCell ref="VMF20:VMF21"/>
    <mergeCell ref="VKY20:VKY21"/>
    <mergeCell ref="VKZ20:VKZ21"/>
    <mergeCell ref="VLA20:VLA21"/>
    <mergeCell ref="VLB20:VLF21"/>
    <mergeCell ref="VLG20:VLG21"/>
    <mergeCell ref="VLH20:VLH21"/>
    <mergeCell ref="VLI20:VLI21"/>
    <mergeCell ref="VLJ20:VLN21"/>
    <mergeCell ref="VLO20:VLO21"/>
    <mergeCell ref="VKD20:VKH21"/>
    <mergeCell ref="VKI20:VKI21"/>
    <mergeCell ref="VKJ20:VKJ21"/>
    <mergeCell ref="VKK20:VKK21"/>
    <mergeCell ref="VKL20:VKP21"/>
    <mergeCell ref="VKQ20:VKQ21"/>
    <mergeCell ref="VKR20:VKR21"/>
    <mergeCell ref="VKS20:VKS21"/>
    <mergeCell ref="VKT20:VKX21"/>
    <mergeCell ref="VJM20:VJM21"/>
    <mergeCell ref="VJN20:VJR21"/>
    <mergeCell ref="VJS20:VJS21"/>
    <mergeCell ref="VJT20:VJT21"/>
    <mergeCell ref="VJU20:VJU21"/>
    <mergeCell ref="VJV20:VJZ21"/>
    <mergeCell ref="VKA20:VKA21"/>
    <mergeCell ref="VKB20:VKB21"/>
    <mergeCell ref="VKC20:VKC21"/>
    <mergeCell ref="VIV20:VIV21"/>
    <mergeCell ref="VIW20:VIW21"/>
    <mergeCell ref="VIX20:VJB21"/>
    <mergeCell ref="VJC20:VJC21"/>
    <mergeCell ref="VJD20:VJD21"/>
    <mergeCell ref="VJE20:VJE21"/>
    <mergeCell ref="VJF20:VJJ21"/>
    <mergeCell ref="VJK20:VJK21"/>
    <mergeCell ref="VJL20:VJL21"/>
    <mergeCell ref="VIE20:VIE21"/>
    <mergeCell ref="VIF20:VIF21"/>
    <mergeCell ref="VIG20:VIG21"/>
    <mergeCell ref="VIH20:VIL21"/>
    <mergeCell ref="VIM20:VIM21"/>
    <mergeCell ref="VIN20:VIN21"/>
    <mergeCell ref="VIO20:VIO21"/>
    <mergeCell ref="VIP20:VIT21"/>
    <mergeCell ref="VIU20:VIU21"/>
    <mergeCell ref="VHJ20:VHN21"/>
    <mergeCell ref="VHO20:VHO21"/>
    <mergeCell ref="VHP20:VHP21"/>
    <mergeCell ref="VHQ20:VHQ21"/>
    <mergeCell ref="VHR20:VHV21"/>
    <mergeCell ref="VHW20:VHW21"/>
    <mergeCell ref="VHX20:VHX21"/>
    <mergeCell ref="VHY20:VHY21"/>
    <mergeCell ref="VHZ20:VID21"/>
    <mergeCell ref="VGS20:VGS21"/>
    <mergeCell ref="VGT20:VGX21"/>
    <mergeCell ref="VGY20:VGY21"/>
    <mergeCell ref="VGZ20:VGZ21"/>
    <mergeCell ref="VHA20:VHA21"/>
    <mergeCell ref="VHB20:VHF21"/>
    <mergeCell ref="VHG20:VHG21"/>
    <mergeCell ref="VHH20:VHH21"/>
    <mergeCell ref="VHI20:VHI21"/>
    <mergeCell ref="VGB20:VGB21"/>
    <mergeCell ref="VGC20:VGC21"/>
    <mergeCell ref="VGD20:VGH21"/>
    <mergeCell ref="VGI20:VGI21"/>
    <mergeCell ref="VGJ20:VGJ21"/>
    <mergeCell ref="VGK20:VGK21"/>
    <mergeCell ref="VGL20:VGP21"/>
    <mergeCell ref="VGQ20:VGQ21"/>
    <mergeCell ref="VGR20:VGR21"/>
    <mergeCell ref="VFK20:VFK21"/>
    <mergeCell ref="VFL20:VFL21"/>
    <mergeCell ref="VFM20:VFM21"/>
    <mergeCell ref="VFN20:VFR21"/>
    <mergeCell ref="VFS20:VFS21"/>
    <mergeCell ref="VFT20:VFT21"/>
    <mergeCell ref="VFU20:VFU21"/>
    <mergeCell ref="VFV20:VFZ21"/>
    <mergeCell ref="VGA20:VGA21"/>
    <mergeCell ref="VEP20:VET21"/>
    <mergeCell ref="VEU20:VEU21"/>
    <mergeCell ref="VEV20:VEV21"/>
    <mergeCell ref="VEW20:VEW21"/>
    <mergeCell ref="VEX20:VFB21"/>
    <mergeCell ref="VFC20:VFC21"/>
    <mergeCell ref="VFD20:VFD21"/>
    <mergeCell ref="VFE20:VFE21"/>
    <mergeCell ref="VFF20:VFJ21"/>
    <mergeCell ref="VDY20:VDY21"/>
    <mergeCell ref="VDZ20:VED21"/>
    <mergeCell ref="VEE20:VEE21"/>
    <mergeCell ref="VEF20:VEF21"/>
    <mergeCell ref="VEG20:VEG21"/>
    <mergeCell ref="VEH20:VEL21"/>
    <mergeCell ref="VEM20:VEM21"/>
    <mergeCell ref="VEN20:VEN21"/>
    <mergeCell ref="VEO20:VEO21"/>
    <mergeCell ref="VDH20:VDH21"/>
    <mergeCell ref="VDI20:VDI21"/>
    <mergeCell ref="VDJ20:VDN21"/>
    <mergeCell ref="VDO20:VDO21"/>
    <mergeCell ref="VDP20:VDP21"/>
    <mergeCell ref="VDQ20:VDQ21"/>
    <mergeCell ref="VDR20:VDV21"/>
    <mergeCell ref="VDW20:VDW21"/>
    <mergeCell ref="VDX20:VDX21"/>
    <mergeCell ref="VCQ20:VCQ21"/>
    <mergeCell ref="VCR20:VCR21"/>
    <mergeCell ref="VCS20:VCS21"/>
    <mergeCell ref="VCT20:VCX21"/>
    <mergeCell ref="VCY20:VCY21"/>
    <mergeCell ref="VCZ20:VCZ21"/>
    <mergeCell ref="VDA20:VDA21"/>
    <mergeCell ref="VDB20:VDF21"/>
    <mergeCell ref="VDG20:VDG21"/>
    <mergeCell ref="VBV20:VBZ21"/>
    <mergeCell ref="VCA20:VCA21"/>
    <mergeCell ref="VCB20:VCB21"/>
    <mergeCell ref="VCC20:VCC21"/>
    <mergeCell ref="VCD20:VCH21"/>
    <mergeCell ref="VCI20:VCI21"/>
    <mergeCell ref="VCJ20:VCJ21"/>
    <mergeCell ref="VCK20:VCK21"/>
    <mergeCell ref="VCL20:VCP21"/>
    <mergeCell ref="VBE20:VBE21"/>
    <mergeCell ref="VBF20:VBJ21"/>
    <mergeCell ref="VBK20:VBK21"/>
    <mergeCell ref="VBL20:VBL21"/>
    <mergeCell ref="VBM20:VBM21"/>
    <mergeCell ref="VBN20:VBR21"/>
    <mergeCell ref="VBS20:VBS21"/>
    <mergeCell ref="VBT20:VBT21"/>
    <mergeCell ref="VBU20:VBU21"/>
    <mergeCell ref="VAN20:VAN21"/>
    <mergeCell ref="VAO20:VAO21"/>
    <mergeCell ref="VAP20:VAT21"/>
    <mergeCell ref="VAU20:VAU21"/>
    <mergeCell ref="VAV20:VAV21"/>
    <mergeCell ref="VAW20:VAW21"/>
    <mergeCell ref="VAX20:VBB21"/>
    <mergeCell ref="VBC20:VBC21"/>
    <mergeCell ref="VBD20:VBD21"/>
    <mergeCell ref="UZW20:UZW21"/>
    <mergeCell ref="UZX20:UZX21"/>
    <mergeCell ref="UZY20:UZY21"/>
    <mergeCell ref="UZZ20:VAD21"/>
    <mergeCell ref="VAE20:VAE21"/>
    <mergeCell ref="VAF20:VAF21"/>
    <mergeCell ref="VAG20:VAG21"/>
    <mergeCell ref="VAH20:VAL21"/>
    <mergeCell ref="VAM20:VAM21"/>
    <mergeCell ref="UZB20:UZF21"/>
    <mergeCell ref="UZG20:UZG21"/>
    <mergeCell ref="UZH20:UZH21"/>
    <mergeCell ref="UZI20:UZI21"/>
    <mergeCell ref="UZJ20:UZN21"/>
    <mergeCell ref="UZO20:UZO21"/>
    <mergeCell ref="UZP20:UZP21"/>
    <mergeCell ref="UZQ20:UZQ21"/>
    <mergeCell ref="UZR20:UZV21"/>
    <mergeCell ref="UYK20:UYK21"/>
    <mergeCell ref="UYL20:UYP21"/>
    <mergeCell ref="UYQ20:UYQ21"/>
    <mergeCell ref="UYR20:UYR21"/>
    <mergeCell ref="UYS20:UYS21"/>
    <mergeCell ref="UYT20:UYX21"/>
    <mergeCell ref="UYY20:UYY21"/>
    <mergeCell ref="UYZ20:UYZ21"/>
    <mergeCell ref="UZA20:UZA21"/>
    <mergeCell ref="UXT20:UXT21"/>
    <mergeCell ref="UXU20:UXU21"/>
    <mergeCell ref="UXV20:UXZ21"/>
    <mergeCell ref="UYA20:UYA21"/>
    <mergeCell ref="UYB20:UYB21"/>
    <mergeCell ref="UYC20:UYC21"/>
    <mergeCell ref="UYD20:UYH21"/>
    <mergeCell ref="UYI20:UYI21"/>
    <mergeCell ref="UYJ20:UYJ21"/>
    <mergeCell ref="UXC20:UXC21"/>
    <mergeCell ref="UXD20:UXD21"/>
    <mergeCell ref="UXE20:UXE21"/>
    <mergeCell ref="UXF20:UXJ21"/>
    <mergeCell ref="UXK20:UXK21"/>
    <mergeCell ref="UXL20:UXL21"/>
    <mergeCell ref="UXM20:UXM21"/>
    <mergeCell ref="UXN20:UXR21"/>
    <mergeCell ref="UXS20:UXS21"/>
    <mergeCell ref="UWH20:UWL21"/>
    <mergeCell ref="UWM20:UWM21"/>
    <mergeCell ref="UWN20:UWN21"/>
    <mergeCell ref="UWO20:UWO21"/>
    <mergeCell ref="UWP20:UWT21"/>
    <mergeCell ref="UWU20:UWU21"/>
    <mergeCell ref="UWV20:UWV21"/>
    <mergeCell ref="UWW20:UWW21"/>
    <mergeCell ref="UWX20:UXB21"/>
    <mergeCell ref="UVQ20:UVQ21"/>
    <mergeCell ref="UVR20:UVV21"/>
    <mergeCell ref="UVW20:UVW21"/>
    <mergeCell ref="UVX20:UVX21"/>
    <mergeCell ref="UVY20:UVY21"/>
    <mergeCell ref="UVZ20:UWD21"/>
    <mergeCell ref="UWE20:UWE21"/>
    <mergeCell ref="UWF20:UWF21"/>
    <mergeCell ref="UWG20:UWG21"/>
    <mergeCell ref="UUZ20:UUZ21"/>
    <mergeCell ref="UVA20:UVA21"/>
    <mergeCell ref="UVB20:UVF21"/>
    <mergeCell ref="UVG20:UVG21"/>
    <mergeCell ref="UVH20:UVH21"/>
    <mergeCell ref="UVI20:UVI21"/>
    <mergeCell ref="UVJ20:UVN21"/>
    <mergeCell ref="UVO20:UVO21"/>
    <mergeCell ref="UVP20:UVP21"/>
    <mergeCell ref="UUI20:UUI21"/>
    <mergeCell ref="UUJ20:UUJ21"/>
    <mergeCell ref="UUK20:UUK21"/>
    <mergeCell ref="UUL20:UUP21"/>
    <mergeCell ref="UUQ20:UUQ21"/>
    <mergeCell ref="UUR20:UUR21"/>
    <mergeCell ref="UUS20:UUS21"/>
    <mergeCell ref="UUT20:UUX21"/>
    <mergeCell ref="UUY20:UUY21"/>
    <mergeCell ref="UTN20:UTR21"/>
    <mergeCell ref="UTS20:UTS21"/>
    <mergeCell ref="UTT20:UTT21"/>
    <mergeCell ref="UTU20:UTU21"/>
    <mergeCell ref="UTV20:UTZ21"/>
    <mergeCell ref="UUA20:UUA21"/>
    <mergeCell ref="UUB20:UUB21"/>
    <mergeCell ref="UUC20:UUC21"/>
    <mergeCell ref="UUD20:UUH21"/>
    <mergeCell ref="USW20:USW21"/>
    <mergeCell ref="USX20:UTB21"/>
    <mergeCell ref="UTC20:UTC21"/>
    <mergeCell ref="UTD20:UTD21"/>
    <mergeCell ref="UTE20:UTE21"/>
    <mergeCell ref="UTF20:UTJ21"/>
    <mergeCell ref="UTK20:UTK21"/>
    <mergeCell ref="UTL20:UTL21"/>
    <mergeCell ref="UTM20:UTM21"/>
    <mergeCell ref="USF20:USF21"/>
    <mergeCell ref="USG20:USG21"/>
    <mergeCell ref="USH20:USL21"/>
    <mergeCell ref="USM20:USM21"/>
    <mergeCell ref="USN20:USN21"/>
    <mergeCell ref="USO20:USO21"/>
    <mergeCell ref="USP20:UST21"/>
    <mergeCell ref="USU20:USU21"/>
    <mergeCell ref="USV20:USV21"/>
    <mergeCell ref="URO20:URO21"/>
    <mergeCell ref="URP20:URP21"/>
    <mergeCell ref="URQ20:URQ21"/>
    <mergeCell ref="URR20:URV21"/>
    <mergeCell ref="URW20:URW21"/>
    <mergeCell ref="URX20:URX21"/>
    <mergeCell ref="URY20:URY21"/>
    <mergeCell ref="URZ20:USD21"/>
    <mergeCell ref="USE20:USE21"/>
    <mergeCell ref="UQT20:UQX21"/>
    <mergeCell ref="UQY20:UQY21"/>
    <mergeCell ref="UQZ20:UQZ21"/>
    <mergeCell ref="URA20:URA21"/>
    <mergeCell ref="URB20:URF21"/>
    <mergeCell ref="URG20:URG21"/>
    <mergeCell ref="URH20:URH21"/>
    <mergeCell ref="URI20:URI21"/>
    <mergeCell ref="URJ20:URN21"/>
    <mergeCell ref="UQC20:UQC21"/>
    <mergeCell ref="UQD20:UQH21"/>
    <mergeCell ref="UQI20:UQI21"/>
    <mergeCell ref="UQJ20:UQJ21"/>
    <mergeCell ref="UQK20:UQK21"/>
    <mergeCell ref="UQL20:UQP21"/>
    <mergeCell ref="UQQ20:UQQ21"/>
    <mergeCell ref="UQR20:UQR21"/>
    <mergeCell ref="UQS20:UQS21"/>
    <mergeCell ref="UPL20:UPL21"/>
    <mergeCell ref="UPM20:UPM21"/>
    <mergeCell ref="UPN20:UPR21"/>
    <mergeCell ref="UPS20:UPS21"/>
    <mergeCell ref="UPT20:UPT21"/>
    <mergeCell ref="UPU20:UPU21"/>
    <mergeCell ref="UPV20:UPZ21"/>
    <mergeCell ref="UQA20:UQA21"/>
    <mergeCell ref="UQB20:UQB21"/>
    <mergeCell ref="UOU20:UOU21"/>
    <mergeCell ref="UOV20:UOV21"/>
    <mergeCell ref="UOW20:UOW21"/>
    <mergeCell ref="UOX20:UPB21"/>
    <mergeCell ref="UPC20:UPC21"/>
    <mergeCell ref="UPD20:UPD21"/>
    <mergeCell ref="UPE20:UPE21"/>
    <mergeCell ref="UPF20:UPJ21"/>
    <mergeCell ref="UPK20:UPK21"/>
    <mergeCell ref="UNZ20:UOD21"/>
    <mergeCell ref="UOE20:UOE21"/>
    <mergeCell ref="UOF20:UOF21"/>
    <mergeCell ref="UOG20:UOG21"/>
    <mergeCell ref="UOH20:UOL21"/>
    <mergeCell ref="UOM20:UOM21"/>
    <mergeCell ref="UON20:UON21"/>
    <mergeCell ref="UOO20:UOO21"/>
    <mergeCell ref="UOP20:UOT21"/>
    <mergeCell ref="UNI20:UNI21"/>
    <mergeCell ref="UNJ20:UNN21"/>
    <mergeCell ref="UNO20:UNO21"/>
    <mergeCell ref="UNP20:UNP21"/>
    <mergeCell ref="UNQ20:UNQ21"/>
    <mergeCell ref="UNR20:UNV21"/>
    <mergeCell ref="UNW20:UNW21"/>
    <mergeCell ref="UNX20:UNX21"/>
    <mergeCell ref="UNY20:UNY21"/>
    <mergeCell ref="UMR20:UMR21"/>
    <mergeCell ref="UMS20:UMS21"/>
    <mergeCell ref="UMT20:UMX21"/>
    <mergeCell ref="UMY20:UMY21"/>
    <mergeCell ref="UMZ20:UMZ21"/>
    <mergeCell ref="UNA20:UNA21"/>
    <mergeCell ref="UNB20:UNF21"/>
    <mergeCell ref="UNG20:UNG21"/>
    <mergeCell ref="UNH20:UNH21"/>
    <mergeCell ref="UMA20:UMA21"/>
    <mergeCell ref="UMB20:UMB21"/>
    <mergeCell ref="UMC20:UMC21"/>
    <mergeCell ref="UMD20:UMH21"/>
    <mergeCell ref="UMI20:UMI21"/>
    <mergeCell ref="UMJ20:UMJ21"/>
    <mergeCell ref="UMK20:UMK21"/>
    <mergeCell ref="UML20:UMP21"/>
    <mergeCell ref="UMQ20:UMQ21"/>
    <mergeCell ref="ULF20:ULJ21"/>
    <mergeCell ref="ULK20:ULK21"/>
    <mergeCell ref="ULL20:ULL21"/>
    <mergeCell ref="ULM20:ULM21"/>
    <mergeCell ref="ULN20:ULR21"/>
    <mergeCell ref="ULS20:ULS21"/>
    <mergeCell ref="ULT20:ULT21"/>
    <mergeCell ref="ULU20:ULU21"/>
    <mergeCell ref="ULV20:ULZ21"/>
    <mergeCell ref="UKO20:UKO21"/>
    <mergeCell ref="UKP20:UKT21"/>
    <mergeCell ref="UKU20:UKU21"/>
    <mergeCell ref="UKV20:UKV21"/>
    <mergeCell ref="UKW20:UKW21"/>
    <mergeCell ref="UKX20:ULB21"/>
    <mergeCell ref="ULC20:ULC21"/>
    <mergeCell ref="ULD20:ULD21"/>
    <mergeCell ref="ULE20:ULE21"/>
    <mergeCell ref="UJX20:UJX21"/>
    <mergeCell ref="UJY20:UJY21"/>
    <mergeCell ref="UJZ20:UKD21"/>
    <mergeCell ref="UKE20:UKE21"/>
    <mergeCell ref="UKF20:UKF21"/>
    <mergeCell ref="UKG20:UKG21"/>
    <mergeCell ref="UKH20:UKL21"/>
    <mergeCell ref="UKM20:UKM21"/>
    <mergeCell ref="UKN20:UKN21"/>
    <mergeCell ref="UJG20:UJG21"/>
    <mergeCell ref="UJH20:UJH21"/>
    <mergeCell ref="UJI20:UJI21"/>
    <mergeCell ref="UJJ20:UJN21"/>
    <mergeCell ref="UJO20:UJO21"/>
    <mergeCell ref="UJP20:UJP21"/>
    <mergeCell ref="UJQ20:UJQ21"/>
    <mergeCell ref="UJR20:UJV21"/>
    <mergeCell ref="UJW20:UJW21"/>
    <mergeCell ref="UIL20:UIP21"/>
    <mergeCell ref="UIQ20:UIQ21"/>
    <mergeCell ref="UIR20:UIR21"/>
    <mergeCell ref="UIS20:UIS21"/>
    <mergeCell ref="UIT20:UIX21"/>
    <mergeCell ref="UIY20:UIY21"/>
    <mergeCell ref="UIZ20:UIZ21"/>
    <mergeCell ref="UJA20:UJA21"/>
    <mergeCell ref="UJB20:UJF21"/>
    <mergeCell ref="UHU20:UHU21"/>
    <mergeCell ref="UHV20:UHZ21"/>
    <mergeCell ref="UIA20:UIA21"/>
    <mergeCell ref="UIB20:UIB21"/>
    <mergeCell ref="UIC20:UIC21"/>
    <mergeCell ref="UID20:UIH21"/>
    <mergeCell ref="UII20:UII21"/>
    <mergeCell ref="UIJ20:UIJ21"/>
    <mergeCell ref="UIK20:UIK21"/>
    <mergeCell ref="UHD20:UHD21"/>
    <mergeCell ref="UHE20:UHE21"/>
    <mergeCell ref="UHF20:UHJ21"/>
    <mergeCell ref="UHK20:UHK21"/>
    <mergeCell ref="UHL20:UHL21"/>
    <mergeCell ref="UHM20:UHM21"/>
    <mergeCell ref="UHN20:UHR21"/>
    <mergeCell ref="UHS20:UHS21"/>
    <mergeCell ref="UHT20:UHT21"/>
    <mergeCell ref="UGM20:UGM21"/>
    <mergeCell ref="UGN20:UGN21"/>
    <mergeCell ref="UGO20:UGO21"/>
    <mergeCell ref="UGP20:UGT21"/>
    <mergeCell ref="UGU20:UGU21"/>
    <mergeCell ref="UGV20:UGV21"/>
    <mergeCell ref="UGW20:UGW21"/>
    <mergeCell ref="UGX20:UHB21"/>
    <mergeCell ref="UHC20:UHC21"/>
    <mergeCell ref="UFR20:UFV21"/>
    <mergeCell ref="UFW20:UFW21"/>
    <mergeCell ref="UFX20:UFX21"/>
    <mergeCell ref="UFY20:UFY21"/>
    <mergeCell ref="UFZ20:UGD21"/>
    <mergeCell ref="UGE20:UGE21"/>
    <mergeCell ref="UGF20:UGF21"/>
    <mergeCell ref="UGG20:UGG21"/>
    <mergeCell ref="UGH20:UGL21"/>
    <mergeCell ref="UFA20:UFA21"/>
    <mergeCell ref="UFB20:UFF21"/>
    <mergeCell ref="UFG20:UFG21"/>
    <mergeCell ref="UFH20:UFH21"/>
    <mergeCell ref="UFI20:UFI21"/>
    <mergeCell ref="UFJ20:UFN21"/>
    <mergeCell ref="UFO20:UFO21"/>
    <mergeCell ref="UFP20:UFP21"/>
    <mergeCell ref="UFQ20:UFQ21"/>
    <mergeCell ref="UEJ20:UEJ21"/>
    <mergeCell ref="UEK20:UEK21"/>
    <mergeCell ref="UEL20:UEP21"/>
    <mergeCell ref="UEQ20:UEQ21"/>
    <mergeCell ref="UER20:UER21"/>
    <mergeCell ref="UES20:UES21"/>
    <mergeCell ref="UET20:UEX21"/>
    <mergeCell ref="UEY20:UEY21"/>
    <mergeCell ref="UEZ20:UEZ21"/>
    <mergeCell ref="UDS20:UDS21"/>
    <mergeCell ref="UDT20:UDT21"/>
    <mergeCell ref="UDU20:UDU21"/>
    <mergeCell ref="UDV20:UDZ21"/>
    <mergeCell ref="UEA20:UEA21"/>
    <mergeCell ref="UEB20:UEB21"/>
    <mergeCell ref="UEC20:UEC21"/>
    <mergeCell ref="UED20:UEH21"/>
    <mergeCell ref="UEI20:UEI21"/>
    <mergeCell ref="UCX20:UDB21"/>
    <mergeCell ref="UDC20:UDC21"/>
    <mergeCell ref="UDD20:UDD21"/>
    <mergeCell ref="UDE20:UDE21"/>
    <mergeCell ref="UDF20:UDJ21"/>
    <mergeCell ref="UDK20:UDK21"/>
    <mergeCell ref="UDL20:UDL21"/>
    <mergeCell ref="UDM20:UDM21"/>
    <mergeCell ref="UDN20:UDR21"/>
    <mergeCell ref="UCG20:UCG21"/>
    <mergeCell ref="UCH20:UCL21"/>
    <mergeCell ref="UCM20:UCM21"/>
    <mergeCell ref="UCN20:UCN21"/>
    <mergeCell ref="UCO20:UCO21"/>
    <mergeCell ref="UCP20:UCT21"/>
    <mergeCell ref="UCU20:UCU21"/>
    <mergeCell ref="UCV20:UCV21"/>
    <mergeCell ref="UCW20:UCW21"/>
    <mergeCell ref="UBP20:UBP21"/>
    <mergeCell ref="UBQ20:UBQ21"/>
    <mergeCell ref="UBR20:UBV21"/>
    <mergeCell ref="UBW20:UBW21"/>
    <mergeCell ref="UBX20:UBX21"/>
    <mergeCell ref="UBY20:UBY21"/>
    <mergeCell ref="UBZ20:UCD21"/>
    <mergeCell ref="UCE20:UCE21"/>
    <mergeCell ref="UCF20:UCF21"/>
    <mergeCell ref="UAY20:UAY21"/>
    <mergeCell ref="UAZ20:UAZ21"/>
    <mergeCell ref="UBA20:UBA21"/>
    <mergeCell ref="UBB20:UBF21"/>
    <mergeCell ref="UBG20:UBG21"/>
    <mergeCell ref="UBH20:UBH21"/>
    <mergeCell ref="UBI20:UBI21"/>
    <mergeCell ref="UBJ20:UBN21"/>
    <mergeCell ref="UBO20:UBO21"/>
    <mergeCell ref="UAD20:UAH21"/>
    <mergeCell ref="UAI20:UAI21"/>
    <mergeCell ref="UAJ20:UAJ21"/>
    <mergeCell ref="UAK20:UAK21"/>
    <mergeCell ref="UAL20:UAP21"/>
    <mergeCell ref="UAQ20:UAQ21"/>
    <mergeCell ref="UAR20:UAR21"/>
    <mergeCell ref="UAS20:UAS21"/>
    <mergeCell ref="UAT20:UAX21"/>
    <mergeCell ref="TZM20:TZM21"/>
    <mergeCell ref="TZN20:TZR21"/>
    <mergeCell ref="TZS20:TZS21"/>
    <mergeCell ref="TZT20:TZT21"/>
    <mergeCell ref="TZU20:TZU21"/>
    <mergeCell ref="TZV20:TZZ21"/>
    <mergeCell ref="UAA20:UAA21"/>
    <mergeCell ref="UAB20:UAB21"/>
    <mergeCell ref="UAC20:UAC21"/>
    <mergeCell ref="TYV20:TYV21"/>
    <mergeCell ref="TYW20:TYW21"/>
    <mergeCell ref="TYX20:TZB21"/>
    <mergeCell ref="TZC20:TZC21"/>
    <mergeCell ref="TZD20:TZD21"/>
    <mergeCell ref="TZE20:TZE21"/>
    <mergeCell ref="TZF20:TZJ21"/>
    <mergeCell ref="TZK20:TZK21"/>
    <mergeCell ref="TZL20:TZL21"/>
    <mergeCell ref="TYE20:TYE21"/>
    <mergeCell ref="TYF20:TYF21"/>
    <mergeCell ref="TYG20:TYG21"/>
    <mergeCell ref="TYH20:TYL21"/>
    <mergeCell ref="TYM20:TYM21"/>
    <mergeCell ref="TYN20:TYN21"/>
    <mergeCell ref="TYO20:TYO21"/>
    <mergeCell ref="TYP20:TYT21"/>
    <mergeCell ref="TYU20:TYU21"/>
    <mergeCell ref="TXJ20:TXN21"/>
    <mergeCell ref="TXO20:TXO21"/>
    <mergeCell ref="TXP20:TXP21"/>
    <mergeCell ref="TXQ20:TXQ21"/>
    <mergeCell ref="TXR20:TXV21"/>
    <mergeCell ref="TXW20:TXW21"/>
    <mergeCell ref="TXX20:TXX21"/>
    <mergeCell ref="TXY20:TXY21"/>
    <mergeCell ref="TXZ20:TYD21"/>
    <mergeCell ref="TWS20:TWS21"/>
    <mergeCell ref="TWT20:TWX21"/>
    <mergeCell ref="TWY20:TWY21"/>
    <mergeCell ref="TWZ20:TWZ21"/>
    <mergeCell ref="TXA20:TXA21"/>
    <mergeCell ref="TXB20:TXF21"/>
    <mergeCell ref="TXG20:TXG21"/>
    <mergeCell ref="TXH20:TXH21"/>
    <mergeCell ref="TXI20:TXI21"/>
    <mergeCell ref="TWB20:TWB21"/>
    <mergeCell ref="TWC20:TWC21"/>
    <mergeCell ref="TWD20:TWH21"/>
    <mergeCell ref="TWI20:TWI21"/>
    <mergeCell ref="TWJ20:TWJ21"/>
    <mergeCell ref="TWK20:TWK21"/>
    <mergeCell ref="TWL20:TWP21"/>
    <mergeCell ref="TWQ20:TWQ21"/>
    <mergeCell ref="TWR20:TWR21"/>
    <mergeCell ref="TVK20:TVK21"/>
    <mergeCell ref="TVL20:TVL21"/>
    <mergeCell ref="TVM20:TVM21"/>
    <mergeCell ref="TVN20:TVR21"/>
    <mergeCell ref="TVS20:TVS21"/>
    <mergeCell ref="TVT20:TVT21"/>
    <mergeCell ref="TVU20:TVU21"/>
    <mergeCell ref="TVV20:TVZ21"/>
    <mergeCell ref="TWA20:TWA21"/>
    <mergeCell ref="TUP20:TUT21"/>
    <mergeCell ref="TUU20:TUU21"/>
    <mergeCell ref="TUV20:TUV21"/>
    <mergeCell ref="TUW20:TUW21"/>
    <mergeCell ref="TUX20:TVB21"/>
    <mergeCell ref="TVC20:TVC21"/>
    <mergeCell ref="TVD20:TVD21"/>
    <mergeCell ref="TVE20:TVE21"/>
    <mergeCell ref="TVF20:TVJ21"/>
    <mergeCell ref="TTY20:TTY21"/>
    <mergeCell ref="TTZ20:TUD21"/>
    <mergeCell ref="TUE20:TUE21"/>
    <mergeCell ref="TUF20:TUF21"/>
    <mergeCell ref="TUG20:TUG21"/>
    <mergeCell ref="TUH20:TUL21"/>
    <mergeCell ref="TUM20:TUM21"/>
    <mergeCell ref="TUN20:TUN21"/>
    <mergeCell ref="TUO20:TUO21"/>
    <mergeCell ref="TTH20:TTH21"/>
    <mergeCell ref="TTI20:TTI21"/>
    <mergeCell ref="TTJ20:TTN21"/>
    <mergeCell ref="TTO20:TTO21"/>
    <mergeCell ref="TTP20:TTP21"/>
    <mergeCell ref="TTQ20:TTQ21"/>
    <mergeCell ref="TTR20:TTV21"/>
    <mergeCell ref="TTW20:TTW21"/>
    <mergeCell ref="TTX20:TTX21"/>
    <mergeCell ref="TSQ20:TSQ21"/>
    <mergeCell ref="TSR20:TSR21"/>
    <mergeCell ref="TSS20:TSS21"/>
    <mergeCell ref="TST20:TSX21"/>
    <mergeCell ref="TSY20:TSY21"/>
    <mergeCell ref="TSZ20:TSZ21"/>
    <mergeCell ref="TTA20:TTA21"/>
    <mergeCell ref="TTB20:TTF21"/>
    <mergeCell ref="TTG20:TTG21"/>
    <mergeCell ref="TRV20:TRZ21"/>
    <mergeCell ref="TSA20:TSA21"/>
    <mergeCell ref="TSB20:TSB21"/>
    <mergeCell ref="TSC20:TSC21"/>
    <mergeCell ref="TSD20:TSH21"/>
    <mergeCell ref="TSI20:TSI21"/>
    <mergeCell ref="TSJ20:TSJ21"/>
    <mergeCell ref="TSK20:TSK21"/>
    <mergeCell ref="TSL20:TSP21"/>
    <mergeCell ref="TRE20:TRE21"/>
    <mergeCell ref="TRF20:TRJ21"/>
    <mergeCell ref="TRK20:TRK21"/>
    <mergeCell ref="TRL20:TRL21"/>
    <mergeCell ref="TRM20:TRM21"/>
    <mergeCell ref="TRN20:TRR21"/>
    <mergeCell ref="TRS20:TRS21"/>
    <mergeCell ref="TRT20:TRT21"/>
    <mergeCell ref="TRU20:TRU21"/>
    <mergeCell ref="TQN20:TQN21"/>
    <mergeCell ref="TQO20:TQO21"/>
    <mergeCell ref="TQP20:TQT21"/>
    <mergeCell ref="TQU20:TQU21"/>
    <mergeCell ref="TQV20:TQV21"/>
    <mergeCell ref="TQW20:TQW21"/>
    <mergeCell ref="TQX20:TRB21"/>
    <mergeCell ref="TRC20:TRC21"/>
    <mergeCell ref="TRD20:TRD21"/>
    <mergeCell ref="TPW20:TPW21"/>
    <mergeCell ref="TPX20:TPX21"/>
    <mergeCell ref="TPY20:TPY21"/>
    <mergeCell ref="TPZ20:TQD21"/>
    <mergeCell ref="TQE20:TQE21"/>
    <mergeCell ref="TQF20:TQF21"/>
    <mergeCell ref="TQG20:TQG21"/>
    <mergeCell ref="TQH20:TQL21"/>
    <mergeCell ref="TQM20:TQM21"/>
    <mergeCell ref="TPB20:TPF21"/>
    <mergeCell ref="TPG20:TPG21"/>
    <mergeCell ref="TPH20:TPH21"/>
    <mergeCell ref="TPI20:TPI21"/>
    <mergeCell ref="TPJ20:TPN21"/>
    <mergeCell ref="TPO20:TPO21"/>
    <mergeCell ref="TPP20:TPP21"/>
    <mergeCell ref="TPQ20:TPQ21"/>
    <mergeCell ref="TPR20:TPV21"/>
    <mergeCell ref="TOK20:TOK21"/>
    <mergeCell ref="TOL20:TOP21"/>
    <mergeCell ref="TOQ20:TOQ21"/>
    <mergeCell ref="TOR20:TOR21"/>
    <mergeCell ref="TOS20:TOS21"/>
    <mergeCell ref="TOT20:TOX21"/>
    <mergeCell ref="TOY20:TOY21"/>
    <mergeCell ref="TOZ20:TOZ21"/>
    <mergeCell ref="TPA20:TPA21"/>
    <mergeCell ref="TNT20:TNT21"/>
    <mergeCell ref="TNU20:TNU21"/>
    <mergeCell ref="TNV20:TNZ21"/>
    <mergeCell ref="TOA20:TOA21"/>
    <mergeCell ref="TOB20:TOB21"/>
    <mergeCell ref="TOC20:TOC21"/>
    <mergeCell ref="TOD20:TOH21"/>
    <mergeCell ref="TOI20:TOI21"/>
    <mergeCell ref="TOJ20:TOJ21"/>
    <mergeCell ref="TNC20:TNC21"/>
    <mergeCell ref="TND20:TND21"/>
    <mergeCell ref="TNE20:TNE21"/>
    <mergeCell ref="TNF20:TNJ21"/>
    <mergeCell ref="TNK20:TNK21"/>
    <mergeCell ref="TNL20:TNL21"/>
    <mergeCell ref="TNM20:TNM21"/>
    <mergeCell ref="TNN20:TNR21"/>
    <mergeCell ref="TNS20:TNS21"/>
    <mergeCell ref="TMH20:TML21"/>
    <mergeCell ref="TMM20:TMM21"/>
    <mergeCell ref="TMN20:TMN21"/>
    <mergeCell ref="TMO20:TMO21"/>
    <mergeCell ref="TMP20:TMT21"/>
    <mergeCell ref="TMU20:TMU21"/>
    <mergeCell ref="TMV20:TMV21"/>
    <mergeCell ref="TMW20:TMW21"/>
    <mergeCell ref="TMX20:TNB21"/>
    <mergeCell ref="TLQ20:TLQ21"/>
    <mergeCell ref="TLR20:TLV21"/>
    <mergeCell ref="TLW20:TLW21"/>
    <mergeCell ref="TLX20:TLX21"/>
    <mergeCell ref="TLY20:TLY21"/>
    <mergeCell ref="TLZ20:TMD21"/>
    <mergeCell ref="TME20:TME21"/>
    <mergeCell ref="TMF20:TMF21"/>
    <mergeCell ref="TMG20:TMG21"/>
    <mergeCell ref="TKZ20:TKZ21"/>
    <mergeCell ref="TLA20:TLA21"/>
    <mergeCell ref="TLB20:TLF21"/>
    <mergeCell ref="TLG20:TLG21"/>
    <mergeCell ref="TLH20:TLH21"/>
    <mergeCell ref="TLI20:TLI21"/>
    <mergeCell ref="TLJ20:TLN21"/>
    <mergeCell ref="TLO20:TLO21"/>
    <mergeCell ref="TLP20:TLP21"/>
    <mergeCell ref="TKI20:TKI21"/>
    <mergeCell ref="TKJ20:TKJ21"/>
    <mergeCell ref="TKK20:TKK21"/>
    <mergeCell ref="TKL20:TKP21"/>
    <mergeCell ref="TKQ20:TKQ21"/>
    <mergeCell ref="TKR20:TKR21"/>
    <mergeCell ref="TKS20:TKS21"/>
    <mergeCell ref="TKT20:TKX21"/>
    <mergeCell ref="TKY20:TKY21"/>
    <mergeCell ref="TJN20:TJR21"/>
    <mergeCell ref="TJS20:TJS21"/>
    <mergeCell ref="TJT20:TJT21"/>
    <mergeCell ref="TJU20:TJU21"/>
    <mergeCell ref="TJV20:TJZ21"/>
    <mergeCell ref="TKA20:TKA21"/>
    <mergeCell ref="TKB20:TKB21"/>
    <mergeCell ref="TKC20:TKC21"/>
    <mergeCell ref="TKD20:TKH21"/>
    <mergeCell ref="TIW20:TIW21"/>
    <mergeCell ref="TIX20:TJB21"/>
    <mergeCell ref="TJC20:TJC21"/>
    <mergeCell ref="TJD20:TJD21"/>
    <mergeCell ref="TJE20:TJE21"/>
    <mergeCell ref="TJF20:TJJ21"/>
    <mergeCell ref="TJK20:TJK21"/>
    <mergeCell ref="TJL20:TJL21"/>
    <mergeCell ref="TJM20:TJM21"/>
    <mergeCell ref="TIF20:TIF21"/>
    <mergeCell ref="TIG20:TIG21"/>
    <mergeCell ref="TIH20:TIL21"/>
    <mergeCell ref="TIM20:TIM21"/>
    <mergeCell ref="TIN20:TIN21"/>
    <mergeCell ref="TIO20:TIO21"/>
    <mergeCell ref="TIP20:TIT21"/>
    <mergeCell ref="TIU20:TIU21"/>
    <mergeCell ref="TIV20:TIV21"/>
    <mergeCell ref="THO20:THO21"/>
    <mergeCell ref="THP20:THP21"/>
    <mergeCell ref="THQ20:THQ21"/>
    <mergeCell ref="THR20:THV21"/>
    <mergeCell ref="THW20:THW21"/>
    <mergeCell ref="THX20:THX21"/>
    <mergeCell ref="THY20:THY21"/>
    <mergeCell ref="THZ20:TID21"/>
    <mergeCell ref="TIE20:TIE21"/>
    <mergeCell ref="TGT20:TGX21"/>
    <mergeCell ref="TGY20:TGY21"/>
    <mergeCell ref="TGZ20:TGZ21"/>
    <mergeCell ref="THA20:THA21"/>
    <mergeCell ref="THB20:THF21"/>
    <mergeCell ref="THG20:THG21"/>
    <mergeCell ref="THH20:THH21"/>
    <mergeCell ref="THI20:THI21"/>
    <mergeCell ref="THJ20:THN21"/>
    <mergeCell ref="TGC20:TGC21"/>
    <mergeCell ref="TGD20:TGH21"/>
    <mergeCell ref="TGI20:TGI21"/>
    <mergeCell ref="TGJ20:TGJ21"/>
    <mergeCell ref="TGK20:TGK21"/>
    <mergeCell ref="TGL20:TGP21"/>
    <mergeCell ref="TGQ20:TGQ21"/>
    <mergeCell ref="TGR20:TGR21"/>
    <mergeCell ref="TGS20:TGS21"/>
    <mergeCell ref="TFL20:TFL21"/>
    <mergeCell ref="TFM20:TFM21"/>
    <mergeCell ref="TFN20:TFR21"/>
    <mergeCell ref="TFS20:TFS21"/>
    <mergeCell ref="TFT20:TFT21"/>
    <mergeCell ref="TFU20:TFU21"/>
    <mergeCell ref="TFV20:TFZ21"/>
    <mergeCell ref="TGA20:TGA21"/>
    <mergeCell ref="TGB20:TGB21"/>
    <mergeCell ref="TEU20:TEU21"/>
    <mergeCell ref="TEV20:TEV21"/>
    <mergeCell ref="TEW20:TEW21"/>
    <mergeCell ref="TEX20:TFB21"/>
    <mergeCell ref="TFC20:TFC21"/>
    <mergeCell ref="TFD20:TFD21"/>
    <mergeCell ref="TFE20:TFE21"/>
    <mergeCell ref="TFF20:TFJ21"/>
    <mergeCell ref="TFK20:TFK21"/>
    <mergeCell ref="TDZ20:TED21"/>
    <mergeCell ref="TEE20:TEE21"/>
    <mergeCell ref="TEF20:TEF21"/>
    <mergeCell ref="TEG20:TEG21"/>
    <mergeCell ref="TEH20:TEL21"/>
    <mergeCell ref="TEM20:TEM21"/>
    <mergeCell ref="TEN20:TEN21"/>
    <mergeCell ref="TEO20:TEO21"/>
    <mergeCell ref="TEP20:TET21"/>
    <mergeCell ref="TDI20:TDI21"/>
    <mergeCell ref="TDJ20:TDN21"/>
    <mergeCell ref="TDO20:TDO21"/>
    <mergeCell ref="TDP20:TDP21"/>
    <mergeCell ref="TDQ20:TDQ21"/>
    <mergeCell ref="TDR20:TDV21"/>
    <mergeCell ref="TDW20:TDW21"/>
    <mergeCell ref="TDX20:TDX21"/>
    <mergeCell ref="TDY20:TDY21"/>
    <mergeCell ref="TCR20:TCR21"/>
    <mergeCell ref="TCS20:TCS21"/>
    <mergeCell ref="TCT20:TCX21"/>
    <mergeCell ref="TCY20:TCY21"/>
    <mergeCell ref="TCZ20:TCZ21"/>
    <mergeCell ref="TDA20:TDA21"/>
    <mergeCell ref="TDB20:TDF21"/>
    <mergeCell ref="TDG20:TDG21"/>
    <mergeCell ref="TDH20:TDH21"/>
    <mergeCell ref="TCA20:TCA21"/>
    <mergeCell ref="TCB20:TCB21"/>
    <mergeCell ref="TCC20:TCC21"/>
    <mergeCell ref="TCD20:TCH21"/>
    <mergeCell ref="TCI20:TCI21"/>
    <mergeCell ref="TCJ20:TCJ21"/>
    <mergeCell ref="TCK20:TCK21"/>
    <mergeCell ref="TCL20:TCP21"/>
    <mergeCell ref="TCQ20:TCQ21"/>
    <mergeCell ref="TBF20:TBJ21"/>
    <mergeCell ref="TBK20:TBK21"/>
    <mergeCell ref="TBL20:TBL21"/>
    <mergeCell ref="TBM20:TBM21"/>
    <mergeCell ref="TBN20:TBR21"/>
    <mergeCell ref="TBS20:TBS21"/>
    <mergeCell ref="TBT20:TBT21"/>
    <mergeCell ref="TBU20:TBU21"/>
    <mergeCell ref="TBV20:TBZ21"/>
    <mergeCell ref="TAO20:TAO21"/>
    <mergeCell ref="TAP20:TAT21"/>
    <mergeCell ref="TAU20:TAU21"/>
    <mergeCell ref="TAV20:TAV21"/>
    <mergeCell ref="TAW20:TAW21"/>
    <mergeCell ref="TAX20:TBB21"/>
    <mergeCell ref="TBC20:TBC21"/>
    <mergeCell ref="TBD20:TBD21"/>
    <mergeCell ref="TBE20:TBE21"/>
    <mergeCell ref="SZX20:SZX21"/>
    <mergeCell ref="SZY20:SZY21"/>
    <mergeCell ref="SZZ20:TAD21"/>
    <mergeCell ref="TAE20:TAE21"/>
    <mergeCell ref="TAF20:TAF21"/>
    <mergeCell ref="TAG20:TAG21"/>
    <mergeCell ref="TAH20:TAL21"/>
    <mergeCell ref="TAM20:TAM21"/>
    <mergeCell ref="TAN20:TAN21"/>
    <mergeCell ref="SZG20:SZG21"/>
    <mergeCell ref="SZH20:SZH21"/>
    <mergeCell ref="SZI20:SZI21"/>
    <mergeCell ref="SZJ20:SZN21"/>
    <mergeCell ref="SZO20:SZO21"/>
    <mergeCell ref="SZP20:SZP21"/>
    <mergeCell ref="SZQ20:SZQ21"/>
    <mergeCell ref="SZR20:SZV21"/>
    <mergeCell ref="SZW20:SZW21"/>
    <mergeCell ref="SYL20:SYP21"/>
    <mergeCell ref="SYQ20:SYQ21"/>
    <mergeCell ref="SYR20:SYR21"/>
    <mergeCell ref="SYS20:SYS21"/>
    <mergeCell ref="SYT20:SYX21"/>
    <mergeCell ref="SYY20:SYY21"/>
    <mergeCell ref="SYZ20:SYZ21"/>
    <mergeCell ref="SZA20:SZA21"/>
    <mergeCell ref="SZB20:SZF21"/>
    <mergeCell ref="SXU20:SXU21"/>
    <mergeCell ref="SXV20:SXZ21"/>
    <mergeCell ref="SYA20:SYA21"/>
    <mergeCell ref="SYB20:SYB21"/>
    <mergeCell ref="SYC20:SYC21"/>
    <mergeCell ref="SYD20:SYH21"/>
    <mergeCell ref="SYI20:SYI21"/>
    <mergeCell ref="SYJ20:SYJ21"/>
    <mergeCell ref="SYK20:SYK21"/>
    <mergeCell ref="SXD20:SXD21"/>
    <mergeCell ref="SXE20:SXE21"/>
    <mergeCell ref="SXF20:SXJ21"/>
    <mergeCell ref="SXK20:SXK21"/>
    <mergeCell ref="SXL20:SXL21"/>
    <mergeCell ref="SXM20:SXM21"/>
    <mergeCell ref="SXN20:SXR21"/>
    <mergeCell ref="SXS20:SXS21"/>
    <mergeCell ref="SXT20:SXT21"/>
    <mergeCell ref="SWM20:SWM21"/>
    <mergeCell ref="SWN20:SWN21"/>
    <mergeCell ref="SWO20:SWO21"/>
    <mergeCell ref="SWP20:SWT21"/>
    <mergeCell ref="SWU20:SWU21"/>
    <mergeCell ref="SWV20:SWV21"/>
    <mergeCell ref="SWW20:SWW21"/>
    <mergeCell ref="SWX20:SXB21"/>
    <mergeCell ref="SXC20:SXC21"/>
    <mergeCell ref="SVR20:SVV21"/>
    <mergeCell ref="SVW20:SVW21"/>
    <mergeCell ref="SVX20:SVX21"/>
    <mergeCell ref="SVY20:SVY21"/>
    <mergeCell ref="SVZ20:SWD21"/>
    <mergeCell ref="SWE20:SWE21"/>
    <mergeCell ref="SWF20:SWF21"/>
    <mergeCell ref="SWG20:SWG21"/>
    <mergeCell ref="SWH20:SWL21"/>
    <mergeCell ref="SVA20:SVA21"/>
    <mergeCell ref="SVB20:SVF21"/>
    <mergeCell ref="SVG20:SVG21"/>
    <mergeCell ref="SVH20:SVH21"/>
    <mergeCell ref="SVI20:SVI21"/>
    <mergeCell ref="SVJ20:SVN21"/>
    <mergeCell ref="SVO20:SVO21"/>
    <mergeCell ref="SVP20:SVP21"/>
    <mergeCell ref="SVQ20:SVQ21"/>
    <mergeCell ref="SUJ20:SUJ21"/>
    <mergeCell ref="SUK20:SUK21"/>
    <mergeCell ref="SUL20:SUP21"/>
    <mergeCell ref="SUQ20:SUQ21"/>
    <mergeCell ref="SUR20:SUR21"/>
    <mergeCell ref="SUS20:SUS21"/>
    <mergeCell ref="SUT20:SUX21"/>
    <mergeCell ref="SUY20:SUY21"/>
    <mergeCell ref="SUZ20:SUZ21"/>
    <mergeCell ref="STS20:STS21"/>
    <mergeCell ref="STT20:STT21"/>
    <mergeCell ref="STU20:STU21"/>
    <mergeCell ref="STV20:STZ21"/>
    <mergeCell ref="SUA20:SUA21"/>
    <mergeCell ref="SUB20:SUB21"/>
    <mergeCell ref="SUC20:SUC21"/>
    <mergeCell ref="SUD20:SUH21"/>
    <mergeCell ref="SUI20:SUI21"/>
    <mergeCell ref="SSX20:STB21"/>
    <mergeCell ref="STC20:STC21"/>
    <mergeCell ref="STD20:STD21"/>
    <mergeCell ref="STE20:STE21"/>
    <mergeCell ref="STF20:STJ21"/>
    <mergeCell ref="STK20:STK21"/>
    <mergeCell ref="STL20:STL21"/>
    <mergeCell ref="STM20:STM21"/>
    <mergeCell ref="STN20:STR21"/>
    <mergeCell ref="SSG20:SSG21"/>
    <mergeCell ref="SSH20:SSL21"/>
    <mergeCell ref="SSM20:SSM21"/>
    <mergeCell ref="SSN20:SSN21"/>
    <mergeCell ref="SSO20:SSO21"/>
    <mergeCell ref="SSP20:SST21"/>
    <mergeCell ref="SSU20:SSU21"/>
    <mergeCell ref="SSV20:SSV21"/>
    <mergeCell ref="SSW20:SSW21"/>
    <mergeCell ref="SRP20:SRP21"/>
    <mergeCell ref="SRQ20:SRQ21"/>
    <mergeCell ref="SRR20:SRV21"/>
    <mergeCell ref="SRW20:SRW21"/>
    <mergeCell ref="SRX20:SRX21"/>
    <mergeCell ref="SRY20:SRY21"/>
    <mergeCell ref="SRZ20:SSD21"/>
    <mergeCell ref="SSE20:SSE21"/>
    <mergeCell ref="SSF20:SSF21"/>
    <mergeCell ref="SQY20:SQY21"/>
    <mergeCell ref="SQZ20:SQZ21"/>
    <mergeCell ref="SRA20:SRA21"/>
    <mergeCell ref="SRB20:SRF21"/>
    <mergeCell ref="SRG20:SRG21"/>
    <mergeCell ref="SRH20:SRH21"/>
    <mergeCell ref="SRI20:SRI21"/>
    <mergeCell ref="SRJ20:SRN21"/>
    <mergeCell ref="SRO20:SRO21"/>
    <mergeCell ref="SQD20:SQH21"/>
    <mergeCell ref="SQI20:SQI21"/>
    <mergeCell ref="SQJ20:SQJ21"/>
    <mergeCell ref="SQK20:SQK21"/>
    <mergeCell ref="SQL20:SQP21"/>
    <mergeCell ref="SQQ20:SQQ21"/>
    <mergeCell ref="SQR20:SQR21"/>
    <mergeCell ref="SQS20:SQS21"/>
    <mergeCell ref="SQT20:SQX21"/>
    <mergeCell ref="SPM20:SPM21"/>
    <mergeCell ref="SPN20:SPR21"/>
    <mergeCell ref="SPS20:SPS21"/>
    <mergeCell ref="SPT20:SPT21"/>
    <mergeCell ref="SPU20:SPU21"/>
    <mergeCell ref="SPV20:SPZ21"/>
    <mergeCell ref="SQA20:SQA21"/>
    <mergeCell ref="SQB20:SQB21"/>
    <mergeCell ref="SQC20:SQC21"/>
    <mergeCell ref="SOV20:SOV21"/>
    <mergeCell ref="SOW20:SOW21"/>
    <mergeCell ref="SOX20:SPB21"/>
    <mergeCell ref="SPC20:SPC21"/>
    <mergeCell ref="SPD20:SPD21"/>
    <mergeCell ref="SPE20:SPE21"/>
    <mergeCell ref="SPF20:SPJ21"/>
    <mergeCell ref="SPK20:SPK21"/>
    <mergeCell ref="SPL20:SPL21"/>
    <mergeCell ref="SOE20:SOE21"/>
    <mergeCell ref="SOF20:SOF21"/>
    <mergeCell ref="SOG20:SOG21"/>
    <mergeCell ref="SOH20:SOL21"/>
    <mergeCell ref="SOM20:SOM21"/>
    <mergeCell ref="SON20:SON21"/>
    <mergeCell ref="SOO20:SOO21"/>
    <mergeCell ref="SOP20:SOT21"/>
    <mergeCell ref="SOU20:SOU21"/>
    <mergeCell ref="SNJ20:SNN21"/>
    <mergeCell ref="SNO20:SNO21"/>
    <mergeCell ref="SNP20:SNP21"/>
    <mergeCell ref="SNQ20:SNQ21"/>
    <mergeCell ref="SNR20:SNV21"/>
    <mergeCell ref="SNW20:SNW21"/>
    <mergeCell ref="SNX20:SNX21"/>
    <mergeCell ref="SNY20:SNY21"/>
    <mergeCell ref="SNZ20:SOD21"/>
    <mergeCell ref="SMS20:SMS21"/>
    <mergeCell ref="SMT20:SMX21"/>
    <mergeCell ref="SMY20:SMY21"/>
    <mergeCell ref="SMZ20:SMZ21"/>
    <mergeCell ref="SNA20:SNA21"/>
    <mergeCell ref="SNB20:SNF21"/>
    <mergeCell ref="SNG20:SNG21"/>
    <mergeCell ref="SNH20:SNH21"/>
    <mergeCell ref="SNI20:SNI21"/>
    <mergeCell ref="SMB20:SMB21"/>
    <mergeCell ref="SMC20:SMC21"/>
    <mergeCell ref="SMD20:SMH21"/>
    <mergeCell ref="SMI20:SMI21"/>
    <mergeCell ref="SMJ20:SMJ21"/>
    <mergeCell ref="SMK20:SMK21"/>
    <mergeCell ref="SML20:SMP21"/>
    <mergeCell ref="SMQ20:SMQ21"/>
    <mergeCell ref="SMR20:SMR21"/>
    <mergeCell ref="SLK20:SLK21"/>
    <mergeCell ref="SLL20:SLL21"/>
    <mergeCell ref="SLM20:SLM21"/>
    <mergeCell ref="SLN20:SLR21"/>
    <mergeCell ref="SLS20:SLS21"/>
    <mergeCell ref="SLT20:SLT21"/>
    <mergeCell ref="SLU20:SLU21"/>
    <mergeCell ref="SLV20:SLZ21"/>
    <mergeCell ref="SMA20:SMA21"/>
    <mergeCell ref="SKP20:SKT21"/>
    <mergeCell ref="SKU20:SKU21"/>
    <mergeCell ref="SKV20:SKV21"/>
    <mergeCell ref="SKW20:SKW21"/>
    <mergeCell ref="SKX20:SLB21"/>
    <mergeCell ref="SLC20:SLC21"/>
    <mergeCell ref="SLD20:SLD21"/>
    <mergeCell ref="SLE20:SLE21"/>
    <mergeCell ref="SLF20:SLJ21"/>
    <mergeCell ref="SJY20:SJY21"/>
    <mergeCell ref="SJZ20:SKD21"/>
    <mergeCell ref="SKE20:SKE21"/>
    <mergeCell ref="SKF20:SKF21"/>
    <mergeCell ref="SKG20:SKG21"/>
    <mergeCell ref="SKH20:SKL21"/>
    <mergeCell ref="SKM20:SKM21"/>
    <mergeCell ref="SKN20:SKN21"/>
    <mergeCell ref="SKO20:SKO21"/>
    <mergeCell ref="SJH20:SJH21"/>
    <mergeCell ref="SJI20:SJI21"/>
    <mergeCell ref="SJJ20:SJN21"/>
    <mergeCell ref="SJO20:SJO21"/>
    <mergeCell ref="SJP20:SJP21"/>
    <mergeCell ref="SJQ20:SJQ21"/>
    <mergeCell ref="SJR20:SJV21"/>
    <mergeCell ref="SJW20:SJW21"/>
    <mergeCell ref="SJX20:SJX21"/>
    <mergeCell ref="SIQ20:SIQ21"/>
    <mergeCell ref="SIR20:SIR21"/>
    <mergeCell ref="SIS20:SIS21"/>
    <mergeCell ref="SIT20:SIX21"/>
    <mergeCell ref="SIY20:SIY21"/>
    <mergeCell ref="SIZ20:SIZ21"/>
    <mergeCell ref="SJA20:SJA21"/>
    <mergeCell ref="SJB20:SJF21"/>
    <mergeCell ref="SJG20:SJG21"/>
    <mergeCell ref="SHV20:SHZ21"/>
    <mergeCell ref="SIA20:SIA21"/>
    <mergeCell ref="SIB20:SIB21"/>
    <mergeCell ref="SIC20:SIC21"/>
    <mergeCell ref="SID20:SIH21"/>
    <mergeCell ref="SII20:SII21"/>
    <mergeCell ref="SIJ20:SIJ21"/>
    <mergeCell ref="SIK20:SIK21"/>
    <mergeCell ref="SIL20:SIP21"/>
    <mergeCell ref="SHE20:SHE21"/>
    <mergeCell ref="SHF20:SHJ21"/>
    <mergeCell ref="SHK20:SHK21"/>
    <mergeCell ref="SHL20:SHL21"/>
    <mergeCell ref="SHM20:SHM21"/>
    <mergeCell ref="SHN20:SHR21"/>
    <mergeCell ref="SHS20:SHS21"/>
    <mergeCell ref="SHT20:SHT21"/>
    <mergeCell ref="SHU20:SHU21"/>
    <mergeCell ref="SGN20:SGN21"/>
    <mergeCell ref="SGO20:SGO21"/>
    <mergeCell ref="SGP20:SGT21"/>
    <mergeCell ref="SGU20:SGU21"/>
    <mergeCell ref="SGV20:SGV21"/>
    <mergeCell ref="SGW20:SGW21"/>
    <mergeCell ref="SGX20:SHB21"/>
    <mergeCell ref="SHC20:SHC21"/>
    <mergeCell ref="SHD20:SHD21"/>
    <mergeCell ref="SFW20:SFW21"/>
    <mergeCell ref="SFX20:SFX21"/>
    <mergeCell ref="SFY20:SFY21"/>
    <mergeCell ref="SFZ20:SGD21"/>
    <mergeCell ref="SGE20:SGE21"/>
    <mergeCell ref="SGF20:SGF21"/>
    <mergeCell ref="SGG20:SGG21"/>
    <mergeCell ref="SGH20:SGL21"/>
    <mergeCell ref="SGM20:SGM21"/>
    <mergeCell ref="SFB20:SFF21"/>
    <mergeCell ref="SFG20:SFG21"/>
    <mergeCell ref="SFH20:SFH21"/>
    <mergeCell ref="SFI20:SFI21"/>
    <mergeCell ref="SFJ20:SFN21"/>
    <mergeCell ref="SFO20:SFO21"/>
    <mergeCell ref="SFP20:SFP21"/>
    <mergeCell ref="SFQ20:SFQ21"/>
    <mergeCell ref="SFR20:SFV21"/>
    <mergeCell ref="SEK20:SEK21"/>
    <mergeCell ref="SEL20:SEP21"/>
    <mergeCell ref="SEQ20:SEQ21"/>
    <mergeCell ref="SER20:SER21"/>
    <mergeCell ref="SES20:SES21"/>
    <mergeCell ref="SET20:SEX21"/>
    <mergeCell ref="SEY20:SEY21"/>
    <mergeCell ref="SEZ20:SEZ21"/>
    <mergeCell ref="SFA20:SFA21"/>
    <mergeCell ref="SDT20:SDT21"/>
    <mergeCell ref="SDU20:SDU21"/>
    <mergeCell ref="SDV20:SDZ21"/>
    <mergeCell ref="SEA20:SEA21"/>
    <mergeCell ref="SEB20:SEB21"/>
    <mergeCell ref="SEC20:SEC21"/>
    <mergeCell ref="SED20:SEH21"/>
    <mergeCell ref="SEI20:SEI21"/>
    <mergeCell ref="SEJ20:SEJ21"/>
    <mergeCell ref="SDC20:SDC21"/>
    <mergeCell ref="SDD20:SDD21"/>
    <mergeCell ref="SDE20:SDE21"/>
    <mergeCell ref="SDF20:SDJ21"/>
    <mergeCell ref="SDK20:SDK21"/>
    <mergeCell ref="SDL20:SDL21"/>
    <mergeCell ref="SDM20:SDM21"/>
    <mergeCell ref="SDN20:SDR21"/>
    <mergeCell ref="SDS20:SDS21"/>
    <mergeCell ref="SCH20:SCL21"/>
    <mergeCell ref="SCM20:SCM21"/>
    <mergeCell ref="SCN20:SCN21"/>
    <mergeCell ref="SCO20:SCO21"/>
    <mergeCell ref="SCP20:SCT21"/>
    <mergeCell ref="SCU20:SCU21"/>
    <mergeCell ref="SCV20:SCV21"/>
    <mergeCell ref="SCW20:SCW21"/>
    <mergeCell ref="SCX20:SDB21"/>
    <mergeCell ref="SBQ20:SBQ21"/>
    <mergeCell ref="SBR20:SBV21"/>
    <mergeCell ref="SBW20:SBW21"/>
    <mergeCell ref="SBX20:SBX21"/>
    <mergeCell ref="SBY20:SBY21"/>
    <mergeCell ref="SBZ20:SCD21"/>
    <mergeCell ref="SCE20:SCE21"/>
    <mergeCell ref="SCF20:SCF21"/>
    <mergeCell ref="SCG20:SCG21"/>
    <mergeCell ref="SAZ20:SAZ21"/>
    <mergeCell ref="SBA20:SBA21"/>
    <mergeCell ref="SBB20:SBF21"/>
    <mergeCell ref="SBG20:SBG21"/>
    <mergeCell ref="SBH20:SBH21"/>
    <mergeCell ref="SBI20:SBI21"/>
    <mergeCell ref="SBJ20:SBN21"/>
    <mergeCell ref="SBO20:SBO21"/>
    <mergeCell ref="SBP20:SBP21"/>
    <mergeCell ref="SAI20:SAI21"/>
    <mergeCell ref="SAJ20:SAJ21"/>
    <mergeCell ref="SAK20:SAK21"/>
    <mergeCell ref="SAL20:SAP21"/>
    <mergeCell ref="SAQ20:SAQ21"/>
    <mergeCell ref="SAR20:SAR21"/>
    <mergeCell ref="SAS20:SAS21"/>
    <mergeCell ref="SAT20:SAX21"/>
    <mergeCell ref="SAY20:SAY21"/>
    <mergeCell ref="RZN20:RZR21"/>
    <mergeCell ref="RZS20:RZS21"/>
    <mergeCell ref="RZT20:RZT21"/>
    <mergeCell ref="RZU20:RZU21"/>
    <mergeCell ref="RZV20:RZZ21"/>
    <mergeCell ref="SAA20:SAA21"/>
    <mergeCell ref="SAB20:SAB21"/>
    <mergeCell ref="SAC20:SAC21"/>
    <mergeCell ref="SAD20:SAH21"/>
    <mergeCell ref="RYW20:RYW21"/>
    <mergeCell ref="RYX20:RZB21"/>
    <mergeCell ref="RZC20:RZC21"/>
    <mergeCell ref="RZD20:RZD21"/>
    <mergeCell ref="RZE20:RZE21"/>
    <mergeCell ref="RZF20:RZJ21"/>
    <mergeCell ref="RZK20:RZK21"/>
    <mergeCell ref="RZL20:RZL21"/>
    <mergeCell ref="RZM20:RZM21"/>
    <mergeCell ref="RYF20:RYF21"/>
    <mergeCell ref="RYG20:RYG21"/>
    <mergeCell ref="RYH20:RYL21"/>
    <mergeCell ref="RYM20:RYM21"/>
    <mergeCell ref="RYN20:RYN21"/>
    <mergeCell ref="RYO20:RYO21"/>
    <mergeCell ref="RYP20:RYT21"/>
    <mergeCell ref="RYU20:RYU21"/>
    <mergeCell ref="RYV20:RYV21"/>
    <mergeCell ref="RXO20:RXO21"/>
    <mergeCell ref="RXP20:RXP21"/>
    <mergeCell ref="RXQ20:RXQ21"/>
    <mergeCell ref="RXR20:RXV21"/>
    <mergeCell ref="RXW20:RXW21"/>
    <mergeCell ref="RXX20:RXX21"/>
    <mergeCell ref="RXY20:RXY21"/>
    <mergeCell ref="RXZ20:RYD21"/>
    <mergeCell ref="RYE20:RYE21"/>
    <mergeCell ref="RWT20:RWX21"/>
    <mergeCell ref="RWY20:RWY21"/>
    <mergeCell ref="RWZ20:RWZ21"/>
    <mergeCell ref="RXA20:RXA21"/>
    <mergeCell ref="RXB20:RXF21"/>
    <mergeCell ref="RXG20:RXG21"/>
    <mergeCell ref="RXH20:RXH21"/>
    <mergeCell ref="RXI20:RXI21"/>
    <mergeCell ref="RXJ20:RXN21"/>
    <mergeCell ref="RWC20:RWC21"/>
    <mergeCell ref="RWD20:RWH21"/>
    <mergeCell ref="RWI20:RWI21"/>
    <mergeCell ref="RWJ20:RWJ21"/>
    <mergeCell ref="RWK20:RWK21"/>
    <mergeCell ref="RWL20:RWP21"/>
    <mergeCell ref="RWQ20:RWQ21"/>
    <mergeCell ref="RWR20:RWR21"/>
    <mergeCell ref="RWS20:RWS21"/>
    <mergeCell ref="RVL20:RVL21"/>
    <mergeCell ref="RVM20:RVM21"/>
    <mergeCell ref="RVN20:RVR21"/>
    <mergeCell ref="RVS20:RVS21"/>
    <mergeCell ref="RVT20:RVT21"/>
    <mergeCell ref="RVU20:RVU21"/>
    <mergeCell ref="RVV20:RVZ21"/>
    <mergeCell ref="RWA20:RWA21"/>
    <mergeCell ref="RWB20:RWB21"/>
    <mergeCell ref="RUU20:RUU21"/>
    <mergeCell ref="RUV20:RUV21"/>
    <mergeCell ref="RUW20:RUW21"/>
    <mergeCell ref="RUX20:RVB21"/>
    <mergeCell ref="RVC20:RVC21"/>
    <mergeCell ref="RVD20:RVD21"/>
    <mergeCell ref="RVE20:RVE21"/>
    <mergeCell ref="RVF20:RVJ21"/>
    <mergeCell ref="RVK20:RVK21"/>
    <mergeCell ref="RTZ20:RUD21"/>
    <mergeCell ref="RUE20:RUE21"/>
    <mergeCell ref="RUF20:RUF21"/>
    <mergeCell ref="RUG20:RUG21"/>
    <mergeCell ref="RUH20:RUL21"/>
    <mergeCell ref="RUM20:RUM21"/>
    <mergeCell ref="RUN20:RUN21"/>
    <mergeCell ref="RUO20:RUO21"/>
    <mergeCell ref="RUP20:RUT21"/>
    <mergeCell ref="RTI20:RTI21"/>
    <mergeCell ref="RTJ20:RTN21"/>
    <mergeCell ref="RTO20:RTO21"/>
    <mergeCell ref="RTP20:RTP21"/>
    <mergeCell ref="RTQ20:RTQ21"/>
    <mergeCell ref="RTR20:RTV21"/>
    <mergeCell ref="RTW20:RTW21"/>
    <mergeCell ref="RTX20:RTX21"/>
    <mergeCell ref="RTY20:RTY21"/>
    <mergeCell ref="RSR20:RSR21"/>
    <mergeCell ref="RSS20:RSS21"/>
    <mergeCell ref="RST20:RSX21"/>
    <mergeCell ref="RSY20:RSY21"/>
    <mergeCell ref="RSZ20:RSZ21"/>
    <mergeCell ref="RTA20:RTA21"/>
    <mergeCell ref="RTB20:RTF21"/>
    <mergeCell ref="RTG20:RTG21"/>
    <mergeCell ref="RTH20:RTH21"/>
    <mergeCell ref="RSA20:RSA21"/>
    <mergeCell ref="RSB20:RSB21"/>
    <mergeCell ref="RSC20:RSC21"/>
    <mergeCell ref="RSD20:RSH21"/>
    <mergeCell ref="RSI20:RSI21"/>
    <mergeCell ref="RSJ20:RSJ21"/>
    <mergeCell ref="RSK20:RSK21"/>
    <mergeCell ref="RSL20:RSP21"/>
    <mergeCell ref="RSQ20:RSQ21"/>
    <mergeCell ref="RRF20:RRJ21"/>
    <mergeCell ref="RRK20:RRK21"/>
    <mergeCell ref="RRL20:RRL21"/>
    <mergeCell ref="RRM20:RRM21"/>
    <mergeCell ref="RRN20:RRR21"/>
    <mergeCell ref="RRS20:RRS21"/>
    <mergeCell ref="RRT20:RRT21"/>
    <mergeCell ref="RRU20:RRU21"/>
    <mergeCell ref="RRV20:RRZ21"/>
    <mergeCell ref="RQO20:RQO21"/>
    <mergeCell ref="RQP20:RQT21"/>
    <mergeCell ref="RQU20:RQU21"/>
    <mergeCell ref="RQV20:RQV21"/>
    <mergeCell ref="RQW20:RQW21"/>
    <mergeCell ref="RQX20:RRB21"/>
    <mergeCell ref="RRC20:RRC21"/>
    <mergeCell ref="RRD20:RRD21"/>
    <mergeCell ref="RRE20:RRE21"/>
    <mergeCell ref="RPX20:RPX21"/>
    <mergeCell ref="RPY20:RPY21"/>
    <mergeCell ref="RPZ20:RQD21"/>
    <mergeCell ref="RQE20:RQE21"/>
    <mergeCell ref="RQF20:RQF21"/>
    <mergeCell ref="RQG20:RQG21"/>
    <mergeCell ref="RQH20:RQL21"/>
    <mergeCell ref="RQM20:RQM21"/>
    <mergeCell ref="RQN20:RQN21"/>
    <mergeCell ref="RPG20:RPG21"/>
    <mergeCell ref="RPH20:RPH21"/>
    <mergeCell ref="RPI20:RPI21"/>
    <mergeCell ref="RPJ20:RPN21"/>
    <mergeCell ref="RPO20:RPO21"/>
    <mergeCell ref="RPP20:RPP21"/>
    <mergeCell ref="RPQ20:RPQ21"/>
    <mergeCell ref="RPR20:RPV21"/>
    <mergeCell ref="RPW20:RPW21"/>
    <mergeCell ref="ROL20:ROP21"/>
    <mergeCell ref="ROQ20:ROQ21"/>
    <mergeCell ref="ROR20:ROR21"/>
    <mergeCell ref="ROS20:ROS21"/>
    <mergeCell ref="ROT20:ROX21"/>
    <mergeCell ref="ROY20:ROY21"/>
    <mergeCell ref="ROZ20:ROZ21"/>
    <mergeCell ref="RPA20:RPA21"/>
    <mergeCell ref="RPB20:RPF21"/>
    <mergeCell ref="RNU20:RNU21"/>
    <mergeCell ref="RNV20:RNZ21"/>
    <mergeCell ref="ROA20:ROA21"/>
    <mergeCell ref="ROB20:ROB21"/>
    <mergeCell ref="ROC20:ROC21"/>
    <mergeCell ref="ROD20:ROH21"/>
    <mergeCell ref="ROI20:ROI21"/>
    <mergeCell ref="ROJ20:ROJ21"/>
    <mergeCell ref="ROK20:ROK21"/>
    <mergeCell ref="RND20:RND21"/>
    <mergeCell ref="RNE20:RNE21"/>
    <mergeCell ref="RNF20:RNJ21"/>
    <mergeCell ref="RNK20:RNK21"/>
    <mergeCell ref="RNL20:RNL21"/>
    <mergeCell ref="RNM20:RNM21"/>
    <mergeCell ref="RNN20:RNR21"/>
    <mergeCell ref="RNS20:RNS21"/>
    <mergeCell ref="RNT20:RNT21"/>
    <mergeCell ref="RMM20:RMM21"/>
    <mergeCell ref="RMN20:RMN21"/>
    <mergeCell ref="RMO20:RMO21"/>
    <mergeCell ref="RMP20:RMT21"/>
    <mergeCell ref="RMU20:RMU21"/>
    <mergeCell ref="RMV20:RMV21"/>
    <mergeCell ref="RMW20:RMW21"/>
    <mergeCell ref="RMX20:RNB21"/>
    <mergeCell ref="RNC20:RNC21"/>
    <mergeCell ref="RLR20:RLV21"/>
    <mergeCell ref="RLW20:RLW21"/>
    <mergeCell ref="RLX20:RLX21"/>
    <mergeCell ref="RLY20:RLY21"/>
    <mergeCell ref="RLZ20:RMD21"/>
    <mergeCell ref="RME20:RME21"/>
    <mergeCell ref="RMF20:RMF21"/>
    <mergeCell ref="RMG20:RMG21"/>
    <mergeCell ref="RMH20:RML21"/>
    <mergeCell ref="RLA20:RLA21"/>
    <mergeCell ref="RLB20:RLF21"/>
    <mergeCell ref="RLG20:RLG21"/>
    <mergeCell ref="RLH20:RLH21"/>
    <mergeCell ref="RLI20:RLI21"/>
    <mergeCell ref="RLJ20:RLN21"/>
    <mergeCell ref="RLO20:RLO21"/>
    <mergeCell ref="RLP20:RLP21"/>
    <mergeCell ref="RLQ20:RLQ21"/>
    <mergeCell ref="RKJ20:RKJ21"/>
    <mergeCell ref="RKK20:RKK21"/>
    <mergeCell ref="RKL20:RKP21"/>
    <mergeCell ref="RKQ20:RKQ21"/>
    <mergeCell ref="RKR20:RKR21"/>
    <mergeCell ref="RKS20:RKS21"/>
    <mergeCell ref="RKT20:RKX21"/>
    <mergeCell ref="RKY20:RKY21"/>
    <mergeCell ref="RKZ20:RKZ21"/>
    <mergeCell ref="RJS20:RJS21"/>
    <mergeCell ref="RJT20:RJT21"/>
    <mergeCell ref="RJU20:RJU21"/>
    <mergeCell ref="RJV20:RJZ21"/>
    <mergeCell ref="RKA20:RKA21"/>
    <mergeCell ref="RKB20:RKB21"/>
    <mergeCell ref="RKC20:RKC21"/>
    <mergeCell ref="RKD20:RKH21"/>
    <mergeCell ref="RKI20:RKI21"/>
    <mergeCell ref="RIX20:RJB21"/>
    <mergeCell ref="RJC20:RJC21"/>
    <mergeCell ref="RJD20:RJD21"/>
    <mergeCell ref="RJE20:RJE21"/>
    <mergeCell ref="RJF20:RJJ21"/>
    <mergeCell ref="RJK20:RJK21"/>
    <mergeCell ref="RJL20:RJL21"/>
    <mergeCell ref="RJM20:RJM21"/>
    <mergeCell ref="RJN20:RJR21"/>
    <mergeCell ref="RIG20:RIG21"/>
    <mergeCell ref="RIH20:RIL21"/>
    <mergeCell ref="RIM20:RIM21"/>
    <mergeCell ref="RIN20:RIN21"/>
    <mergeCell ref="RIO20:RIO21"/>
    <mergeCell ref="RIP20:RIT21"/>
    <mergeCell ref="RIU20:RIU21"/>
    <mergeCell ref="RIV20:RIV21"/>
    <mergeCell ref="RIW20:RIW21"/>
    <mergeCell ref="RHP20:RHP21"/>
    <mergeCell ref="RHQ20:RHQ21"/>
    <mergeCell ref="RHR20:RHV21"/>
    <mergeCell ref="RHW20:RHW21"/>
    <mergeCell ref="RHX20:RHX21"/>
    <mergeCell ref="RHY20:RHY21"/>
    <mergeCell ref="RHZ20:RID21"/>
    <mergeCell ref="RIE20:RIE21"/>
    <mergeCell ref="RIF20:RIF21"/>
    <mergeCell ref="RGY20:RGY21"/>
    <mergeCell ref="RGZ20:RGZ21"/>
    <mergeCell ref="RHA20:RHA21"/>
    <mergeCell ref="RHB20:RHF21"/>
    <mergeCell ref="RHG20:RHG21"/>
    <mergeCell ref="RHH20:RHH21"/>
    <mergeCell ref="RHI20:RHI21"/>
    <mergeCell ref="RHJ20:RHN21"/>
    <mergeCell ref="RHO20:RHO21"/>
    <mergeCell ref="RGD20:RGH21"/>
    <mergeCell ref="RGI20:RGI21"/>
    <mergeCell ref="RGJ20:RGJ21"/>
    <mergeCell ref="RGK20:RGK21"/>
    <mergeCell ref="RGL20:RGP21"/>
    <mergeCell ref="RGQ20:RGQ21"/>
    <mergeCell ref="RGR20:RGR21"/>
    <mergeCell ref="RGS20:RGS21"/>
    <mergeCell ref="RGT20:RGX21"/>
    <mergeCell ref="RFM20:RFM21"/>
    <mergeCell ref="RFN20:RFR21"/>
    <mergeCell ref="RFS20:RFS21"/>
    <mergeCell ref="RFT20:RFT21"/>
    <mergeCell ref="RFU20:RFU21"/>
    <mergeCell ref="RFV20:RFZ21"/>
    <mergeCell ref="RGA20:RGA21"/>
    <mergeCell ref="RGB20:RGB21"/>
    <mergeCell ref="RGC20:RGC21"/>
    <mergeCell ref="REV20:REV21"/>
    <mergeCell ref="REW20:REW21"/>
    <mergeCell ref="REX20:RFB21"/>
    <mergeCell ref="RFC20:RFC21"/>
    <mergeCell ref="RFD20:RFD21"/>
    <mergeCell ref="RFE20:RFE21"/>
    <mergeCell ref="RFF20:RFJ21"/>
    <mergeCell ref="RFK20:RFK21"/>
    <mergeCell ref="RFL20:RFL21"/>
    <mergeCell ref="REE20:REE21"/>
    <mergeCell ref="REF20:REF21"/>
    <mergeCell ref="REG20:REG21"/>
    <mergeCell ref="REH20:REL21"/>
    <mergeCell ref="REM20:REM21"/>
    <mergeCell ref="REN20:REN21"/>
    <mergeCell ref="REO20:REO21"/>
    <mergeCell ref="REP20:RET21"/>
    <mergeCell ref="REU20:REU21"/>
    <mergeCell ref="RDJ20:RDN21"/>
    <mergeCell ref="RDO20:RDO21"/>
    <mergeCell ref="RDP20:RDP21"/>
    <mergeCell ref="RDQ20:RDQ21"/>
    <mergeCell ref="RDR20:RDV21"/>
    <mergeCell ref="RDW20:RDW21"/>
    <mergeCell ref="RDX20:RDX21"/>
    <mergeCell ref="RDY20:RDY21"/>
    <mergeCell ref="RDZ20:RED21"/>
    <mergeCell ref="RCS20:RCS21"/>
    <mergeCell ref="RCT20:RCX21"/>
    <mergeCell ref="RCY20:RCY21"/>
    <mergeCell ref="RCZ20:RCZ21"/>
    <mergeCell ref="RDA20:RDA21"/>
    <mergeCell ref="RDB20:RDF21"/>
    <mergeCell ref="RDG20:RDG21"/>
    <mergeCell ref="RDH20:RDH21"/>
    <mergeCell ref="RDI20:RDI21"/>
    <mergeCell ref="RCB20:RCB21"/>
    <mergeCell ref="RCC20:RCC21"/>
    <mergeCell ref="RCD20:RCH21"/>
    <mergeCell ref="RCI20:RCI21"/>
    <mergeCell ref="RCJ20:RCJ21"/>
    <mergeCell ref="RCK20:RCK21"/>
    <mergeCell ref="RCL20:RCP21"/>
    <mergeCell ref="RCQ20:RCQ21"/>
    <mergeCell ref="RCR20:RCR21"/>
    <mergeCell ref="RBK20:RBK21"/>
    <mergeCell ref="RBL20:RBL21"/>
    <mergeCell ref="RBM20:RBM21"/>
    <mergeCell ref="RBN20:RBR21"/>
    <mergeCell ref="RBS20:RBS21"/>
    <mergeCell ref="RBT20:RBT21"/>
    <mergeCell ref="RBU20:RBU21"/>
    <mergeCell ref="RBV20:RBZ21"/>
    <mergeCell ref="RCA20:RCA21"/>
    <mergeCell ref="RAP20:RAT21"/>
    <mergeCell ref="RAU20:RAU21"/>
    <mergeCell ref="RAV20:RAV21"/>
    <mergeCell ref="RAW20:RAW21"/>
    <mergeCell ref="RAX20:RBB21"/>
    <mergeCell ref="RBC20:RBC21"/>
    <mergeCell ref="RBD20:RBD21"/>
    <mergeCell ref="RBE20:RBE21"/>
    <mergeCell ref="RBF20:RBJ21"/>
    <mergeCell ref="QZY20:QZY21"/>
    <mergeCell ref="QZZ20:RAD21"/>
    <mergeCell ref="RAE20:RAE21"/>
    <mergeCell ref="RAF20:RAF21"/>
    <mergeCell ref="RAG20:RAG21"/>
    <mergeCell ref="RAH20:RAL21"/>
    <mergeCell ref="RAM20:RAM21"/>
    <mergeCell ref="RAN20:RAN21"/>
    <mergeCell ref="RAO20:RAO21"/>
    <mergeCell ref="QZH20:QZH21"/>
    <mergeCell ref="QZI20:QZI21"/>
    <mergeCell ref="QZJ20:QZN21"/>
    <mergeCell ref="QZO20:QZO21"/>
    <mergeCell ref="QZP20:QZP21"/>
    <mergeCell ref="QZQ20:QZQ21"/>
    <mergeCell ref="QZR20:QZV21"/>
    <mergeCell ref="QZW20:QZW21"/>
    <mergeCell ref="QZX20:QZX21"/>
    <mergeCell ref="QYQ20:QYQ21"/>
    <mergeCell ref="QYR20:QYR21"/>
    <mergeCell ref="QYS20:QYS21"/>
    <mergeCell ref="QYT20:QYX21"/>
    <mergeCell ref="QYY20:QYY21"/>
    <mergeCell ref="QYZ20:QYZ21"/>
    <mergeCell ref="QZA20:QZA21"/>
    <mergeCell ref="QZB20:QZF21"/>
    <mergeCell ref="QZG20:QZG21"/>
    <mergeCell ref="QXV20:QXZ21"/>
    <mergeCell ref="QYA20:QYA21"/>
    <mergeCell ref="QYB20:QYB21"/>
    <mergeCell ref="QYC20:QYC21"/>
    <mergeCell ref="QYD20:QYH21"/>
    <mergeCell ref="QYI20:QYI21"/>
    <mergeCell ref="QYJ20:QYJ21"/>
    <mergeCell ref="QYK20:QYK21"/>
    <mergeCell ref="QYL20:QYP21"/>
    <mergeCell ref="QXE20:QXE21"/>
    <mergeCell ref="QXF20:QXJ21"/>
    <mergeCell ref="QXK20:QXK21"/>
    <mergeCell ref="QXL20:QXL21"/>
    <mergeCell ref="QXM20:QXM21"/>
    <mergeCell ref="QXN20:QXR21"/>
    <mergeCell ref="QXS20:QXS21"/>
    <mergeCell ref="QXT20:QXT21"/>
    <mergeCell ref="QXU20:QXU21"/>
    <mergeCell ref="QWN20:QWN21"/>
    <mergeCell ref="QWO20:QWO21"/>
    <mergeCell ref="QWP20:QWT21"/>
    <mergeCell ref="QWU20:QWU21"/>
    <mergeCell ref="QWV20:QWV21"/>
    <mergeCell ref="QWW20:QWW21"/>
    <mergeCell ref="QWX20:QXB21"/>
    <mergeCell ref="QXC20:QXC21"/>
    <mergeCell ref="QXD20:QXD21"/>
    <mergeCell ref="QVW20:QVW21"/>
    <mergeCell ref="QVX20:QVX21"/>
    <mergeCell ref="QVY20:QVY21"/>
    <mergeCell ref="QVZ20:QWD21"/>
    <mergeCell ref="QWE20:QWE21"/>
    <mergeCell ref="QWF20:QWF21"/>
    <mergeCell ref="QWG20:QWG21"/>
    <mergeCell ref="QWH20:QWL21"/>
    <mergeCell ref="QWM20:QWM21"/>
    <mergeCell ref="QVB20:QVF21"/>
    <mergeCell ref="QVG20:QVG21"/>
    <mergeCell ref="QVH20:QVH21"/>
    <mergeCell ref="QVI20:QVI21"/>
    <mergeCell ref="QVJ20:QVN21"/>
    <mergeCell ref="QVO20:QVO21"/>
    <mergeCell ref="QVP20:QVP21"/>
    <mergeCell ref="QVQ20:QVQ21"/>
    <mergeCell ref="QVR20:QVV21"/>
    <mergeCell ref="QUK20:QUK21"/>
    <mergeCell ref="QUL20:QUP21"/>
    <mergeCell ref="QUQ20:QUQ21"/>
    <mergeCell ref="QUR20:QUR21"/>
    <mergeCell ref="QUS20:QUS21"/>
    <mergeCell ref="QUT20:QUX21"/>
    <mergeCell ref="QUY20:QUY21"/>
    <mergeCell ref="QUZ20:QUZ21"/>
    <mergeCell ref="QVA20:QVA21"/>
    <mergeCell ref="QTT20:QTT21"/>
    <mergeCell ref="QTU20:QTU21"/>
    <mergeCell ref="QTV20:QTZ21"/>
    <mergeCell ref="QUA20:QUA21"/>
    <mergeCell ref="QUB20:QUB21"/>
    <mergeCell ref="QUC20:QUC21"/>
    <mergeCell ref="QUD20:QUH21"/>
    <mergeCell ref="QUI20:QUI21"/>
    <mergeCell ref="QUJ20:QUJ21"/>
    <mergeCell ref="QTC20:QTC21"/>
    <mergeCell ref="QTD20:QTD21"/>
    <mergeCell ref="QTE20:QTE21"/>
    <mergeCell ref="QTF20:QTJ21"/>
    <mergeCell ref="QTK20:QTK21"/>
    <mergeCell ref="QTL20:QTL21"/>
    <mergeCell ref="QTM20:QTM21"/>
    <mergeCell ref="QTN20:QTR21"/>
    <mergeCell ref="QTS20:QTS21"/>
    <mergeCell ref="QSH20:QSL21"/>
    <mergeCell ref="QSM20:QSM21"/>
    <mergeCell ref="QSN20:QSN21"/>
    <mergeCell ref="QSO20:QSO21"/>
    <mergeCell ref="QSP20:QST21"/>
    <mergeCell ref="QSU20:QSU21"/>
    <mergeCell ref="QSV20:QSV21"/>
    <mergeCell ref="QSW20:QSW21"/>
    <mergeCell ref="QSX20:QTB21"/>
    <mergeCell ref="QRQ20:QRQ21"/>
    <mergeCell ref="QRR20:QRV21"/>
    <mergeCell ref="QRW20:QRW21"/>
    <mergeCell ref="QRX20:QRX21"/>
    <mergeCell ref="QRY20:QRY21"/>
    <mergeCell ref="QRZ20:QSD21"/>
    <mergeCell ref="QSE20:QSE21"/>
    <mergeCell ref="QSF20:QSF21"/>
    <mergeCell ref="QSG20:QSG21"/>
    <mergeCell ref="QQZ20:QQZ21"/>
    <mergeCell ref="QRA20:QRA21"/>
    <mergeCell ref="QRB20:QRF21"/>
    <mergeCell ref="QRG20:QRG21"/>
    <mergeCell ref="QRH20:QRH21"/>
    <mergeCell ref="QRI20:QRI21"/>
    <mergeCell ref="QRJ20:QRN21"/>
    <mergeCell ref="QRO20:QRO21"/>
    <mergeCell ref="QRP20:QRP21"/>
    <mergeCell ref="QQI20:QQI21"/>
    <mergeCell ref="QQJ20:QQJ21"/>
    <mergeCell ref="QQK20:QQK21"/>
    <mergeCell ref="QQL20:QQP21"/>
    <mergeCell ref="QQQ20:QQQ21"/>
    <mergeCell ref="QQR20:QQR21"/>
    <mergeCell ref="QQS20:QQS21"/>
    <mergeCell ref="QQT20:QQX21"/>
    <mergeCell ref="QQY20:QQY21"/>
    <mergeCell ref="QPN20:QPR21"/>
    <mergeCell ref="QPS20:QPS21"/>
    <mergeCell ref="QPT20:QPT21"/>
    <mergeCell ref="QPU20:QPU21"/>
    <mergeCell ref="QPV20:QPZ21"/>
    <mergeCell ref="QQA20:QQA21"/>
    <mergeCell ref="QQB20:QQB21"/>
    <mergeCell ref="QQC20:QQC21"/>
    <mergeCell ref="QQD20:QQH21"/>
    <mergeCell ref="QOW20:QOW21"/>
    <mergeCell ref="QOX20:QPB21"/>
    <mergeCell ref="QPC20:QPC21"/>
    <mergeCell ref="QPD20:QPD21"/>
    <mergeCell ref="QPE20:QPE21"/>
    <mergeCell ref="QPF20:QPJ21"/>
    <mergeCell ref="QPK20:QPK21"/>
    <mergeCell ref="QPL20:QPL21"/>
    <mergeCell ref="QPM20:QPM21"/>
    <mergeCell ref="QOF20:QOF21"/>
    <mergeCell ref="QOG20:QOG21"/>
    <mergeCell ref="QOH20:QOL21"/>
    <mergeCell ref="QOM20:QOM21"/>
    <mergeCell ref="QON20:QON21"/>
    <mergeCell ref="QOO20:QOO21"/>
    <mergeCell ref="QOP20:QOT21"/>
    <mergeCell ref="QOU20:QOU21"/>
    <mergeCell ref="QOV20:QOV21"/>
    <mergeCell ref="QNO20:QNO21"/>
    <mergeCell ref="QNP20:QNP21"/>
    <mergeCell ref="QNQ20:QNQ21"/>
    <mergeCell ref="QNR20:QNV21"/>
    <mergeCell ref="QNW20:QNW21"/>
    <mergeCell ref="QNX20:QNX21"/>
    <mergeCell ref="QNY20:QNY21"/>
    <mergeCell ref="QNZ20:QOD21"/>
    <mergeCell ref="QOE20:QOE21"/>
    <mergeCell ref="QMT20:QMX21"/>
    <mergeCell ref="QMY20:QMY21"/>
    <mergeCell ref="QMZ20:QMZ21"/>
    <mergeCell ref="QNA20:QNA21"/>
    <mergeCell ref="QNB20:QNF21"/>
    <mergeCell ref="QNG20:QNG21"/>
    <mergeCell ref="QNH20:QNH21"/>
    <mergeCell ref="QNI20:QNI21"/>
    <mergeCell ref="QNJ20:QNN21"/>
    <mergeCell ref="QMC20:QMC21"/>
    <mergeCell ref="QMD20:QMH21"/>
    <mergeCell ref="QMI20:QMI21"/>
    <mergeCell ref="QMJ20:QMJ21"/>
    <mergeCell ref="QMK20:QMK21"/>
    <mergeCell ref="QML20:QMP21"/>
    <mergeCell ref="QMQ20:QMQ21"/>
    <mergeCell ref="QMR20:QMR21"/>
    <mergeCell ref="QMS20:QMS21"/>
    <mergeCell ref="QLL20:QLL21"/>
    <mergeCell ref="QLM20:QLM21"/>
    <mergeCell ref="QLN20:QLR21"/>
    <mergeCell ref="QLS20:QLS21"/>
    <mergeCell ref="QLT20:QLT21"/>
    <mergeCell ref="QLU20:QLU21"/>
    <mergeCell ref="QLV20:QLZ21"/>
    <mergeCell ref="QMA20:QMA21"/>
    <mergeCell ref="QMB20:QMB21"/>
    <mergeCell ref="QKU20:QKU21"/>
    <mergeCell ref="QKV20:QKV21"/>
    <mergeCell ref="QKW20:QKW21"/>
    <mergeCell ref="QKX20:QLB21"/>
    <mergeCell ref="QLC20:QLC21"/>
    <mergeCell ref="QLD20:QLD21"/>
    <mergeCell ref="QLE20:QLE21"/>
    <mergeCell ref="QLF20:QLJ21"/>
    <mergeCell ref="QLK20:QLK21"/>
    <mergeCell ref="QJZ20:QKD21"/>
    <mergeCell ref="QKE20:QKE21"/>
    <mergeCell ref="QKF20:QKF21"/>
    <mergeCell ref="QKG20:QKG21"/>
    <mergeCell ref="QKH20:QKL21"/>
    <mergeCell ref="QKM20:QKM21"/>
    <mergeCell ref="QKN20:QKN21"/>
    <mergeCell ref="QKO20:QKO21"/>
    <mergeCell ref="QKP20:QKT21"/>
    <mergeCell ref="QJI20:QJI21"/>
    <mergeCell ref="QJJ20:QJN21"/>
    <mergeCell ref="QJO20:QJO21"/>
    <mergeCell ref="QJP20:QJP21"/>
    <mergeCell ref="QJQ20:QJQ21"/>
    <mergeCell ref="QJR20:QJV21"/>
    <mergeCell ref="QJW20:QJW21"/>
    <mergeCell ref="QJX20:QJX21"/>
    <mergeCell ref="QJY20:QJY21"/>
    <mergeCell ref="QIR20:QIR21"/>
    <mergeCell ref="QIS20:QIS21"/>
    <mergeCell ref="QIT20:QIX21"/>
    <mergeCell ref="QIY20:QIY21"/>
    <mergeCell ref="QIZ20:QIZ21"/>
    <mergeCell ref="QJA20:QJA21"/>
    <mergeCell ref="QJB20:QJF21"/>
    <mergeCell ref="QJG20:QJG21"/>
    <mergeCell ref="QJH20:QJH21"/>
    <mergeCell ref="QIA20:QIA21"/>
    <mergeCell ref="QIB20:QIB21"/>
    <mergeCell ref="QIC20:QIC21"/>
    <mergeCell ref="QID20:QIH21"/>
    <mergeCell ref="QII20:QII21"/>
    <mergeCell ref="QIJ20:QIJ21"/>
    <mergeCell ref="QIK20:QIK21"/>
    <mergeCell ref="QIL20:QIP21"/>
    <mergeCell ref="QIQ20:QIQ21"/>
    <mergeCell ref="QHF20:QHJ21"/>
    <mergeCell ref="QHK20:QHK21"/>
    <mergeCell ref="QHL20:QHL21"/>
    <mergeCell ref="QHM20:QHM21"/>
    <mergeCell ref="QHN20:QHR21"/>
    <mergeCell ref="QHS20:QHS21"/>
    <mergeCell ref="QHT20:QHT21"/>
    <mergeCell ref="QHU20:QHU21"/>
    <mergeCell ref="QHV20:QHZ21"/>
    <mergeCell ref="QGO20:QGO21"/>
    <mergeCell ref="QGP20:QGT21"/>
    <mergeCell ref="QGU20:QGU21"/>
    <mergeCell ref="QGV20:QGV21"/>
    <mergeCell ref="QGW20:QGW21"/>
    <mergeCell ref="QGX20:QHB21"/>
    <mergeCell ref="QHC20:QHC21"/>
    <mergeCell ref="QHD20:QHD21"/>
    <mergeCell ref="QHE20:QHE21"/>
    <mergeCell ref="QFX20:QFX21"/>
    <mergeCell ref="QFY20:QFY21"/>
    <mergeCell ref="QFZ20:QGD21"/>
    <mergeCell ref="QGE20:QGE21"/>
    <mergeCell ref="QGF20:QGF21"/>
    <mergeCell ref="QGG20:QGG21"/>
    <mergeCell ref="QGH20:QGL21"/>
    <mergeCell ref="QGM20:QGM21"/>
    <mergeCell ref="QGN20:QGN21"/>
    <mergeCell ref="QFG20:QFG21"/>
    <mergeCell ref="QFH20:QFH21"/>
    <mergeCell ref="QFI20:QFI21"/>
    <mergeCell ref="QFJ20:QFN21"/>
    <mergeCell ref="QFO20:QFO21"/>
    <mergeCell ref="QFP20:QFP21"/>
    <mergeCell ref="QFQ20:QFQ21"/>
    <mergeCell ref="QFR20:QFV21"/>
    <mergeCell ref="QFW20:QFW21"/>
    <mergeCell ref="QEL20:QEP21"/>
    <mergeCell ref="QEQ20:QEQ21"/>
    <mergeCell ref="QER20:QER21"/>
    <mergeCell ref="QES20:QES21"/>
    <mergeCell ref="QET20:QEX21"/>
    <mergeCell ref="QEY20:QEY21"/>
    <mergeCell ref="QEZ20:QEZ21"/>
    <mergeCell ref="QFA20:QFA21"/>
    <mergeCell ref="QFB20:QFF21"/>
    <mergeCell ref="QDU20:QDU21"/>
    <mergeCell ref="QDV20:QDZ21"/>
    <mergeCell ref="QEA20:QEA21"/>
    <mergeCell ref="QEB20:QEB21"/>
    <mergeCell ref="QEC20:QEC21"/>
    <mergeCell ref="QED20:QEH21"/>
    <mergeCell ref="QEI20:QEI21"/>
    <mergeCell ref="QEJ20:QEJ21"/>
    <mergeCell ref="QEK20:QEK21"/>
    <mergeCell ref="QDD20:QDD21"/>
    <mergeCell ref="QDE20:QDE21"/>
    <mergeCell ref="QDF20:QDJ21"/>
    <mergeCell ref="QDK20:QDK21"/>
    <mergeCell ref="QDL20:QDL21"/>
    <mergeCell ref="QDM20:QDM21"/>
    <mergeCell ref="QDN20:QDR21"/>
    <mergeCell ref="QDS20:QDS21"/>
    <mergeCell ref="QDT20:QDT21"/>
    <mergeCell ref="QCM20:QCM21"/>
    <mergeCell ref="QCN20:QCN21"/>
    <mergeCell ref="QCO20:QCO21"/>
    <mergeCell ref="QCP20:QCT21"/>
    <mergeCell ref="QCU20:QCU21"/>
    <mergeCell ref="QCV20:QCV21"/>
    <mergeCell ref="QCW20:QCW21"/>
    <mergeCell ref="QCX20:QDB21"/>
    <mergeCell ref="QDC20:QDC21"/>
    <mergeCell ref="QBR20:QBV21"/>
    <mergeCell ref="QBW20:QBW21"/>
    <mergeCell ref="QBX20:QBX21"/>
    <mergeCell ref="QBY20:QBY21"/>
    <mergeCell ref="QBZ20:QCD21"/>
    <mergeCell ref="QCE20:QCE21"/>
    <mergeCell ref="QCF20:QCF21"/>
    <mergeCell ref="QCG20:QCG21"/>
    <mergeCell ref="QCH20:QCL21"/>
    <mergeCell ref="QBA20:QBA21"/>
    <mergeCell ref="QBB20:QBF21"/>
    <mergeCell ref="QBG20:QBG21"/>
    <mergeCell ref="QBH20:QBH21"/>
    <mergeCell ref="QBI20:QBI21"/>
    <mergeCell ref="QBJ20:QBN21"/>
    <mergeCell ref="QBO20:QBO21"/>
    <mergeCell ref="QBP20:QBP21"/>
    <mergeCell ref="QBQ20:QBQ21"/>
    <mergeCell ref="QAJ20:QAJ21"/>
    <mergeCell ref="QAK20:QAK21"/>
    <mergeCell ref="QAL20:QAP21"/>
    <mergeCell ref="QAQ20:QAQ21"/>
    <mergeCell ref="QAR20:QAR21"/>
    <mergeCell ref="QAS20:QAS21"/>
    <mergeCell ref="QAT20:QAX21"/>
    <mergeCell ref="QAY20:QAY21"/>
    <mergeCell ref="QAZ20:QAZ21"/>
    <mergeCell ref="PZS20:PZS21"/>
    <mergeCell ref="PZT20:PZT21"/>
    <mergeCell ref="PZU20:PZU21"/>
    <mergeCell ref="PZV20:PZZ21"/>
    <mergeCell ref="QAA20:QAA21"/>
    <mergeCell ref="QAB20:QAB21"/>
    <mergeCell ref="QAC20:QAC21"/>
    <mergeCell ref="QAD20:QAH21"/>
    <mergeCell ref="QAI20:QAI21"/>
    <mergeCell ref="PYX20:PZB21"/>
    <mergeCell ref="PZC20:PZC21"/>
    <mergeCell ref="PZD20:PZD21"/>
    <mergeCell ref="PZE20:PZE21"/>
    <mergeCell ref="PZF20:PZJ21"/>
    <mergeCell ref="PZK20:PZK21"/>
    <mergeCell ref="PZL20:PZL21"/>
    <mergeCell ref="PZM20:PZM21"/>
    <mergeCell ref="PZN20:PZR21"/>
    <mergeCell ref="PYG20:PYG21"/>
    <mergeCell ref="PYH20:PYL21"/>
    <mergeCell ref="PYM20:PYM21"/>
    <mergeCell ref="PYN20:PYN21"/>
    <mergeCell ref="PYO20:PYO21"/>
    <mergeCell ref="PYP20:PYT21"/>
    <mergeCell ref="PYU20:PYU21"/>
    <mergeCell ref="PYV20:PYV21"/>
    <mergeCell ref="PYW20:PYW21"/>
    <mergeCell ref="PXP20:PXP21"/>
    <mergeCell ref="PXQ20:PXQ21"/>
    <mergeCell ref="PXR20:PXV21"/>
    <mergeCell ref="PXW20:PXW21"/>
    <mergeCell ref="PXX20:PXX21"/>
    <mergeCell ref="PXY20:PXY21"/>
    <mergeCell ref="PXZ20:PYD21"/>
    <mergeCell ref="PYE20:PYE21"/>
    <mergeCell ref="PYF20:PYF21"/>
    <mergeCell ref="PWY20:PWY21"/>
    <mergeCell ref="PWZ20:PWZ21"/>
    <mergeCell ref="PXA20:PXA21"/>
    <mergeCell ref="PXB20:PXF21"/>
    <mergeCell ref="PXG20:PXG21"/>
    <mergeCell ref="PXH20:PXH21"/>
    <mergeCell ref="PXI20:PXI21"/>
    <mergeCell ref="PXJ20:PXN21"/>
    <mergeCell ref="PXO20:PXO21"/>
    <mergeCell ref="PWD20:PWH21"/>
    <mergeCell ref="PWI20:PWI21"/>
    <mergeCell ref="PWJ20:PWJ21"/>
    <mergeCell ref="PWK20:PWK21"/>
    <mergeCell ref="PWL20:PWP21"/>
    <mergeCell ref="PWQ20:PWQ21"/>
    <mergeCell ref="PWR20:PWR21"/>
    <mergeCell ref="PWS20:PWS21"/>
    <mergeCell ref="PWT20:PWX21"/>
    <mergeCell ref="PVM20:PVM21"/>
    <mergeCell ref="PVN20:PVR21"/>
    <mergeCell ref="PVS20:PVS21"/>
    <mergeCell ref="PVT20:PVT21"/>
    <mergeCell ref="PVU20:PVU21"/>
    <mergeCell ref="PVV20:PVZ21"/>
    <mergeCell ref="PWA20:PWA21"/>
    <mergeCell ref="PWB20:PWB21"/>
    <mergeCell ref="PWC20:PWC21"/>
    <mergeCell ref="PUV20:PUV21"/>
    <mergeCell ref="PUW20:PUW21"/>
    <mergeCell ref="PUX20:PVB21"/>
    <mergeCell ref="PVC20:PVC21"/>
    <mergeCell ref="PVD20:PVD21"/>
    <mergeCell ref="PVE20:PVE21"/>
    <mergeCell ref="PVF20:PVJ21"/>
    <mergeCell ref="PVK20:PVK21"/>
    <mergeCell ref="PVL20:PVL21"/>
    <mergeCell ref="PUE20:PUE21"/>
    <mergeCell ref="PUF20:PUF21"/>
    <mergeCell ref="PUG20:PUG21"/>
    <mergeCell ref="PUH20:PUL21"/>
    <mergeCell ref="PUM20:PUM21"/>
    <mergeCell ref="PUN20:PUN21"/>
    <mergeCell ref="PUO20:PUO21"/>
    <mergeCell ref="PUP20:PUT21"/>
    <mergeCell ref="PUU20:PUU21"/>
    <mergeCell ref="PTJ20:PTN21"/>
    <mergeCell ref="PTO20:PTO21"/>
    <mergeCell ref="PTP20:PTP21"/>
    <mergeCell ref="PTQ20:PTQ21"/>
    <mergeCell ref="PTR20:PTV21"/>
    <mergeCell ref="PTW20:PTW21"/>
    <mergeCell ref="PTX20:PTX21"/>
    <mergeCell ref="PTY20:PTY21"/>
    <mergeCell ref="PTZ20:PUD21"/>
    <mergeCell ref="PSS20:PSS21"/>
    <mergeCell ref="PST20:PSX21"/>
    <mergeCell ref="PSY20:PSY21"/>
    <mergeCell ref="PSZ20:PSZ21"/>
    <mergeCell ref="PTA20:PTA21"/>
    <mergeCell ref="PTB20:PTF21"/>
    <mergeCell ref="PTG20:PTG21"/>
    <mergeCell ref="PTH20:PTH21"/>
    <mergeCell ref="PTI20:PTI21"/>
    <mergeCell ref="PSB20:PSB21"/>
    <mergeCell ref="PSC20:PSC21"/>
    <mergeCell ref="PSD20:PSH21"/>
    <mergeCell ref="PSI20:PSI21"/>
    <mergeCell ref="PSJ20:PSJ21"/>
    <mergeCell ref="PSK20:PSK21"/>
    <mergeCell ref="PSL20:PSP21"/>
    <mergeCell ref="PSQ20:PSQ21"/>
    <mergeCell ref="PSR20:PSR21"/>
    <mergeCell ref="PRK20:PRK21"/>
    <mergeCell ref="PRL20:PRL21"/>
    <mergeCell ref="PRM20:PRM21"/>
    <mergeCell ref="PRN20:PRR21"/>
    <mergeCell ref="PRS20:PRS21"/>
    <mergeCell ref="PRT20:PRT21"/>
    <mergeCell ref="PRU20:PRU21"/>
    <mergeCell ref="PRV20:PRZ21"/>
    <mergeCell ref="PSA20:PSA21"/>
    <mergeCell ref="PQP20:PQT21"/>
    <mergeCell ref="PQU20:PQU21"/>
    <mergeCell ref="PQV20:PQV21"/>
    <mergeCell ref="PQW20:PQW21"/>
    <mergeCell ref="PQX20:PRB21"/>
    <mergeCell ref="PRC20:PRC21"/>
    <mergeCell ref="PRD20:PRD21"/>
    <mergeCell ref="PRE20:PRE21"/>
    <mergeCell ref="PRF20:PRJ21"/>
    <mergeCell ref="PPY20:PPY21"/>
    <mergeCell ref="PPZ20:PQD21"/>
    <mergeCell ref="PQE20:PQE21"/>
    <mergeCell ref="PQF20:PQF21"/>
    <mergeCell ref="PQG20:PQG21"/>
    <mergeCell ref="PQH20:PQL21"/>
    <mergeCell ref="PQM20:PQM21"/>
    <mergeCell ref="PQN20:PQN21"/>
    <mergeCell ref="PQO20:PQO21"/>
    <mergeCell ref="PPH20:PPH21"/>
    <mergeCell ref="PPI20:PPI21"/>
    <mergeCell ref="PPJ20:PPN21"/>
    <mergeCell ref="PPO20:PPO21"/>
    <mergeCell ref="PPP20:PPP21"/>
    <mergeCell ref="PPQ20:PPQ21"/>
    <mergeCell ref="PPR20:PPV21"/>
    <mergeCell ref="PPW20:PPW21"/>
    <mergeCell ref="PPX20:PPX21"/>
    <mergeCell ref="POQ20:POQ21"/>
    <mergeCell ref="POR20:POR21"/>
    <mergeCell ref="POS20:POS21"/>
    <mergeCell ref="POT20:POX21"/>
    <mergeCell ref="POY20:POY21"/>
    <mergeCell ref="POZ20:POZ21"/>
    <mergeCell ref="PPA20:PPA21"/>
    <mergeCell ref="PPB20:PPF21"/>
    <mergeCell ref="PPG20:PPG21"/>
    <mergeCell ref="PNV20:PNZ21"/>
    <mergeCell ref="POA20:POA21"/>
    <mergeCell ref="POB20:POB21"/>
    <mergeCell ref="POC20:POC21"/>
    <mergeCell ref="POD20:POH21"/>
    <mergeCell ref="POI20:POI21"/>
    <mergeCell ref="POJ20:POJ21"/>
    <mergeCell ref="POK20:POK21"/>
    <mergeCell ref="POL20:POP21"/>
    <mergeCell ref="PNE20:PNE21"/>
    <mergeCell ref="PNF20:PNJ21"/>
    <mergeCell ref="PNK20:PNK21"/>
    <mergeCell ref="PNL20:PNL21"/>
    <mergeCell ref="PNM20:PNM21"/>
    <mergeCell ref="PNN20:PNR21"/>
    <mergeCell ref="PNS20:PNS21"/>
    <mergeCell ref="PNT20:PNT21"/>
    <mergeCell ref="PNU20:PNU21"/>
    <mergeCell ref="PMN20:PMN21"/>
    <mergeCell ref="PMO20:PMO21"/>
    <mergeCell ref="PMP20:PMT21"/>
    <mergeCell ref="PMU20:PMU21"/>
    <mergeCell ref="PMV20:PMV21"/>
    <mergeCell ref="PMW20:PMW21"/>
    <mergeCell ref="PMX20:PNB21"/>
    <mergeCell ref="PNC20:PNC21"/>
    <mergeCell ref="PND20:PND21"/>
    <mergeCell ref="PLW20:PLW21"/>
    <mergeCell ref="PLX20:PLX21"/>
    <mergeCell ref="PLY20:PLY21"/>
    <mergeCell ref="PLZ20:PMD21"/>
    <mergeCell ref="PME20:PME21"/>
    <mergeCell ref="PMF20:PMF21"/>
    <mergeCell ref="PMG20:PMG21"/>
    <mergeCell ref="PMH20:PML21"/>
    <mergeCell ref="PMM20:PMM21"/>
    <mergeCell ref="PLB20:PLF21"/>
    <mergeCell ref="PLG20:PLG21"/>
    <mergeCell ref="PLH20:PLH21"/>
    <mergeCell ref="PLI20:PLI21"/>
    <mergeCell ref="PLJ20:PLN21"/>
    <mergeCell ref="PLO20:PLO21"/>
    <mergeCell ref="PLP20:PLP21"/>
    <mergeCell ref="PLQ20:PLQ21"/>
    <mergeCell ref="PLR20:PLV21"/>
    <mergeCell ref="PKK20:PKK21"/>
    <mergeCell ref="PKL20:PKP21"/>
    <mergeCell ref="PKQ20:PKQ21"/>
    <mergeCell ref="PKR20:PKR21"/>
    <mergeCell ref="PKS20:PKS21"/>
    <mergeCell ref="PKT20:PKX21"/>
    <mergeCell ref="PKY20:PKY21"/>
    <mergeCell ref="PKZ20:PKZ21"/>
    <mergeCell ref="PLA20:PLA21"/>
    <mergeCell ref="PJT20:PJT21"/>
    <mergeCell ref="PJU20:PJU21"/>
    <mergeCell ref="PJV20:PJZ21"/>
    <mergeCell ref="PKA20:PKA21"/>
    <mergeCell ref="PKB20:PKB21"/>
    <mergeCell ref="PKC20:PKC21"/>
    <mergeCell ref="PKD20:PKH21"/>
    <mergeCell ref="PKI20:PKI21"/>
    <mergeCell ref="PKJ20:PKJ21"/>
    <mergeCell ref="PJC20:PJC21"/>
    <mergeCell ref="PJD20:PJD21"/>
    <mergeCell ref="PJE20:PJE21"/>
    <mergeCell ref="PJF20:PJJ21"/>
    <mergeCell ref="PJK20:PJK21"/>
    <mergeCell ref="PJL20:PJL21"/>
    <mergeCell ref="PJM20:PJM21"/>
    <mergeCell ref="PJN20:PJR21"/>
    <mergeCell ref="PJS20:PJS21"/>
    <mergeCell ref="PIH20:PIL21"/>
    <mergeCell ref="PIM20:PIM21"/>
    <mergeCell ref="PIN20:PIN21"/>
    <mergeCell ref="PIO20:PIO21"/>
    <mergeCell ref="PIP20:PIT21"/>
    <mergeCell ref="PIU20:PIU21"/>
    <mergeCell ref="PIV20:PIV21"/>
    <mergeCell ref="PIW20:PIW21"/>
    <mergeCell ref="PIX20:PJB21"/>
    <mergeCell ref="PHQ20:PHQ21"/>
    <mergeCell ref="PHR20:PHV21"/>
    <mergeCell ref="PHW20:PHW21"/>
    <mergeCell ref="PHX20:PHX21"/>
    <mergeCell ref="PHY20:PHY21"/>
    <mergeCell ref="PHZ20:PID21"/>
    <mergeCell ref="PIE20:PIE21"/>
    <mergeCell ref="PIF20:PIF21"/>
    <mergeCell ref="PIG20:PIG21"/>
    <mergeCell ref="PGZ20:PGZ21"/>
    <mergeCell ref="PHA20:PHA21"/>
    <mergeCell ref="PHB20:PHF21"/>
    <mergeCell ref="PHG20:PHG21"/>
    <mergeCell ref="PHH20:PHH21"/>
    <mergeCell ref="PHI20:PHI21"/>
    <mergeCell ref="PHJ20:PHN21"/>
    <mergeCell ref="PHO20:PHO21"/>
    <mergeCell ref="PHP20:PHP21"/>
    <mergeCell ref="PGI20:PGI21"/>
    <mergeCell ref="PGJ20:PGJ21"/>
    <mergeCell ref="PGK20:PGK21"/>
    <mergeCell ref="PGL20:PGP21"/>
    <mergeCell ref="PGQ20:PGQ21"/>
    <mergeCell ref="PGR20:PGR21"/>
    <mergeCell ref="PGS20:PGS21"/>
    <mergeCell ref="PGT20:PGX21"/>
    <mergeCell ref="PGY20:PGY21"/>
    <mergeCell ref="PFN20:PFR21"/>
    <mergeCell ref="PFS20:PFS21"/>
    <mergeCell ref="PFT20:PFT21"/>
    <mergeCell ref="PFU20:PFU21"/>
    <mergeCell ref="PFV20:PFZ21"/>
    <mergeCell ref="PGA20:PGA21"/>
    <mergeCell ref="PGB20:PGB21"/>
    <mergeCell ref="PGC20:PGC21"/>
    <mergeCell ref="PGD20:PGH21"/>
    <mergeCell ref="PEW20:PEW21"/>
    <mergeCell ref="PEX20:PFB21"/>
    <mergeCell ref="PFC20:PFC21"/>
    <mergeCell ref="PFD20:PFD21"/>
    <mergeCell ref="PFE20:PFE21"/>
    <mergeCell ref="PFF20:PFJ21"/>
    <mergeCell ref="PFK20:PFK21"/>
    <mergeCell ref="PFL20:PFL21"/>
    <mergeCell ref="PFM20:PFM21"/>
    <mergeCell ref="PEF20:PEF21"/>
    <mergeCell ref="PEG20:PEG21"/>
    <mergeCell ref="PEH20:PEL21"/>
    <mergeCell ref="PEM20:PEM21"/>
    <mergeCell ref="PEN20:PEN21"/>
    <mergeCell ref="PEO20:PEO21"/>
    <mergeCell ref="PEP20:PET21"/>
    <mergeCell ref="PEU20:PEU21"/>
    <mergeCell ref="PEV20:PEV21"/>
    <mergeCell ref="PDO20:PDO21"/>
    <mergeCell ref="PDP20:PDP21"/>
    <mergeCell ref="PDQ20:PDQ21"/>
    <mergeCell ref="PDR20:PDV21"/>
    <mergeCell ref="PDW20:PDW21"/>
    <mergeCell ref="PDX20:PDX21"/>
    <mergeCell ref="PDY20:PDY21"/>
    <mergeCell ref="PDZ20:PED21"/>
    <mergeCell ref="PEE20:PEE21"/>
    <mergeCell ref="PCT20:PCX21"/>
    <mergeCell ref="PCY20:PCY21"/>
    <mergeCell ref="PCZ20:PCZ21"/>
    <mergeCell ref="PDA20:PDA21"/>
    <mergeCell ref="PDB20:PDF21"/>
    <mergeCell ref="PDG20:PDG21"/>
    <mergeCell ref="PDH20:PDH21"/>
    <mergeCell ref="PDI20:PDI21"/>
    <mergeCell ref="PDJ20:PDN21"/>
    <mergeCell ref="PCC20:PCC21"/>
    <mergeCell ref="PCD20:PCH21"/>
    <mergeCell ref="PCI20:PCI21"/>
    <mergeCell ref="PCJ20:PCJ21"/>
    <mergeCell ref="PCK20:PCK21"/>
    <mergeCell ref="PCL20:PCP21"/>
    <mergeCell ref="PCQ20:PCQ21"/>
    <mergeCell ref="PCR20:PCR21"/>
    <mergeCell ref="PCS20:PCS21"/>
    <mergeCell ref="PBL20:PBL21"/>
    <mergeCell ref="PBM20:PBM21"/>
    <mergeCell ref="PBN20:PBR21"/>
    <mergeCell ref="PBS20:PBS21"/>
    <mergeCell ref="PBT20:PBT21"/>
    <mergeCell ref="PBU20:PBU21"/>
    <mergeCell ref="PBV20:PBZ21"/>
    <mergeCell ref="PCA20:PCA21"/>
    <mergeCell ref="PCB20:PCB21"/>
    <mergeCell ref="PAU20:PAU21"/>
    <mergeCell ref="PAV20:PAV21"/>
    <mergeCell ref="PAW20:PAW21"/>
    <mergeCell ref="PAX20:PBB21"/>
    <mergeCell ref="PBC20:PBC21"/>
    <mergeCell ref="PBD20:PBD21"/>
    <mergeCell ref="PBE20:PBE21"/>
    <mergeCell ref="PBF20:PBJ21"/>
    <mergeCell ref="PBK20:PBK21"/>
    <mergeCell ref="OZZ20:PAD21"/>
    <mergeCell ref="PAE20:PAE21"/>
    <mergeCell ref="PAF20:PAF21"/>
    <mergeCell ref="PAG20:PAG21"/>
    <mergeCell ref="PAH20:PAL21"/>
    <mergeCell ref="PAM20:PAM21"/>
    <mergeCell ref="PAN20:PAN21"/>
    <mergeCell ref="PAO20:PAO21"/>
    <mergeCell ref="PAP20:PAT21"/>
    <mergeCell ref="OZI20:OZI21"/>
    <mergeCell ref="OZJ20:OZN21"/>
    <mergeCell ref="OZO20:OZO21"/>
    <mergeCell ref="OZP20:OZP21"/>
    <mergeCell ref="OZQ20:OZQ21"/>
    <mergeCell ref="OZR20:OZV21"/>
    <mergeCell ref="OZW20:OZW21"/>
    <mergeCell ref="OZX20:OZX21"/>
    <mergeCell ref="OZY20:OZY21"/>
    <mergeCell ref="OYR20:OYR21"/>
    <mergeCell ref="OYS20:OYS21"/>
    <mergeCell ref="OYT20:OYX21"/>
    <mergeCell ref="OYY20:OYY21"/>
    <mergeCell ref="OYZ20:OYZ21"/>
    <mergeCell ref="OZA20:OZA21"/>
    <mergeCell ref="OZB20:OZF21"/>
    <mergeCell ref="OZG20:OZG21"/>
    <mergeCell ref="OZH20:OZH21"/>
    <mergeCell ref="OYA20:OYA21"/>
    <mergeCell ref="OYB20:OYB21"/>
    <mergeCell ref="OYC20:OYC21"/>
    <mergeCell ref="OYD20:OYH21"/>
    <mergeCell ref="OYI20:OYI21"/>
    <mergeCell ref="OYJ20:OYJ21"/>
    <mergeCell ref="OYK20:OYK21"/>
    <mergeCell ref="OYL20:OYP21"/>
    <mergeCell ref="OYQ20:OYQ21"/>
    <mergeCell ref="OXF20:OXJ21"/>
    <mergeCell ref="OXK20:OXK21"/>
    <mergeCell ref="OXL20:OXL21"/>
    <mergeCell ref="OXM20:OXM21"/>
    <mergeCell ref="OXN20:OXR21"/>
    <mergeCell ref="OXS20:OXS21"/>
    <mergeCell ref="OXT20:OXT21"/>
    <mergeCell ref="OXU20:OXU21"/>
    <mergeCell ref="OXV20:OXZ21"/>
    <mergeCell ref="OWO20:OWO21"/>
    <mergeCell ref="OWP20:OWT21"/>
    <mergeCell ref="OWU20:OWU21"/>
    <mergeCell ref="OWV20:OWV21"/>
    <mergeCell ref="OWW20:OWW21"/>
    <mergeCell ref="OWX20:OXB21"/>
    <mergeCell ref="OXC20:OXC21"/>
    <mergeCell ref="OXD20:OXD21"/>
    <mergeCell ref="OXE20:OXE21"/>
    <mergeCell ref="OVX20:OVX21"/>
    <mergeCell ref="OVY20:OVY21"/>
    <mergeCell ref="OVZ20:OWD21"/>
    <mergeCell ref="OWE20:OWE21"/>
    <mergeCell ref="OWF20:OWF21"/>
    <mergeCell ref="OWG20:OWG21"/>
    <mergeCell ref="OWH20:OWL21"/>
    <mergeCell ref="OWM20:OWM21"/>
    <mergeCell ref="OWN20:OWN21"/>
    <mergeCell ref="OVG20:OVG21"/>
    <mergeCell ref="OVH20:OVH21"/>
    <mergeCell ref="OVI20:OVI21"/>
    <mergeCell ref="OVJ20:OVN21"/>
    <mergeCell ref="OVO20:OVO21"/>
    <mergeCell ref="OVP20:OVP21"/>
    <mergeCell ref="OVQ20:OVQ21"/>
    <mergeCell ref="OVR20:OVV21"/>
    <mergeCell ref="OVW20:OVW21"/>
    <mergeCell ref="OUL20:OUP21"/>
    <mergeCell ref="OUQ20:OUQ21"/>
    <mergeCell ref="OUR20:OUR21"/>
    <mergeCell ref="OUS20:OUS21"/>
    <mergeCell ref="OUT20:OUX21"/>
    <mergeCell ref="OUY20:OUY21"/>
    <mergeCell ref="OUZ20:OUZ21"/>
    <mergeCell ref="OVA20:OVA21"/>
    <mergeCell ref="OVB20:OVF21"/>
    <mergeCell ref="OTU20:OTU21"/>
    <mergeCell ref="OTV20:OTZ21"/>
    <mergeCell ref="OUA20:OUA21"/>
    <mergeCell ref="OUB20:OUB21"/>
    <mergeCell ref="OUC20:OUC21"/>
    <mergeCell ref="OUD20:OUH21"/>
    <mergeCell ref="OUI20:OUI21"/>
    <mergeCell ref="OUJ20:OUJ21"/>
    <mergeCell ref="OUK20:OUK21"/>
    <mergeCell ref="OTD20:OTD21"/>
    <mergeCell ref="OTE20:OTE21"/>
    <mergeCell ref="OTF20:OTJ21"/>
    <mergeCell ref="OTK20:OTK21"/>
    <mergeCell ref="OTL20:OTL21"/>
    <mergeCell ref="OTM20:OTM21"/>
    <mergeCell ref="OTN20:OTR21"/>
    <mergeCell ref="OTS20:OTS21"/>
    <mergeCell ref="OTT20:OTT21"/>
    <mergeCell ref="OSM20:OSM21"/>
    <mergeCell ref="OSN20:OSN21"/>
    <mergeCell ref="OSO20:OSO21"/>
    <mergeCell ref="OSP20:OST21"/>
    <mergeCell ref="OSU20:OSU21"/>
    <mergeCell ref="OSV20:OSV21"/>
    <mergeCell ref="OSW20:OSW21"/>
    <mergeCell ref="OSX20:OTB21"/>
    <mergeCell ref="OTC20:OTC21"/>
    <mergeCell ref="ORR20:ORV21"/>
    <mergeCell ref="ORW20:ORW21"/>
    <mergeCell ref="ORX20:ORX21"/>
    <mergeCell ref="ORY20:ORY21"/>
    <mergeCell ref="ORZ20:OSD21"/>
    <mergeCell ref="OSE20:OSE21"/>
    <mergeCell ref="OSF20:OSF21"/>
    <mergeCell ref="OSG20:OSG21"/>
    <mergeCell ref="OSH20:OSL21"/>
    <mergeCell ref="ORA20:ORA21"/>
    <mergeCell ref="ORB20:ORF21"/>
    <mergeCell ref="ORG20:ORG21"/>
    <mergeCell ref="ORH20:ORH21"/>
    <mergeCell ref="ORI20:ORI21"/>
    <mergeCell ref="ORJ20:ORN21"/>
    <mergeCell ref="ORO20:ORO21"/>
    <mergeCell ref="ORP20:ORP21"/>
    <mergeCell ref="ORQ20:ORQ21"/>
    <mergeCell ref="OQJ20:OQJ21"/>
    <mergeCell ref="OQK20:OQK21"/>
    <mergeCell ref="OQL20:OQP21"/>
    <mergeCell ref="OQQ20:OQQ21"/>
    <mergeCell ref="OQR20:OQR21"/>
    <mergeCell ref="OQS20:OQS21"/>
    <mergeCell ref="OQT20:OQX21"/>
    <mergeCell ref="OQY20:OQY21"/>
    <mergeCell ref="OQZ20:OQZ21"/>
    <mergeCell ref="OPS20:OPS21"/>
    <mergeCell ref="OPT20:OPT21"/>
    <mergeCell ref="OPU20:OPU21"/>
    <mergeCell ref="OPV20:OPZ21"/>
    <mergeCell ref="OQA20:OQA21"/>
    <mergeCell ref="OQB20:OQB21"/>
    <mergeCell ref="OQC20:OQC21"/>
    <mergeCell ref="OQD20:OQH21"/>
    <mergeCell ref="OQI20:OQI21"/>
    <mergeCell ref="OOX20:OPB21"/>
    <mergeCell ref="OPC20:OPC21"/>
    <mergeCell ref="OPD20:OPD21"/>
    <mergeCell ref="OPE20:OPE21"/>
    <mergeCell ref="OPF20:OPJ21"/>
    <mergeCell ref="OPK20:OPK21"/>
    <mergeCell ref="OPL20:OPL21"/>
    <mergeCell ref="OPM20:OPM21"/>
    <mergeCell ref="OPN20:OPR21"/>
    <mergeCell ref="OOG20:OOG21"/>
    <mergeCell ref="OOH20:OOL21"/>
    <mergeCell ref="OOM20:OOM21"/>
    <mergeCell ref="OON20:OON21"/>
    <mergeCell ref="OOO20:OOO21"/>
    <mergeCell ref="OOP20:OOT21"/>
    <mergeCell ref="OOU20:OOU21"/>
    <mergeCell ref="OOV20:OOV21"/>
    <mergeCell ref="OOW20:OOW21"/>
    <mergeCell ref="ONP20:ONP21"/>
    <mergeCell ref="ONQ20:ONQ21"/>
    <mergeCell ref="ONR20:ONV21"/>
    <mergeCell ref="ONW20:ONW21"/>
    <mergeCell ref="ONX20:ONX21"/>
    <mergeCell ref="ONY20:ONY21"/>
    <mergeCell ref="ONZ20:OOD21"/>
    <mergeCell ref="OOE20:OOE21"/>
    <mergeCell ref="OOF20:OOF21"/>
    <mergeCell ref="OMY20:OMY21"/>
    <mergeCell ref="OMZ20:OMZ21"/>
    <mergeCell ref="ONA20:ONA21"/>
    <mergeCell ref="ONB20:ONF21"/>
    <mergeCell ref="ONG20:ONG21"/>
    <mergeCell ref="ONH20:ONH21"/>
    <mergeCell ref="ONI20:ONI21"/>
    <mergeCell ref="ONJ20:ONN21"/>
    <mergeCell ref="ONO20:ONO21"/>
    <mergeCell ref="OMD20:OMH21"/>
    <mergeCell ref="OMI20:OMI21"/>
    <mergeCell ref="OMJ20:OMJ21"/>
    <mergeCell ref="OMK20:OMK21"/>
    <mergeCell ref="OML20:OMP21"/>
    <mergeCell ref="OMQ20:OMQ21"/>
    <mergeCell ref="OMR20:OMR21"/>
    <mergeCell ref="OMS20:OMS21"/>
    <mergeCell ref="OMT20:OMX21"/>
    <mergeCell ref="OLM20:OLM21"/>
    <mergeCell ref="OLN20:OLR21"/>
    <mergeCell ref="OLS20:OLS21"/>
    <mergeCell ref="OLT20:OLT21"/>
    <mergeCell ref="OLU20:OLU21"/>
    <mergeCell ref="OLV20:OLZ21"/>
    <mergeCell ref="OMA20:OMA21"/>
    <mergeCell ref="OMB20:OMB21"/>
    <mergeCell ref="OMC20:OMC21"/>
    <mergeCell ref="OKV20:OKV21"/>
    <mergeCell ref="OKW20:OKW21"/>
    <mergeCell ref="OKX20:OLB21"/>
    <mergeCell ref="OLC20:OLC21"/>
    <mergeCell ref="OLD20:OLD21"/>
    <mergeCell ref="OLE20:OLE21"/>
    <mergeCell ref="OLF20:OLJ21"/>
    <mergeCell ref="OLK20:OLK21"/>
    <mergeCell ref="OLL20:OLL21"/>
    <mergeCell ref="OKE20:OKE21"/>
    <mergeCell ref="OKF20:OKF21"/>
    <mergeCell ref="OKG20:OKG21"/>
    <mergeCell ref="OKH20:OKL21"/>
    <mergeCell ref="OKM20:OKM21"/>
    <mergeCell ref="OKN20:OKN21"/>
    <mergeCell ref="OKO20:OKO21"/>
    <mergeCell ref="OKP20:OKT21"/>
    <mergeCell ref="OKU20:OKU21"/>
    <mergeCell ref="OJJ20:OJN21"/>
    <mergeCell ref="OJO20:OJO21"/>
    <mergeCell ref="OJP20:OJP21"/>
    <mergeCell ref="OJQ20:OJQ21"/>
    <mergeCell ref="OJR20:OJV21"/>
    <mergeCell ref="OJW20:OJW21"/>
    <mergeCell ref="OJX20:OJX21"/>
    <mergeCell ref="OJY20:OJY21"/>
    <mergeCell ref="OJZ20:OKD21"/>
    <mergeCell ref="OIS20:OIS21"/>
    <mergeCell ref="OIT20:OIX21"/>
    <mergeCell ref="OIY20:OIY21"/>
    <mergeCell ref="OIZ20:OIZ21"/>
    <mergeCell ref="OJA20:OJA21"/>
    <mergeCell ref="OJB20:OJF21"/>
    <mergeCell ref="OJG20:OJG21"/>
    <mergeCell ref="OJH20:OJH21"/>
    <mergeCell ref="OJI20:OJI21"/>
    <mergeCell ref="OIB20:OIB21"/>
    <mergeCell ref="OIC20:OIC21"/>
    <mergeCell ref="OID20:OIH21"/>
    <mergeCell ref="OII20:OII21"/>
    <mergeCell ref="OIJ20:OIJ21"/>
    <mergeCell ref="OIK20:OIK21"/>
    <mergeCell ref="OIL20:OIP21"/>
    <mergeCell ref="OIQ20:OIQ21"/>
    <mergeCell ref="OIR20:OIR21"/>
    <mergeCell ref="OHK20:OHK21"/>
    <mergeCell ref="OHL20:OHL21"/>
    <mergeCell ref="OHM20:OHM21"/>
    <mergeCell ref="OHN20:OHR21"/>
    <mergeCell ref="OHS20:OHS21"/>
    <mergeCell ref="OHT20:OHT21"/>
    <mergeCell ref="OHU20:OHU21"/>
    <mergeCell ref="OHV20:OHZ21"/>
    <mergeCell ref="OIA20:OIA21"/>
    <mergeCell ref="OGP20:OGT21"/>
    <mergeCell ref="OGU20:OGU21"/>
    <mergeCell ref="OGV20:OGV21"/>
    <mergeCell ref="OGW20:OGW21"/>
    <mergeCell ref="OGX20:OHB21"/>
    <mergeCell ref="OHC20:OHC21"/>
    <mergeCell ref="OHD20:OHD21"/>
    <mergeCell ref="OHE20:OHE21"/>
    <mergeCell ref="OHF20:OHJ21"/>
    <mergeCell ref="OFY20:OFY21"/>
    <mergeCell ref="OFZ20:OGD21"/>
    <mergeCell ref="OGE20:OGE21"/>
    <mergeCell ref="OGF20:OGF21"/>
    <mergeCell ref="OGG20:OGG21"/>
    <mergeCell ref="OGH20:OGL21"/>
    <mergeCell ref="OGM20:OGM21"/>
    <mergeCell ref="OGN20:OGN21"/>
    <mergeCell ref="OGO20:OGO21"/>
    <mergeCell ref="OFH20:OFH21"/>
    <mergeCell ref="OFI20:OFI21"/>
    <mergeCell ref="OFJ20:OFN21"/>
    <mergeCell ref="OFO20:OFO21"/>
    <mergeCell ref="OFP20:OFP21"/>
    <mergeCell ref="OFQ20:OFQ21"/>
    <mergeCell ref="OFR20:OFV21"/>
    <mergeCell ref="OFW20:OFW21"/>
    <mergeCell ref="OFX20:OFX21"/>
    <mergeCell ref="OEQ20:OEQ21"/>
    <mergeCell ref="OER20:OER21"/>
    <mergeCell ref="OES20:OES21"/>
    <mergeCell ref="OET20:OEX21"/>
    <mergeCell ref="OEY20:OEY21"/>
    <mergeCell ref="OEZ20:OEZ21"/>
    <mergeCell ref="OFA20:OFA21"/>
    <mergeCell ref="OFB20:OFF21"/>
    <mergeCell ref="OFG20:OFG21"/>
    <mergeCell ref="ODV20:ODZ21"/>
    <mergeCell ref="OEA20:OEA21"/>
    <mergeCell ref="OEB20:OEB21"/>
    <mergeCell ref="OEC20:OEC21"/>
    <mergeCell ref="OED20:OEH21"/>
    <mergeCell ref="OEI20:OEI21"/>
    <mergeCell ref="OEJ20:OEJ21"/>
    <mergeCell ref="OEK20:OEK21"/>
    <mergeCell ref="OEL20:OEP21"/>
    <mergeCell ref="ODE20:ODE21"/>
    <mergeCell ref="ODF20:ODJ21"/>
    <mergeCell ref="ODK20:ODK21"/>
    <mergeCell ref="ODL20:ODL21"/>
    <mergeCell ref="ODM20:ODM21"/>
    <mergeCell ref="ODN20:ODR21"/>
    <mergeCell ref="ODS20:ODS21"/>
    <mergeCell ref="ODT20:ODT21"/>
    <mergeCell ref="ODU20:ODU21"/>
    <mergeCell ref="OCN20:OCN21"/>
    <mergeCell ref="OCO20:OCO21"/>
    <mergeCell ref="OCP20:OCT21"/>
    <mergeCell ref="OCU20:OCU21"/>
    <mergeCell ref="OCV20:OCV21"/>
    <mergeCell ref="OCW20:OCW21"/>
    <mergeCell ref="OCX20:ODB21"/>
    <mergeCell ref="ODC20:ODC21"/>
    <mergeCell ref="ODD20:ODD21"/>
    <mergeCell ref="OBW20:OBW21"/>
    <mergeCell ref="OBX20:OBX21"/>
    <mergeCell ref="OBY20:OBY21"/>
    <mergeCell ref="OBZ20:OCD21"/>
    <mergeCell ref="OCE20:OCE21"/>
    <mergeCell ref="OCF20:OCF21"/>
    <mergeCell ref="OCG20:OCG21"/>
    <mergeCell ref="OCH20:OCL21"/>
    <mergeCell ref="OCM20:OCM21"/>
    <mergeCell ref="OBB20:OBF21"/>
    <mergeCell ref="OBG20:OBG21"/>
    <mergeCell ref="OBH20:OBH21"/>
    <mergeCell ref="OBI20:OBI21"/>
    <mergeCell ref="OBJ20:OBN21"/>
    <mergeCell ref="OBO20:OBO21"/>
    <mergeCell ref="OBP20:OBP21"/>
    <mergeCell ref="OBQ20:OBQ21"/>
    <mergeCell ref="OBR20:OBV21"/>
    <mergeCell ref="OAK20:OAK21"/>
    <mergeCell ref="OAL20:OAP21"/>
    <mergeCell ref="OAQ20:OAQ21"/>
    <mergeCell ref="OAR20:OAR21"/>
    <mergeCell ref="OAS20:OAS21"/>
    <mergeCell ref="OAT20:OAX21"/>
    <mergeCell ref="OAY20:OAY21"/>
    <mergeCell ref="OAZ20:OAZ21"/>
    <mergeCell ref="OBA20:OBA21"/>
    <mergeCell ref="NZT20:NZT21"/>
    <mergeCell ref="NZU20:NZU21"/>
    <mergeCell ref="NZV20:NZZ21"/>
    <mergeCell ref="OAA20:OAA21"/>
    <mergeCell ref="OAB20:OAB21"/>
    <mergeCell ref="OAC20:OAC21"/>
    <mergeCell ref="OAD20:OAH21"/>
    <mergeCell ref="OAI20:OAI21"/>
    <mergeCell ref="OAJ20:OAJ21"/>
    <mergeCell ref="NZC20:NZC21"/>
    <mergeCell ref="NZD20:NZD21"/>
    <mergeCell ref="NZE20:NZE21"/>
    <mergeCell ref="NZF20:NZJ21"/>
    <mergeCell ref="NZK20:NZK21"/>
    <mergeCell ref="NZL20:NZL21"/>
    <mergeCell ref="NZM20:NZM21"/>
    <mergeCell ref="NZN20:NZR21"/>
    <mergeCell ref="NZS20:NZS21"/>
    <mergeCell ref="NYH20:NYL21"/>
    <mergeCell ref="NYM20:NYM21"/>
    <mergeCell ref="NYN20:NYN21"/>
    <mergeCell ref="NYO20:NYO21"/>
    <mergeCell ref="NYP20:NYT21"/>
    <mergeCell ref="NYU20:NYU21"/>
    <mergeCell ref="NYV20:NYV21"/>
    <mergeCell ref="NYW20:NYW21"/>
    <mergeCell ref="NYX20:NZB21"/>
    <mergeCell ref="NXQ20:NXQ21"/>
    <mergeCell ref="NXR20:NXV21"/>
    <mergeCell ref="NXW20:NXW21"/>
    <mergeCell ref="NXX20:NXX21"/>
    <mergeCell ref="NXY20:NXY21"/>
    <mergeCell ref="NXZ20:NYD21"/>
    <mergeCell ref="NYE20:NYE21"/>
    <mergeCell ref="NYF20:NYF21"/>
    <mergeCell ref="NYG20:NYG21"/>
    <mergeCell ref="NWZ20:NWZ21"/>
    <mergeCell ref="NXA20:NXA21"/>
    <mergeCell ref="NXB20:NXF21"/>
    <mergeCell ref="NXG20:NXG21"/>
    <mergeCell ref="NXH20:NXH21"/>
    <mergeCell ref="NXI20:NXI21"/>
    <mergeCell ref="NXJ20:NXN21"/>
    <mergeCell ref="NXO20:NXO21"/>
    <mergeCell ref="NXP20:NXP21"/>
    <mergeCell ref="NWI20:NWI21"/>
    <mergeCell ref="NWJ20:NWJ21"/>
    <mergeCell ref="NWK20:NWK21"/>
    <mergeCell ref="NWL20:NWP21"/>
    <mergeCell ref="NWQ20:NWQ21"/>
    <mergeCell ref="NWR20:NWR21"/>
    <mergeCell ref="NWS20:NWS21"/>
    <mergeCell ref="NWT20:NWX21"/>
    <mergeCell ref="NWY20:NWY21"/>
    <mergeCell ref="NVN20:NVR21"/>
    <mergeCell ref="NVS20:NVS21"/>
    <mergeCell ref="NVT20:NVT21"/>
    <mergeCell ref="NVU20:NVU21"/>
    <mergeCell ref="NVV20:NVZ21"/>
    <mergeCell ref="NWA20:NWA21"/>
    <mergeCell ref="NWB20:NWB21"/>
    <mergeCell ref="NWC20:NWC21"/>
    <mergeCell ref="NWD20:NWH21"/>
    <mergeCell ref="NUW20:NUW21"/>
    <mergeCell ref="NUX20:NVB21"/>
    <mergeCell ref="NVC20:NVC21"/>
    <mergeCell ref="NVD20:NVD21"/>
    <mergeCell ref="NVE20:NVE21"/>
    <mergeCell ref="NVF20:NVJ21"/>
    <mergeCell ref="NVK20:NVK21"/>
    <mergeCell ref="NVL20:NVL21"/>
    <mergeCell ref="NVM20:NVM21"/>
    <mergeCell ref="NUF20:NUF21"/>
    <mergeCell ref="NUG20:NUG21"/>
    <mergeCell ref="NUH20:NUL21"/>
    <mergeCell ref="NUM20:NUM21"/>
    <mergeCell ref="NUN20:NUN21"/>
    <mergeCell ref="NUO20:NUO21"/>
    <mergeCell ref="NUP20:NUT21"/>
    <mergeCell ref="NUU20:NUU21"/>
    <mergeCell ref="NUV20:NUV21"/>
    <mergeCell ref="NTO20:NTO21"/>
    <mergeCell ref="NTP20:NTP21"/>
    <mergeCell ref="NTQ20:NTQ21"/>
    <mergeCell ref="NTR20:NTV21"/>
    <mergeCell ref="NTW20:NTW21"/>
    <mergeCell ref="NTX20:NTX21"/>
    <mergeCell ref="NTY20:NTY21"/>
    <mergeCell ref="NTZ20:NUD21"/>
    <mergeCell ref="NUE20:NUE21"/>
    <mergeCell ref="NST20:NSX21"/>
    <mergeCell ref="NSY20:NSY21"/>
    <mergeCell ref="NSZ20:NSZ21"/>
    <mergeCell ref="NTA20:NTA21"/>
    <mergeCell ref="NTB20:NTF21"/>
    <mergeCell ref="NTG20:NTG21"/>
    <mergeCell ref="NTH20:NTH21"/>
    <mergeCell ref="NTI20:NTI21"/>
    <mergeCell ref="NTJ20:NTN21"/>
    <mergeCell ref="NSC20:NSC21"/>
    <mergeCell ref="NSD20:NSH21"/>
    <mergeCell ref="NSI20:NSI21"/>
    <mergeCell ref="NSJ20:NSJ21"/>
    <mergeCell ref="NSK20:NSK21"/>
    <mergeCell ref="NSL20:NSP21"/>
    <mergeCell ref="NSQ20:NSQ21"/>
    <mergeCell ref="NSR20:NSR21"/>
    <mergeCell ref="NSS20:NSS21"/>
    <mergeCell ref="NRL20:NRL21"/>
    <mergeCell ref="NRM20:NRM21"/>
    <mergeCell ref="NRN20:NRR21"/>
    <mergeCell ref="NRS20:NRS21"/>
    <mergeCell ref="NRT20:NRT21"/>
    <mergeCell ref="NRU20:NRU21"/>
    <mergeCell ref="NRV20:NRZ21"/>
    <mergeCell ref="NSA20:NSA21"/>
    <mergeCell ref="NSB20:NSB21"/>
    <mergeCell ref="NQU20:NQU21"/>
    <mergeCell ref="NQV20:NQV21"/>
    <mergeCell ref="NQW20:NQW21"/>
    <mergeCell ref="NQX20:NRB21"/>
    <mergeCell ref="NRC20:NRC21"/>
    <mergeCell ref="NRD20:NRD21"/>
    <mergeCell ref="NRE20:NRE21"/>
    <mergeCell ref="NRF20:NRJ21"/>
    <mergeCell ref="NRK20:NRK21"/>
    <mergeCell ref="NPZ20:NQD21"/>
    <mergeCell ref="NQE20:NQE21"/>
    <mergeCell ref="NQF20:NQF21"/>
    <mergeCell ref="NQG20:NQG21"/>
    <mergeCell ref="NQH20:NQL21"/>
    <mergeCell ref="NQM20:NQM21"/>
    <mergeCell ref="NQN20:NQN21"/>
    <mergeCell ref="NQO20:NQO21"/>
    <mergeCell ref="NQP20:NQT21"/>
    <mergeCell ref="NPI20:NPI21"/>
    <mergeCell ref="NPJ20:NPN21"/>
    <mergeCell ref="NPO20:NPO21"/>
    <mergeCell ref="NPP20:NPP21"/>
    <mergeCell ref="NPQ20:NPQ21"/>
    <mergeCell ref="NPR20:NPV21"/>
    <mergeCell ref="NPW20:NPW21"/>
    <mergeCell ref="NPX20:NPX21"/>
    <mergeCell ref="NPY20:NPY21"/>
    <mergeCell ref="NOR20:NOR21"/>
    <mergeCell ref="NOS20:NOS21"/>
    <mergeCell ref="NOT20:NOX21"/>
    <mergeCell ref="NOY20:NOY21"/>
    <mergeCell ref="NOZ20:NOZ21"/>
    <mergeCell ref="NPA20:NPA21"/>
    <mergeCell ref="NPB20:NPF21"/>
    <mergeCell ref="NPG20:NPG21"/>
    <mergeCell ref="NPH20:NPH21"/>
    <mergeCell ref="NOA20:NOA21"/>
    <mergeCell ref="NOB20:NOB21"/>
    <mergeCell ref="NOC20:NOC21"/>
    <mergeCell ref="NOD20:NOH21"/>
    <mergeCell ref="NOI20:NOI21"/>
    <mergeCell ref="NOJ20:NOJ21"/>
    <mergeCell ref="NOK20:NOK21"/>
    <mergeCell ref="NOL20:NOP21"/>
    <mergeCell ref="NOQ20:NOQ21"/>
    <mergeCell ref="NNF20:NNJ21"/>
    <mergeCell ref="NNK20:NNK21"/>
    <mergeCell ref="NNL20:NNL21"/>
    <mergeCell ref="NNM20:NNM21"/>
    <mergeCell ref="NNN20:NNR21"/>
    <mergeCell ref="NNS20:NNS21"/>
    <mergeCell ref="NNT20:NNT21"/>
    <mergeCell ref="NNU20:NNU21"/>
    <mergeCell ref="NNV20:NNZ21"/>
    <mergeCell ref="NMO20:NMO21"/>
    <mergeCell ref="NMP20:NMT21"/>
    <mergeCell ref="NMU20:NMU21"/>
    <mergeCell ref="NMV20:NMV21"/>
    <mergeCell ref="NMW20:NMW21"/>
    <mergeCell ref="NMX20:NNB21"/>
    <mergeCell ref="NNC20:NNC21"/>
    <mergeCell ref="NND20:NND21"/>
    <mergeCell ref="NNE20:NNE21"/>
    <mergeCell ref="NLX20:NLX21"/>
    <mergeCell ref="NLY20:NLY21"/>
    <mergeCell ref="NLZ20:NMD21"/>
    <mergeCell ref="NME20:NME21"/>
    <mergeCell ref="NMF20:NMF21"/>
    <mergeCell ref="NMG20:NMG21"/>
    <mergeCell ref="NMH20:NML21"/>
    <mergeCell ref="NMM20:NMM21"/>
    <mergeCell ref="NMN20:NMN21"/>
    <mergeCell ref="NLG20:NLG21"/>
    <mergeCell ref="NLH20:NLH21"/>
    <mergeCell ref="NLI20:NLI21"/>
    <mergeCell ref="NLJ20:NLN21"/>
    <mergeCell ref="NLO20:NLO21"/>
    <mergeCell ref="NLP20:NLP21"/>
    <mergeCell ref="NLQ20:NLQ21"/>
    <mergeCell ref="NLR20:NLV21"/>
    <mergeCell ref="NLW20:NLW21"/>
    <mergeCell ref="NKL20:NKP21"/>
    <mergeCell ref="NKQ20:NKQ21"/>
    <mergeCell ref="NKR20:NKR21"/>
    <mergeCell ref="NKS20:NKS21"/>
    <mergeCell ref="NKT20:NKX21"/>
    <mergeCell ref="NKY20:NKY21"/>
    <mergeCell ref="NKZ20:NKZ21"/>
    <mergeCell ref="NLA20:NLA21"/>
    <mergeCell ref="NLB20:NLF21"/>
    <mergeCell ref="NJU20:NJU21"/>
    <mergeCell ref="NJV20:NJZ21"/>
    <mergeCell ref="NKA20:NKA21"/>
    <mergeCell ref="NKB20:NKB21"/>
    <mergeCell ref="NKC20:NKC21"/>
    <mergeCell ref="NKD20:NKH21"/>
    <mergeCell ref="NKI20:NKI21"/>
    <mergeCell ref="NKJ20:NKJ21"/>
    <mergeCell ref="NKK20:NKK21"/>
    <mergeCell ref="NJD20:NJD21"/>
    <mergeCell ref="NJE20:NJE21"/>
    <mergeCell ref="NJF20:NJJ21"/>
    <mergeCell ref="NJK20:NJK21"/>
    <mergeCell ref="NJL20:NJL21"/>
    <mergeCell ref="NJM20:NJM21"/>
    <mergeCell ref="NJN20:NJR21"/>
    <mergeCell ref="NJS20:NJS21"/>
    <mergeCell ref="NJT20:NJT21"/>
    <mergeCell ref="NIM20:NIM21"/>
    <mergeCell ref="NIN20:NIN21"/>
    <mergeCell ref="NIO20:NIO21"/>
    <mergeCell ref="NIP20:NIT21"/>
    <mergeCell ref="NIU20:NIU21"/>
    <mergeCell ref="NIV20:NIV21"/>
    <mergeCell ref="NIW20:NIW21"/>
    <mergeCell ref="NIX20:NJB21"/>
    <mergeCell ref="NJC20:NJC21"/>
    <mergeCell ref="NHR20:NHV21"/>
    <mergeCell ref="NHW20:NHW21"/>
    <mergeCell ref="NHX20:NHX21"/>
    <mergeCell ref="NHY20:NHY21"/>
    <mergeCell ref="NHZ20:NID21"/>
    <mergeCell ref="NIE20:NIE21"/>
    <mergeCell ref="NIF20:NIF21"/>
    <mergeCell ref="NIG20:NIG21"/>
    <mergeCell ref="NIH20:NIL21"/>
    <mergeCell ref="NHA20:NHA21"/>
    <mergeCell ref="NHB20:NHF21"/>
    <mergeCell ref="NHG20:NHG21"/>
    <mergeCell ref="NHH20:NHH21"/>
    <mergeCell ref="NHI20:NHI21"/>
    <mergeCell ref="NHJ20:NHN21"/>
    <mergeCell ref="NHO20:NHO21"/>
    <mergeCell ref="NHP20:NHP21"/>
    <mergeCell ref="NHQ20:NHQ21"/>
    <mergeCell ref="NGJ20:NGJ21"/>
    <mergeCell ref="NGK20:NGK21"/>
    <mergeCell ref="NGL20:NGP21"/>
    <mergeCell ref="NGQ20:NGQ21"/>
    <mergeCell ref="NGR20:NGR21"/>
    <mergeCell ref="NGS20:NGS21"/>
    <mergeCell ref="NGT20:NGX21"/>
    <mergeCell ref="NGY20:NGY21"/>
    <mergeCell ref="NGZ20:NGZ21"/>
    <mergeCell ref="NFS20:NFS21"/>
    <mergeCell ref="NFT20:NFT21"/>
    <mergeCell ref="NFU20:NFU21"/>
    <mergeCell ref="NFV20:NFZ21"/>
    <mergeCell ref="NGA20:NGA21"/>
    <mergeCell ref="NGB20:NGB21"/>
    <mergeCell ref="NGC20:NGC21"/>
    <mergeCell ref="NGD20:NGH21"/>
    <mergeCell ref="NGI20:NGI21"/>
    <mergeCell ref="NEX20:NFB21"/>
    <mergeCell ref="NFC20:NFC21"/>
    <mergeCell ref="NFD20:NFD21"/>
    <mergeCell ref="NFE20:NFE21"/>
    <mergeCell ref="NFF20:NFJ21"/>
    <mergeCell ref="NFK20:NFK21"/>
    <mergeCell ref="NFL20:NFL21"/>
    <mergeCell ref="NFM20:NFM21"/>
    <mergeCell ref="NFN20:NFR21"/>
    <mergeCell ref="NEG20:NEG21"/>
    <mergeCell ref="NEH20:NEL21"/>
    <mergeCell ref="NEM20:NEM21"/>
    <mergeCell ref="NEN20:NEN21"/>
    <mergeCell ref="NEO20:NEO21"/>
    <mergeCell ref="NEP20:NET21"/>
    <mergeCell ref="NEU20:NEU21"/>
    <mergeCell ref="NEV20:NEV21"/>
    <mergeCell ref="NEW20:NEW21"/>
    <mergeCell ref="NDP20:NDP21"/>
    <mergeCell ref="NDQ20:NDQ21"/>
    <mergeCell ref="NDR20:NDV21"/>
    <mergeCell ref="NDW20:NDW21"/>
    <mergeCell ref="NDX20:NDX21"/>
    <mergeCell ref="NDY20:NDY21"/>
    <mergeCell ref="NDZ20:NED21"/>
    <mergeCell ref="NEE20:NEE21"/>
    <mergeCell ref="NEF20:NEF21"/>
    <mergeCell ref="NCY20:NCY21"/>
    <mergeCell ref="NCZ20:NCZ21"/>
    <mergeCell ref="NDA20:NDA21"/>
    <mergeCell ref="NDB20:NDF21"/>
    <mergeCell ref="NDG20:NDG21"/>
    <mergeCell ref="NDH20:NDH21"/>
    <mergeCell ref="NDI20:NDI21"/>
    <mergeCell ref="NDJ20:NDN21"/>
    <mergeCell ref="NDO20:NDO21"/>
    <mergeCell ref="NCD20:NCH21"/>
    <mergeCell ref="NCI20:NCI21"/>
    <mergeCell ref="NCJ20:NCJ21"/>
    <mergeCell ref="NCK20:NCK21"/>
    <mergeCell ref="NCL20:NCP21"/>
    <mergeCell ref="NCQ20:NCQ21"/>
    <mergeCell ref="NCR20:NCR21"/>
    <mergeCell ref="NCS20:NCS21"/>
    <mergeCell ref="NCT20:NCX21"/>
    <mergeCell ref="NBM20:NBM21"/>
    <mergeCell ref="NBN20:NBR21"/>
    <mergeCell ref="NBS20:NBS21"/>
    <mergeCell ref="NBT20:NBT21"/>
    <mergeCell ref="NBU20:NBU21"/>
    <mergeCell ref="NBV20:NBZ21"/>
    <mergeCell ref="NCA20:NCA21"/>
    <mergeCell ref="NCB20:NCB21"/>
    <mergeCell ref="NCC20:NCC21"/>
    <mergeCell ref="NAV20:NAV21"/>
    <mergeCell ref="NAW20:NAW21"/>
    <mergeCell ref="NAX20:NBB21"/>
    <mergeCell ref="NBC20:NBC21"/>
    <mergeCell ref="NBD20:NBD21"/>
    <mergeCell ref="NBE20:NBE21"/>
    <mergeCell ref="NBF20:NBJ21"/>
    <mergeCell ref="NBK20:NBK21"/>
    <mergeCell ref="NBL20:NBL21"/>
    <mergeCell ref="NAE20:NAE21"/>
    <mergeCell ref="NAF20:NAF21"/>
    <mergeCell ref="NAG20:NAG21"/>
    <mergeCell ref="NAH20:NAL21"/>
    <mergeCell ref="NAM20:NAM21"/>
    <mergeCell ref="NAN20:NAN21"/>
    <mergeCell ref="NAO20:NAO21"/>
    <mergeCell ref="NAP20:NAT21"/>
    <mergeCell ref="NAU20:NAU21"/>
    <mergeCell ref="MZJ20:MZN21"/>
    <mergeCell ref="MZO20:MZO21"/>
    <mergeCell ref="MZP20:MZP21"/>
    <mergeCell ref="MZQ20:MZQ21"/>
    <mergeCell ref="MZR20:MZV21"/>
    <mergeCell ref="MZW20:MZW21"/>
    <mergeCell ref="MZX20:MZX21"/>
    <mergeCell ref="MZY20:MZY21"/>
    <mergeCell ref="MZZ20:NAD21"/>
    <mergeCell ref="MYS20:MYS21"/>
    <mergeCell ref="MYT20:MYX21"/>
    <mergeCell ref="MYY20:MYY21"/>
    <mergeCell ref="MYZ20:MYZ21"/>
    <mergeCell ref="MZA20:MZA21"/>
    <mergeCell ref="MZB20:MZF21"/>
    <mergeCell ref="MZG20:MZG21"/>
    <mergeCell ref="MZH20:MZH21"/>
    <mergeCell ref="MZI20:MZI21"/>
    <mergeCell ref="MYB20:MYB21"/>
    <mergeCell ref="MYC20:MYC21"/>
    <mergeCell ref="MYD20:MYH21"/>
    <mergeCell ref="MYI20:MYI21"/>
    <mergeCell ref="MYJ20:MYJ21"/>
    <mergeCell ref="MYK20:MYK21"/>
    <mergeCell ref="MYL20:MYP21"/>
    <mergeCell ref="MYQ20:MYQ21"/>
    <mergeCell ref="MYR20:MYR21"/>
    <mergeCell ref="MXK20:MXK21"/>
    <mergeCell ref="MXL20:MXL21"/>
    <mergeCell ref="MXM20:MXM21"/>
    <mergeCell ref="MXN20:MXR21"/>
    <mergeCell ref="MXS20:MXS21"/>
    <mergeCell ref="MXT20:MXT21"/>
    <mergeCell ref="MXU20:MXU21"/>
    <mergeCell ref="MXV20:MXZ21"/>
    <mergeCell ref="MYA20:MYA21"/>
    <mergeCell ref="MWP20:MWT21"/>
    <mergeCell ref="MWU20:MWU21"/>
    <mergeCell ref="MWV20:MWV21"/>
    <mergeCell ref="MWW20:MWW21"/>
    <mergeCell ref="MWX20:MXB21"/>
    <mergeCell ref="MXC20:MXC21"/>
    <mergeCell ref="MXD20:MXD21"/>
    <mergeCell ref="MXE20:MXE21"/>
    <mergeCell ref="MXF20:MXJ21"/>
    <mergeCell ref="MVY20:MVY21"/>
    <mergeCell ref="MVZ20:MWD21"/>
    <mergeCell ref="MWE20:MWE21"/>
    <mergeCell ref="MWF20:MWF21"/>
    <mergeCell ref="MWG20:MWG21"/>
    <mergeCell ref="MWH20:MWL21"/>
    <mergeCell ref="MWM20:MWM21"/>
    <mergeCell ref="MWN20:MWN21"/>
    <mergeCell ref="MWO20:MWO21"/>
    <mergeCell ref="MVH20:MVH21"/>
    <mergeCell ref="MVI20:MVI21"/>
    <mergeCell ref="MVJ20:MVN21"/>
    <mergeCell ref="MVO20:MVO21"/>
    <mergeCell ref="MVP20:MVP21"/>
    <mergeCell ref="MVQ20:MVQ21"/>
    <mergeCell ref="MVR20:MVV21"/>
    <mergeCell ref="MVW20:MVW21"/>
    <mergeCell ref="MVX20:MVX21"/>
    <mergeCell ref="MUQ20:MUQ21"/>
    <mergeCell ref="MUR20:MUR21"/>
    <mergeCell ref="MUS20:MUS21"/>
    <mergeCell ref="MUT20:MUX21"/>
    <mergeCell ref="MUY20:MUY21"/>
    <mergeCell ref="MUZ20:MUZ21"/>
    <mergeCell ref="MVA20:MVA21"/>
    <mergeCell ref="MVB20:MVF21"/>
    <mergeCell ref="MVG20:MVG21"/>
    <mergeCell ref="MTV20:MTZ21"/>
    <mergeCell ref="MUA20:MUA21"/>
    <mergeCell ref="MUB20:MUB21"/>
    <mergeCell ref="MUC20:MUC21"/>
    <mergeCell ref="MUD20:MUH21"/>
    <mergeCell ref="MUI20:MUI21"/>
    <mergeCell ref="MUJ20:MUJ21"/>
    <mergeCell ref="MUK20:MUK21"/>
    <mergeCell ref="MUL20:MUP21"/>
    <mergeCell ref="MTE20:MTE21"/>
    <mergeCell ref="MTF20:MTJ21"/>
    <mergeCell ref="MTK20:MTK21"/>
    <mergeCell ref="MTL20:MTL21"/>
    <mergeCell ref="MTM20:MTM21"/>
    <mergeCell ref="MTN20:MTR21"/>
    <mergeCell ref="MTS20:MTS21"/>
    <mergeCell ref="MTT20:MTT21"/>
    <mergeCell ref="MTU20:MTU21"/>
    <mergeCell ref="MSN20:MSN21"/>
    <mergeCell ref="MSO20:MSO21"/>
    <mergeCell ref="MSP20:MST21"/>
    <mergeCell ref="MSU20:MSU21"/>
    <mergeCell ref="MSV20:MSV21"/>
    <mergeCell ref="MSW20:MSW21"/>
    <mergeCell ref="MSX20:MTB21"/>
    <mergeCell ref="MTC20:MTC21"/>
    <mergeCell ref="MTD20:MTD21"/>
    <mergeCell ref="MRW20:MRW21"/>
    <mergeCell ref="MRX20:MRX21"/>
    <mergeCell ref="MRY20:MRY21"/>
    <mergeCell ref="MRZ20:MSD21"/>
    <mergeCell ref="MSE20:MSE21"/>
    <mergeCell ref="MSF20:MSF21"/>
    <mergeCell ref="MSG20:MSG21"/>
    <mergeCell ref="MSH20:MSL21"/>
    <mergeCell ref="MSM20:MSM21"/>
    <mergeCell ref="MRB20:MRF21"/>
    <mergeCell ref="MRG20:MRG21"/>
    <mergeCell ref="MRH20:MRH21"/>
    <mergeCell ref="MRI20:MRI21"/>
    <mergeCell ref="MRJ20:MRN21"/>
    <mergeCell ref="MRO20:MRO21"/>
    <mergeCell ref="MRP20:MRP21"/>
    <mergeCell ref="MRQ20:MRQ21"/>
    <mergeCell ref="MRR20:MRV21"/>
    <mergeCell ref="MQK20:MQK21"/>
    <mergeCell ref="MQL20:MQP21"/>
    <mergeCell ref="MQQ20:MQQ21"/>
    <mergeCell ref="MQR20:MQR21"/>
    <mergeCell ref="MQS20:MQS21"/>
    <mergeCell ref="MQT20:MQX21"/>
    <mergeCell ref="MQY20:MQY21"/>
    <mergeCell ref="MQZ20:MQZ21"/>
    <mergeCell ref="MRA20:MRA21"/>
    <mergeCell ref="MPT20:MPT21"/>
    <mergeCell ref="MPU20:MPU21"/>
    <mergeCell ref="MPV20:MPZ21"/>
    <mergeCell ref="MQA20:MQA21"/>
    <mergeCell ref="MQB20:MQB21"/>
    <mergeCell ref="MQC20:MQC21"/>
    <mergeCell ref="MQD20:MQH21"/>
    <mergeCell ref="MQI20:MQI21"/>
    <mergeCell ref="MQJ20:MQJ21"/>
    <mergeCell ref="MPC20:MPC21"/>
    <mergeCell ref="MPD20:MPD21"/>
    <mergeCell ref="MPE20:MPE21"/>
    <mergeCell ref="MPF20:MPJ21"/>
    <mergeCell ref="MPK20:MPK21"/>
    <mergeCell ref="MPL20:MPL21"/>
    <mergeCell ref="MPM20:MPM21"/>
    <mergeCell ref="MPN20:MPR21"/>
    <mergeCell ref="MPS20:MPS21"/>
    <mergeCell ref="MOH20:MOL21"/>
    <mergeCell ref="MOM20:MOM21"/>
    <mergeCell ref="MON20:MON21"/>
    <mergeCell ref="MOO20:MOO21"/>
    <mergeCell ref="MOP20:MOT21"/>
    <mergeCell ref="MOU20:MOU21"/>
    <mergeCell ref="MOV20:MOV21"/>
    <mergeCell ref="MOW20:MOW21"/>
    <mergeCell ref="MOX20:MPB21"/>
    <mergeCell ref="MNQ20:MNQ21"/>
    <mergeCell ref="MNR20:MNV21"/>
    <mergeCell ref="MNW20:MNW21"/>
    <mergeCell ref="MNX20:MNX21"/>
    <mergeCell ref="MNY20:MNY21"/>
    <mergeCell ref="MNZ20:MOD21"/>
    <mergeCell ref="MOE20:MOE21"/>
    <mergeCell ref="MOF20:MOF21"/>
    <mergeCell ref="MOG20:MOG21"/>
    <mergeCell ref="MMZ20:MMZ21"/>
    <mergeCell ref="MNA20:MNA21"/>
    <mergeCell ref="MNB20:MNF21"/>
    <mergeCell ref="MNG20:MNG21"/>
    <mergeCell ref="MNH20:MNH21"/>
    <mergeCell ref="MNI20:MNI21"/>
    <mergeCell ref="MNJ20:MNN21"/>
    <mergeCell ref="MNO20:MNO21"/>
    <mergeCell ref="MNP20:MNP21"/>
    <mergeCell ref="MMI20:MMI21"/>
    <mergeCell ref="MMJ20:MMJ21"/>
    <mergeCell ref="MMK20:MMK21"/>
    <mergeCell ref="MML20:MMP21"/>
    <mergeCell ref="MMQ20:MMQ21"/>
    <mergeCell ref="MMR20:MMR21"/>
    <mergeCell ref="MMS20:MMS21"/>
    <mergeCell ref="MMT20:MMX21"/>
    <mergeCell ref="MMY20:MMY21"/>
    <mergeCell ref="MLN20:MLR21"/>
    <mergeCell ref="MLS20:MLS21"/>
    <mergeCell ref="MLT20:MLT21"/>
    <mergeCell ref="MLU20:MLU21"/>
    <mergeCell ref="MLV20:MLZ21"/>
    <mergeCell ref="MMA20:MMA21"/>
    <mergeCell ref="MMB20:MMB21"/>
    <mergeCell ref="MMC20:MMC21"/>
    <mergeCell ref="MMD20:MMH21"/>
    <mergeCell ref="MKW20:MKW21"/>
    <mergeCell ref="MKX20:MLB21"/>
    <mergeCell ref="MLC20:MLC21"/>
    <mergeCell ref="MLD20:MLD21"/>
    <mergeCell ref="MLE20:MLE21"/>
    <mergeCell ref="MLF20:MLJ21"/>
    <mergeCell ref="MLK20:MLK21"/>
    <mergeCell ref="MLL20:MLL21"/>
    <mergeCell ref="MLM20:MLM21"/>
    <mergeCell ref="MKF20:MKF21"/>
    <mergeCell ref="MKG20:MKG21"/>
    <mergeCell ref="MKH20:MKL21"/>
    <mergeCell ref="MKM20:MKM21"/>
    <mergeCell ref="MKN20:MKN21"/>
    <mergeCell ref="MKO20:MKO21"/>
    <mergeCell ref="MKP20:MKT21"/>
    <mergeCell ref="MKU20:MKU21"/>
    <mergeCell ref="MKV20:MKV21"/>
    <mergeCell ref="MJO20:MJO21"/>
    <mergeCell ref="MJP20:MJP21"/>
    <mergeCell ref="MJQ20:MJQ21"/>
    <mergeCell ref="MJR20:MJV21"/>
    <mergeCell ref="MJW20:MJW21"/>
    <mergeCell ref="MJX20:MJX21"/>
    <mergeCell ref="MJY20:MJY21"/>
    <mergeCell ref="MJZ20:MKD21"/>
    <mergeCell ref="MKE20:MKE21"/>
    <mergeCell ref="MIT20:MIX21"/>
    <mergeCell ref="MIY20:MIY21"/>
    <mergeCell ref="MIZ20:MIZ21"/>
    <mergeCell ref="MJA20:MJA21"/>
    <mergeCell ref="MJB20:MJF21"/>
    <mergeCell ref="MJG20:MJG21"/>
    <mergeCell ref="MJH20:MJH21"/>
    <mergeCell ref="MJI20:MJI21"/>
    <mergeCell ref="MJJ20:MJN21"/>
    <mergeCell ref="MIC20:MIC21"/>
    <mergeCell ref="MID20:MIH21"/>
    <mergeCell ref="MII20:MII21"/>
    <mergeCell ref="MIJ20:MIJ21"/>
    <mergeCell ref="MIK20:MIK21"/>
    <mergeCell ref="MIL20:MIP21"/>
    <mergeCell ref="MIQ20:MIQ21"/>
    <mergeCell ref="MIR20:MIR21"/>
    <mergeCell ref="MIS20:MIS21"/>
    <mergeCell ref="MHL20:MHL21"/>
    <mergeCell ref="MHM20:MHM21"/>
    <mergeCell ref="MHN20:MHR21"/>
    <mergeCell ref="MHS20:MHS21"/>
    <mergeCell ref="MHT20:MHT21"/>
    <mergeCell ref="MHU20:MHU21"/>
    <mergeCell ref="MHV20:MHZ21"/>
    <mergeCell ref="MIA20:MIA21"/>
    <mergeCell ref="MIB20:MIB21"/>
    <mergeCell ref="MGU20:MGU21"/>
    <mergeCell ref="MGV20:MGV21"/>
    <mergeCell ref="MGW20:MGW21"/>
    <mergeCell ref="MGX20:MHB21"/>
    <mergeCell ref="MHC20:MHC21"/>
    <mergeCell ref="MHD20:MHD21"/>
    <mergeCell ref="MHE20:MHE21"/>
    <mergeCell ref="MHF20:MHJ21"/>
    <mergeCell ref="MHK20:MHK21"/>
    <mergeCell ref="MFZ20:MGD21"/>
    <mergeCell ref="MGE20:MGE21"/>
    <mergeCell ref="MGF20:MGF21"/>
    <mergeCell ref="MGG20:MGG21"/>
    <mergeCell ref="MGH20:MGL21"/>
    <mergeCell ref="MGM20:MGM21"/>
    <mergeCell ref="MGN20:MGN21"/>
    <mergeCell ref="MGO20:MGO21"/>
    <mergeCell ref="MGP20:MGT21"/>
    <mergeCell ref="MFI20:MFI21"/>
    <mergeCell ref="MFJ20:MFN21"/>
    <mergeCell ref="MFO20:MFO21"/>
    <mergeCell ref="MFP20:MFP21"/>
    <mergeCell ref="MFQ20:MFQ21"/>
    <mergeCell ref="MFR20:MFV21"/>
    <mergeCell ref="MFW20:MFW21"/>
    <mergeCell ref="MFX20:MFX21"/>
    <mergeCell ref="MFY20:MFY21"/>
    <mergeCell ref="MER20:MER21"/>
    <mergeCell ref="MES20:MES21"/>
    <mergeCell ref="MET20:MEX21"/>
    <mergeCell ref="MEY20:MEY21"/>
    <mergeCell ref="MEZ20:MEZ21"/>
    <mergeCell ref="MFA20:MFA21"/>
    <mergeCell ref="MFB20:MFF21"/>
    <mergeCell ref="MFG20:MFG21"/>
    <mergeCell ref="MFH20:MFH21"/>
    <mergeCell ref="MEA20:MEA21"/>
    <mergeCell ref="MEB20:MEB21"/>
    <mergeCell ref="MEC20:MEC21"/>
    <mergeCell ref="MED20:MEH21"/>
    <mergeCell ref="MEI20:MEI21"/>
    <mergeCell ref="MEJ20:MEJ21"/>
    <mergeCell ref="MEK20:MEK21"/>
    <mergeCell ref="MEL20:MEP21"/>
    <mergeCell ref="MEQ20:MEQ21"/>
    <mergeCell ref="MDF20:MDJ21"/>
    <mergeCell ref="MDK20:MDK21"/>
    <mergeCell ref="MDL20:MDL21"/>
    <mergeCell ref="MDM20:MDM21"/>
    <mergeCell ref="MDN20:MDR21"/>
    <mergeCell ref="MDS20:MDS21"/>
    <mergeCell ref="MDT20:MDT21"/>
    <mergeCell ref="MDU20:MDU21"/>
    <mergeCell ref="MDV20:MDZ21"/>
    <mergeCell ref="MCO20:MCO21"/>
    <mergeCell ref="MCP20:MCT21"/>
    <mergeCell ref="MCU20:MCU21"/>
    <mergeCell ref="MCV20:MCV21"/>
    <mergeCell ref="MCW20:MCW21"/>
    <mergeCell ref="MCX20:MDB21"/>
    <mergeCell ref="MDC20:MDC21"/>
    <mergeCell ref="MDD20:MDD21"/>
    <mergeCell ref="MDE20:MDE21"/>
    <mergeCell ref="MBX20:MBX21"/>
    <mergeCell ref="MBY20:MBY21"/>
    <mergeCell ref="MBZ20:MCD21"/>
    <mergeCell ref="MCE20:MCE21"/>
    <mergeCell ref="MCF20:MCF21"/>
    <mergeCell ref="MCG20:MCG21"/>
    <mergeCell ref="MCH20:MCL21"/>
    <mergeCell ref="MCM20:MCM21"/>
    <mergeCell ref="MCN20:MCN21"/>
    <mergeCell ref="MBG20:MBG21"/>
    <mergeCell ref="MBH20:MBH21"/>
    <mergeCell ref="MBI20:MBI21"/>
    <mergeCell ref="MBJ20:MBN21"/>
    <mergeCell ref="MBO20:MBO21"/>
    <mergeCell ref="MBP20:MBP21"/>
    <mergeCell ref="MBQ20:MBQ21"/>
    <mergeCell ref="MBR20:MBV21"/>
    <mergeCell ref="MBW20:MBW21"/>
    <mergeCell ref="MAL20:MAP21"/>
    <mergeCell ref="MAQ20:MAQ21"/>
    <mergeCell ref="MAR20:MAR21"/>
    <mergeCell ref="MAS20:MAS21"/>
    <mergeCell ref="MAT20:MAX21"/>
    <mergeCell ref="MAY20:MAY21"/>
    <mergeCell ref="MAZ20:MAZ21"/>
    <mergeCell ref="MBA20:MBA21"/>
    <mergeCell ref="MBB20:MBF21"/>
    <mergeCell ref="LZU20:LZU21"/>
    <mergeCell ref="LZV20:LZZ21"/>
    <mergeCell ref="MAA20:MAA21"/>
    <mergeCell ref="MAB20:MAB21"/>
    <mergeCell ref="MAC20:MAC21"/>
    <mergeCell ref="MAD20:MAH21"/>
    <mergeCell ref="MAI20:MAI21"/>
    <mergeCell ref="MAJ20:MAJ21"/>
    <mergeCell ref="MAK20:MAK21"/>
    <mergeCell ref="LZD20:LZD21"/>
    <mergeCell ref="LZE20:LZE21"/>
    <mergeCell ref="LZF20:LZJ21"/>
    <mergeCell ref="LZK20:LZK21"/>
    <mergeCell ref="LZL20:LZL21"/>
    <mergeCell ref="LZM20:LZM21"/>
    <mergeCell ref="LZN20:LZR21"/>
    <mergeCell ref="LZS20:LZS21"/>
    <mergeCell ref="LZT20:LZT21"/>
    <mergeCell ref="LYM20:LYM21"/>
    <mergeCell ref="LYN20:LYN21"/>
    <mergeCell ref="LYO20:LYO21"/>
    <mergeCell ref="LYP20:LYT21"/>
    <mergeCell ref="LYU20:LYU21"/>
    <mergeCell ref="LYV20:LYV21"/>
    <mergeCell ref="LYW20:LYW21"/>
    <mergeCell ref="LYX20:LZB21"/>
    <mergeCell ref="LZC20:LZC21"/>
    <mergeCell ref="LXR20:LXV21"/>
    <mergeCell ref="LXW20:LXW21"/>
    <mergeCell ref="LXX20:LXX21"/>
    <mergeCell ref="LXY20:LXY21"/>
    <mergeCell ref="LXZ20:LYD21"/>
    <mergeCell ref="LYE20:LYE21"/>
    <mergeCell ref="LYF20:LYF21"/>
    <mergeCell ref="LYG20:LYG21"/>
    <mergeCell ref="LYH20:LYL21"/>
    <mergeCell ref="LXA20:LXA21"/>
    <mergeCell ref="LXB20:LXF21"/>
    <mergeCell ref="LXG20:LXG21"/>
    <mergeCell ref="LXH20:LXH21"/>
    <mergeCell ref="LXI20:LXI21"/>
    <mergeCell ref="LXJ20:LXN21"/>
    <mergeCell ref="LXO20:LXO21"/>
    <mergeCell ref="LXP20:LXP21"/>
    <mergeCell ref="LXQ20:LXQ21"/>
    <mergeCell ref="LWJ20:LWJ21"/>
    <mergeCell ref="LWK20:LWK21"/>
    <mergeCell ref="LWL20:LWP21"/>
    <mergeCell ref="LWQ20:LWQ21"/>
    <mergeCell ref="LWR20:LWR21"/>
    <mergeCell ref="LWS20:LWS21"/>
    <mergeCell ref="LWT20:LWX21"/>
    <mergeCell ref="LWY20:LWY21"/>
    <mergeCell ref="LWZ20:LWZ21"/>
    <mergeCell ref="LVS20:LVS21"/>
    <mergeCell ref="LVT20:LVT21"/>
    <mergeCell ref="LVU20:LVU21"/>
    <mergeCell ref="LVV20:LVZ21"/>
    <mergeCell ref="LWA20:LWA21"/>
    <mergeCell ref="LWB20:LWB21"/>
    <mergeCell ref="LWC20:LWC21"/>
    <mergeCell ref="LWD20:LWH21"/>
    <mergeCell ref="LWI20:LWI21"/>
    <mergeCell ref="LUX20:LVB21"/>
    <mergeCell ref="LVC20:LVC21"/>
    <mergeCell ref="LVD20:LVD21"/>
    <mergeCell ref="LVE20:LVE21"/>
    <mergeCell ref="LVF20:LVJ21"/>
    <mergeCell ref="LVK20:LVK21"/>
    <mergeCell ref="LVL20:LVL21"/>
    <mergeCell ref="LVM20:LVM21"/>
    <mergeCell ref="LVN20:LVR21"/>
    <mergeCell ref="LUG20:LUG21"/>
    <mergeCell ref="LUH20:LUL21"/>
    <mergeCell ref="LUM20:LUM21"/>
    <mergeCell ref="LUN20:LUN21"/>
    <mergeCell ref="LUO20:LUO21"/>
    <mergeCell ref="LUP20:LUT21"/>
    <mergeCell ref="LUU20:LUU21"/>
    <mergeCell ref="LUV20:LUV21"/>
    <mergeCell ref="LUW20:LUW21"/>
    <mergeCell ref="LTP20:LTP21"/>
    <mergeCell ref="LTQ20:LTQ21"/>
    <mergeCell ref="LTR20:LTV21"/>
    <mergeCell ref="LTW20:LTW21"/>
    <mergeCell ref="LTX20:LTX21"/>
    <mergeCell ref="LTY20:LTY21"/>
    <mergeCell ref="LTZ20:LUD21"/>
    <mergeCell ref="LUE20:LUE21"/>
    <mergeCell ref="LUF20:LUF21"/>
    <mergeCell ref="LSY20:LSY21"/>
    <mergeCell ref="LSZ20:LSZ21"/>
    <mergeCell ref="LTA20:LTA21"/>
    <mergeCell ref="LTB20:LTF21"/>
    <mergeCell ref="LTG20:LTG21"/>
    <mergeCell ref="LTH20:LTH21"/>
    <mergeCell ref="LTI20:LTI21"/>
    <mergeCell ref="LTJ20:LTN21"/>
    <mergeCell ref="LTO20:LTO21"/>
    <mergeCell ref="LSD20:LSH21"/>
    <mergeCell ref="LSI20:LSI21"/>
    <mergeCell ref="LSJ20:LSJ21"/>
    <mergeCell ref="LSK20:LSK21"/>
    <mergeCell ref="LSL20:LSP21"/>
    <mergeCell ref="LSQ20:LSQ21"/>
    <mergeCell ref="LSR20:LSR21"/>
    <mergeCell ref="LSS20:LSS21"/>
    <mergeCell ref="LST20:LSX21"/>
    <mergeCell ref="LRM20:LRM21"/>
    <mergeCell ref="LRN20:LRR21"/>
    <mergeCell ref="LRS20:LRS21"/>
    <mergeCell ref="LRT20:LRT21"/>
    <mergeCell ref="LRU20:LRU21"/>
    <mergeCell ref="LRV20:LRZ21"/>
    <mergeCell ref="LSA20:LSA21"/>
    <mergeCell ref="LSB20:LSB21"/>
    <mergeCell ref="LSC20:LSC21"/>
    <mergeCell ref="LQV20:LQV21"/>
    <mergeCell ref="LQW20:LQW21"/>
    <mergeCell ref="LQX20:LRB21"/>
    <mergeCell ref="LRC20:LRC21"/>
    <mergeCell ref="LRD20:LRD21"/>
    <mergeCell ref="LRE20:LRE21"/>
    <mergeCell ref="LRF20:LRJ21"/>
    <mergeCell ref="LRK20:LRK21"/>
    <mergeCell ref="LRL20:LRL21"/>
    <mergeCell ref="LQE20:LQE21"/>
    <mergeCell ref="LQF20:LQF21"/>
    <mergeCell ref="LQG20:LQG21"/>
    <mergeCell ref="LQH20:LQL21"/>
    <mergeCell ref="LQM20:LQM21"/>
    <mergeCell ref="LQN20:LQN21"/>
    <mergeCell ref="LQO20:LQO21"/>
    <mergeCell ref="LQP20:LQT21"/>
    <mergeCell ref="LQU20:LQU21"/>
    <mergeCell ref="LPJ20:LPN21"/>
    <mergeCell ref="LPO20:LPO21"/>
    <mergeCell ref="LPP20:LPP21"/>
    <mergeCell ref="LPQ20:LPQ21"/>
    <mergeCell ref="LPR20:LPV21"/>
    <mergeCell ref="LPW20:LPW21"/>
    <mergeCell ref="LPX20:LPX21"/>
    <mergeCell ref="LPY20:LPY21"/>
    <mergeCell ref="LPZ20:LQD21"/>
    <mergeCell ref="LOS20:LOS21"/>
    <mergeCell ref="LOT20:LOX21"/>
    <mergeCell ref="LOY20:LOY21"/>
    <mergeCell ref="LOZ20:LOZ21"/>
    <mergeCell ref="LPA20:LPA21"/>
    <mergeCell ref="LPB20:LPF21"/>
    <mergeCell ref="LPG20:LPG21"/>
    <mergeCell ref="LPH20:LPH21"/>
    <mergeCell ref="LPI20:LPI21"/>
    <mergeCell ref="LOB20:LOB21"/>
    <mergeCell ref="LOC20:LOC21"/>
    <mergeCell ref="LOD20:LOH21"/>
    <mergeCell ref="LOI20:LOI21"/>
    <mergeCell ref="LOJ20:LOJ21"/>
    <mergeCell ref="LOK20:LOK21"/>
    <mergeCell ref="LOL20:LOP21"/>
    <mergeCell ref="LOQ20:LOQ21"/>
    <mergeCell ref="LOR20:LOR21"/>
    <mergeCell ref="LNK20:LNK21"/>
    <mergeCell ref="LNL20:LNL21"/>
    <mergeCell ref="LNM20:LNM21"/>
    <mergeCell ref="LNN20:LNR21"/>
    <mergeCell ref="LNS20:LNS21"/>
    <mergeCell ref="LNT20:LNT21"/>
    <mergeCell ref="LNU20:LNU21"/>
    <mergeCell ref="LNV20:LNZ21"/>
    <mergeCell ref="LOA20:LOA21"/>
    <mergeCell ref="LMP20:LMT21"/>
    <mergeCell ref="LMU20:LMU21"/>
    <mergeCell ref="LMV20:LMV21"/>
    <mergeCell ref="LMW20:LMW21"/>
    <mergeCell ref="LMX20:LNB21"/>
    <mergeCell ref="LNC20:LNC21"/>
    <mergeCell ref="LND20:LND21"/>
    <mergeCell ref="LNE20:LNE21"/>
    <mergeCell ref="LNF20:LNJ21"/>
    <mergeCell ref="LLY20:LLY21"/>
    <mergeCell ref="LLZ20:LMD21"/>
    <mergeCell ref="LME20:LME21"/>
    <mergeCell ref="LMF20:LMF21"/>
    <mergeCell ref="LMG20:LMG21"/>
    <mergeCell ref="LMH20:LML21"/>
    <mergeCell ref="LMM20:LMM21"/>
    <mergeCell ref="LMN20:LMN21"/>
    <mergeCell ref="LMO20:LMO21"/>
    <mergeCell ref="LLH20:LLH21"/>
    <mergeCell ref="LLI20:LLI21"/>
    <mergeCell ref="LLJ20:LLN21"/>
    <mergeCell ref="LLO20:LLO21"/>
    <mergeCell ref="LLP20:LLP21"/>
    <mergeCell ref="LLQ20:LLQ21"/>
    <mergeCell ref="LLR20:LLV21"/>
    <mergeCell ref="LLW20:LLW21"/>
    <mergeCell ref="LLX20:LLX21"/>
    <mergeCell ref="LKQ20:LKQ21"/>
    <mergeCell ref="LKR20:LKR21"/>
    <mergeCell ref="LKS20:LKS21"/>
    <mergeCell ref="LKT20:LKX21"/>
    <mergeCell ref="LKY20:LKY21"/>
    <mergeCell ref="LKZ20:LKZ21"/>
    <mergeCell ref="LLA20:LLA21"/>
    <mergeCell ref="LLB20:LLF21"/>
    <mergeCell ref="LLG20:LLG21"/>
    <mergeCell ref="LJV20:LJZ21"/>
    <mergeCell ref="LKA20:LKA21"/>
    <mergeCell ref="LKB20:LKB21"/>
    <mergeCell ref="LKC20:LKC21"/>
    <mergeCell ref="LKD20:LKH21"/>
    <mergeCell ref="LKI20:LKI21"/>
    <mergeCell ref="LKJ20:LKJ21"/>
    <mergeCell ref="LKK20:LKK21"/>
    <mergeCell ref="LKL20:LKP21"/>
    <mergeCell ref="LJE20:LJE21"/>
    <mergeCell ref="LJF20:LJJ21"/>
    <mergeCell ref="LJK20:LJK21"/>
    <mergeCell ref="LJL20:LJL21"/>
    <mergeCell ref="LJM20:LJM21"/>
    <mergeCell ref="LJN20:LJR21"/>
    <mergeCell ref="LJS20:LJS21"/>
    <mergeCell ref="LJT20:LJT21"/>
    <mergeCell ref="LJU20:LJU21"/>
    <mergeCell ref="LIN20:LIN21"/>
    <mergeCell ref="LIO20:LIO21"/>
    <mergeCell ref="LIP20:LIT21"/>
    <mergeCell ref="LIU20:LIU21"/>
    <mergeCell ref="LIV20:LIV21"/>
    <mergeCell ref="LIW20:LIW21"/>
    <mergeCell ref="LIX20:LJB21"/>
    <mergeCell ref="LJC20:LJC21"/>
    <mergeCell ref="LJD20:LJD21"/>
    <mergeCell ref="LHW20:LHW21"/>
    <mergeCell ref="LHX20:LHX21"/>
    <mergeCell ref="LHY20:LHY21"/>
    <mergeCell ref="LHZ20:LID21"/>
    <mergeCell ref="LIE20:LIE21"/>
    <mergeCell ref="LIF20:LIF21"/>
    <mergeCell ref="LIG20:LIG21"/>
    <mergeCell ref="LIH20:LIL21"/>
    <mergeCell ref="LIM20:LIM21"/>
    <mergeCell ref="LHB20:LHF21"/>
    <mergeCell ref="LHG20:LHG21"/>
    <mergeCell ref="LHH20:LHH21"/>
    <mergeCell ref="LHI20:LHI21"/>
    <mergeCell ref="LHJ20:LHN21"/>
    <mergeCell ref="LHO20:LHO21"/>
    <mergeCell ref="LHP20:LHP21"/>
    <mergeCell ref="LHQ20:LHQ21"/>
    <mergeCell ref="LHR20:LHV21"/>
    <mergeCell ref="LGK20:LGK21"/>
    <mergeCell ref="LGL20:LGP21"/>
    <mergeCell ref="LGQ20:LGQ21"/>
    <mergeCell ref="LGR20:LGR21"/>
    <mergeCell ref="LGS20:LGS21"/>
    <mergeCell ref="LGT20:LGX21"/>
    <mergeCell ref="LGY20:LGY21"/>
    <mergeCell ref="LGZ20:LGZ21"/>
    <mergeCell ref="LHA20:LHA21"/>
    <mergeCell ref="LFT20:LFT21"/>
    <mergeCell ref="LFU20:LFU21"/>
    <mergeCell ref="LFV20:LFZ21"/>
    <mergeCell ref="LGA20:LGA21"/>
    <mergeCell ref="LGB20:LGB21"/>
    <mergeCell ref="LGC20:LGC21"/>
    <mergeCell ref="LGD20:LGH21"/>
    <mergeCell ref="LGI20:LGI21"/>
    <mergeCell ref="LGJ20:LGJ21"/>
    <mergeCell ref="LFC20:LFC21"/>
    <mergeCell ref="LFD20:LFD21"/>
    <mergeCell ref="LFE20:LFE21"/>
    <mergeCell ref="LFF20:LFJ21"/>
    <mergeCell ref="LFK20:LFK21"/>
    <mergeCell ref="LFL20:LFL21"/>
    <mergeCell ref="LFM20:LFM21"/>
    <mergeCell ref="LFN20:LFR21"/>
    <mergeCell ref="LFS20:LFS21"/>
    <mergeCell ref="LEH20:LEL21"/>
    <mergeCell ref="LEM20:LEM21"/>
    <mergeCell ref="LEN20:LEN21"/>
    <mergeCell ref="LEO20:LEO21"/>
    <mergeCell ref="LEP20:LET21"/>
    <mergeCell ref="LEU20:LEU21"/>
    <mergeCell ref="LEV20:LEV21"/>
    <mergeCell ref="LEW20:LEW21"/>
    <mergeCell ref="LEX20:LFB21"/>
    <mergeCell ref="LDQ20:LDQ21"/>
    <mergeCell ref="LDR20:LDV21"/>
    <mergeCell ref="LDW20:LDW21"/>
    <mergeCell ref="LDX20:LDX21"/>
    <mergeCell ref="LDY20:LDY21"/>
    <mergeCell ref="LDZ20:LED21"/>
    <mergeCell ref="LEE20:LEE21"/>
    <mergeCell ref="LEF20:LEF21"/>
    <mergeCell ref="LEG20:LEG21"/>
    <mergeCell ref="LCZ20:LCZ21"/>
    <mergeCell ref="LDA20:LDA21"/>
    <mergeCell ref="LDB20:LDF21"/>
    <mergeCell ref="LDG20:LDG21"/>
    <mergeCell ref="LDH20:LDH21"/>
    <mergeCell ref="LDI20:LDI21"/>
    <mergeCell ref="LDJ20:LDN21"/>
    <mergeCell ref="LDO20:LDO21"/>
    <mergeCell ref="LDP20:LDP21"/>
    <mergeCell ref="LCI20:LCI21"/>
    <mergeCell ref="LCJ20:LCJ21"/>
    <mergeCell ref="LCK20:LCK21"/>
    <mergeCell ref="LCL20:LCP21"/>
    <mergeCell ref="LCQ20:LCQ21"/>
    <mergeCell ref="LCR20:LCR21"/>
    <mergeCell ref="LCS20:LCS21"/>
    <mergeCell ref="LCT20:LCX21"/>
    <mergeCell ref="LCY20:LCY21"/>
    <mergeCell ref="LBN20:LBR21"/>
    <mergeCell ref="LBS20:LBS21"/>
    <mergeCell ref="LBT20:LBT21"/>
    <mergeCell ref="LBU20:LBU21"/>
    <mergeCell ref="LBV20:LBZ21"/>
    <mergeCell ref="LCA20:LCA21"/>
    <mergeCell ref="LCB20:LCB21"/>
    <mergeCell ref="LCC20:LCC21"/>
    <mergeCell ref="LCD20:LCH21"/>
    <mergeCell ref="LAW20:LAW21"/>
    <mergeCell ref="LAX20:LBB21"/>
    <mergeCell ref="LBC20:LBC21"/>
    <mergeCell ref="LBD20:LBD21"/>
    <mergeCell ref="LBE20:LBE21"/>
    <mergeCell ref="LBF20:LBJ21"/>
    <mergeCell ref="LBK20:LBK21"/>
    <mergeCell ref="LBL20:LBL21"/>
    <mergeCell ref="LBM20:LBM21"/>
    <mergeCell ref="LAF20:LAF21"/>
    <mergeCell ref="LAG20:LAG21"/>
    <mergeCell ref="LAH20:LAL21"/>
    <mergeCell ref="LAM20:LAM21"/>
    <mergeCell ref="LAN20:LAN21"/>
    <mergeCell ref="LAO20:LAO21"/>
    <mergeCell ref="LAP20:LAT21"/>
    <mergeCell ref="LAU20:LAU21"/>
    <mergeCell ref="LAV20:LAV21"/>
    <mergeCell ref="KZO20:KZO21"/>
    <mergeCell ref="KZP20:KZP21"/>
    <mergeCell ref="KZQ20:KZQ21"/>
    <mergeCell ref="KZR20:KZV21"/>
    <mergeCell ref="KZW20:KZW21"/>
    <mergeCell ref="KZX20:KZX21"/>
    <mergeCell ref="KZY20:KZY21"/>
    <mergeCell ref="KZZ20:LAD21"/>
    <mergeCell ref="LAE20:LAE21"/>
    <mergeCell ref="KYT20:KYX21"/>
    <mergeCell ref="KYY20:KYY21"/>
    <mergeCell ref="KYZ20:KYZ21"/>
    <mergeCell ref="KZA20:KZA21"/>
    <mergeCell ref="KZB20:KZF21"/>
    <mergeCell ref="KZG20:KZG21"/>
    <mergeCell ref="KZH20:KZH21"/>
    <mergeCell ref="KZI20:KZI21"/>
    <mergeCell ref="KZJ20:KZN21"/>
    <mergeCell ref="KYC20:KYC21"/>
    <mergeCell ref="KYD20:KYH21"/>
    <mergeCell ref="KYI20:KYI21"/>
    <mergeCell ref="KYJ20:KYJ21"/>
    <mergeCell ref="KYK20:KYK21"/>
    <mergeCell ref="KYL20:KYP21"/>
    <mergeCell ref="KYQ20:KYQ21"/>
    <mergeCell ref="KYR20:KYR21"/>
    <mergeCell ref="KYS20:KYS21"/>
    <mergeCell ref="KXL20:KXL21"/>
    <mergeCell ref="KXM20:KXM21"/>
    <mergeCell ref="KXN20:KXR21"/>
    <mergeCell ref="KXS20:KXS21"/>
    <mergeCell ref="KXT20:KXT21"/>
    <mergeCell ref="KXU20:KXU21"/>
    <mergeCell ref="KXV20:KXZ21"/>
    <mergeCell ref="KYA20:KYA21"/>
    <mergeCell ref="KYB20:KYB21"/>
    <mergeCell ref="KWU20:KWU21"/>
    <mergeCell ref="KWV20:KWV21"/>
    <mergeCell ref="KWW20:KWW21"/>
    <mergeCell ref="KWX20:KXB21"/>
    <mergeCell ref="KXC20:KXC21"/>
    <mergeCell ref="KXD20:KXD21"/>
    <mergeCell ref="KXE20:KXE21"/>
    <mergeCell ref="KXF20:KXJ21"/>
    <mergeCell ref="KXK20:KXK21"/>
    <mergeCell ref="KVZ20:KWD21"/>
    <mergeCell ref="KWE20:KWE21"/>
    <mergeCell ref="KWF20:KWF21"/>
    <mergeCell ref="KWG20:KWG21"/>
    <mergeCell ref="KWH20:KWL21"/>
    <mergeCell ref="KWM20:KWM21"/>
    <mergeCell ref="KWN20:KWN21"/>
    <mergeCell ref="KWO20:KWO21"/>
    <mergeCell ref="KWP20:KWT21"/>
    <mergeCell ref="KVI20:KVI21"/>
    <mergeCell ref="KVJ20:KVN21"/>
    <mergeCell ref="KVO20:KVO21"/>
    <mergeCell ref="KVP20:KVP21"/>
    <mergeCell ref="KVQ20:KVQ21"/>
    <mergeCell ref="KVR20:KVV21"/>
    <mergeCell ref="KVW20:KVW21"/>
    <mergeCell ref="KVX20:KVX21"/>
    <mergeCell ref="KVY20:KVY21"/>
    <mergeCell ref="KUR20:KUR21"/>
    <mergeCell ref="KUS20:KUS21"/>
    <mergeCell ref="KUT20:KUX21"/>
    <mergeCell ref="KUY20:KUY21"/>
    <mergeCell ref="KUZ20:KUZ21"/>
    <mergeCell ref="KVA20:KVA21"/>
    <mergeCell ref="KVB20:KVF21"/>
    <mergeCell ref="KVG20:KVG21"/>
    <mergeCell ref="KVH20:KVH21"/>
    <mergeCell ref="KUA20:KUA21"/>
    <mergeCell ref="KUB20:KUB21"/>
    <mergeCell ref="KUC20:KUC21"/>
    <mergeCell ref="KUD20:KUH21"/>
    <mergeCell ref="KUI20:KUI21"/>
    <mergeCell ref="KUJ20:KUJ21"/>
    <mergeCell ref="KUK20:KUK21"/>
    <mergeCell ref="KUL20:KUP21"/>
    <mergeCell ref="KUQ20:KUQ21"/>
    <mergeCell ref="KTF20:KTJ21"/>
    <mergeCell ref="KTK20:KTK21"/>
    <mergeCell ref="KTL20:KTL21"/>
    <mergeCell ref="KTM20:KTM21"/>
    <mergeCell ref="KTN20:KTR21"/>
    <mergeCell ref="KTS20:KTS21"/>
    <mergeCell ref="KTT20:KTT21"/>
    <mergeCell ref="KTU20:KTU21"/>
    <mergeCell ref="KTV20:KTZ21"/>
    <mergeCell ref="KSO20:KSO21"/>
    <mergeCell ref="KSP20:KST21"/>
    <mergeCell ref="KSU20:KSU21"/>
    <mergeCell ref="KSV20:KSV21"/>
    <mergeCell ref="KSW20:KSW21"/>
    <mergeCell ref="KSX20:KTB21"/>
    <mergeCell ref="KTC20:KTC21"/>
    <mergeCell ref="KTD20:KTD21"/>
    <mergeCell ref="KTE20:KTE21"/>
    <mergeCell ref="KRX20:KRX21"/>
    <mergeCell ref="KRY20:KRY21"/>
    <mergeCell ref="KRZ20:KSD21"/>
    <mergeCell ref="KSE20:KSE21"/>
    <mergeCell ref="KSF20:KSF21"/>
    <mergeCell ref="KSG20:KSG21"/>
    <mergeCell ref="KSH20:KSL21"/>
    <mergeCell ref="KSM20:KSM21"/>
    <mergeCell ref="KSN20:KSN21"/>
    <mergeCell ref="KRG20:KRG21"/>
    <mergeCell ref="KRH20:KRH21"/>
    <mergeCell ref="KRI20:KRI21"/>
    <mergeCell ref="KRJ20:KRN21"/>
    <mergeCell ref="KRO20:KRO21"/>
    <mergeCell ref="KRP20:KRP21"/>
    <mergeCell ref="KRQ20:KRQ21"/>
    <mergeCell ref="KRR20:KRV21"/>
    <mergeCell ref="KRW20:KRW21"/>
    <mergeCell ref="KQL20:KQP21"/>
    <mergeCell ref="KQQ20:KQQ21"/>
    <mergeCell ref="KQR20:KQR21"/>
    <mergeCell ref="KQS20:KQS21"/>
    <mergeCell ref="KQT20:KQX21"/>
    <mergeCell ref="KQY20:KQY21"/>
    <mergeCell ref="KQZ20:KQZ21"/>
    <mergeCell ref="KRA20:KRA21"/>
    <mergeCell ref="KRB20:KRF21"/>
    <mergeCell ref="KPU20:KPU21"/>
    <mergeCell ref="KPV20:KPZ21"/>
    <mergeCell ref="KQA20:KQA21"/>
    <mergeCell ref="KQB20:KQB21"/>
    <mergeCell ref="KQC20:KQC21"/>
    <mergeCell ref="KQD20:KQH21"/>
    <mergeCell ref="KQI20:KQI21"/>
    <mergeCell ref="KQJ20:KQJ21"/>
    <mergeCell ref="KQK20:KQK21"/>
    <mergeCell ref="KPD20:KPD21"/>
    <mergeCell ref="KPE20:KPE21"/>
    <mergeCell ref="KPF20:KPJ21"/>
    <mergeCell ref="KPK20:KPK21"/>
    <mergeCell ref="KPL20:KPL21"/>
    <mergeCell ref="KPM20:KPM21"/>
    <mergeCell ref="KPN20:KPR21"/>
    <mergeCell ref="KPS20:KPS21"/>
    <mergeCell ref="KPT20:KPT21"/>
    <mergeCell ref="KOM20:KOM21"/>
    <mergeCell ref="KON20:KON21"/>
    <mergeCell ref="KOO20:KOO21"/>
    <mergeCell ref="KOP20:KOT21"/>
    <mergeCell ref="KOU20:KOU21"/>
    <mergeCell ref="KOV20:KOV21"/>
    <mergeCell ref="KOW20:KOW21"/>
    <mergeCell ref="KOX20:KPB21"/>
    <mergeCell ref="KPC20:KPC21"/>
    <mergeCell ref="KNR20:KNV21"/>
    <mergeCell ref="KNW20:KNW21"/>
    <mergeCell ref="KNX20:KNX21"/>
    <mergeCell ref="KNY20:KNY21"/>
    <mergeCell ref="KNZ20:KOD21"/>
    <mergeCell ref="KOE20:KOE21"/>
    <mergeCell ref="KOF20:KOF21"/>
    <mergeCell ref="KOG20:KOG21"/>
    <mergeCell ref="KOH20:KOL21"/>
    <mergeCell ref="KNA20:KNA21"/>
    <mergeCell ref="KNB20:KNF21"/>
    <mergeCell ref="KNG20:KNG21"/>
    <mergeCell ref="KNH20:KNH21"/>
    <mergeCell ref="KNI20:KNI21"/>
    <mergeCell ref="KNJ20:KNN21"/>
    <mergeCell ref="KNO20:KNO21"/>
    <mergeCell ref="KNP20:KNP21"/>
    <mergeCell ref="KNQ20:KNQ21"/>
    <mergeCell ref="KMJ20:KMJ21"/>
    <mergeCell ref="KMK20:KMK21"/>
    <mergeCell ref="KML20:KMP21"/>
    <mergeCell ref="KMQ20:KMQ21"/>
    <mergeCell ref="KMR20:KMR21"/>
    <mergeCell ref="KMS20:KMS21"/>
    <mergeCell ref="KMT20:KMX21"/>
    <mergeCell ref="KMY20:KMY21"/>
    <mergeCell ref="KMZ20:KMZ21"/>
    <mergeCell ref="KLS20:KLS21"/>
    <mergeCell ref="KLT20:KLT21"/>
    <mergeCell ref="KLU20:KLU21"/>
    <mergeCell ref="KLV20:KLZ21"/>
    <mergeCell ref="KMA20:KMA21"/>
    <mergeCell ref="KMB20:KMB21"/>
    <mergeCell ref="KMC20:KMC21"/>
    <mergeCell ref="KMD20:KMH21"/>
    <mergeCell ref="KMI20:KMI21"/>
    <mergeCell ref="KKX20:KLB21"/>
    <mergeCell ref="KLC20:KLC21"/>
    <mergeCell ref="KLD20:KLD21"/>
    <mergeCell ref="KLE20:KLE21"/>
    <mergeCell ref="KLF20:KLJ21"/>
    <mergeCell ref="KLK20:KLK21"/>
    <mergeCell ref="KLL20:KLL21"/>
    <mergeCell ref="KLM20:KLM21"/>
    <mergeCell ref="KLN20:KLR21"/>
    <mergeCell ref="KKG20:KKG21"/>
    <mergeCell ref="KKH20:KKL21"/>
    <mergeCell ref="KKM20:KKM21"/>
    <mergeCell ref="KKN20:KKN21"/>
    <mergeCell ref="KKO20:KKO21"/>
    <mergeCell ref="KKP20:KKT21"/>
    <mergeCell ref="KKU20:KKU21"/>
    <mergeCell ref="KKV20:KKV21"/>
    <mergeCell ref="KKW20:KKW21"/>
    <mergeCell ref="KJP20:KJP21"/>
    <mergeCell ref="KJQ20:KJQ21"/>
    <mergeCell ref="KJR20:KJV21"/>
    <mergeCell ref="KJW20:KJW21"/>
    <mergeCell ref="KJX20:KJX21"/>
    <mergeCell ref="KJY20:KJY21"/>
    <mergeCell ref="KJZ20:KKD21"/>
    <mergeCell ref="KKE20:KKE21"/>
    <mergeCell ref="KKF20:KKF21"/>
    <mergeCell ref="KIY20:KIY21"/>
    <mergeCell ref="KIZ20:KIZ21"/>
    <mergeCell ref="KJA20:KJA21"/>
    <mergeCell ref="KJB20:KJF21"/>
    <mergeCell ref="KJG20:KJG21"/>
    <mergeCell ref="KJH20:KJH21"/>
    <mergeCell ref="KJI20:KJI21"/>
    <mergeCell ref="KJJ20:KJN21"/>
    <mergeCell ref="KJO20:KJO21"/>
    <mergeCell ref="KID20:KIH21"/>
    <mergeCell ref="KII20:KII21"/>
    <mergeCell ref="KIJ20:KIJ21"/>
    <mergeCell ref="KIK20:KIK21"/>
    <mergeCell ref="KIL20:KIP21"/>
    <mergeCell ref="KIQ20:KIQ21"/>
    <mergeCell ref="KIR20:KIR21"/>
    <mergeCell ref="KIS20:KIS21"/>
    <mergeCell ref="KIT20:KIX21"/>
    <mergeCell ref="KHM20:KHM21"/>
    <mergeCell ref="KHN20:KHR21"/>
    <mergeCell ref="KHS20:KHS21"/>
    <mergeCell ref="KHT20:KHT21"/>
    <mergeCell ref="KHU20:KHU21"/>
    <mergeCell ref="KHV20:KHZ21"/>
    <mergeCell ref="KIA20:KIA21"/>
    <mergeCell ref="KIB20:KIB21"/>
    <mergeCell ref="KIC20:KIC21"/>
    <mergeCell ref="KGV20:KGV21"/>
    <mergeCell ref="KGW20:KGW21"/>
    <mergeCell ref="KGX20:KHB21"/>
    <mergeCell ref="KHC20:KHC21"/>
    <mergeCell ref="KHD20:KHD21"/>
    <mergeCell ref="KHE20:KHE21"/>
    <mergeCell ref="KHF20:KHJ21"/>
    <mergeCell ref="KHK20:KHK21"/>
    <mergeCell ref="KHL20:KHL21"/>
    <mergeCell ref="KGE20:KGE21"/>
    <mergeCell ref="KGF20:KGF21"/>
    <mergeCell ref="KGG20:KGG21"/>
    <mergeCell ref="KGH20:KGL21"/>
    <mergeCell ref="KGM20:KGM21"/>
    <mergeCell ref="KGN20:KGN21"/>
    <mergeCell ref="KGO20:KGO21"/>
    <mergeCell ref="KGP20:KGT21"/>
    <mergeCell ref="KGU20:KGU21"/>
    <mergeCell ref="KFJ20:KFN21"/>
    <mergeCell ref="KFO20:KFO21"/>
    <mergeCell ref="KFP20:KFP21"/>
    <mergeCell ref="KFQ20:KFQ21"/>
    <mergeCell ref="KFR20:KFV21"/>
    <mergeCell ref="KFW20:KFW21"/>
    <mergeCell ref="KFX20:KFX21"/>
    <mergeCell ref="KFY20:KFY21"/>
    <mergeCell ref="KFZ20:KGD21"/>
    <mergeCell ref="KES20:KES21"/>
    <mergeCell ref="KET20:KEX21"/>
    <mergeCell ref="KEY20:KEY21"/>
    <mergeCell ref="KEZ20:KEZ21"/>
    <mergeCell ref="KFA20:KFA21"/>
    <mergeCell ref="KFB20:KFF21"/>
    <mergeCell ref="KFG20:KFG21"/>
    <mergeCell ref="KFH20:KFH21"/>
    <mergeCell ref="KFI20:KFI21"/>
    <mergeCell ref="KEB20:KEB21"/>
    <mergeCell ref="KEC20:KEC21"/>
    <mergeCell ref="KED20:KEH21"/>
    <mergeCell ref="KEI20:KEI21"/>
    <mergeCell ref="KEJ20:KEJ21"/>
    <mergeCell ref="KEK20:KEK21"/>
    <mergeCell ref="KEL20:KEP21"/>
    <mergeCell ref="KEQ20:KEQ21"/>
    <mergeCell ref="KER20:KER21"/>
    <mergeCell ref="KDK20:KDK21"/>
    <mergeCell ref="KDL20:KDL21"/>
    <mergeCell ref="KDM20:KDM21"/>
    <mergeCell ref="KDN20:KDR21"/>
    <mergeCell ref="KDS20:KDS21"/>
    <mergeCell ref="KDT20:KDT21"/>
    <mergeCell ref="KDU20:KDU21"/>
    <mergeCell ref="KDV20:KDZ21"/>
    <mergeCell ref="KEA20:KEA21"/>
    <mergeCell ref="KCP20:KCT21"/>
    <mergeCell ref="KCU20:KCU21"/>
    <mergeCell ref="KCV20:KCV21"/>
    <mergeCell ref="KCW20:KCW21"/>
    <mergeCell ref="KCX20:KDB21"/>
    <mergeCell ref="KDC20:KDC21"/>
    <mergeCell ref="KDD20:KDD21"/>
    <mergeCell ref="KDE20:KDE21"/>
    <mergeCell ref="KDF20:KDJ21"/>
    <mergeCell ref="KBY20:KBY21"/>
    <mergeCell ref="KBZ20:KCD21"/>
    <mergeCell ref="KCE20:KCE21"/>
    <mergeCell ref="KCF20:KCF21"/>
    <mergeCell ref="KCG20:KCG21"/>
    <mergeCell ref="KCH20:KCL21"/>
    <mergeCell ref="KCM20:KCM21"/>
    <mergeCell ref="KCN20:KCN21"/>
    <mergeCell ref="KCO20:KCO21"/>
    <mergeCell ref="KBH20:KBH21"/>
    <mergeCell ref="KBI20:KBI21"/>
    <mergeCell ref="KBJ20:KBN21"/>
    <mergeCell ref="KBO20:KBO21"/>
    <mergeCell ref="KBP20:KBP21"/>
    <mergeCell ref="KBQ20:KBQ21"/>
    <mergeCell ref="KBR20:KBV21"/>
    <mergeCell ref="KBW20:KBW21"/>
    <mergeCell ref="KBX20:KBX21"/>
    <mergeCell ref="KAQ20:KAQ21"/>
    <mergeCell ref="KAR20:KAR21"/>
    <mergeCell ref="KAS20:KAS21"/>
    <mergeCell ref="KAT20:KAX21"/>
    <mergeCell ref="KAY20:KAY21"/>
    <mergeCell ref="KAZ20:KAZ21"/>
    <mergeCell ref="KBA20:KBA21"/>
    <mergeCell ref="KBB20:KBF21"/>
    <mergeCell ref="KBG20:KBG21"/>
    <mergeCell ref="JZV20:JZZ21"/>
    <mergeCell ref="KAA20:KAA21"/>
    <mergeCell ref="KAB20:KAB21"/>
    <mergeCell ref="KAC20:KAC21"/>
    <mergeCell ref="KAD20:KAH21"/>
    <mergeCell ref="KAI20:KAI21"/>
    <mergeCell ref="KAJ20:KAJ21"/>
    <mergeCell ref="KAK20:KAK21"/>
    <mergeCell ref="KAL20:KAP21"/>
    <mergeCell ref="JZE20:JZE21"/>
    <mergeCell ref="JZF20:JZJ21"/>
    <mergeCell ref="JZK20:JZK21"/>
    <mergeCell ref="JZL20:JZL21"/>
    <mergeCell ref="JZM20:JZM21"/>
    <mergeCell ref="JZN20:JZR21"/>
    <mergeCell ref="JZS20:JZS21"/>
    <mergeCell ref="JZT20:JZT21"/>
    <mergeCell ref="JZU20:JZU21"/>
    <mergeCell ref="JYN20:JYN21"/>
    <mergeCell ref="JYO20:JYO21"/>
    <mergeCell ref="JYP20:JYT21"/>
    <mergeCell ref="JYU20:JYU21"/>
    <mergeCell ref="JYV20:JYV21"/>
    <mergeCell ref="JYW20:JYW21"/>
    <mergeCell ref="JYX20:JZB21"/>
    <mergeCell ref="JZC20:JZC21"/>
    <mergeCell ref="JZD20:JZD21"/>
    <mergeCell ref="JXW20:JXW21"/>
    <mergeCell ref="JXX20:JXX21"/>
    <mergeCell ref="JXY20:JXY21"/>
    <mergeCell ref="JXZ20:JYD21"/>
    <mergeCell ref="JYE20:JYE21"/>
    <mergeCell ref="JYF20:JYF21"/>
    <mergeCell ref="JYG20:JYG21"/>
    <mergeCell ref="JYH20:JYL21"/>
    <mergeCell ref="JYM20:JYM21"/>
    <mergeCell ref="JXB20:JXF21"/>
    <mergeCell ref="JXG20:JXG21"/>
    <mergeCell ref="JXH20:JXH21"/>
    <mergeCell ref="JXI20:JXI21"/>
    <mergeCell ref="JXJ20:JXN21"/>
    <mergeCell ref="JXO20:JXO21"/>
    <mergeCell ref="JXP20:JXP21"/>
    <mergeCell ref="JXQ20:JXQ21"/>
    <mergeCell ref="JXR20:JXV21"/>
    <mergeCell ref="JWK20:JWK21"/>
    <mergeCell ref="JWL20:JWP21"/>
    <mergeCell ref="JWQ20:JWQ21"/>
    <mergeCell ref="JWR20:JWR21"/>
    <mergeCell ref="JWS20:JWS21"/>
    <mergeCell ref="JWT20:JWX21"/>
    <mergeCell ref="JWY20:JWY21"/>
    <mergeCell ref="JWZ20:JWZ21"/>
    <mergeCell ref="JXA20:JXA21"/>
    <mergeCell ref="JVT20:JVT21"/>
    <mergeCell ref="JVU20:JVU21"/>
    <mergeCell ref="JVV20:JVZ21"/>
    <mergeCell ref="JWA20:JWA21"/>
    <mergeCell ref="JWB20:JWB21"/>
    <mergeCell ref="JWC20:JWC21"/>
    <mergeCell ref="JWD20:JWH21"/>
    <mergeCell ref="JWI20:JWI21"/>
    <mergeCell ref="JWJ20:JWJ21"/>
    <mergeCell ref="JVC20:JVC21"/>
    <mergeCell ref="JVD20:JVD21"/>
    <mergeCell ref="JVE20:JVE21"/>
    <mergeCell ref="JVF20:JVJ21"/>
    <mergeCell ref="JVK20:JVK21"/>
    <mergeCell ref="JVL20:JVL21"/>
    <mergeCell ref="JVM20:JVM21"/>
    <mergeCell ref="JVN20:JVR21"/>
    <mergeCell ref="JVS20:JVS21"/>
    <mergeCell ref="JUH20:JUL21"/>
    <mergeCell ref="JUM20:JUM21"/>
    <mergeCell ref="JUN20:JUN21"/>
    <mergeCell ref="JUO20:JUO21"/>
    <mergeCell ref="JUP20:JUT21"/>
    <mergeCell ref="JUU20:JUU21"/>
    <mergeCell ref="JUV20:JUV21"/>
    <mergeCell ref="JUW20:JUW21"/>
    <mergeCell ref="JUX20:JVB21"/>
    <mergeCell ref="JTQ20:JTQ21"/>
    <mergeCell ref="JTR20:JTV21"/>
    <mergeCell ref="JTW20:JTW21"/>
    <mergeCell ref="JTX20:JTX21"/>
    <mergeCell ref="JTY20:JTY21"/>
    <mergeCell ref="JTZ20:JUD21"/>
    <mergeCell ref="JUE20:JUE21"/>
    <mergeCell ref="JUF20:JUF21"/>
    <mergeCell ref="JUG20:JUG21"/>
    <mergeCell ref="JSZ20:JSZ21"/>
    <mergeCell ref="JTA20:JTA21"/>
    <mergeCell ref="JTB20:JTF21"/>
    <mergeCell ref="JTG20:JTG21"/>
    <mergeCell ref="JTH20:JTH21"/>
    <mergeCell ref="JTI20:JTI21"/>
    <mergeCell ref="JTJ20:JTN21"/>
    <mergeCell ref="JTO20:JTO21"/>
    <mergeCell ref="JTP20:JTP21"/>
    <mergeCell ref="JSI20:JSI21"/>
    <mergeCell ref="JSJ20:JSJ21"/>
    <mergeCell ref="JSK20:JSK21"/>
    <mergeCell ref="JSL20:JSP21"/>
    <mergeCell ref="JSQ20:JSQ21"/>
    <mergeCell ref="JSR20:JSR21"/>
    <mergeCell ref="JSS20:JSS21"/>
    <mergeCell ref="JST20:JSX21"/>
    <mergeCell ref="JSY20:JSY21"/>
    <mergeCell ref="JRN20:JRR21"/>
    <mergeCell ref="JRS20:JRS21"/>
    <mergeCell ref="JRT20:JRT21"/>
    <mergeCell ref="JRU20:JRU21"/>
    <mergeCell ref="JRV20:JRZ21"/>
    <mergeCell ref="JSA20:JSA21"/>
    <mergeCell ref="JSB20:JSB21"/>
    <mergeCell ref="JSC20:JSC21"/>
    <mergeCell ref="JSD20:JSH21"/>
    <mergeCell ref="JQW20:JQW21"/>
    <mergeCell ref="JQX20:JRB21"/>
    <mergeCell ref="JRC20:JRC21"/>
    <mergeCell ref="JRD20:JRD21"/>
    <mergeCell ref="JRE20:JRE21"/>
    <mergeCell ref="JRF20:JRJ21"/>
    <mergeCell ref="JRK20:JRK21"/>
    <mergeCell ref="JRL20:JRL21"/>
    <mergeCell ref="JRM20:JRM21"/>
    <mergeCell ref="JQF20:JQF21"/>
    <mergeCell ref="JQG20:JQG21"/>
    <mergeCell ref="JQH20:JQL21"/>
    <mergeCell ref="JQM20:JQM21"/>
    <mergeCell ref="JQN20:JQN21"/>
    <mergeCell ref="JQO20:JQO21"/>
    <mergeCell ref="JQP20:JQT21"/>
    <mergeCell ref="JQU20:JQU21"/>
    <mergeCell ref="JQV20:JQV21"/>
    <mergeCell ref="JPO20:JPO21"/>
    <mergeCell ref="JPP20:JPP21"/>
    <mergeCell ref="JPQ20:JPQ21"/>
    <mergeCell ref="JPR20:JPV21"/>
    <mergeCell ref="JPW20:JPW21"/>
    <mergeCell ref="JPX20:JPX21"/>
    <mergeCell ref="JPY20:JPY21"/>
    <mergeCell ref="JPZ20:JQD21"/>
    <mergeCell ref="JQE20:JQE21"/>
    <mergeCell ref="JOT20:JOX21"/>
    <mergeCell ref="JOY20:JOY21"/>
    <mergeCell ref="JOZ20:JOZ21"/>
    <mergeCell ref="JPA20:JPA21"/>
    <mergeCell ref="JPB20:JPF21"/>
    <mergeCell ref="JPG20:JPG21"/>
    <mergeCell ref="JPH20:JPH21"/>
    <mergeCell ref="JPI20:JPI21"/>
    <mergeCell ref="JPJ20:JPN21"/>
    <mergeCell ref="JOC20:JOC21"/>
    <mergeCell ref="JOD20:JOH21"/>
    <mergeCell ref="JOI20:JOI21"/>
    <mergeCell ref="JOJ20:JOJ21"/>
    <mergeCell ref="JOK20:JOK21"/>
    <mergeCell ref="JOL20:JOP21"/>
    <mergeCell ref="JOQ20:JOQ21"/>
    <mergeCell ref="JOR20:JOR21"/>
    <mergeCell ref="JOS20:JOS21"/>
    <mergeCell ref="JNL20:JNL21"/>
    <mergeCell ref="JNM20:JNM21"/>
    <mergeCell ref="JNN20:JNR21"/>
    <mergeCell ref="JNS20:JNS21"/>
    <mergeCell ref="JNT20:JNT21"/>
    <mergeCell ref="JNU20:JNU21"/>
    <mergeCell ref="JNV20:JNZ21"/>
    <mergeCell ref="JOA20:JOA21"/>
    <mergeCell ref="JOB20:JOB21"/>
    <mergeCell ref="JMU20:JMU21"/>
    <mergeCell ref="JMV20:JMV21"/>
    <mergeCell ref="JMW20:JMW21"/>
    <mergeCell ref="JMX20:JNB21"/>
    <mergeCell ref="JNC20:JNC21"/>
    <mergeCell ref="JND20:JND21"/>
    <mergeCell ref="JNE20:JNE21"/>
    <mergeCell ref="JNF20:JNJ21"/>
    <mergeCell ref="JNK20:JNK21"/>
    <mergeCell ref="JLZ20:JMD21"/>
    <mergeCell ref="JME20:JME21"/>
    <mergeCell ref="JMF20:JMF21"/>
    <mergeCell ref="JMG20:JMG21"/>
    <mergeCell ref="JMH20:JML21"/>
    <mergeCell ref="JMM20:JMM21"/>
    <mergeCell ref="JMN20:JMN21"/>
    <mergeCell ref="JMO20:JMO21"/>
    <mergeCell ref="JMP20:JMT21"/>
    <mergeCell ref="JLI20:JLI21"/>
    <mergeCell ref="JLJ20:JLN21"/>
    <mergeCell ref="JLO20:JLO21"/>
    <mergeCell ref="JLP20:JLP21"/>
    <mergeCell ref="JLQ20:JLQ21"/>
    <mergeCell ref="JLR20:JLV21"/>
    <mergeCell ref="JLW20:JLW21"/>
    <mergeCell ref="JLX20:JLX21"/>
    <mergeCell ref="JLY20:JLY21"/>
    <mergeCell ref="JKR20:JKR21"/>
    <mergeCell ref="JKS20:JKS21"/>
    <mergeCell ref="JKT20:JKX21"/>
    <mergeCell ref="JKY20:JKY21"/>
    <mergeCell ref="JKZ20:JKZ21"/>
    <mergeCell ref="JLA20:JLA21"/>
    <mergeCell ref="JLB20:JLF21"/>
    <mergeCell ref="JLG20:JLG21"/>
    <mergeCell ref="JLH20:JLH21"/>
    <mergeCell ref="JKA20:JKA21"/>
    <mergeCell ref="JKB20:JKB21"/>
    <mergeCell ref="JKC20:JKC21"/>
    <mergeCell ref="JKD20:JKH21"/>
    <mergeCell ref="JKI20:JKI21"/>
    <mergeCell ref="JKJ20:JKJ21"/>
    <mergeCell ref="JKK20:JKK21"/>
    <mergeCell ref="JKL20:JKP21"/>
    <mergeCell ref="JKQ20:JKQ21"/>
    <mergeCell ref="JJF20:JJJ21"/>
    <mergeCell ref="JJK20:JJK21"/>
    <mergeCell ref="JJL20:JJL21"/>
    <mergeCell ref="JJM20:JJM21"/>
    <mergeCell ref="JJN20:JJR21"/>
    <mergeCell ref="JJS20:JJS21"/>
    <mergeCell ref="JJT20:JJT21"/>
    <mergeCell ref="JJU20:JJU21"/>
    <mergeCell ref="JJV20:JJZ21"/>
    <mergeCell ref="JIO20:JIO21"/>
    <mergeCell ref="JIP20:JIT21"/>
    <mergeCell ref="JIU20:JIU21"/>
    <mergeCell ref="JIV20:JIV21"/>
    <mergeCell ref="JIW20:JIW21"/>
    <mergeCell ref="JIX20:JJB21"/>
    <mergeCell ref="JJC20:JJC21"/>
    <mergeCell ref="JJD20:JJD21"/>
    <mergeCell ref="JJE20:JJE21"/>
    <mergeCell ref="JHX20:JHX21"/>
    <mergeCell ref="JHY20:JHY21"/>
    <mergeCell ref="JHZ20:JID21"/>
    <mergeCell ref="JIE20:JIE21"/>
    <mergeCell ref="JIF20:JIF21"/>
    <mergeCell ref="JIG20:JIG21"/>
    <mergeCell ref="JIH20:JIL21"/>
    <mergeCell ref="JIM20:JIM21"/>
    <mergeCell ref="JIN20:JIN21"/>
    <mergeCell ref="JHG20:JHG21"/>
    <mergeCell ref="JHH20:JHH21"/>
    <mergeCell ref="JHI20:JHI21"/>
    <mergeCell ref="JHJ20:JHN21"/>
    <mergeCell ref="JHO20:JHO21"/>
    <mergeCell ref="JHP20:JHP21"/>
    <mergeCell ref="JHQ20:JHQ21"/>
    <mergeCell ref="JHR20:JHV21"/>
    <mergeCell ref="JHW20:JHW21"/>
    <mergeCell ref="JGL20:JGP21"/>
    <mergeCell ref="JGQ20:JGQ21"/>
    <mergeCell ref="JGR20:JGR21"/>
    <mergeCell ref="JGS20:JGS21"/>
    <mergeCell ref="JGT20:JGX21"/>
    <mergeCell ref="JGY20:JGY21"/>
    <mergeCell ref="JGZ20:JGZ21"/>
    <mergeCell ref="JHA20:JHA21"/>
    <mergeCell ref="JHB20:JHF21"/>
    <mergeCell ref="JFU20:JFU21"/>
    <mergeCell ref="JFV20:JFZ21"/>
    <mergeCell ref="JGA20:JGA21"/>
    <mergeCell ref="JGB20:JGB21"/>
    <mergeCell ref="JGC20:JGC21"/>
    <mergeCell ref="JGD20:JGH21"/>
    <mergeCell ref="JGI20:JGI21"/>
    <mergeCell ref="JGJ20:JGJ21"/>
    <mergeCell ref="JGK20:JGK21"/>
    <mergeCell ref="JFD20:JFD21"/>
    <mergeCell ref="JFE20:JFE21"/>
    <mergeCell ref="JFF20:JFJ21"/>
    <mergeCell ref="JFK20:JFK21"/>
    <mergeCell ref="JFL20:JFL21"/>
    <mergeCell ref="JFM20:JFM21"/>
    <mergeCell ref="JFN20:JFR21"/>
    <mergeCell ref="JFS20:JFS21"/>
    <mergeCell ref="JFT20:JFT21"/>
    <mergeCell ref="JEM20:JEM21"/>
    <mergeCell ref="JEN20:JEN21"/>
    <mergeCell ref="JEO20:JEO21"/>
    <mergeCell ref="JEP20:JET21"/>
    <mergeCell ref="JEU20:JEU21"/>
    <mergeCell ref="JEV20:JEV21"/>
    <mergeCell ref="JEW20:JEW21"/>
    <mergeCell ref="JEX20:JFB21"/>
    <mergeCell ref="JFC20:JFC21"/>
    <mergeCell ref="JDR20:JDV21"/>
    <mergeCell ref="JDW20:JDW21"/>
    <mergeCell ref="JDX20:JDX21"/>
    <mergeCell ref="JDY20:JDY21"/>
    <mergeCell ref="JDZ20:JED21"/>
    <mergeCell ref="JEE20:JEE21"/>
    <mergeCell ref="JEF20:JEF21"/>
    <mergeCell ref="JEG20:JEG21"/>
    <mergeCell ref="JEH20:JEL21"/>
    <mergeCell ref="JDA20:JDA21"/>
    <mergeCell ref="JDB20:JDF21"/>
    <mergeCell ref="JDG20:JDG21"/>
    <mergeCell ref="JDH20:JDH21"/>
    <mergeCell ref="JDI20:JDI21"/>
    <mergeCell ref="JDJ20:JDN21"/>
    <mergeCell ref="JDO20:JDO21"/>
    <mergeCell ref="JDP20:JDP21"/>
    <mergeCell ref="JDQ20:JDQ21"/>
    <mergeCell ref="JCJ20:JCJ21"/>
    <mergeCell ref="JCK20:JCK21"/>
    <mergeCell ref="JCL20:JCP21"/>
    <mergeCell ref="JCQ20:JCQ21"/>
    <mergeCell ref="JCR20:JCR21"/>
    <mergeCell ref="JCS20:JCS21"/>
    <mergeCell ref="JCT20:JCX21"/>
    <mergeCell ref="JCY20:JCY21"/>
    <mergeCell ref="JCZ20:JCZ21"/>
    <mergeCell ref="JBS20:JBS21"/>
    <mergeCell ref="JBT20:JBT21"/>
    <mergeCell ref="JBU20:JBU21"/>
    <mergeCell ref="JBV20:JBZ21"/>
    <mergeCell ref="JCA20:JCA21"/>
    <mergeCell ref="JCB20:JCB21"/>
    <mergeCell ref="JCC20:JCC21"/>
    <mergeCell ref="JCD20:JCH21"/>
    <mergeCell ref="JCI20:JCI21"/>
    <mergeCell ref="JAX20:JBB21"/>
    <mergeCell ref="JBC20:JBC21"/>
    <mergeCell ref="JBD20:JBD21"/>
    <mergeCell ref="JBE20:JBE21"/>
    <mergeCell ref="JBF20:JBJ21"/>
    <mergeCell ref="JBK20:JBK21"/>
    <mergeCell ref="JBL20:JBL21"/>
    <mergeCell ref="JBM20:JBM21"/>
    <mergeCell ref="JBN20:JBR21"/>
    <mergeCell ref="JAG20:JAG21"/>
    <mergeCell ref="JAH20:JAL21"/>
    <mergeCell ref="JAM20:JAM21"/>
    <mergeCell ref="JAN20:JAN21"/>
    <mergeCell ref="JAO20:JAO21"/>
    <mergeCell ref="JAP20:JAT21"/>
    <mergeCell ref="JAU20:JAU21"/>
    <mergeCell ref="JAV20:JAV21"/>
    <mergeCell ref="JAW20:JAW21"/>
    <mergeCell ref="IZP20:IZP21"/>
    <mergeCell ref="IZQ20:IZQ21"/>
    <mergeCell ref="IZR20:IZV21"/>
    <mergeCell ref="IZW20:IZW21"/>
    <mergeCell ref="IZX20:IZX21"/>
    <mergeCell ref="IZY20:IZY21"/>
    <mergeCell ref="IZZ20:JAD21"/>
    <mergeCell ref="JAE20:JAE21"/>
    <mergeCell ref="JAF20:JAF21"/>
    <mergeCell ref="IYY20:IYY21"/>
    <mergeCell ref="IYZ20:IYZ21"/>
    <mergeCell ref="IZA20:IZA21"/>
    <mergeCell ref="IZB20:IZF21"/>
    <mergeCell ref="IZG20:IZG21"/>
    <mergeCell ref="IZH20:IZH21"/>
    <mergeCell ref="IZI20:IZI21"/>
    <mergeCell ref="IZJ20:IZN21"/>
    <mergeCell ref="IZO20:IZO21"/>
    <mergeCell ref="IYD20:IYH21"/>
    <mergeCell ref="IYI20:IYI21"/>
    <mergeCell ref="IYJ20:IYJ21"/>
    <mergeCell ref="IYK20:IYK21"/>
    <mergeCell ref="IYL20:IYP21"/>
    <mergeCell ref="IYQ20:IYQ21"/>
    <mergeCell ref="IYR20:IYR21"/>
    <mergeCell ref="IYS20:IYS21"/>
    <mergeCell ref="IYT20:IYX21"/>
    <mergeCell ref="IXM20:IXM21"/>
    <mergeCell ref="IXN20:IXR21"/>
    <mergeCell ref="IXS20:IXS21"/>
    <mergeCell ref="IXT20:IXT21"/>
    <mergeCell ref="IXU20:IXU21"/>
    <mergeCell ref="IXV20:IXZ21"/>
    <mergeCell ref="IYA20:IYA21"/>
    <mergeCell ref="IYB20:IYB21"/>
    <mergeCell ref="IYC20:IYC21"/>
    <mergeCell ref="IWV20:IWV21"/>
    <mergeCell ref="IWW20:IWW21"/>
    <mergeCell ref="IWX20:IXB21"/>
    <mergeCell ref="IXC20:IXC21"/>
    <mergeCell ref="IXD20:IXD21"/>
    <mergeCell ref="IXE20:IXE21"/>
    <mergeCell ref="IXF20:IXJ21"/>
    <mergeCell ref="IXK20:IXK21"/>
    <mergeCell ref="IXL20:IXL21"/>
    <mergeCell ref="IWE20:IWE21"/>
    <mergeCell ref="IWF20:IWF21"/>
    <mergeCell ref="IWG20:IWG21"/>
    <mergeCell ref="IWH20:IWL21"/>
    <mergeCell ref="IWM20:IWM21"/>
    <mergeCell ref="IWN20:IWN21"/>
    <mergeCell ref="IWO20:IWO21"/>
    <mergeCell ref="IWP20:IWT21"/>
    <mergeCell ref="IWU20:IWU21"/>
    <mergeCell ref="IVJ20:IVN21"/>
    <mergeCell ref="IVO20:IVO21"/>
    <mergeCell ref="IVP20:IVP21"/>
    <mergeCell ref="IVQ20:IVQ21"/>
    <mergeCell ref="IVR20:IVV21"/>
    <mergeCell ref="IVW20:IVW21"/>
    <mergeCell ref="IVX20:IVX21"/>
    <mergeCell ref="IVY20:IVY21"/>
    <mergeCell ref="IVZ20:IWD21"/>
    <mergeCell ref="IUS20:IUS21"/>
    <mergeCell ref="IUT20:IUX21"/>
    <mergeCell ref="IUY20:IUY21"/>
    <mergeCell ref="IUZ20:IUZ21"/>
    <mergeCell ref="IVA20:IVA21"/>
    <mergeCell ref="IVB20:IVF21"/>
    <mergeCell ref="IVG20:IVG21"/>
    <mergeCell ref="IVH20:IVH21"/>
    <mergeCell ref="IVI20:IVI21"/>
    <mergeCell ref="IUB20:IUB21"/>
    <mergeCell ref="IUC20:IUC21"/>
    <mergeCell ref="IUD20:IUH21"/>
    <mergeCell ref="IUI20:IUI21"/>
    <mergeCell ref="IUJ20:IUJ21"/>
    <mergeCell ref="IUK20:IUK21"/>
    <mergeCell ref="IUL20:IUP21"/>
    <mergeCell ref="IUQ20:IUQ21"/>
    <mergeCell ref="IUR20:IUR21"/>
    <mergeCell ref="ITK20:ITK21"/>
    <mergeCell ref="ITL20:ITL21"/>
    <mergeCell ref="ITM20:ITM21"/>
    <mergeCell ref="ITN20:ITR21"/>
    <mergeCell ref="ITS20:ITS21"/>
    <mergeCell ref="ITT20:ITT21"/>
    <mergeCell ref="ITU20:ITU21"/>
    <mergeCell ref="ITV20:ITZ21"/>
    <mergeCell ref="IUA20:IUA21"/>
    <mergeCell ref="ISP20:IST21"/>
    <mergeCell ref="ISU20:ISU21"/>
    <mergeCell ref="ISV20:ISV21"/>
    <mergeCell ref="ISW20:ISW21"/>
    <mergeCell ref="ISX20:ITB21"/>
    <mergeCell ref="ITC20:ITC21"/>
    <mergeCell ref="ITD20:ITD21"/>
    <mergeCell ref="ITE20:ITE21"/>
    <mergeCell ref="ITF20:ITJ21"/>
    <mergeCell ref="IRY20:IRY21"/>
    <mergeCell ref="IRZ20:ISD21"/>
    <mergeCell ref="ISE20:ISE21"/>
    <mergeCell ref="ISF20:ISF21"/>
    <mergeCell ref="ISG20:ISG21"/>
    <mergeCell ref="ISH20:ISL21"/>
    <mergeCell ref="ISM20:ISM21"/>
    <mergeCell ref="ISN20:ISN21"/>
    <mergeCell ref="ISO20:ISO21"/>
    <mergeCell ref="IRH20:IRH21"/>
    <mergeCell ref="IRI20:IRI21"/>
    <mergeCell ref="IRJ20:IRN21"/>
    <mergeCell ref="IRO20:IRO21"/>
    <mergeCell ref="IRP20:IRP21"/>
    <mergeCell ref="IRQ20:IRQ21"/>
    <mergeCell ref="IRR20:IRV21"/>
    <mergeCell ref="IRW20:IRW21"/>
    <mergeCell ref="IRX20:IRX21"/>
    <mergeCell ref="IQQ20:IQQ21"/>
    <mergeCell ref="IQR20:IQR21"/>
    <mergeCell ref="IQS20:IQS21"/>
    <mergeCell ref="IQT20:IQX21"/>
    <mergeCell ref="IQY20:IQY21"/>
    <mergeCell ref="IQZ20:IQZ21"/>
    <mergeCell ref="IRA20:IRA21"/>
    <mergeCell ref="IRB20:IRF21"/>
    <mergeCell ref="IRG20:IRG21"/>
    <mergeCell ref="IPV20:IPZ21"/>
    <mergeCell ref="IQA20:IQA21"/>
    <mergeCell ref="IQB20:IQB21"/>
    <mergeCell ref="IQC20:IQC21"/>
    <mergeCell ref="IQD20:IQH21"/>
    <mergeCell ref="IQI20:IQI21"/>
    <mergeCell ref="IQJ20:IQJ21"/>
    <mergeCell ref="IQK20:IQK21"/>
    <mergeCell ref="IQL20:IQP21"/>
    <mergeCell ref="IPE20:IPE21"/>
    <mergeCell ref="IPF20:IPJ21"/>
    <mergeCell ref="IPK20:IPK21"/>
    <mergeCell ref="IPL20:IPL21"/>
    <mergeCell ref="IPM20:IPM21"/>
    <mergeCell ref="IPN20:IPR21"/>
    <mergeCell ref="IPS20:IPS21"/>
    <mergeCell ref="IPT20:IPT21"/>
    <mergeCell ref="IPU20:IPU21"/>
    <mergeCell ref="ION20:ION21"/>
    <mergeCell ref="IOO20:IOO21"/>
    <mergeCell ref="IOP20:IOT21"/>
    <mergeCell ref="IOU20:IOU21"/>
    <mergeCell ref="IOV20:IOV21"/>
    <mergeCell ref="IOW20:IOW21"/>
    <mergeCell ref="IOX20:IPB21"/>
    <mergeCell ref="IPC20:IPC21"/>
    <mergeCell ref="IPD20:IPD21"/>
    <mergeCell ref="INW20:INW21"/>
    <mergeCell ref="INX20:INX21"/>
    <mergeCell ref="INY20:INY21"/>
    <mergeCell ref="INZ20:IOD21"/>
    <mergeCell ref="IOE20:IOE21"/>
    <mergeCell ref="IOF20:IOF21"/>
    <mergeCell ref="IOG20:IOG21"/>
    <mergeCell ref="IOH20:IOL21"/>
    <mergeCell ref="IOM20:IOM21"/>
    <mergeCell ref="INB20:INF21"/>
    <mergeCell ref="ING20:ING21"/>
    <mergeCell ref="INH20:INH21"/>
    <mergeCell ref="INI20:INI21"/>
    <mergeCell ref="INJ20:INN21"/>
    <mergeCell ref="INO20:INO21"/>
    <mergeCell ref="INP20:INP21"/>
    <mergeCell ref="INQ20:INQ21"/>
    <mergeCell ref="INR20:INV21"/>
    <mergeCell ref="IMK20:IMK21"/>
    <mergeCell ref="IML20:IMP21"/>
    <mergeCell ref="IMQ20:IMQ21"/>
    <mergeCell ref="IMR20:IMR21"/>
    <mergeCell ref="IMS20:IMS21"/>
    <mergeCell ref="IMT20:IMX21"/>
    <mergeCell ref="IMY20:IMY21"/>
    <mergeCell ref="IMZ20:IMZ21"/>
    <mergeCell ref="INA20:INA21"/>
    <mergeCell ref="ILT20:ILT21"/>
    <mergeCell ref="ILU20:ILU21"/>
    <mergeCell ref="ILV20:ILZ21"/>
    <mergeCell ref="IMA20:IMA21"/>
    <mergeCell ref="IMB20:IMB21"/>
    <mergeCell ref="IMC20:IMC21"/>
    <mergeCell ref="IMD20:IMH21"/>
    <mergeCell ref="IMI20:IMI21"/>
    <mergeCell ref="IMJ20:IMJ21"/>
    <mergeCell ref="ILC20:ILC21"/>
    <mergeCell ref="ILD20:ILD21"/>
    <mergeCell ref="ILE20:ILE21"/>
    <mergeCell ref="ILF20:ILJ21"/>
    <mergeCell ref="ILK20:ILK21"/>
    <mergeCell ref="ILL20:ILL21"/>
    <mergeCell ref="ILM20:ILM21"/>
    <mergeCell ref="ILN20:ILR21"/>
    <mergeCell ref="ILS20:ILS21"/>
    <mergeCell ref="IKH20:IKL21"/>
    <mergeCell ref="IKM20:IKM21"/>
    <mergeCell ref="IKN20:IKN21"/>
    <mergeCell ref="IKO20:IKO21"/>
    <mergeCell ref="IKP20:IKT21"/>
    <mergeCell ref="IKU20:IKU21"/>
    <mergeCell ref="IKV20:IKV21"/>
    <mergeCell ref="IKW20:IKW21"/>
    <mergeCell ref="IKX20:ILB21"/>
    <mergeCell ref="IJQ20:IJQ21"/>
    <mergeCell ref="IJR20:IJV21"/>
    <mergeCell ref="IJW20:IJW21"/>
    <mergeCell ref="IJX20:IJX21"/>
    <mergeCell ref="IJY20:IJY21"/>
    <mergeCell ref="IJZ20:IKD21"/>
    <mergeCell ref="IKE20:IKE21"/>
    <mergeCell ref="IKF20:IKF21"/>
    <mergeCell ref="IKG20:IKG21"/>
    <mergeCell ref="IIZ20:IIZ21"/>
    <mergeCell ref="IJA20:IJA21"/>
    <mergeCell ref="IJB20:IJF21"/>
    <mergeCell ref="IJG20:IJG21"/>
    <mergeCell ref="IJH20:IJH21"/>
    <mergeCell ref="IJI20:IJI21"/>
    <mergeCell ref="IJJ20:IJN21"/>
    <mergeCell ref="IJO20:IJO21"/>
    <mergeCell ref="IJP20:IJP21"/>
    <mergeCell ref="III20:III21"/>
    <mergeCell ref="IIJ20:IIJ21"/>
    <mergeCell ref="IIK20:IIK21"/>
    <mergeCell ref="IIL20:IIP21"/>
    <mergeCell ref="IIQ20:IIQ21"/>
    <mergeCell ref="IIR20:IIR21"/>
    <mergeCell ref="IIS20:IIS21"/>
    <mergeCell ref="IIT20:IIX21"/>
    <mergeCell ref="IIY20:IIY21"/>
    <mergeCell ref="IHN20:IHR21"/>
    <mergeCell ref="IHS20:IHS21"/>
    <mergeCell ref="IHT20:IHT21"/>
    <mergeCell ref="IHU20:IHU21"/>
    <mergeCell ref="IHV20:IHZ21"/>
    <mergeCell ref="IIA20:IIA21"/>
    <mergeCell ref="IIB20:IIB21"/>
    <mergeCell ref="IIC20:IIC21"/>
    <mergeCell ref="IID20:IIH21"/>
    <mergeCell ref="IGW20:IGW21"/>
    <mergeCell ref="IGX20:IHB21"/>
    <mergeCell ref="IHC20:IHC21"/>
    <mergeCell ref="IHD20:IHD21"/>
    <mergeCell ref="IHE20:IHE21"/>
    <mergeCell ref="IHF20:IHJ21"/>
    <mergeCell ref="IHK20:IHK21"/>
    <mergeCell ref="IHL20:IHL21"/>
    <mergeCell ref="IHM20:IHM21"/>
    <mergeCell ref="IGF20:IGF21"/>
    <mergeCell ref="IGG20:IGG21"/>
    <mergeCell ref="IGH20:IGL21"/>
    <mergeCell ref="IGM20:IGM21"/>
    <mergeCell ref="IGN20:IGN21"/>
    <mergeCell ref="IGO20:IGO21"/>
    <mergeCell ref="IGP20:IGT21"/>
    <mergeCell ref="IGU20:IGU21"/>
    <mergeCell ref="IGV20:IGV21"/>
    <mergeCell ref="IFO20:IFO21"/>
    <mergeCell ref="IFP20:IFP21"/>
    <mergeCell ref="IFQ20:IFQ21"/>
    <mergeCell ref="IFR20:IFV21"/>
    <mergeCell ref="IFW20:IFW21"/>
    <mergeCell ref="IFX20:IFX21"/>
    <mergeCell ref="IFY20:IFY21"/>
    <mergeCell ref="IFZ20:IGD21"/>
    <mergeCell ref="IGE20:IGE21"/>
    <mergeCell ref="IET20:IEX21"/>
    <mergeCell ref="IEY20:IEY21"/>
    <mergeCell ref="IEZ20:IEZ21"/>
    <mergeCell ref="IFA20:IFA21"/>
    <mergeCell ref="IFB20:IFF21"/>
    <mergeCell ref="IFG20:IFG21"/>
    <mergeCell ref="IFH20:IFH21"/>
    <mergeCell ref="IFI20:IFI21"/>
    <mergeCell ref="IFJ20:IFN21"/>
    <mergeCell ref="IEC20:IEC21"/>
    <mergeCell ref="IED20:IEH21"/>
    <mergeCell ref="IEI20:IEI21"/>
    <mergeCell ref="IEJ20:IEJ21"/>
    <mergeCell ref="IEK20:IEK21"/>
    <mergeCell ref="IEL20:IEP21"/>
    <mergeCell ref="IEQ20:IEQ21"/>
    <mergeCell ref="IER20:IER21"/>
    <mergeCell ref="IES20:IES21"/>
    <mergeCell ref="IDL20:IDL21"/>
    <mergeCell ref="IDM20:IDM21"/>
    <mergeCell ref="IDN20:IDR21"/>
    <mergeCell ref="IDS20:IDS21"/>
    <mergeCell ref="IDT20:IDT21"/>
    <mergeCell ref="IDU20:IDU21"/>
    <mergeCell ref="IDV20:IDZ21"/>
    <mergeCell ref="IEA20:IEA21"/>
    <mergeCell ref="IEB20:IEB21"/>
    <mergeCell ref="ICU20:ICU21"/>
    <mergeCell ref="ICV20:ICV21"/>
    <mergeCell ref="ICW20:ICW21"/>
    <mergeCell ref="ICX20:IDB21"/>
    <mergeCell ref="IDC20:IDC21"/>
    <mergeCell ref="IDD20:IDD21"/>
    <mergeCell ref="IDE20:IDE21"/>
    <mergeCell ref="IDF20:IDJ21"/>
    <mergeCell ref="IDK20:IDK21"/>
    <mergeCell ref="IBZ20:ICD21"/>
    <mergeCell ref="ICE20:ICE21"/>
    <mergeCell ref="ICF20:ICF21"/>
    <mergeCell ref="ICG20:ICG21"/>
    <mergeCell ref="ICH20:ICL21"/>
    <mergeCell ref="ICM20:ICM21"/>
    <mergeCell ref="ICN20:ICN21"/>
    <mergeCell ref="ICO20:ICO21"/>
    <mergeCell ref="ICP20:ICT21"/>
    <mergeCell ref="IBI20:IBI21"/>
    <mergeCell ref="IBJ20:IBN21"/>
    <mergeCell ref="IBO20:IBO21"/>
    <mergeCell ref="IBP20:IBP21"/>
    <mergeCell ref="IBQ20:IBQ21"/>
    <mergeCell ref="IBR20:IBV21"/>
    <mergeCell ref="IBW20:IBW21"/>
    <mergeCell ref="IBX20:IBX21"/>
    <mergeCell ref="IBY20:IBY21"/>
    <mergeCell ref="IAR20:IAR21"/>
    <mergeCell ref="IAS20:IAS21"/>
    <mergeCell ref="IAT20:IAX21"/>
    <mergeCell ref="IAY20:IAY21"/>
    <mergeCell ref="IAZ20:IAZ21"/>
    <mergeCell ref="IBA20:IBA21"/>
    <mergeCell ref="IBB20:IBF21"/>
    <mergeCell ref="IBG20:IBG21"/>
    <mergeCell ref="IBH20:IBH21"/>
    <mergeCell ref="IAA20:IAA21"/>
    <mergeCell ref="IAB20:IAB21"/>
    <mergeCell ref="IAC20:IAC21"/>
    <mergeCell ref="IAD20:IAH21"/>
    <mergeCell ref="IAI20:IAI21"/>
    <mergeCell ref="IAJ20:IAJ21"/>
    <mergeCell ref="IAK20:IAK21"/>
    <mergeCell ref="IAL20:IAP21"/>
    <mergeCell ref="IAQ20:IAQ21"/>
    <mergeCell ref="HZF20:HZJ21"/>
    <mergeCell ref="HZK20:HZK21"/>
    <mergeCell ref="HZL20:HZL21"/>
    <mergeCell ref="HZM20:HZM21"/>
    <mergeCell ref="HZN20:HZR21"/>
    <mergeCell ref="HZS20:HZS21"/>
    <mergeCell ref="HZT20:HZT21"/>
    <mergeCell ref="HZU20:HZU21"/>
    <mergeCell ref="HZV20:HZZ21"/>
    <mergeCell ref="HYO20:HYO21"/>
    <mergeCell ref="HYP20:HYT21"/>
    <mergeCell ref="HYU20:HYU21"/>
    <mergeCell ref="HYV20:HYV21"/>
    <mergeCell ref="HYW20:HYW21"/>
    <mergeCell ref="HYX20:HZB21"/>
    <mergeCell ref="HZC20:HZC21"/>
    <mergeCell ref="HZD20:HZD21"/>
    <mergeCell ref="HZE20:HZE21"/>
    <mergeCell ref="HXX20:HXX21"/>
    <mergeCell ref="HXY20:HXY21"/>
    <mergeCell ref="HXZ20:HYD21"/>
    <mergeCell ref="HYE20:HYE21"/>
    <mergeCell ref="HYF20:HYF21"/>
    <mergeCell ref="HYG20:HYG21"/>
    <mergeCell ref="HYH20:HYL21"/>
    <mergeCell ref="HYM20:HYM21"/>
    <mergeCell ref="HYN20:HYN21"/>
    <mergeCell ref="HXG20:HXG21"/>
    <mergeCell ref="HXH20:HXH21"/>
    <mergeCell ref="HXI20:HXI21"/>
    <mergeCell ref="HXJ20:HXN21"/>
    <mergeCell ref="HXO20:HXO21"/>
    <mergeCell ref="HXP20:HXP21"/>
    <mergeCell ref="HXQ20:HXQ21"/>
    <mergeCell ref="HXR20:HXV21"/>
    <mergeCell ref="HXW20:HXW21"/>
    <mergeCell ref="HWL20:HWP21"/>
    <mergeCell ref="HWQ20:HWQ21"/>
    <mergeCell ref="HWR20:HWR21"/>
    <mergeCell ref="HWS20:HWS21"/>
    <mergeCell ref="HWT20:HWX21"/>
    <mergeCell ref="HWY20:HWY21"/>
    <mergeCell ref="HWZ20:HWZ21"/>
    <mergeCell ref="HXA20:HXA21"/>
    <mergeCell ref="HXB20:HXF21"/>
    <mergeCell ref="HVU20:HVU21"/>
    <mergeCell ref="HVV20:HVZ21"/>
    <mergeCell ref="HWA20:HWA21"/>
    <mergeCell ref="HWB20:HWB21"/>
    <mergeCell ref="HWC20:HWC21"/>
    <mergeCell ref="HWD20:HWH21"/>
    <mergeCell ref="HWI20:HWI21"/>
    <mergeCell ref="HWJ20:HWJ21"/>
    <mergeCell ref="HWK20:HWK21"/>
    <mergeCell ref="HVD20:HVD21"/>
    <mergeCell ref="HVE20:HVE21"/>
    <mergeCell ref="HVF20:HVJ21"/>
    <mergeCell ref="HVK20:HVK21"/>
    <mergeCell ref="HVL20:HVL21"/>
    <mergeCell ref="HVM20:HVM21"/>
    <mergeCell ref="HVN20:HVR21"/>
    <mergeCell ref="HVS20:HVS21"/>
    <mergeCell ref="HVT20:HVT21"/>
    <mergeCell ref="HUM20:HUM21"/>
    <mergeCell ref="HUN20:HUN21"/>
    <mergeCell ref="HUO20:HUO21"/>
    <mergeCell ref="HUP20:HUT21"/>
    <mergeCell ref="HUU20:HUU21"/>
    <mergeCell ref="HUV20:HUV21"/>
    <mergeCell ref="HUW20:HUW21"/>
    <mergeCell ref="HUX20:HVB21"/>
    <mergeCell ref="HVC20:HVC21"/>
    <mergeCell ref="HTR20:HTV21"/>
    <mergeCell ref="HTW20:HTW21"/>
    <mergeCell ref="HTX20:HTX21"/>
    <mergeCell ref="HTY20:HTY21"/>
    <mergeCell ref="HTZ20:HUD21"/>
    <mergeCell ref="HUE20:HUE21"/>
    <mergeCell ref="HUF20:HUF21"/>
    <mergeCell ref="HUG20:HUG21"/>
    <mergeCell ref="HUH20:HUL21"/>
    <mergeCell ref="HTA20:HTA21"/>
    <mergeCell ref="HTB20:HTF21"/>
    <mergeCell ref="HTG20:HTG21"/>
    <mergeCell ref="HTH20:HTH21"/>
    <mergeCell ref="HTI20:HTI21"/>
    <mergeCell ref="HTJ20:HTN21"/>
    <mergeCell ref="HTO20:HTO21"/>
    <mergeCell ref="HTP20:HTP21"/>
    <mergeCell ref="HTQ20:HTQ21"/>
    <mergeCell ref="HSJ20:HSJ21"/>
    <mergeCell ref="HSK20:HSK21"/>
    <mergeCell ref="HSL20:HSP21"/>
    <mergeCell ref="HSQ20:HSQ21"/>
    <mergeCell ref="HSR20:HSR21"/>
    <mergeCell ref="HSS20:HSS21"/>
    <mergeCell ref="HST20:HSX21"/>
    <mergeCell ref="HSY20:HSY21"/>
    <mergeCell ref="HSZ20:HSZ21"/>
    <mergeCell ref="HRS20:HRS21"/>
    <mergeCell ref="HRT20:HRT21"/>
    <mergeCell ref="HRU20:HRU21"/>
    <mergeCell ref="HRV20:HRZ21"/>
    <mergeCell ref="HSA20:HSA21"/>
    <mergeCell ref="HSB20:HSB21"/>
    <mergeCell ref="HSC20:HSC21"/>
    <mergeCell ref="HSD20:HSH21"/>
    <mergeCell ref="HSI20:HSI21"/>
    <mergeCell ref="HQX20:HRB21"/>
    <mergeCell ref="HRC20:HRC21"/>
    <mergeCell ref="HRD20:HRD21"/>
    <mergeCell ref="HRE20:HRE21"/>
    <mergeCell ref="HRF20:HRJ21"/>
    <mergeCell ref="HRK20:HRK21"/>
    <mergeCell ref="HRL20:HRL21"/>
    <mergeCell ref="HRM20:HRM21"/>
    <mergeCell ref="HRN20:HRR21"/>
    <mergeCell ref="HQG20:HQG21"/>
    <mergeCell ref="HQH20:HQL21"/>
    <mergeCell ref="HQM20:HQM21"/>
    <mergeCell ref="HQN20:HQN21"/>
    <mergeCell ref="HQO20:HQO21"/>
    <mergeCell ref="HQP20:HQT21"/>
    <mergeCell ref="HQU20:HQU21"/>
    <mergeCell ref="HQV20:HQV21"/>
    <mergeCell ref="HQW20:HQW21"/>
    <mergeCell ref="HPP20:HPP21"/>
    <mergeCell ref="HPQ20:HPQ21"/>
    <mergeCell ref="HPR20:HPV21"/>
    <mergeCell ref="HPW20:HPW21"/>
    <mergeCell ref="HPX20:HPX21"/>
    <mergeCell ref="HPY20:HPY21"/>
    <mergeCell ref="HPZ20:HQD21"/>
    <mergeCell ref="HQE20:HQE21"/>
    <mergeCell ref="HQF20:HQF21"/>
    <mergeCell ref="HOY20:HOY21"/>
    <mergeCell ref="HOZ20:HOZ21"/>
    <mergeCell ref="HPA20:HPA21"/>
    <mergeCell ref="HPB20:HPF21"/>
    <mergeCell ref="HPG20:HPG21"/>
    <mergeCell ref="HPH20:HPH21"/>
    <mergeCell ref="HPI20:HPI21"/>
    <mergeCell ref="HPJ20:HPN21"/>
    <mergeCell ref="HPO20:HPO21"/>
    <mergeCell ref="HOD20:HOH21"/>
    <mergeCell ref="HOI20:HOI21"/>
    <mergeCell ref="HOJ20:HOJ21"/>
    <mergeCell ref="HOK20:HOK21"/>
    <mergeCell ref="HOL20:HOP21"/>
    <mergeCell ref="HOQ20:HOQ21"/>
    <mergeCell ref="HOR20:HOR21"/>
    <mergeCell ref="HOS20:HOS21"/>
    <mergeCell ref="HOT20:HOX21"/>
    <mergeCell ref="HNM20:HNM21"/>
    <mergeCell ref="HNN20:HNR21"/>
    <mergeCell ref="HNS20:HNS21"/>
    <mergeCell ref="HNT20:HNT21"/>
    <mergeCell ref="HNU20:HNU21"/>
    <mergeCell ref="HNV20:HNZ21"/>
    <mergeCell ref="HOA20:HOA21"/>
    <mergeCell ref="HOB20:HOB21"/>
    <mergeCell ref="HOC20:HOC21"/>
    <mergeCell ref="HMV20:HMV21"/>
    <mergeCell ref="HMW20:HMW21"/>
    <mergeCell ref="HMX20:HNB21"/>
    <mergeCell ref="HNC20:HNC21"/>
    <mergeCell ref="HND20:HND21"/>
    <mergeCell ref="HNE20:HNE21"/>
    <mergeCell ref="HNF20:HNJ21"/>
    <mergeCell ref="HNK20:HNK21"/>
    <mergeCell ref="HNL20:HNL21"/>
    <mergeCell ref="HME20:HME21"/>
    <mergeCell ref="HMF20:HMF21"/>
    <mergeCell ref="HMG20:HMG21"/>
    <mergeCell ref="HMH20:HML21"/>
    <mergeCell ref="HMM20:HMM21"/>
    <mergeCell ref="HMN20:HMN21"/>
    <mergeCell ref="HMO20:HMO21"/>
    <mergeCell ref="HMP20:HMT21"/>
    <mergeCell ref="HMU20:HMU21"/>
    <mergeCell ref="HLJ20:HLN21"/>
    <mergeCell ref="HLO20:HLO21"/>
    <mergeCell ref="HLP20:HLP21"/>
    <mergeCell ref="HLQ20:HLQ21"/>
    <mergeCell ref="HLR20:HLV21"/>
    <mergeCell ref="HLW20:HLW21"/>
    <mergeCell ref="HLX20:HLX21"/>
    <mergeCell ref="HLY20:HLY21"/>
    <mergeCell ref="HLZ20:HMD21"/>
    <mergeCell ref="HKS20:HKS21"/>
    <mergeCell ref="HKT20:HKX21"/>
    <mergeCell ref="HKY20:HKY21"/>
    <mergeCell ref="HKZ20:HKZ21"/>
    <mergeCell ref="HLA20:HLA21"/>
    <mergeCell ref="HLB20:HLF21"/>
    <mergeCell ref="HLG20:HLG21"/>
    <mergeCell ref="HLH20:HLH21"/>
    <mergeCell ref="HLI20:HLI21"/>
    <mergeCell ref="HKB20:HKB21"/>
    <mergeCell ref="HKC20:HKC21"/>
    <mergeCell ref="HKD20:HKH21"/>
    <mergeCell ref="HKI20:HKI21"/>
    <mergeCell ref="HKJ20:HKJ21"/>
    <mergeCell ref="HKK20:HKK21"/>
    <mergeCell ref="HKL20:HKP21"/>
    <mergeCell ref="HKQ20:HKQ21"/>
    <mergeCell ref="HKR20:HKR21"/>
    <mergeCell ref="HJK20:HJK21"/>
    <mergeCell ref="HJL20:HJL21"/>
    <mergeCell ref="HJM20:HJM21"/>
    <mergeCell ref="HJN20:HJR21"/>
    <mergeCell ref="HJS20:HJS21"/>
    <mergeCell ref="HJT20:HJT21"/>
    <mergeCell ref="HJU20:HJU21"/>
    <mergeCell ref="HJV20:HJZ21"/>
    <mergeCell ref="HKA20:HKA21"/>
    <mergeCell ref="HIP20:HIT21"/>
    <mergeCell ref="HIU20:HIU21"/>
    <mergeCell ref="HIV20:HIV21"/>
    <mergeCell ref="HIW20:HIW21"/>
    <mergeCell ref="HIX20:HJB21"/>
    <mergeCell ref="HJC20:HJC21"/>
    <mergeCell ref="HJD20:HJD21"/>
    <mergeCell ref="HJE20:HJE21"/>
    <mergeCell ref="HJF20:HJJ21"/>
    <mergeCell ref="HHY20:HHY21"/>
    <mergeCell ref="HHZ20:HID21"/>
    <mergeCell ref="HIE20:HIE21"/>
    <mergeCell ref="HIF20:HIF21"/>
    <mergeCell ref="HIG20:HIG21"/>
    <mergeCell ref="HIH20:HIL21"/>
    <mergeCell ref="HIM20:HIM21"/>
    <mergeCell ref="HIN20:HIN21"/>
    <mergeCell ref="HIO20:HIO21"/>
    <mergeCell ref="HHH20:HHH21"/>
    <mergeCell ref="HHI20:HHI21"/>
    <mergeCell ref="HHJ20:HHN21"/>
    <mergeCell ref="HHO20:HHO21"/>
    <mergeCell ref="HHP20:HHP21"/>
    <mergeCell ref="HHQ20:HHQ21"/>
    <mergeCell ref="HHR20:HHV21"/>
    <mergeCell ref="HHW20:HHW21"/>
    <mergeCell ref="HHX20:HHX21"/>
    <mergeCell ref="HGQ20:HGQ21"/>
    <mergeCell ref="HGR20:HGR21"/>
    <mergeCell ref="HGS20:HGS21"/>
    <mergeCell ref="HGT20:HGX21"/>
    <mergeCell ref="HGY20:HGY21"/>
    <mergeCell ref="HGZ20:HGZ21"/>
    <mergeCell ref="HHA20:HHA21"/>
    <mergeCell ref="HHB20:HHF21"/>
    <mergeCell ref="HHG20:HHG21"/>
    <mergeCell ref="HFV20:HFZ21"/>
    <mergeCell ref="HGA20:HGA21"/>
    <mergeCell ref="HGB20:HGB21"/>
    <mergeCell ref="HGC20:HGC21"/>
    <mergeCell ref="HGD20:HGH21"/>
    <mergeCell ref="HGI20:HGI21"/>
    <mergeCell ref="HGJ20:HGJ21"/>
    <mergeCell ref="HGK20:HGK21"/>
    <mergeCell ref="HGL20:HGP21"/>
    <mergeCell ref="HFE20:HFE21"/>
    <mergeCell ref="HFF20:HFJ21"/>
    <mergeCell ref="HFK20:HFK21"/>
    <mergeCell ref="HFL20:HFL21"/>
    <mergeCell ref="HFM20:HFM21"/>
    <mergeCell ref="HFN20:HFR21"/>
    <mergeCell ref="HFS20:HFS21"/>
    <mergeCell ref="HFT20:HFT21"/>
    <mergeCell ref="HFU20:HFU21"/>
    <mergeCell ref="HEN20:HEN21"/>
    <mergeCell ref="HEO20:HEO21"/>
    <mergeCell ref="HEP20:HET21"/>
    <mergeCell ref="HEU20:HEU21"/>
    <mergeCell ref="HEV20:HEV21"/>
    <mergeCell ref="HEW20:HEW21"/>
    <mergeCell ref="HEX20:HFB21"/>
    <mergeCell ref="HFC20:HFC21"/>
    <mergeCell ref="HFD20:HFD21"/>
    <mergeCell ref="HDW20:HDW21"/>
    <mergeCell ref="HDX20:HDX21"/>
    <mergeCell ref="HDY20:HDY21"/>
    <mergeCell ref="HDZ20:HED21"/>
    <mergeCell ref="HEE20:HEE21"/>
    <mergeCell ref="HEF20:HEF21"/>
    <mergeCell ref="HEG20:HEG21"/>
    <mergeCell ref="HEH20:HEL21"/>
    <mergeCell ref="HEM20:HEM21"/>
    <mergeCell ref="HDB20:HDF21"/>
    <mergeCell ref="HDG20:HDG21"/>
    <mergeCell ref="HDH20:HDH21"/>
    <mergeCell ref="HDI20:HDI21"/>
    <mergeCell ref="HDJ20:HDN21"/>
    <mergeCell ref="HDO20:HDO21"/>
    <mergeCell ref="HDP20:HDP21"/>
    <mergeCell ref="HDQ20:HDQ21"/>
    <mergeCell ref="HDR20:HDV21"/>
    <mergeCell ref="HCK20:HCK21"/>
    <mergeCell ref="HCL20:HCP21"/>
    <mergeCell ref="HCQ20:HCQ21"/>
    <mergeCell ref="HCR20:HCR21"/>
    <mergeCell ref="HCS20:HCS21"/>
    <mergeCell ref="HCT20:HCX21"/>
    <mergeCell ref="HCY20:HCY21"/>
    <mergeCell ref="HCZ20:HCZ21"/>
    <mergeCell ref="HDA20:HDA21"/>
    <mergeCell ref="HBT20:HBT21"/>
    <mergeCell ref="HBU20:HBU21"/>
    <mergeCell ref="HBV20:HBZ21"/>
    <mergeCell ref="HCA20:HCA21"/>
    <mergeCell ref="HCB20:HCB21"/>
    <mergeCell ref="HCC20:HCC21"/>
    <mergeCell ref="HCD20:HCH21"/>
    <mergeCell ref="HCI20:HCI21"/>
    <mergeCell ref="HCJ20:HCJ21"/>
    <mergeCell ref="HBC20:HBC21"/>
    <mergeCell ref="HBD20:HBD21"/>
    <mergeCell ref="HBE20:HBE21"/>
    <mergeCell ref="HBF20:HBJ21"/>
    <mergeCell ref="HBK20:HBK21"/>
    <mergeCell ref="HBL20:HBL21"/>
    <mergeCell ref="HBM20:HBM21"/>
    <mergeCell ref="HBN20:HBR21"/>
    <mergeCell ref="HBS20:HBS21"/>
    <mergeCell ref="HAH20:HAL21"/>
    <mergeCell ref="HAM20:HAM21"/>
    <mergeCell ref="HAN20:HAN21"/>
    <mergeCell ref="HAO20:HAO21"/>
    <mergeCell ref="HAP20:HAT21"/>
    <mergeCell ref="HAU20:HAU21"/>
    <mergeCell ref="HAV20:HAV21"/>
    <mergeCell ref="HAW20:HAW21"/>
    <mergeCell ref="HAX20:HBB21"/>
    <mergeCell ref="GZQ20:GZQ21"/>
    <mergeCell ref="GZR20:GZV21"/>
    <mergeCell ref="GZW20:GZW21"/>
    <mergeCell ref="GZX20:GZX21"/>
    <mergeCell ref="GZY20:GZY21"/>
    <mergeCell ref="GZZ20:HAD21"/>
    <mergeCell ref="HAE20:HAE21"/>
    <mergeCell ref="HAF20:HAF21"/>
    <mergeCell ref="HAG20:HAG21"/>
    <mergeCell ref="GYZ20:GYZ21"/>
    <mergeCell ref="GZA20:GZA21"/>
    <mergeCell ref="GZB20:GZF21"/>
    <mergeCell ref="GZG20:GZG21"/>
    <mergeCell ref="GZH20:GZH21"/>
    <mergeCell ref="GZI20:GZI21"/>
    <mergeCell ref="GZJ20:GZN21"/>
    <mergeCell ref="GZO20:GZO21"/>
    <mergeCell ref="GZP20:GZP21"/>
    <mergeCell ref="GYI20:GYI21"/>
    <mergeCell ref="GYJ20:GYJ21"/>
    <mergeCell ref="GYK20:GYK21"/>
    <mergeCell ref="GYL20:GYP21"/>
    <mergeCell ref="GYQ20:GYQ21"/>
    <mergeCell ref="GYR20:GYR21"/>
    <mergeCell ref="GYS20:GYS21"/>
    <mergeCell ref="GYT20:GYX21"/>
    <mergeCell ref="GYY20:GYY21"/>
    <mergeCell ref="GXN20:GXR21"/>
    <mergeCell ref="GXS20:GXS21"/>
    <mergeCell ref="GXT20:GXT21"/>
    <mergeCell ref="GXU20:GXU21"/>
    <mergeCell ref="GXV20:GXZ21"/>
    <mergeCell ref="GYA20:GYA21"/>
    <mergeCell ref="GYB20:GYB21"/>
    <mergeCell ref="GYC20:GYC21"/>
    <mergeCell ref="GYD20:GYH21"/>
    <mergeCell ref="GWW20:GWW21"/>
    <mergeCell ref="GWX20:GXB21"/>
    <mergeCell ref="GXC20:GXC21"/>
    <mergeCell ref="GXD20:GXD21"/>
    <mergeCell ref="GXE20:GXE21"/>
    <mergeCell ref="GXF20:GXJ21"/>
    <mergeCell ref="GXK20:GXK21"/>
    <mergeCell ref="GXL20:GXL21"/>
    <mergeCell ref="GXM20:GXM21"/>
    <mergeCell ref="GWF20:GWF21"/>
    <mergeCell ref="GWG20:GWG21"/>
    <mergeCell ref="GWH20:GWL21"/>
    <mergeCell ref="GWM20:GWM21"/>
    <mergeCell ref="GWN20:GWN21"/>
    <mergeCell ref="GWO20:GWO21"/>
    <mergeCell ref="GWP20:GWT21"/>
    <mergeCell ref="GWU20:GWU21"/>
    <mergeCell ref="GWV20:GWV21"/>
    <mergeCell ref="GVO20:GVO21"/>
    <mergeCell ref="GVP20:GVP21"/>
    <mergeCell ref="GVQ20:GVQ21"/>
    <mergeCell ref="GVR20:GVV21"/>
    <mergeCell ref="GVW20:GVW21"/>
    <mergeCell ref="GVX20:GVX21"/>
    <mergeCell ref="GVY20:GVY21"/>
    <mergeCell ref="GVZ20:GWD21"/>
    <mergeCell ref="GWE20:GWE21"/>
    <mergeCell ref="GUT20:GUX21"/>
    <mergeCell ref="GUY20:GUY21"/>
    <mergeCell ref="GUZ20:GUZ21"/>
    <mergeCell ref="GVA20:GVA21"/>
    <mergeCell ref="GVB20:GVF21"/>
    <mergeCell ref="GVG20:GVG21"/>
    <mergeCell ref="GVH20:GVH21"/>
    <mergeCell ref="GVI20:GVI21"/>
    <mergeCell ref="GVJ20:GVN21"/>
    <mergeCell ref="GUC20:GUC21"/>
    <mergeCell ref="GUD20:GUH21"/>
    <mergeCell ref="GUI20:GUI21"/>
    <mergeCell ref="GUJ20:GUJ21"/>
    <mergeCell ref="GUK20:GUK21"/>
    <mergeCell ref="GUL20:GUP21"/>
    <mergeCell ref="GUQ20:GUQ21"/>
    <mergeCell ref="GUR20:GUR21"/>
    <mergeCell ref="GUS20:GUS21"/>
    <mergeCell ref="GTL20:GTL21"/>
    <mergeCell ref="GTM20:GTM21"/>
    <mergeCell ref="GTN20:GTR21"/>
    <mergeCell ref="GTS20:GTS21"/>
    <mergeCell ref="GTT20:GTT21"/>
    <mergeCell ref="GTU20:GTU21"/>
    <mergeCell ref="GTV20:GTZ21"/>
    <mergeCell ref="GUA20:GUA21"/>
    <mergeCell ref="GUB20:GUB21"/>
    <mergeCell ref="GSU20:GSU21"/>
    <mergeCell ref="GSV20:GSV21"/>
    <mergeCell ref="GSW20:GSW21"/>
    <mergeCell ref="GSX20:GTB21"/>
    <mergeCell ref="GTC20:GTC21"/>
    <mergeCell ref="GTD20:GTD21"/>
    <mergeCell ref="GTE20:GTE21"/>
    <mergeCell ref="GTF20:GTJ21"/>
    <mergeCell ref="GTK20:GTK21"/>
    <mergeCell ref="GRZ20:GSD21"/>
    <mergeCell ref="GSE20:GSE21"/>
    <mergeCell ref="GSF20:GSF21"/>
    <mergeCell ref="GSG20:GSG21"/>
    <mergeCell ref="GSH20:GSL21"/>
    <mergeCell ref="GSM20:GSM21"/>
    <mergeCell ref="GSN20:GSN21"/>
    <mergeCell ref="GSO20:GSO21"/>
    <mergeCell ref="GSP20:GST21"/>
    <mergeCell ref="GRI20:GRI21"/>
    <mergeCell ref="GRJ20:GRN21"/>
    <mergeCell ref="GRO20:GRO21"/>
    <mergeCell ref="GRP20:GRP21"/>
    <mergeCell ref="GRQ20:GRQ21"/>
    <mergeCell ref="GRR20:GRV21"/>
    <mergeCell ref="GRW20:GRW21"/>
    <mergeCell ref="GRX20:GRX21"/>
    <mergeCell ref="GRY20:GRY21"/>
    <mergeCell ref="GQR20:GQR21"/>
    <mergeCell ref="GQS20:GQS21"/>
    <mergeCell ref="GQT20:GQX21"/>
    <mergeCell ref="GQY20:GQY21"/>
    <mergeCell ref="GQZ20:GQZ21"/>
    <mergeCell ref="GRA20:GRA21"/>
    <mergeCell ref="GRB20:GRF21"/>
    <mergeCell ref="GRG20:GRG21"/>
    <mergeCell ref="GRH20:GRH21"/>
    <mergeCell ref="GQA20:GQA21"/>
    <mergeCell ref="GQB20:GQB21"/>
    <mergeCell ref="GQC20:GQC21"/>
    <mergeCell ref="GQD20:GQH21"/>
    <mergeCell ref="GQI20:GQI21"/>
    <mergeCell ref="GQJ20:GQJ21"/>
    <mergeCell ref="GQK20:GQK21"/>
    <mergeCell ref="GQL20:GQP21"/>
    <mergeCell ref="GQQ20:GQQ21"/>
    <mergeCell ref="GPF20:GPJ21"/>
    <mergeCell ref="GPK20:GPK21"/>
    <mergeCell ref="GPL20:GPL21"/>
    <mergeCell ref="GPM20:GPM21"/>
    <mergeCell ref="GPN20:GPR21"/>
    <mergeCell ref="GPS20:GPS21"/>
    <mergeCell ref="GPT20:GPT21"/>
    <mergeCell ref="GPU20:GPU21"/>
    <mergeCell ref="GPV20:GPZ21"/>
    <mergeCell ref="GOO20:GOO21"/>
    <mergeCell ref="GOP20:GOT21"/>
    <mergeCell ref="GOU20:GOU21"/>
    <mergeCell ref="GOV20:GOV21"/>
    <mergeCell ref="GOW20:GOW21"/>
    <mergeCell ref="GOX20:GPB21"/>
    <mergeCell ref="GPC20:GPC21"/>
    <mergeCell ref="GPD20:GPD21"/>
    <mergeCell ref="GPE20:GPE21"/>
    <mergeCell ref="GNX20:GNX21"/>
    <mergeCell ref="GNY20:GNY21"/>
    <mergeCell ref="GNZ20:GOD21"/>
    <mergeCell ref="GOE20:GOE21"/>
    <mergeCell ref="GOF20:GOF21"/>
    <mergeCell ref="GOG20:GOG21"/>
    <mergeCell ref="GOH20:GOL21"/>
    <mergeCell ref="GOM20:GOM21"/>
    <mergeCell ref="GON20:GON21"/>
    <mergeCell ref="GNG20:GNG21"/>
    <mergeCell ref="GNH20:GNH21"/>
    <mergeCell ref="GNI20:GNI21"/>
    <mergeCell ref="GNJ20:GNN21"/>
    <mergeCell ref="GNO20:GNO21"/>
    <mergeCell ref="GNP20:GNP21"/>
    <mergeCell ref="GNQ20:GNQ21"/>
    <mergeCell ref="GNR20:GNV21"/>
    <mergeCell ref="GNW20:GNW21"/>
    <mergeCell ref="GML20:GMP21"/>
    <mergeCell ref="GMQ20:GMQ21"/>
    <mergeCell ref="GMR20:GMR21"/>
    <mergeCell ref="GMS20:GMS21"/>
    <mergeCell ref="GMT20:GMX21"/>
    <mergeCell ref="GMY20:GMY21"/>
    <mergeCell ref="GMZ20:GMZ21"/>
    <mergeCell ref="GNA20:GNA21"/>
    <mergeCell ref="GNB20:GNF21"/>
    <mergeCell ref="GLU20:GLU21"/>
    <mergeCell ref="GLV20:GLZ21"/>
    <mergeCell ref="GMA20:GMA21"/>
    <mergeCell ref="GMB20:GMB21"/>
    <mergeCell ref="GMC20:GMC21"/>
    <mergeCell ref="GMD20:GMH21"/>
    <mergeCell ref="GMI20:GMI21"/>
    <mergeCell ref="GMJ20:GMJ21"/>
    <mergeCell ref="GMK20:GMK21"/>
    <mergeCell ref="GLD20:GLD21"/>
    <mergeCell ref="GLE20:GLE21"/>
    <mergeCell ref="GLF20:GLJ21"/>
    <mergeCell ref="GLK20:GLK21"/>
    <mergeCell ref="GLL20:GLL21"/>
    <mergeCell ref="GLM20:GLM21"/>
    <mergeCell ref="GLN20:GLR21"/>
    <mergeCell ref="GLS20:GLS21"/>
    <mergeCell ref="GLT20:GLT21"/>
    <mergeCell ref="GKM20:GKM21"/>
    <mergeCell ref="GKN20:GKN21"/>
    <mergeCell ref="GKO20:GKO21"/>
    <mergeCell ref="GKP20:GKT21"/>
    <mergeCell ref="GKU20:GKU21"/>
    <mergeCell ref="GKV20:GKV21"/>
    <mergeCell ref="GKW20:GKW21"/>
    <mergeCell ref="GKX20:GLB21"/>
    <mergeCell ref="GLC20:GLC21"/>
    <mergeCell ref="GJR20:GJV21"/>
    <mergeCell ref="GJW20:GJW21"/>
    <mergeCell ref="GJX20:GJX21"/>
    <mergeCell ref="GJY20:GJY21"/>
    <mergeCell ref="GJZ20:GKD21"/>
    <mergeCell ref="GKE20:GKE21"/>
    <mergeCell ref="GKF20:GKF21"/>
    <mergeCell ref="GKG20:GKG21"/>
    <mergeCell ref="GKH20:GKL21"/>
    <mergeCell ref="GJA20:GJA21"/>
    <mergeCell ref="GJB20:GJF21"/>
    <mergeCell ref="GJG20:GJG21"/>
    <mergeCell ref="GJH20:GJH21"/>
    <mergeCell ref="GJI20:GJI21"/>
    <mergeCell ref="GJJ20:GJN21"/>
    <mergeCell ref="GJO20:GJO21"/>
    <mergeCell ref="GJP20:GJP21"/>
    <mergeCell ref="GJQ20:GJQ21"/>
    <mergeCell ref="GIJ20:GIJ21"/>
    <mergeCell ref="GIK20:GIK21"/>
    <mergeCell ref="GIL20:GIP21"/>
    <mergeCell ref="GIQ20:GIQ21"/>
    <mergeCell ref="GIR20:GIR21"/>
    <mergeCell ref="GIS20:GIS21"/>
    <mergeCell ref="GIT20:GIX21"/>
    <mergeCell ref="GIY20:GIY21"/>
    <mergeCell ref="GIZ20:GIZ21"/>
    <mergeCell ref="GHS20:GHS21"/>
    <mergeCell ref="GHT20:GHT21"/>
    <mergeCell ref="GHU20:GHU21"/>
    <mergeCell ref="GHV20:GHZ21"/>
    <mergeCell ref="GIA20:GIA21"/>
    <mergeCell ref="GIB20:GIB21"/>
    <mergeCell ref="GIC20:GIC21"/>
    <mergeCell ref="GID20:GIH21"/>
    <mergeCell ref="GII20:GII21"/>
    <mergeCell ref="GGX20:GHB21"/>
    <mergeCell ref="GHC20:GHC21"/>
    <mergeCell ref="GHD20:GHD21"/>
    <mergeCell ref="GHE20:GHE21"/>
    <mergeCell ref="GHF20:GHJ21"/>
    <mergeCell ref="GHK20:GHK21"/>
    <mergeCell ref="GHL20:GHL21"/>
    <mergeCell ref="GHM20:GHM21"/>
    <mergeCell ref="GHN20:GHR21"/>
    <mergeCell ref="GGG20:GGG21"/>
    <mergeCell ref="GGH20:GGL21"/>
    <mergeCell ref="GGM20:GGM21"/>
    <mergeCell ref="GGN20:GGN21"/>
    <mergeCell ref="GGO20:GGO21"/>
    <mergeCell ref="GGP20:GGT21"/>
    <mergeCell ref="GGU20:GGU21"/>
    <mergeCell ref="GGV20:GGV21"/>
    <mergeCell ref="GGW20:GGW21"/>
    <mergeCell ref="GFP20:GFP21"/>
    <mergeCell ref="GFQ20:GFQ21"/>
    <mergeCell ref="GFR20:GFV21"/>
    <mergeCell ref="GFW20:GFW21"/>
    <mergeCell ref="GFX20:GFX21"/>
    <mergeCell ref="GFY20:GFY21"/>
    <mergeCell ref="GFZ20:GGD21"/>
    <mergeCell ref="GGE20:GGE21"/>
    <mergeCell ref="GGF20:GGF21"/>
    <mergeCell ref="GEY20:GEY21"/>
    <mergeCell ref="GEZ20:GEZ21"/>
    <mergeCell ref="GFA20:GFA21"/>
    <mergeCell ref="GFB20:GFF21"/>
    <mergeCell ref="GFG20:GFG21"/>
    <mergeCell ref="GFH20:GFH21"/>
    <mergeCell ref="GFI20:GFI21"/>
    <mergeCell ref="GFJ20:GFN21"/>
    <mergeCell ref="GFO20:GFO21"/>
    <mergeCell ref="GED20:GEH21"/>
    <mergeCell ref="GEI20:GEI21"/>
    <mergeCell ref="GEJ20:GEJ21"/>
    <mergeCell ref="GEK20:GEK21"/>
    <mergeCell ref="GEL20:GEP21"/>
    <mergeCell ref="GEQ20:GEQ21"/>
    <mergeCell ref="GER20:GER21"/>
    <mergeCell ref="GES20:GES21"/>
    <mergeCell ref="GET20:GEX21"/>
    <mergeCell ref="GDM20:GDM21"/>
    <mergeCell ref="GDN20:GDR21"/>
    <mergeCell ref="GDS20:GDS21"/>
    <mergeCell ref="GDT20:GDT21"/>
    <mergeCell ref="GDU20:GDU21"/>
    <mergeCell ref="GDV20:GDZ21"/>
    <mergeCell ref="GEA20:GEA21"/>
    <mergeCell ref="GEB20:GEB21"/>
    <mergeCell ref="GEC20:GEC21"/>
    <mergeCell ref="GCV20:GCV21"/>
    <mergeCell ref="GCW20:GCW21"/>
    <mergeCell ref="GCX20:GDB21"/>
    <mergeCell ref="GDC20:GDC21"/>
    <mergeCell ref="GDD20:GDD21"/>
    <mergeCell ref="GDE20:GDE21"/>
    <mergeCell ref="GDF20:GDJ21"/>
    <mergeCell ref="GDK20:GDK21"/>
    <mergeCell ref="GDL20:GDL21"/>
    <mergeCell ref="GCE20:GCE21"/>
    <mergeCell ref="GCF20:GCF21"/>
    <mergeCell ref="GCG20:GCG21"/>
    <mergeCell ref="GCH20:GCL21"/>
    <mergeCell ref="GCM20:GCM21"/>
    <mergeCell ref="GCN20:GCN21"/>
    <mergeCell ref="GCO20:GCO21"/>
    <mergeCell ref="GCP20:GCT21"/>
    <mergeCell ref="GCU20:GCU21"/>
    <mergeCell ref="GBJ20:GBN21"/>
    <mergeCell ref="GBO20:GBO21"/>
    <mergeCell ref="GBP20:GBP21"/>
    <mergeCell ref="GBQ20:GBQ21"/>
    <mergeCell ref="GBR20:GBV21"/>
    <mergeCell ref="GBW20:GBW21"/>
    <mergeCell ref="GBX20:GBX21"/>
    <mergeCell ref="GBY20:GBY21"/>
    <mergeCell ref="GBZ20:GCD21"/>
    <mergeCell ref="GAS20:GAS21"/>
    <mergeCell ref="GAT20:GAX21"/>
    <mergeCell ref="GAY20:GAY21"/>
    <mergeCell ref="GAZ20:GAZ21"/>
    <mergeCell ref="GBA20:GBA21"/>
    <mergeCell ref="GBB20:GBF21"/>
    <mergeCell ref="GBG20:GBG21"/>
    <mergeCell ref="GBH20:GBH21"/>
    <mergeCell ref="GBI20:GBI21"/>
    <mergeCell ref="GAB20:GAB21"/>
    <mergeCell ref="GAC20:GAC21"/>
    <mergeCell ref="GAD20:GAH21"/>
    <mergeCell ref="GAI20:GAI21"/>
    <mergeCell ref="GAJ20:GAJ21"/>
    <mergeCell ref="GAK20:GAK21"/>
    <mergeCell ref="GAL20:GAP21"/>
    <mergeCell ref="GAQ20:GAQ21"/>
    <mergeCell ref="GAR20:GAR21"/>
    <mergeCell ref="FZK20:FZK21"/>
    <mergeCell ref="FZL20:FZL21"/>
    <mergeCell ref="FZM20:FZM21"/>
    <mergeCell ref="FZN20:FZR21"/>
    <mergeCell ref="FZS20:FZS21"/>
    <mergeCell ref="FZT20:FZT21"/>
    <mergeCell ref="FZU20:FZU21"/>
    <mergeCell ref="FZV20:FZZ21"/>
    <mergeCell ref="GAA20:GAA21"/>
    <mergeCell ref="FYP20:FYT21"/>
    <mergeCell ref="FYU20:FYU21"/>
    <mergeCell ref="FYV20:FYV21"/>
    <mergeCell ref="FYW20:FYW21"/>
    <mergeCell ref="FYX20:FZB21"/>
    <mergeCell ref="FZC20:FZC21"/>
    <mergeCell ref="FZD20:FZD21"/>
    <mergeCell ref="FZE20:FZE21"/>
    <mergeCell ref="FZF20:FZJ21"/>
    <mergeCell ref="FXY20:FXY21"/>
    <mergeCell ref="FXZ20:FYD21"/>
    <mergeCell ref="FYE20:FYE21"/>
    <mergeCell ref="FYF20:FYF21"/>
    <mergeCell ref="FYG20:FYG21"/>
    <mergeCell ref="FYH20:FYL21"/>
    <mergeCell ref="FYM20:FYM21"/>
    <mergeCell ref="FYN20:FYN21"/>
    <mergeCell ref="FYO20:FYO21"/>
    <mergeCell ref="FXH20:FXH21"/>
    <mergeCell ref="FXI20:FXI21"/>
    <mergeCell ref="FXJ20:FXN21"/>
    <mergeCell ref="FXO20:FXO21"/>
    <mergeCell ref="FXP20:FXP21"/>
    <mergeCell ref="FXQ20:FXQ21"/>
    <mergeCell ref="FXR20:FXV21"/>
    <mergeCell ref="FXW20:FXW21"/>
    <mergeCell ref="FXX20:FXX21"/>
    <mergeCell ref="FWQ20:FWQ21"/>
    <mergeCell ref="FWR20:FWR21"/>
    <mergeCell ref="FWS20:FWS21"/>
    <mergeCell ref="FWT20:FWX21"/>
    <mergeCell ref="FWY20:FWY21"/>
    <mergeCell ref="FWZ20:FWZ21"/>
    <mergeCell ref="FXA20:FXA21"/>
    <mergeCell ref="FXB20:FXF21"/>
    <mergeCell ref="FXG20:FXG21"/>
    <mergeCell ref="FVV20:FVZ21"/>
    <mergeCell ref="FWA20:FWA21"/>
    <mergeCell ref="FWB20:FWB21"/>
    <mergeCell ref="FWC20:FWC21"/>
    <mergeCell ref="FWD20:FWH21"/>
    <mergeCell ref="FWI20:FWI21"/>
    <mergeCell ref="FWJ20:FWJ21"/>
    <mergeCell ref="FWK20:FWK21"/>
    <mergeCell ref="FWL20:FWP21"/>
    <mergeCell ref="FVE20:FVE21"/>
    <mergeCell ref="FVF20:FVJ21"/>
    <mergeCell ref="FVK20:FVK21"/>
    <mergeCell ref="FVL20:FVL21"/>
    <mergeCell ref="FVM20:FVM21"/>
    <mergeCell ref="FVN20:FVR21"/>
    <mergeCell ref="FVS20:FVS21"/>
    <mergeCell ref="FVT20:FVT21"/>
    <mergeCell ref="FVU20:FVU21"/>
    <mergeCell ref="FUN20:FUN21"/>
    <mergeCell ref="FUO20:FUO21"/>
    <mergeCell ref="FUP20:FUT21"/>
    <mergeCell ref="FUU20:FUU21"/>
    <mergeCell ref="FUV20:FUV21"/>
    <mergeCell ref="FUW20:FUW21"/>
    <mergeCell ref="FUX20:FVB21"/>
    <mergeCell ref="FVC20:FVC21"/>
    <mergeCell ref="FVD20:FVD21"/>
    <mergeCell ref="FTW20:FTW21"/>
    <mergeCell ref="FTX20:FTX21"/>
    <mergeCell ref="FTY20:FTY21"/>
    <mergeCell ref="FTZ20:FUD21"/>
    <mergeCell ref="FUE20:FUE21"/>
    <mergeCell ref="FUF20:FUF21"/>
    <mergeCell ref="FUG20:FUG21"/>
    <mergeCell ref="FUH20:FUL21"/>
    <mergeCell ref="FUM20:FUM21"/>
    <mergeCell ref="FTB20:FTF21"/>
    <mergeCell ref="FTG20:FTG21"/>
    <mergeCell ref="FTH20:FTH21"/>
    <mergeCell ref="FTI20:FTI21"/>
    <mergeCell ref="FTJ20:FTN21"/>
    <mergeCell ref="FTO20:FTO21"/>
    <mergeCell ref="FTP20:FTP21"/>
    <mergeCell ref="FTQ20:FTQ21"/>
    <mergeCell ref="FTR20:FTV21"/>
    <mergeCell ref="FSK20:FSK21"/>
    <mergeCell ref="FSL20:FSP21"/>
    <mergeCell ref="FSQ20:FSQ21"/>
    <mergeCell ref="FSR20:FSR21"/>
    <mergeCell ref="FSS20:FSS21"/>
    <mergeCell ref="FST20:FSX21"/>
    <mergeCell ref="FSY20:FSY21"/>
    <mergeCell ref="FSZ20:FSZ21"/>
    <mergeCell ref="FTA20:FTA21"/>
    <mergeCell ref="FRT20:FRT21"/>
    <mergeCell ref="FRU20:FRU21"/>
    <mergeCell ref="FRV20:FRZ21"/>
    <mergeCell ref="FSA20:FSA21"/>
    <mergeCell ref="FSB20:FSB21"/>
    <mergeCell ref="FSC20:FSC21"/>
    <mergeCell ref="FSD20:FSH21"/>
    <mergeCell ref="FSI20:FSI21"/>
    <mergeCell ref="FSJ20:FSJ21"/>
    <mergeCell ref="FRC20:FRC21"/>
    <mergeCell ref="FRD20:FRD21"/>
    <mergeCell ref="FRE20:FRE21"/>
    <mergeCell ref="FRF20:FRJ21"/>
    <mergeCell ref="FRK20:FRK21"/>
    <mergeCell ref="FRL20:FRL21"/>
    <mergeCell ref="FRM20:FRM21"/>
    <mergeCell ref="FRN20:FRR21"/>
    <mergeCell ref="FRS20:FRS21"/>
    <mergeCell ref="FQH20:FQL21"/>
    <mergeCell ref="FQM20:FQM21"/>
    <mergeCell ref="FQN20:FQN21"/>
    <mergeCell ref="FQO20:FQO21"/>
    <mergeCell ref="FQP20:FQT21"/>
    <mergeCell ref="FQU20:FQU21"/>
    <mergeCell ref="FQV20:FQV21"/>
    <mergeCell ref="FQW20:FQW21"/>
    <mergeCell ref="FQX20:FRB21"/>
    <mergeCell ref="FPQ20:FPQ21"/>
    <mergeCell ref="FPR20:FPV21"/>
    <mergeCell ref="FPW20:FPW21"/>
    <mergeCell ref="FPX20:FPX21"/>
    <mergeCell ref="FPY20:FPY21"/>
    <mergeCell ref="FPZ20:FQD21"/>
    <mergeCell ref="FQE20:FQE21"/>
    <mergeCell ref="FQF20:FQF21"/>
    <mergeCell ref="FQG20:FQG21"/>
    <mergeCell ref="FOZ20:FOZ21"/>
    <mergeCell ref="FPA20:FPA21"/>
    <mergeCell ref="FPB20:FPF21"/>
    <mergeCell ref="FPG20:FPG21"/>
    <mergeCell ref="FPH20:FPH21"/>
    <mergeCell ref="FPI20:FPI21"/>
    <mergeCell ref="FPJ20:FPN21"/>
    <mergeCell ref="FPO20:FPO21"/>
    <mergeCell ref="FPP20:FPP21"/>
    <mergeCell ref="FOI20:FOI21"/>
    <mergeCell ref="FOJ20:FOJ21"/>
    <mergeCell ref="FOK20:FOK21"/>
    <mergeCell ref="FOL20:FOP21"/>
    <mergeCell ref="FOQ20:FOQ21"/>
    <mergeCell ref="FOR20:FOR21"/>
    <mergeCell ref="FOS20:FOS21"/>
    <mergeCell ref="FOT20:FOX21"/>
    <mergeCell ref="FOY20:FOY21"/>
    <mergeCell ref="FNN20:FNR21"/>
    <mergeCell ref="FNS20:FNS21"/>
    <mergeCell ref="FNT20:FNT21"/>
    <mergeCell ref="FNU20:FNU21"/>
    <mergeCell ref="FNV20:FNZ21"/>
    <mergeCell ref="FOA20:FOA21"/>
    <mergeCell ref="FOB20:FOB21"/>
    <mergeCell ref="FOC20:FOC21"/>
    <mergeCell ref="FOD20:FOH21"/>
    <mergeCell ref="FMW20:FMW21"/>
    <mergeCell ref="FMX20:FNB21"/>
    <mergeCell ref="FNC20:FNC21"/>
    <mergeCell ref="FND20:FND21"/>
    <mergeCell ref="FNE20:FNE21"/>
    <mergeCell ref="FNF20:FNJ21"/>
    <mergeCell ref="FNK20:FNK21"/>
    <mergeCell ref="FNL20:FNL21"/>
    <mergeCell ref="FNM20:FNM21"/>
    <mergeCell ref="FMF20:FMF21"/>
    <mergeCell ref="FMG20:FMG21"/>
    <mergeCell ref="FMH20:FML21"/>
    <mergeCell ref="FMM20:FMM21"/>
    <mergeCell ref="FMN20:FMN21"/>
    <mergeCell ref="FMO20:FMO21"/>
    <mergeCell ref="FMP20:FMT21"/>
    <mergeCell ref="FMU20:FMU21"/>
    <mergeCell ref="FMV20:FMV21"/>
    <mergeCell ref="FLO20:FLO21"/>
    <mergeCell ref="FLP20:FLP21"/>
    <mergeCell ref="FLQ20:FLQ21"/>
    <mergeCell ref="FLR20:FLV21"/>
    <mergeCell ref="FLW20:FLW21"/>
    <mergeCell ref="FLX20:FLX21"/>
    <mergeCell ref="FLY20:FLY21"/>
    <mergeCell ref="FLZ20:FMD21"/>
    <mergeCell ref="FME20:FME21"/>
    <mergeCell ref="FKT20:FKX21"/>
    <mergeCell ref="FKY20:FKY21"/>
    <mergeCell ref="FKZ20:FKZ21"/>
    <mergeCell ref="FLA20:FLA21"/>
    <mergeCell ref="FLB20:FLF21"/>
    <mergeCell ref="FLG20:FLG21"/>
    <mergeCell ref="FLH20:FLH21"/>
    <mergeCell ref="FLI20:FLI21"/>
    <mergeCell ref="FLJ20:FLN21"/>
    <mergeCell ref="FKC20:FKC21"/>
    <mergeCell ref="FKD20:FKH21"/>
    <mergeCell ref="FKI20:FKI21"/>
    <mergeCell ref="FKJ20:FKJ21"/>
    <mergeCell ref="FKK20:FKK21"/>
    <mergeCell ref="FKL20:FKP21"/>
    <mergeCell ref="FKQ20:FKQ21"/>
    <mergeCell ref="FKR20:FKR21"/>
    <mergeCell ref="FKS20:FKS21"/>
    <mergeCell ref="FJL20:FJL21"/>
    <mergeCell ref="FJM20:FJM21"/>
    <mergeCell ref="FJN20:FJR21"/>
    <mergeCell ref="FJS20:FJS21"/>
    <mergeCell ref="FJT20:FJT21"/>
    <mergeCell ref="FJU20:FJU21"/>
    <mergeCell ref="FJV20:FJZ21"/>
    <mergeCell ref="FKA20:FKA21"/>
    <mergeCell ref="FKB20:FKB21"/>
    <mergeCell ref="FIU20:FIU21"/>
    <mergeCell ref="FIV20:FIV21"/>
    <mergeCell ref="FIW20:FIW21"/>
    <mergeCell ref="FIX20:FJB21"/>
    <mergeCell ref="FJC20:FJC21"/>
    <mergeCell ref="FJD20:FJD21"/>
    <mergeCell ref="FJE20:FJE21"/>
    <mergeCell ref="FJF20:FJJ21"/>
    <mergeCell ref="FJK20:FJK21"/>
    <mergeCell ref="FHZ20:FID21"/>
    <mergeCell ref="FIE20:FIE21"/>
    <mergeCell ref="FIF20:FIF21"/>
    <mergeCell ref="FIG20:FIG21"/>
    <mergeCell ref="FIH20:FIL21"/>
    <mergeCell ref="FIM20:FIM21"/>
    <mergeCell ref="FIN20:FIN21"/>
    <mergeCell ref="FIO20:FIO21"/>
    <mergeCell ref="FIP20:FIT21"/>
    <mergeCell ref="FHI20:FHI21"/>
    <mergeCell ref="FHJ20:FHN21"/>
    <mergeCell ref="FHO20:FHO21"/>
    <mergeCell ref="FHP20:FHP21"/>
    <mergeCell ref="FHQ20:FHQ21"/>
    <mergeCell ref="FHR20:FHV21"/>
    <mergeCell ref="FHW20:FHW21"/>
    <mergeCell ref="FHX20:FHX21"/>
    <mergeCell ref="FHY20:FHY21"/>
    <mergeCell ref="FGR20:FGR21"/>
    <mergeCell ref="FGS20:FGS21"/>
    <mergeCell ref="FGT20:FGX21"/>
    <mergeCell ref="FGY20:FGY21"/>
    <mergeCell ref="FGZ20:FGZ21"/>
    <mergeCell ref="FHA20:FHA21"/>
    <mergeCell ref="FHB20:FHF21"/>
    <mergeCell ref="FHG20:FHG21"/>
    <mergeCell ref="FHH20:FHH21"/>
    <mergeCell ref="FGA20:FGA21"/>
    <mergeCell ref="FGB20:FGB21"/>
    <mergeCell ref="FGC20:FGC21"/>
    <mergeCell ref="FGD20:FGH21"/>
    <mergeCell ref="FGI20:FGI21"/>
    <mergeCell ref="FGJ20:FGJ21"/>
    <mergeCell ref="FGK20:FGK21"/>
    <mergeCell ref="FGL20:FGP21"/>
    <mergeCell ref="FGQ20:FGQ21"/>
    <mergeCell ref="FFF20:FFJ21"/>
    <mergeCell ref="FFK20:FFK21"/>
    <mergeCell ref="FFL20:FFL21"/>
    <mergeCell ref="FFM20:FFM21"/>
    <mergeCell ref="FFN20:FFR21"/>
    <mergeCell ref="FFS20:FFS21"/>
    <mergeCell ref="FFT20:FFT21"/>
    <mergeCell ref="FFU20:FFU21"/>
    <mergeCell ref="FFV20:FFZ21"/>
    <mergeCell ref="FEO20:FEO21"/>
    <mergeCell ref="FEP20:FET21"/>
    <mergeCell ref="FEU20:FEU21"/>
    <mergeCell ref="FEV20:FEV21"/>
    <mergeCell ref="FEW20:FEW21"/>
    <mergeCell ref="FEX20:FFB21"/>
    <mergeCell ref="FFC20:FFC21"/>
    <mergeCell ref="FFD20:FFD21"/>
    <mergeCell ref="FFE20:FFE21"/>
    <mergeCell ref="FDX20:FDX21"/>
    <mergeCell ref="FDY20:FDY21"/>
    <mergeCell ref="FDZ20:FED21"/>
    <mergeCell ref="FEE20:FEE21"/>
    <mergeCell ref="FEF20:FEF21"/>
    <mergeCell ref="FEG20:FEG21"/>
    <mergeCell ref="FEH20:FEL21"/>
    <mergeCell ref="FEM20:FEM21"/>
    <mergeCell ref="FEN20:FEN21"/>
    <mergeCell ref="FDG20:FDG21"/>
    <mergeCell ref="FDH20:FDH21"/>
    <mergeCell ref="FDI20:FDI21"/>
    <mergeCell ref="FDJ20:FDN21"/>
    <mergeCell ref="FDO20:FDO21"/>
    <mergeCell ref="FDP20:FDP21"/>
    <mergeCell ref="FDQ20:FDQ21"/>
    <mergeCell ref="FDR20:FDV21"/>
    <mergeCell ref="FDW20:FDW21"/>
    <mergeCell ref="FCL20:FCP21"/>
    <mergeCell ref="FCQ20:FCQ21"/>
    <mergeCell ref="FCR20:FCR21"/>
    <mergeCell ref="FCS20:FCS21"/>
    <mergeCell ref="FCT20:FCX21"/>
    <mergeCell ref="FCY20:FCY21"/>
    <mergeCell ref="FCZ20:FCZ21"/>
    <mergeCell ref="FDA20:FDA21"/>
    <mergeCell ref="FDB20:FDF21"/>
    <mergeCell ref="FBU20:FBU21"/>
    <mergeCell ref="FBV20:FBZ21"/>
    <mergeCell ref="FCA20:FCA21"/>
    <mergeCell ref="FCB20:FCB21"/>
    <mergeCell ref="FCC20:FCC21"/>
    <mergeCell ref="FCD20:FCH21"/>
    <mergeCell ref="FCI20:FCI21"/>
    <mergeCell ref="FCJ20:FCJ21"/>
    <mergeCell ref="FCK20:FCK21"/>
    <mergeCell ref="FBD20:FBD21"/>
    <mergeCell ref="FBE20:FBE21"/>
    <mergeCell ref="FBF20:FBJ21"/>
    <mergeCell ref="FBK20:FBK21"/>
    <mergeCell ref="FBL20:FBL21"/>
    <mergeCell ref="FBM20:FBM21"/>
    <mergeCell ref="FBN20:FBR21"/>
    <mergeCell ref="FBS20:FBS21"/>
    <mergeCell ref="FBT20:FBT21"/>
    <mergeCell ref="FAM20:FAM21"/>
    <mergeCell ref="FAN20:FAN21"/>
    <mergeCell ref="FAO20:FAO21"/>
    <mergeCell ref="FAP20:FAT21"/>
    <mergeCell ref="FAU20:FAU21"/>
    <mergeCell ref="FAV20:FAV21"/>
    <mergeCell ref="FAW20:FAW21"/>
    <mergeCell ref="FAX20:FBB21"/>
    <mergeCell ref="FBC20:FBC21"/>
    <mergeCell ref="EZR20:EZV21"/>
    <mergeCell ref="EZW20:EZW21"/>
    <mergeCell ref="EZX20:EZX21"/>
    <mergeCell ref="EZY20:EZY21"/>
    <mergeCell ref="EZZ20:FAD21"/>
    <mergeCell ref="FAE20:FAE21"/>
    <mergeCell ref="FAF20:FAF21"/>
    <mergeCell ref="FAG20:FAG21"/>
    <mergeCell ref="FAH20:FAL21"/>
    <mergeCell ref="EZA20:EZA21"/>
    <mergeCell ref="EZB20:EZF21"/>
    <mergeCell ref="EZG20:EZG21"/>
    <mergeCell ref="EZH20:EZH21"/>
    <mergeCell ref="EZI20:EZI21"/>
    <mergeCell ref="EZJ20:EZN21"/>
    <mergeCell ref="EZO20:EZO21"/>
    <mergeCell ref="EZP20:EZP21"/>
    <mergeCell ref="EZQ20:EZQ21"/>
    <mergeCell ref="EYJ20:EYJ21"/>
    <mergeCell ref="EYK20:EYK21"/>
    <mergeCell ref="EYL20:EYP21"/>
    <mergeCell ref="EYQ20:EYQ21"/>
    <mergeCell ref="EYR20:EYR21"/>
    <mergeCell ref="EYS20:EYS21"/>
    <mergeCell ref="EYT20:EYX21"/>
    <mergeCell ref="EYY20:EYY21"/>
    <mergeCell ref="EYZ20:EYZ21"/>
    <mergeCell ref="EXS20:EXS21"/>
    <mergeCell ref="EXT20:EXT21"/>
    <mergeCell ref="EXU20:EXU21"/>
    <mergeCell ref="EXV20:EXZ21"/>
    <mergeCell ref="EYA20:EYA21"/>
    <mergeCell ref="EYB20:EYB21"/>
    <mergeCell ref="EYC20:EYC21"/>
    <mergeCell ref="EYD20:EYH21"/>
    <mergeCell ref="EYI20:EYI21"/>
    <mergeCell ref="EWX20:EXB21"/>
    <mergeCell ref="EXC20:EXC21"/>
    <mergeCell ref="EXD20:EXD21"/>
    <mergeCell ref="EXE20:EXE21"/>
    <mergeCell ref="EXF20:EXJ21"/>
    <mergeCell ref="EXK20:EXK21"/>
    <mergeCell ref="EXL20:EXL21"/>
    <mergeCell ref="EXM20:EXM21"/>
    <mergeCell ref="EXN20:EXR21"/>
    <mergeCell ref="EWG20:EWG21"/>
    <mergeCell ref="EWH20:EWL21"/>
    <mergeCell ref="EWM20:EWM21"/>
    <mergeCell ref="EWN20:EWN21"/>
    <mergeCell ref="EWO20:EWO21"/>
    <mergeCell ref="EWP20:EWT21"/>
    <mergeCell ref="EWU20:EWU21"/>
    <mergeCell ref="EWV20:EWV21"/>
    <mergeCell ref="EWW20:EWW21"/>
    <mergeCell ref="EVP20:EVP21"/>
    <mergeCell ref="EVQ20:EVQ21"/>
    <mergeCell ref="EVR20:EVV21"/>
    <mergeCell ref="EVW20:EVW21"/>
    <mergeCell ref="EVX20:EVX21"/>
    <mergeCell ref="EVY20:EVY21"/>
    <mergeCell ref="EVZ20:EWD21"/>
    <mergeCell ref="EWE20:EWE21"/>
    <mergeCell ref="EWF20:EWF21"/>
    <mergeCell ref="EUY20:EUY21"/>
    <mergeCell ref="EUZ20:EUZ21"/>
    <mergeCell ref="EVA20:EVA21"/>
    <mergeCell ref="EVB20:EVF21"/>
    <mergeCell ref="EVG20:EVG21"/>
    <mergeCell ref="EVH20:EVH21"/>
    <mergeCell ref="EVI20:EVI21"/>
    <mergeCell ref="EVJ20:EVN21"/>
    <mergeCell ref="EVO20:EVO21"/>
    <mergeCell ref="EUD20:EUH21"/>
    <mergeCell ref="EUI20:EUI21"/>
    <mergeCell ref="EUJ20:EUJ21"/>
    <mergeCell ref="EUK20:EUK21"/>
    <mergeCell ref="EUL20:EUP21"/>
    <mergeCell ref="EUQ20:EUQ21"/>
    <mergeCell ref="EUR20:EUR21"/>
    <mergeCell ref="EUS20:EUS21"/>
    <mergeCell ref="EUT20:EUX21"/>
    <mergeCell ref="ETM20:ETM21"/>
    <mergeCell ref="ETN20:ETR21"/>
    <mergeCell ref="ETS20:ETS21"/>
    <mergeCell ref="ETT20:ETT21"/>
    <mergeCell ref="ETU20:ETU21"/>
    <mergeCell ref="ETV20:ETZ21"/>
    <mergeCell ref="EUA20:EUA21"/>
    <mergeCell ref="EUB20:EUB21"/>
    <mergeCell ref="EUC20:EUC21"/>
    <mergeCell ref="ESV20:ESV21"/>
    <mergeCell ref="ESW20:ESW21"/>
    <mergeCell ref="ESX20:ETB21"/>
    <mergeCell ref="ETC20:ETC21"/>
    <mergeCell ref="ETD20:ETD21"/>
    <mergeCell ref="ETE20:ETE21"/>
    <mergeCell ref="ETF20:ETJ21"/>
    <mergeCell ref="ETK20:ETK21"/>
    <mergeCell ref="ETL20:ETL21"/>
    <mergeCell ref="ESE20:ESE21"/>
    <mergeCell ref="ESF20:ESF21"/>
    <mergeCell ref="ESG20:ESG21"/>
    <mergeCell ref="ESH20:ESL21"/>
    <mergeCell ref="ESM20:ESM21"/>
    <mergeCell ref="ESN20:ESN21"/>
    <mergeCell ref="ESO20:ESO21"/>
    <mergeCell ref="ESP20:EST21"/>
    <mergeCell ref="ESU20:ESU21"/>
    <mergeCell ref="ERJ20:ERN21"/>
    <mergeCell ref="ERO20:ERO21"/>
    <mergeCell ref="ERP20:ERP21"/>
    <mergeCell ref="ERQ20:ERQ21"/>
    <mergeCell ref="ERR20:ERV21"/>
    <mergeCell ref="ERW20:ERW21"/>
    <mergeCell ref="ERX20:ERX21"/>
    <mergeCell ref="ERY20:ERY21"/>
    <mergeCell ref="ERZ20:ESD21"/>
    <mergeCell ref="EQS20:EQS21"/>
    <mergeCell ref="EQT20:EQX21"/>
    <mergeCell ref="EQY20:EQY21"/>
    <mergeCell ref="EQZ20:EQZ21"/>
    <mergeCell ref="ERA20:ERA21"/>
    <mergeCell ref="ERB20:ERF21"/>
    <mergeCell ref="ERG20:ERG21"/>
    <mergeCell ref="ERH20:ERH21"/>
    <mergeCell ref="ERI20:ERI21"/>
    <mergeCell ref="EQB20:EQB21"/>
    <mergeCell ref="EQC20:EQC21"/>
    <mergeCell ref="EQD20:EQH21"/>
    <mergeCell ref="EQI20:EQI21"/>
    <mergeCell ref="EQJ20:EQJ21"/>
    <mergeCell ref="EQK20:EQK21"/>
    <mergeCell ref="EQL20:EQP21"/>
    <mergeCell ref="EQQ20:EQQ21"/>
    <mergeCell ref="EQR20:EQR21"/>
    <mergeCell ref="EPK20:EPK21"/>
    <mergeCell ref="EPL20:EPL21"/>
    <mergeCell ref="EPM20:EPM21"/>
    <mergeCell ref="EPN20:EPR21"/>
    <mergeCell ref="EPS20:EPS21"/>
    <mergeCell ref="EPT20:EPT21"/>
    <mergeCell ref="EPU20:EPU21"/>
    <mergeCell ref="EPV20:EPZ21"/>
    <mergeCell ref="EQA20:EQA21"/>
    <mergeCell ref="EOP20:EOT21"/>
    <mergeCell ref="EOU20:EOU21"/>
    <mergeCell ref="EOV20:EOV21"/>
    <mergeCell ref="EOW20:EOW21"/>
    <mergeCell ref="EOX20:EPB21"/>
    <mergeCell ref="EPC20:EPC21"/>
    <mergeCell ref="EPD20:EPD21"/>
    <mergeCell ref="EPE20:EPE21"/>
    <mergeCell ref="EPF20:EPJ21"/>
    <mergeCell ref="ENY20:ENY21"/>
    <mergeCell ref="ENZ20:EOD21"/>
    <mergeCell ref="EOE20:EOE21"/>
    <mergeCell ref="EOF20:EOF21"/>
    <mergeCell ref="EOG20:EOG21"/>
    <mergeCell ref="EOH20:EOL21"/>
    <mergeCell ref="EOM20:EOM21"/>
    <mergeCell ref="EON20:EON21"/>
    <mergeCell ref="EOO20:EOO21"/>
    <mergeCell ref="ENH20:ENH21"/>
    <mergeCell ref="ENI20:ENI21"/>
    <mergeCell ref="ENJ20:ENN21"/>
    <mergeCell ref="ENO20:ENO21"/>
    <mergeCell ref="ENP20:ENP21"/>
    <mergeCell ref="ENQ20:ENQ21"/>
    <mergeCell ref="ENR20:ENV21"/>
    <mergeCell ref="ENW20:ENW21"/>
    <mergeCell ref="ENX20:ENX21"/>
    <mergeCell ref="EMQ20:EMQ21"/>
    <mergeCell ref="EMR20:EMR21"/>
    <mergeCell ref="EMS20:EMS21"/>
    <mergeCell ref="EMT20:EMX21"/>
    <mergeCell ref="EMY20:EMY21"/>
    <mergeCell ref="EMZ20:EMZ21"/>
    <mergeCell ref="ENA20:ENA21"/>
    <mergeCell ref="ENB20:ENF21"/>
    <mergeCell ref="ENG20:ENG21"/>
    <mergeCell ref="ELV20:ELZ21"/>
    <mergeCell ref="EMA20:EMA21"/>
    <mergeCell ref="EMB20:EMB21"/>
    <mergeCell ref="EMC20:EMC21"/>
    <mergeCell ref="EMD20:EMH21"/>
    <mergeCell ref="EMI20:EMI21"/>
    <mergeCell ref="EMJ20:EMJ21"/>
    <mergeCell ref="EMK20:EMK21"/>
    <mergeCell ref="EML20:EMP21"/>
    <mergeCell ref="ELE20:ELE21"/>
    <mergeCell ref="ELF20:ELJ21"/>
    <mergeCell ref="ELK20:ELK21"/>
    <mergeCell ref="ELL20:ELL21"/>
    <mergeCell ref="ELM20:ELM21"/>
    <mergeCell ref="ELN20:ELR21"/>
    <mergeCell ref="ELS20:ELS21"/>
    <mergeCell ref="ELT20:ELT21"/>
    <mergeCell ref="ELU20:ELU21"/>
    <mergeCell ref="EKN20:EKN21"/>
    <mergeCell ref="EKO20:EKO21"/>
    <mergeCell ref="EKP20:EKT21"/>
    <mergeCell ref="EKU20:EKU21"/>
    <mergeCell ref="EKV20:EKV21"/>
    <mergeCell ref="EKW20:EKW21"/>
    <mergeCell ref="EKX20:ELB21"/>
    <mergeCell ref="ELC20:ELC21"/>
    <mergeCell ref="ELD20:ELD21"/>
    <mergeCell ref="EJW20:EJW21"/>
    <mergeCell ref="EJX20:EJX21"/>
    <mergeCell ref="EJY20:EJY21"/>
    <mergeCell ref="EJZ20:EKD21"/>
    <mergeCell ref="EKE20:EKE21"/>
    <mergeCell ref="EKF20:EKF21"/>
    <mergeCell ref="EKG20:EKG21"/>
    <mergeCell ref="EKH20:EKL21"/>
    <mergeCell ref="EKM20:EKM21"/>
    <mergeCell ref="EJB20:EJF21"/>
    <mergeCell ref="EJG20:EJG21"/>
    <mergeCell ref="EJH20:EJH21"/>
    <mergeCell ref="EJI20:EJI21"/>
    <mergeCell ref="EJJ20:EJN21"/>
    <mergeCell ref="EJO20:EJO21"/>
    <mergeCell ref="EJP20:EJP21"/>
    <mergeCell ref="EJQ20:EJQ21"/>
    <mergeCell ref="EJR20:EJV21"/>
    <mergeCell ref="EIK20:EIK21"/>
    <mergeCell ref="EIL20:EIP21"/>
    <mergeCell ref="EIQ20:EIQ21"/>
    <mergeCell ref="EIR20:EIR21"/>
    <mergeCell ref="EIS20:EIS21"/>
    <mergeCell ref="EIT20:EIX21"/>
    <mergeCell ref="EIY20:EIY21"/>
    <mergeCell ref="EIZ20:EIZ21"/>
    <mergeCell ref="EJA20:EJA21"/>
    <mergeCell ref="EHT20:EHT21"/>
    <mergeCell ref="EHU20:EHU21"/>
    <mergeCell ref="EHV20:EHZ21"/>
    <mergeCell ref="EIA20:EIA21"/>
    <mergeCell ref="EIB20:EIB21"/>
    <mergeCell ref="EIC20:EIC21"/>
    <mergeCell ref="EID20:EIH21"/>
    <mergeCell ref="EII20:EII21"/>
    <mergeCell ref="EIJ20:EIJ21"/>
    <mergeCell ref="EHC20:EHC21"/>
    <mergeCell ref="EHD20:EHD21"/>
    <mergeCell ref="EHE20:EHE21"/>
    <mergeCell ref="EHF20:EHJ21"/>
    <mergeCell ref="EHK20:EHK21"/>
    <mergeCell ref="EHL20:EHL21"/>
    <mergeCell ref="EHM20:EHM21"/>
    <mergeCell ref="EHN20:EHR21"/>
    <mergeCell ref="EHS20:EHS21"/>
    <mergeCell ref="EGH20:EGL21"/>
    <mergeCell ref="EGM20:EGM21"/>
    <mergeCell ref="EGN20:EGN21"/>
    <mergeCell ref="EGO20:EGO21"/>
    <mergeCell ref="EGP20:EGT21"/>
    <mergeCell ref="EGU20:EGU21"/>
    <mergeCell ref="EGV20:EGV21"/>
    <mergeCell ref="EGW20:EGW21"/>
    <mergeCell ref="EGX20:EHB21"/>
    <mergeCell ref="EFQ20:EFQ21"/>
    <mergeCell ref="EFR20:EFV21"/>
    <mergeCell ref="EFW20:EFW21"/>
    <mergeCell ref="EFX20:EFX21"/>
    <mergeCell ref="EFY20:EFY21"/>
    <mergeCell ref="EFZ20:EGD21"/>
    <mergeCell ref="EGE20:EGE21"/>
    <mergeCell ref="EGF20:EGF21"/>
    <mergeCell ref="EGG20:EGG21"/>
    <mergeCell ref="EEZ20:EEZ21"/>
    <mergeCell ref="EFA20:EFA21"/>
    <mergeCell ref="EFB20:EFF21"/>
    <mergeCell ref="EFG20:EFG21"/>
    <mergeCell ref="EFH20:EFH21"/>
    <mergeCell ref="EFI20:EFI21"/>
    <mergeCell ref="EFJ20:EFN21"/>
    <mergeCell ref="EFO20:EFO21"/>
    <mergeCell ref="EFP20:EFP21"/>
    <mergeCell ref="EEI20:EEI21"/>
    <mergeCell ref="EEJ20:EEJ21"/>
    <mergeCell ref="EEK20:EEK21"/>
    <mergeCell ref="EEL20:EEP21"/>
    <mergeCell ref="EEQ20:EEQ21"/>
    <mergeCell ref="EER20:EER21"/>
    <mergeCell ref="EES20:EES21"/>
    <mergeCell ref="EET20:EEX21"/>
    <mergeCell ref="EEY20:EEY21"/>
    <mergeCell ref="EDN20:EDR21"/>
    <mergeCell ref="EDS20:EDS21"/>
    <mergeCell ref="EDT20:EDT21"/>
    <mergeCell ref="EDU20:EDU21"/>
    <mergeCell ref="EDV20:EDZ21"/>
    <mergeCell ref="EEA20:EEA21"/>
    <mergeCell ref="EEB20:EEB21"/>
    <mergeCell ref="EEC20:EEC21"/>
    <mergeCell ref="EED20:EEH21"/>
    <mergeCell ref="ECW20:ECW21"/>
    <mergeCell ref="ECX20:EDB21"/>
    <mergeCell ref="EDC20:EDC21"/>
    <mergeCell ref="EDD20:EDD21"/>
    <mergeCell ref="EDE20:EDE21"/>
    <mergeCell ref="EDF20:EDJ21"/>
    <mergeCell ref="EDK20:EDK21"/>
    <mergeCell ref="EDL20:EDL21"/>
    <mergeCell ref="EDM20:EDM21"/>
    <mergeCell ref="ECF20:ECF21"/>
    <mergeCell ref="ECG20:ECG21"/>
    <mergeCell ref="ECH20:ECL21"/>
    <mergeCell ref="ECM20:ECM21"/>
    <mergeCell ref="ECN20:ECN21"/>
    <mergeCell ref="ECO20:ECO21"/>
    <mergeCell ref="ECP20:ECT21"/>
    <mergeCell ref="ECU20:ECU21"/>
    <mergeCell ref="ECV20:ECV21"/>
    <mergeCell ref="EBO20:EBO21"/>
    <mergeCell ref="EBP20:EBP21"/>
    <mergeCell ref="EBQ20:EBQ21"/>
    <mergeCell ref="EBR20:EBV21"/>
    <mergeCell ref="EBW20:EBW21"/>
    <mergeCell ref="EBX20:EBX21"/>
    <mergeCell ref="EBY20:EBY21"/>
    <mergeCell ref="EBZ20:ECD21"/>
    <mergeCell ref="ECE20:ECE21"/>
    <mergeCell ref="EAT20:EAX21"/>
    <mergeCell ref="EAY20:EAY21"/>
    <mergeCell ref="EAZ20:EAZ21"/>
    <mergeCell ref="EBA20:EBA21"/>
    <mergeCell ref="EBB20:EBF21"/>
    <mergeCell ref="EBG20:EBG21"/>
    <mergeCell ref="EBH20:EBH21"/>
    <mergeCell ref="EBI20:EBI21"/>
    <mergeCell ref="EBJ20:EBN21"/>
    <mergeCell ref="EAC20:EAC21"/>
    <mergeCell ref="EAD20:EAH21"/>
    <mergeCell ref="EAI20:EAI21"/>
    <mergeCell ref="EAJ20:EAJ21"/>
    <mergeCell ref="EAK20:EAK21"/>
    <mergeCell ref="EAL20:EAP21"/>
    <mergeCell ref="EAQ20:EAQ21"/>
    <mergeCell ref="EAR20:EAR21"/>
    <mergeCell ref="EAS20:EAS21"/>
    <mergeCell ref="DZL20:DZL21"/>
    <mergeCell ref="DZM20:DZM21"/>
    <mergeCell ref="DZN20:DZR21"/>
    <mergeCell ref="DZS20:DZS21"/>
    <mergeCell ref="DZT20:DZT21"/>
    <mergeCell ref="DZU20:DZU21"/>
    <mergeCell ref="DZV20:DZZ21"/>
    <mergeCell ref="EAA20:EAA21"/>
    <mergeCell ref="EAB20:EAB21"/>
    <mergeCell ref="DYU20:DYU21"/>
    <mergeCell ref="DYV20:DYV21"/>
    <mergeCell ref="DYW20:DYW21"/>
    <mergeCell ref="DYX20:DZB21"/>
    <mergeCell ref="DZC20:DZC21"/>
    <mergeCell ref="DZD20:DZD21"/>
    <mergeCell ref="DZE20:DZE21"/>
    <mergeCell ref="DZF20:DZJ21"/>
    <mergeCell ref="DZK20:DZK21"/>
    <mergeCell ref="DXZ20:DYD21"/>
    <mergeCell ref="DYE20:DYE21"/>
    <mergeCell ref="DYF20:DYF21"/>
    <mergeCell ref="DYG20:DYG21"/>
    <mergeCell ref="DYH20:DYL21"/>
    <mergeCell ref="DYM20:DYM21"/>
    <mergeCell ref="DYN20:DYN21"/>
    <mergeCell ref="DYO20:DYO21"/>
    <mergeCell ref="DYP20:DYT21"/>
    <mergeCell ref="DXI20:DXI21"/>
    <mergeCell ref="DXJ20:DXN21"/>
    <mergeCell ref="DXO20:DXO21"/>
    <mergeCell ref="DXP20:DXP21"/>
    <mergeCell ref="DXQ20:DXQ21"/>
    <mergeCell ref="DXR20:DXV21"/>
    <mergeCell ref="DXW20:DXW21"/>
    <mergeCell ref="DXX20:DXX21"/>
    <mergeCell ref="DXY20:DXY21"/>
    <mergeCell ref="DWR20:DWR21"/>
    <mergeCell ref="DWS20:DWS21"/>
    <mergeCell ref="DWT20:DWX21"/>
    <mergeCell ref="DWY20:DWY21"/>
    <mergeCell ref="DWZ20:DWZ21"/>
    <mergeCell ref="DXA20:DXA21"/>
    <mergeCell ref="DXB20:DXF21"/>
    <mergeCell ref="DXG20:DXG21"/>
    <mergeCell ref="DXH20:DXH21"/>
    <mergeCell ref="DWA20:DWA21"/>
    <mergeCell ref="DWB20:DWB21"/>
    <mergeCell ref="DWC20:DWC21"/>
    <mergeCell ref="DWD20:DWH21"/>
    <mergeCell ref="DWI20:DWI21"/>
    <mergeCell ref="DWJ20:DWJ21"/>
    <mergeCell ref="DWK20:DWK21"/>
    <mergeCell ref="DWL20:DWP21"/>
    <mergeCell ref="DWQ20:DWQ21"/>
    <mergeCell ref="DVF20:DVJ21"/>
    <mergeCell ref="DVK20:DVK21"/>
    <mergeCell ref="DVL20:DVL21"/>
    <mergeCell ref="DVM20:DVM21"/>
    <mergeCell ref="DVN20:DVR21"/>
    <mergeCell ref="DVS20:DVS21"/>
    <mergeCell ref="DVT20:DVT21"/>
    <mergeCell ref="DVU20:DVU21"/>
    <mergeCell ref="DVV20:DVZ21"/>
    <mergeCell ref="DUO20:DUO21"/>
    <mergeCell ref="DUP20:DUT21"/>
    <mergeCell ref="DUU20:DUU21"/>
    <mergeCell ref="DUV20:DUV21"/>
    <mergeCell ref="DUW20:DUW21"/>
    <mergeCell ref="DUX20:DVB21"/>
    <mergeCell ref="DVC20:DVC21"/>
    <mergeCell ref="DVD20:DVD21"/>
    <mergeCell ref="DVE20:DVE21"/>
    <mergeCell ref="DTX20:DTX21"/>
    <mergeCell ref="DTY20:DTY21"/>
    <mergeCell ref="DTZ20:DUD21"/>
    <mergeCell ref="DUE20:DUE21"/>
    <mergeCell ref="DUF20:DUF21"/>
    <mergeCell ref="DUG20:DUG21"/>
    <mergeCell ref="DUH20:DUL21"/>
    <mergeCell ref="DUM20:DUM21"/>
    <mergeCell ref="DUN20:DUN21"/>
    <mergeCell ref="DTG20:DTG21"/>
    <mergeCell ref="DTH20:DTH21"/>
    <mergeCell ref="DTI20:DTI21"/>
    <mergeCell ref="DTJ20:DTN21"/>
    <mergeCell ref="DTO20:DTO21"/>
    <mergeCell ref="DTP20:DTP21"/>
    <mergeCell ref="DTQ20:DTQ21"/>
    <mergeCell ref="DTR20:DTV21"/>
    <mergeCell ref="DTW20:DTW21"/>
    <mergeCell ref="DSL20:DSP21"/>
    <mergeCell ref="DSQ20:DSQ21"/>
    <mergeCell ref="DSR20:DSR21"/>
    <mergeCell ref="DSS20:DSS21"/>
    <mergeCell ref="DST20:DSX21"/>
    <mergeCell ref="DSY20:DSY21"/>
    <mergeCell ref="DSZ20:DSZ21"/>
    <mergeCell ref="DTA20:DTA21"/>
    <mergeCell ref="DTB20:DTF21"/>
    <mergeCell ref="DRU20:DRU21"/>
    <mergeCell ref="DRV20:DRZ21"/>
    <mergeCell ref="DSA20:DSA21"/>
    <mergeCell ref="DSB20:DSB21"/>
    <mergeCell ref="DSC20:DSC21"/>
    <mergeCell ref="DSD20:DSH21"/>
    <mergeCell ref="DSI20:DSI21"/>
    <mergeCell ref="DSJ20:DSJ21"/>
    <mergeCell ref="DSK20:DSK21"/>
    <mergeCell ref="DRD20:DRD21"/>
    <mergeCell ref="DRE20:DRE21"/>
    <mergeCell ref="DRF20:DRJ21"/>
    <mergeCell ref="DRK20:DRK21"/>
    <mergeCell ref="DRL20:DRL21"/>
    <mergeCell ref="DRM20:DRM21"/>
    <mergeCell ref="DRN20:DRR21"/>
    <mergeCell ref="DRS20:DRS21"/>
    <mergeCell ref="DRT20:DRT21"/>
    <mergeCell ref="DQM20:DQM21"/>
    <mergeCell ref="DQN20:DQN21"/>
    <mergeCell ref="DQO20:DQO21"/>
    <mergeCell ref="DQP20:DQT21"/>
    <mergeCell ref="DQU20:DQU21"/>
    <mergeCell ref="DQV20:DQV21"/>
    <mergeCell ref="DQW20:DQW21"/>
    <mergeCell ref="DQX20:DRB21"/>
    <mergeCell ref="DRC20:DRC21"/>
    <mergeCell ref="DPR20:DPV21"/>
    <mergeCell ref="DPW20:DPW21"/>
    <mergeCell ref="DPX20:DPX21"/>
    <mergeCell ref="DPY20:DPY21"/>
    <mergeCell ref="DPZ20:DQD21"/>
    <mergeCell ref="DQE20:DQE21"/>
    <mergeCell ref="DQF20:DQF21"/>
    <mergeCell ref="DQG20:DQG21"/>
    <mergeCell ref="DQH20:DQL21"/>
    <mergeCell ref="DPA20:DPA21"/>
    <mergeCell ref="DPB20:DPF21"/>
    <mergeCell ref="DPG20:DPG21"/>
    <mergeCell ref="DPH20:DPH21"/>
    <mergeCell ref="DPI20:DPI21"/>
    <mergeCell ref="DPJ20:DPN21"/>
    <mergeCell ref="DPO20:DPO21"/>
    <mergeCell ref="DPP20:DPP21"/>
    <mergeCell ref="DPQ20:DPQ21"/>
    <mergeCell ref="DOJ20:DOJ21"/>
    <mergeCell ref="DOK20:DOK21"/>
    <mergeCell ref="DOL20:DOP21"/>
    <mergeCell ref="DOQ20:DOQ21"/>
    <mergeCell ref="DOR20:DOR21"/>
    <mergeCell ref="DOS20:DOS21"/>
    <mergeCell ref="DOT20:DOX21"/>
    <mergeCell ref="DOY20:DOY21"/>
    <mergeCell ref="DOZ20:DOZ21"/>
    <mergeCell ref="DNS20:DNS21"/>
    <mergeCell ref="DNT20:DNT21"/>
    <mergeCell ref="DNU20:DNU21"/>
    <mergeCell ref="DNV20:DNZ21"/>
    <mergeCell ref="DOA20:DOA21"/>
    <mergeCell ref="DOB20:DOB21"/>
    <mergeCell ref="DOC20:DOC21"/>
    <mergeCell ref="DOD20:DOH21"/>
    <mergeCell ref="DOI20:DOI21"/>
    <mergeCell ref="DMX20:DNB21"/>
    <mergeCell ref="DNC20:DNC21"/>
    <mergeCell ref="DND20:DND21"/>
    <mergeCell ref="DNE20:DNE21"/>
    <mergeCell ref="DNF20:DNJ21"/>
    <mergeCell ref="DNK20:DNK21"/>
    <mergeCell ref="DNL20:DNL21"/>
    <mergeCell ref="DNM20:DNM21"/>
    <mergeCell ref="DNN20:DNR21"/>
    <mergeCell ref="DMG20:DMG21"/>
    <mergeCell ref="DMH20:DML21"/>
    <mergeCell ref="DMM20:DMM21"/>
    <mergeCell ref="DMN20:DMN21"/>
    <mergeCell ref="DMO20:DMO21"/>
    <mergeCell ref="DMP20:DMT21"/>
    <mergeCell ref="DMU20:DMU21"/>
    <mergeCell ref="DMV20:DMV21"/>
    <mergeCell ref="DMW20:DMW21"/>
    <mergeCell ref="DLP20:DLP21"/>
    <mergeCell ref="DLQ20:DLQ21"/>
    <mergeCell ref="DLR20:DLV21"/>
    <mergeCell ref="DLW20:DLW21"/>
    <mergeCell ref="DLX20:DLX21"/>
    <mergeCell ref="DLY20:DLY21"/>
    <mergeCell ref="DLZ20:DMD21"/>
    <mergeCell ref="DME20:DME21"/>
    <mergeCell ref="DMF20:DMF21"/>
    <mergeCell ref="DKY20:DKY21"/>
    <mergeCell ref="DKZ20:DKZ21"/>
    <mergeCell ref="DLA20:DLA21"/>
    <mergeCell ref="DLB20:DLF21"/>
    <mergeCell ref="DLG20:DLG21"/>
    <mergeCell ref="DLH20:DLH21"/>
    <mergeCell ref="DLI20:DLI21"/>
    <mergeCell ref="DLJ20:DLN21"/>
    <mergeCell ref="DLO20:DLO21"/>
    <mergeCell ref="DKD20:DKH21"/>
    <mergeCell ref="DKI20:DKI21"/>
    <mergeCell ref="DKJ20:DKJ21"/>
    <mergeCell ref="DKK20:DKK21"/>
    <mergeCell ref="DKL20:DKP21"/>
    <mergeCell ref="DKQ20:DKQ21"/>
    <mergeCell ref="DKR20:DKR21"/>
    <mergeCell ref="DKS20:DKS21"/>
    <mergeCell ref="DKT20:DKX21"/>
    <mergeCell ref="DJM20:DJM21"/>
    <mergeCell ref="DJN20:DJR21"/>
    <mergeCell ref="DJS20:DJS21"/>
    <mergeCell ref="DJT20:DJT21"/>
    <mergeCell ref="DJU20:DJU21"/>
    <mergeCell ref="DJV20:DJZ21"/>
    <mergeCell ref="DKA20:DKA21"/>
    <mergeCell ref="DKB20:DKB21"/>
    <mergeCell ref="DKC20:DKC21"/>
    <mergeCell ref="DIV20:DIV21"/>
    <mergeCell ref="DIW20:DIW21"/>
    <mergeCell ref="DIX20:DJB21"/>
    <mergeCell ref="DJC20:DJC21"/>
    <mergeCell ref="DJD20:DJD21"/>
    <mergeCell ref="DJE20:DJE21"/>
    <mergeCell ref="DJF20:DJJ21"/>
    <mergeCell ref="DJK20:DJK21"/>
    <mergeCell ref="DJL20:DJL21"/>
    <mergeCell ref="DIE20:DIE21"/>
    <mergeCell ref="DIF20:DIF21"/>
    <mergeCell ref="DIG20:DIG21"/>
    <mergeCell ref="DIH20:DIL21"/>
    <mergeCell ref="DIM20:DIM21"/>
    <mergeCell ref="DIN20:DIN21"/>
    <mergeCell ref="DIO20:DIO21"/>
    <mergeCell ref="DIP20:DIT21"/>
    <mergeCell ref="DIU20:DIU21"/>
    <mergeCell ref="DHJ20:DHN21"/>
    <mergeCell ref="DHO20:DHO21"/>
    <mergeCell ref="DHP20:DHP21"/>
    <mergeCell ref="DHQ20:DHQ21"/>
    <mergeCell ref="DHR20:DHV21"/>
    <mergeCell ref="DHW20:DHW21"/>
    <mergeCell ref="DHX20:DHX21"/>
    <mergeCell ref="DHY20:DHY21"/>
    <mergeCell ref="DHZ20:DID21"/>
    <mergeCell ref="DGS20:DGS21"/>
    <mergeCell ref="DGT20:DGX21"/>
    <mergeCell ref="DGY20:DGY21"/>
    <mergeCell ref="DGZ20:DGZ21"/>
    <mergeCell ref="DHA20:DHA21"/>
    <mergeCell ref="DHB20:DHF21"/>
    <mergeCell ref="DHG20:DHG21"/>
    <mergeCell ref="DHH20:DHH21"/>
    <mergeCell ref="DHI20:DHI21"/>
    <mergeCell ref="DGB20:DGB21"/>
    <mergeCell ref="DGC20:DGC21"/>
    <mergeCell ref="DGD20:DGH21"/>
    <mergeCell ref="DGI20:DGI21"/>
    <mergeCell ref="DGJ20:DGJ21"/>
    <mergeCell ref="DGK20:DGK21"/>
    <mergeCell ref="DGL20:DGP21"/>
    <mergeCell ref="DGQ20:DGQ21"/>
    <mergeCell ref="DGR20:DGR21"/>
    <mergeCell ref="DFK20:DFK21"/>
    <mergeCell ref="DFL20:DFL21"/>
    <mergeCell ref="DFM20:DFM21"/>
    <mergeCell ref="DFN20:DFR21"/>
    <mergeCell ref="DFS20:DFS21"/>
    <mergeCell ref="DFT20:DFT21"/>
    <mergeCell ref="DFU20:DFU21"/>
    <mergeCell ref="DFV20:DFZ21"/>
    <mergeCell ref="DGA20:DGA21"/>
    <mergeCell ref="DEP20:DET21"/>
    <mergeCell ref="DEU20:DEU21"/>
    <mergeCell ref="DEV20:DEV21"/>
    <mergeCell ref="DEW20:DEW21"/>
    <mergeCell ref="DEX20:DFB21"/>
    <mergeCell ref="DFC20:DFC21"/>
    <mergeCell ref="DFD20:DFD21"/>
    <mergeCell ref="DFE20:DFE21"/>
    <mergeCell ref="DFF20:DFJ21"/>
    <mergeCell ref="DDY20:DDY21"/>
    <mergeCell ref="DDZ20:DED21"/>
    <mergeCell ref="DEE20:DEE21"/>
    <mergeCell ref="DEF20:DEF21"/>
    <mergeCell ref="DEG20:DEG21"/>
    <mergeCell ref="DEH20:DEL21"/>
    <mergeCell ref="DEM20:DEM21"/>
    <mergeCell ref="DEN20:DEN21"/>
    <mergeCell ref="DEO20:DEO21"/>
    <mergeCell ref="DDH20:DDH21"/>
    <mergeCell ref="DDI20:DDI21"/>
    <mergeCell ref="DDJ20:DDN21"/>
    <mergeCell ref="DDO20:DDO21"/>
    <mergeCell ref="DDP20:DDP21"/>
    <mergeCell ref="DDQ20:DDQ21"/>
    <mergeCell ref="DDR20:DDV21"/>
    <mergeCell ref="DDW20:DDW21"/>
    <mergeCell ref="DDX20:DDX21"/>
    <mergeCell ref="DCQ20:DCQ21"/>
    <mergeCell ref="DCR20:DCR21"/>
    <mergeCell ref="DCS20:DCS21"/>
    <mergeCell ref="DCT20:DCX21"/>
    <mergeCell ref="DCY20:DCY21"/>
    <mergeCell ref="DCZ20:DCZ21"/>
    <mergeCell ref="DDA20:DDA21"/>
    <mergeCell ref="DDB20:DDF21"/>
    <mergeCell ref="DDG20:DDG21"/>
    <mergeCell ref="DBV20:DBZ21"/>
    <mergeCell ref="DCA20:DCA21"/>
    <mergeCell ref="DCB20:DCB21"/>
    <mergeCell ref="DCC20:DCC21"/>
    <mergeCell ref="DCD20:DCH21"/>
    <mergeCell ref="DCI20:DCI21"/>
    <mergeCell ref="DCJ20:DCJ21"/>
    <mergeCell ref="DCK20:DCK21"/>
    <mergeCell ref="DCL20:DCP21"/>
    <mergeCell ref="DBE20:DBE21"/>
    <mergeCell ref="DBF20:DBJ21"/>
    <mergeCell ref="DBK20:DBK21"/>
    <mergeCell ref="DBL20:DBL21"/>
    <mergeCell ref="DBM20:DBM21"/>
    <mergeCell ref="DBN20:DBR21"/>
    <mergeCell ref="DBS20:DBS21"/>
    <mergeCell ref="DBT20:DBT21"/>
    <mergeCell ref="DBU20:DBU21"/>
    <mergeCell ref="DAN20:DAN21"/>
    <mergeCell ref="DAO20:DAO21"/>
    <mergeCell ref="DAP20:DAT21"/>
    <mergeCell ref="DAU20:DAU21"/>
    <mergeCell ref="DAV20:DAV21"/>
    <mergeCell ref="DAW20:DAW21"/>
    <mergeCell ref="DAX20:DBB21"/>
    <mergeCell ref="DBC20:DBC21"/>
    <mergeCell ref="DBD20:DBD21"/>
    <mergeCell ref="CZW20:CZW21"/>
    <mergeCell ref="CZX20:CZX21"/>
    <mergeCell ref="CZY20:CZY21"/>
    <mergeCell ref="CZZ20:DAD21"/>
    <mergeCell ref="DAE20:DAE21"/>
    <mergeCell ref="DAF20:DAF21"/>
    <mergeCell ref="DAG20:DAG21"/>
    <mergeCell ref="DAH20:DAL21"/>
    <mergeCell ref="DAM20:DAM21"/>
    <mergeCell ref="CZB20:CZF21"/>
    <mergeCell ref="CZG20:CZG21"/>
    <mergeCell ref="CZH20:CZH21"/>
    <mergeCell ref="CZI20:CZI21"/>
    <mergeCell ref="CZJ20:CZN21"/>
    <mergeCell ref="CZO20:CZO21"/>
    <mergeCell ref="CZP20:CZP21"/>
    <mergeCell ref="CZQ20:CZQ21"/>
    <mergeCell ref="CZR20:CZV21"/>
    <mergeCell ref="CYK20:CYK21"/>
    <mergeCell ref="CYL20:CYP21"/>
    <mergeCell ref="CYQ20:CYQ21"/>
    <mergeCell ref="CYR20:CYR21"/>
    <mergeCell ref="CYS20:CYS21"/>
    <mergeCell ref="CYT20:CYX21"/>
    <mergeCell ref="CYY20:CYY21"/>
    <mergeCell ref="CYZ20:CYZ21"/>
    <mergeCell ref="CZA20:CZA21"/>
    <mergeCell ref="CXT20:CXT21"/>
    <mergeCell ref="CXU20:CXU21"/>
    <mergeCell ref="CXV20:CXZ21"/>
    <mergeCell ref="CYA20:CYA21"/>
    <mergeCell ref="CYB20:CYB21"/>
    <mergeCell ref="CYC20:CYC21"/>
    <mergeCell ref="CYD20:CYH21"/>
    <mergeCell ref="CYI20:CYI21"/>
    <mergeCell ref="CYJ20:CYJ21"/>
    <mergeCell ref="CXC20:CXC21"/>
    <mergeCell ref="CXD20:CXD21"/>
    <mergeCell ref="CXE20:CXE21"/>
    <mergeCell ref="CXF20:CXJ21"/>
    <mergeCell ref="CXK20:CXK21"/>
    <mergeCell ref="CXL20:CXL21"/>
    <mergeCell ref="CXM20:CXM21"/>
    <mergeCell ref="CXN20:CXR21"/>
    <mergeCell ref="CXS20:CXS21"/>
    <mergeCell ref="CWH20:CWL21"/>
    <mergeCell ref="CWM20:CWM21"/>
    <mergeCell ref="CWN20:CWN21"/>
    <mergeCell ref="CWO20:CWO21"/>
    <mergeCell ref="CWP20:CWT21"/>
    <mergeCell ref="CWU20:CWU21"/>
    <mergeCell ref="CWV20:CWV21"/>
    <mergeCell ref="CWW20:CWW21"/>
    <mergeCell ref="CWX20:CXB21"/>
    <mergeCell ref="CVQ20:CVQ21"/>
    <mergeCell ref="CVR20:CVV21"/>
    <mergeCell ref="CVW20:CVW21"/>
    <mergeCell ref="CVX20:CVX21"/>
    <mergeCell ref="CVY20:CVY21"/>
    <mergeCell ref="CVZ20:CWD21"/>
    <mergeCell ref="CWE20:CWE21"/>
    <mergeCell ref="CWF20:CWF21"/>
    <mergeCell ref="CWG20:CWG21"/>
    <mergeCell ref="CUZ20:CUZ21"/>
    <mergeCell ref="CVA20:CVA21"/>
    <mergeCell ref="CVB20:CVF21"/>
    <mergeCell ref="CVG20:CVG21"/>
    <mergeCell ref="CVH20:CVH21"/>
    <mergeCell ref="CVI20:CVI21"/>
    <mergeCell ref="CVJ20:CVN21"/>
    <mergeCell ref="CVO20:CVO21"/>
    <mergeCell ref="CVP20:CVP21"/>
    <mergeCell ref="CUI20:CUI21"/>
    <mergeCell ref="CUJ20:CUJ21"/>
    <mergeCell ref="CUK20:CUK21"/>
    <mergeCell ref="CUL20:CUP21"/>
    <mergeCell ref="CUQ20:CUQ21"/>
    <mergeCell ref="CUR20:CUR21"/>
    <mergeCell ref="CUS20:CUS21"/>
    <mergeCell ref="CUT20:CUX21"/>
    <mergeCell ref="CUY20:CUY21"/>
    <mergeCell ref="CTN20:CTR21"/>
    <mergeCell ref="CTS20:CTS21"/>
    <mergeCell ref="CTT20:CTT21"/>
    <mergeCell ref="CTU20:CTU21"/>
    <mergeCell ref="CTV20:CTZ21"/>
    <mergeCell ref="CUA20:CUA21"/>
    <mergeCell ref="CUB20:CUB21"/>
    <mergeCell ref="CUC20:CUC21"/>
    <mergeCell ref="CUD20:CUH21"/>
    <mergeCell ref="CSW20:CSW21"/>
    <mergeCell ref="CSX20:CTB21"/>
    <mergeCell ref="CTC20:CTC21"/>
    <mergeCell ref="CTD20:CTD21"/>
    <mergeCell ref="CTE20:CTE21"/>
    <mergeCell ref="CTF20:CTJ21"/>
    <mergeCell ref="CTK20:CTK21"/>
    <mergeCell ref="CTL20:CTL21"/>
    <mergeCell ref="CTM20:CTM21"/>
    <mergeCell ref="CSF20:CSF21"/>
    <mergeCell ref="CSG20:CSG21"/>
    <mergeCell ref="CSH20:CSL21"/>
    <mergeCell ref="CSM20:CSM21"/>
    <mergeCell ref="CSN20:CSN21"/>
    <mergeCell ref="CSO20:CSO21"/>
    <mergeCell ref="CSP20:CST21"/>
    <mergeCell ref="CSU20:CSU21"/>
    <mergeCell ref="CSV20:CSV21"/>
    <mergeCell ref="CRO20:CRO21"/>
    <mergeCell ref="CRP20:CRP21"/>
    <mergeCell ref="CRQ20:CRQ21"/>
    <mergeCell ref="CRR20:CRV21"/>
    <mergeCell ref="CRW20:CRW21"/>
    <mergeCell ref="CRX20:CRX21"/>
    <mergeCell ref="CRY20:CRY21"/>
    <mergeCell ref="CRZ20:CSD21"/>
    <mergeCell ref="CSE20:CSE21"/>
    <mergeCell ref="CQT20:CQX21"/>
    <mergeCell ref="CQY20:CQY21"/>
    <mergeCell ref="CQZ20:CQZ21"/>
    <mergeCell ref="CRA20:CRA21"/>
    <mergeCell ref="CRB20:CRF21"/>
    <mergeCell ref="CRG20:CRG21"/>
    <mergeCell ref="CRH20:CRH21"/>
    <mergeCell ref="CRI20:CRI21"/>
    <mergeCell ref="CRJ20:CRN21"/>
    <mergeCell ref="CQC20:CQC21"/>
    <mergeCell ref="CQD20:CQH21"/>
    <mergeCell ref="CQI20:CQI21"/>
    <mergeCell ref="CQJ20:CQJ21"/>
    <mergeCell ref="CQK20:CQK21"/>
    <mergeCell ref="CQL20:CQP21"/>
    <mergeCell ref="CQQ20:CQQ21"/>
    <mergeCell ref="CQR20:CQR21"/>
    <mergeCell ref="CQS20:CQS21"/>
    <mergeCell ref="CPL20:CPL21"/>
    <mergeCell ref="CPM20:CPM21"/>
    <mergeCell ref="CPN20:CPR21"/>
    <mergeCell ref="CPS20:CPS21"/>
    <mergeCell ref="CPT20:CPT21"/>
    <mergeCell ref="CPU20:CPU21"/>
    <mergeCell ref="CPV20:CPZ21"/>
    <mergeCell ref="CQA20:CQA21"/>
    <mergeCell ref="CQB20:CQB21"/>
    <mergeCell ref="COU20:COU21"/>
    <mergeCell ref="COV20:COV21"/>
    <mergeCell ref="COW20:COW21"/>
    <mergeCell ref="COX20:CPB21"/>
    <mergeCell ref="CPC20:CPC21"/>
    <mergeCell ref="CPD20:CPD21"/>
    <mergeCell ref="CPE20:CPE21"/>
    <mergeCell ref="CPF20:CPJ21"/>
    <mergeCell ref="CPK20:CPK21"/>
    <mergeCell ref="CNZ20:COD21"/>
    <mergeCell ref="COE20:COE21"/>
    <mergeCell ref="COF20:COF21"/>
    <mergeCell ref="COG20:COG21"/>
    <mergeCell ref="COH20:COL21"/>
    <mergeCell ref="COM20:COM21"/>
    <mergeCell ref="CON20:CON21"/>
    <mergeCell ref="COO20:COO21"/>
    <mergeCell ref="COP20:COT21"/>
    <mergeCell ref="CNI20:CNI21"/>
    <mergeCell ref="CNJ20:CNN21"/>
    <mergeCell ref="CNO20:CNO21"/>
    <mergeCell ref="CNP20:CNP21"/>
    <mergeCell ref="CNQ20:CNQ21"/>
    <mergeCell ref="CNR20:CNV21"/>
    <mergeCell ref="CNW20:CNW21"/>
    <mergeCell ref="CNX20:CNX21"/>
    <mergeCell ref="CNY20:CNY21"/>
    <mergeCell ref="CMR20:CMR21"/>
    <mergeCell ref="CMS20:CMS21"/>
    <mergeCell ref="CMT20:CMX21"/>
    <mergeCell ref="CMY20:CMY21"/>
    <mergeCell ref="CMZ20:CMZ21"/>
    <mergeCell ref="CNA20:CNA21"/>
    <mergeCell ref="CNB20:CNF21"/>
    <mergeCell ref="CNG20:CNG21"/>
    <mergeCell ref="CNH20:CNH21"/>
    <mergeCell ref="CMA20:CMA21"/>
    <mergeCell ref="CMB20:CMB21"/>
    <mergeCell ref="CMC20:CMC21"/>
    <mergeCell ref="CMD20:CMH21"/>
    <mergeCell ref="CMI20:CMI21"/>
    <mergeCell ref="CMJ20:CMJ21"/>
    <mergeCell ref="CMK20:CMK21"/>
    <mergeCell ref="CML20:CMP21"/>
    <mergeCell ref="CMQ20:CMQ21"/>
    <mergeCell ref="CLF20:CLJ21"/>
    <mergeCell ref="CLK20:CLK21"/>
    <mergeCell ref="CLL20:CLL21"/>
    <mergeCell ref="CLM20:CLM21"/>
    <mergeCell ref="CLN20:CLR21"/>
    <mergeCell ref="CLS20:CLS21"/>
    <mergeCell ref="CLT20:CLT21"/>
    <mergeCell ref="CLU20:CLU21"/>
    <mergeCell ref="CLV20:CLZ21"/>
    <mergeCell ref="CKO20:CKO21"/>
    <mergeCell ref="CKP20:CKT21"/>
    <mergeCell ref="CKU20:CKU21"/>
    <mergeCell ref="CKV20:CKV21"/>
    <mergeCell ref="CKW20:CKW21"/>
    <mergeCell ref="CKX20:CLB21"/>
    <mergeCell ref="CLC20:CLC21"/>
    <mergeCell ref="CLD20:CLD21"/>
    <mergeCell ref="CLE20:CLE21"/>
    <mergeCell ref="CJX20:CJX21"/>
    <mergeCell ref="CJY20:CJY21"/>
    <mergeCell ref="CJZ20:CKD21"/>
    <mergeCell ref="CKE20:CKE21"/>
    <mergeCell ref="CKF20:CKF21"/>
    <mergeCell ref="CKG20:CKG21"/>
    <mergeCell ref="CKH20:CKL21"/>
    <mergeCell ref="CKM20:CKM21"/>
    <mergeCell ref="CKN20:CKN21"/>
    <mergeCell ref="CJG20:CJG21"/>
    <mergeCell ref="CJH20:CJH21"/>
    <mergeCell ref="CJI20:CJI21"/>
    <mergeCell ref="CJJ20:CJN21"/>
    <mergeCell ref="CJO20:CJO21"/>
    <mergeCell ref="CJP20:CJP21"/>
    <mergeCell ref="CJQ20:CJQ21"/>
    <mergeCell ref="CJR20:CJV21"/>
    <mergeCell ref="CJW20:CJW21"/>
    <mergeCell ref="CIL20:CIP21"/>
    <mergeCell ref="CIQ20:CIQ21"/>
    <mergeCell ref="CIR20:CIR21"/>
    <mergeCell ref="CIS20:CIS21"/>
    <mergeCell ref="CIT20:CIX21"/>
    <mergeCell ref="CIY20:CIY21"/>
    <mergeCell ref="CIZ20:CIZ21"/>
    <mergeCell ref="CJA20:CJA21"/>
    <mergeCell ref="CJB20:CJF21"/>
    <mergeCell ref="CHU20:CHU21"/>
    <mergeCell ref="CHV20:CHZ21"/>
    <mergeCell ref="CIA20:CIA21"/>
    <mergeCell ref="CIB20:CIB21"/>
    <mergeCell ref="CIC20:CIC21"/>
    <mergeCell ref="CID20:CIH21"/>
    <mergeCell ref="CII20:CII21"/>
    <mergeCell ref="CIJ20:CIJ21"/>
    <mergeCell ref="CIK20:CIK21"/>
    <mergeCell ref="CHD20:CHD21"/>
    <mergeCell ref="CHE20:CHE21"/>
    <mergeCell ref="CHF20:CHJ21"/>
    <mergeCell ref="CHK20:CHK21"/>
    <mergeCell ref="CHL20:CHL21"/>
    <mergeCell ref="CHM20:CHM21"/>
    <mergeCell ref="CHN20:CHR21"/>
    <mergeCell ref="CHS20:CHS21"/>
    <mergeCell ref="CHT20:CHT21"/>
    <mergeCell ref="CGM20:CGM21"/>
    <mergeCell ref="CGN20:CGN21"/>
    <mergeCell ref="CGO20:CGO21"/>
    <mergeCell ref="CGP20:CGT21"/>
    <mergeCell ref="CGU20:CGU21"/>
    <mergeCell ref="CGV20:CGV21"/>
    <mergeCell ref="CGW20:CGW21"/>
    <mergeCell ref="CGX20:CHB21"/>
    <mergeCell ref="CHC20:CHC21"/>
    <mergeCell ref="CFR20:CFV21"/>
    <mergeCell ref="CFW20:CFW21"/>
    <mergeCell ref="CFX20:CFX21"/>
    <mergeCell ref="CFY20:CFY21"/>
    <mergeCell ref="CFZ20:CGD21"/>
    <mergeCell ref="CGE20:CGE21"/>
    <mergeCell ref="CGF20:CGF21"/>
    <mergeCell ref="CGG20:CGG21"/>
    <mergeCell ref="CGH20:CGL21"/>
    <mergeCell ref="CFA20:CFA21"/>
    <mergeCell ref="CFB20:CFF21"/>
    <mergeCell ref="CFG20:CFG21"/>
    <mergeCell ref="CFH20:CFH21"/>
    <mergeCell ref="CFI20:CFI21"/>
    <mergeCell ref="CFJ20:CFN21"/>
    <mergeCell ref="CFO20:CFO21"/>
    <mergeCell ref="CFP20:CFP21"/>
    <mergeCell ref="CFQ20:CFQ21"/>
    <mergeCell ref="CEJ20:CEJ21"/>
    <mergeCell ref="CEK20:CEK21"/>
    <mergeCell ref="CEL20:CEP21"/>
    <mergeCell ref="CEQ20:CEQ21"/>
    <mergeCell ref="CER20:CER21"/>
    <mergeCell ref="CES20:CES21"/>
    <mergeCell ref="CET20:CEX21"/>
    <mergeCell ref="CEY20:CEY21"/>
    <mergeCell ref="CEZ20:CEZ21"/>
    <mergeCell ref="CDS20:CDS21"/>
    <mergeCell ref="CDT20:CDT21"/>
    <mergeCell ref="CDU20:CDU21"/>
    <mergeCell ref="CDV20:CDZ21"/>
    <mergeCell ref="CEA20:CEA21"/>
    <mergeCell ref="CEB20:CEB21"/>
    <mergeCell ref="CEC20:CEC21"/>
    <mergeCell ref="CED20:CEH21"/>
    <mergeCell ref="CEI20:CEI21"/>
    <mergeCell ref="CCX20:CDB21"/>
    <mergeCell ref="CDC20:CDC21"/>
    <mergeCell ref="CDD20:CDD21"/>
    <mergeCell ref="CDE20:CDE21"/>
    <mergeCell ref="CDF20:CDJ21"/>
    <mergeCell ref="CDK20:CDK21"/>
    <mergeCell ref="CDL20:CDL21"/>
    <mergeCell ref="CDM20:CDM21"/>
    <mergeCell ref="CDN20:CDR21"/>
    <mergeCell ref="CCG20:CCG21"/>
    <mergeCell ref="CCH20:CCL21"/>
    <mergeCell ref="CCM20:CCM21"/>
    <mergeCell ref="CCN20:CCN21"/>
    <mergeCell ref="CCO20:CCO21"/>
    <mergeCell ref="CCP20:CCT21"/>
    <mergeCell ref="CCU20:CCU21"/>
    <mergeCell ref="CCV20:CCV21"/>
    <mergeCell ref="CCW20:CCW21"/>
    <mergeCell ref="CBP20:CBP21"/>
    <mergeCell ref="CBQ20:CBQ21"/>
    <mergeCell ref="CBR20:CBV21"/>
    <mergeCell ref="CBW20:CBW21"/>
    <mergeCell ref="CBX20:CBX21"/>
    <mergeCell ref="CBY20:CBY21"/>
    <mergeCell ref="CBZ20:CCD21"/>
    <mergeCell ref="CCE20:CCE21"/>
    <mergeCell ref="CCF20:CCF21"/>
    <mergeCell ref="CAY20:CAY21"/>
    <mergeCell ref="CAZ20:CAZ21"/>
    <mergeCell ref="CBA20:CBA21"/>
    <mergeCell ref="CBB20:CBF21"/>
    <mergeCell ref="CBG20:CBG21"/>
    <mergeCell ref="CBH20:CBH21"/>
    <mergeCell ref="CBI20:CBI21"/>
    <mergeCell ref="CBJ20:CBN21"/>
    <mergeCell ref="CBO20:CBO21"/>
    <mergeCell ref="CAD20:CAH21"/>
    <mergeCell ref="CAI20:CAI21"/>
    <mergeCell ref="CAJ20:CAJ21"/>
    <mergeCell ref="CAK20:CAK21"/>
    <mergeCell ref="CAL20:CAP21"/>
    <mergeCell ref="CAQ20:CAQ21"/>
    <mergeCell ref="CAR20:CAR21"/>
    <mergeCell ref="CAS20:CAS21"/>
    <mergeCell ref="CAT20:CAX21"/>
    <mergeCell ref="BZM20:BZM21"/>
    <mergeCell ref="BZN20:BZR21"/>
    <mergeCell ref="BZS20:BZS21"/>
    <mergeCell ref="BZT20:BZT21"/>
    <mergeCell ref="BZU20:BZU21"/>
    <mergeCell ref="BZV20:BZZ21"/>
    <mergeCell ref="CAA20:CAA21"/>
    <mergeCell ref="CAB20:CAB21"/>
    <mergeCell ref="CAC20:CAC21"/>
    <mergeCell ref="BYV20:BYV21"/>
    <mergeCell ref="BYW20:BYW21"/>
    <mergeCell ref="BYX20:BZB21"/>
    <mergeCell ref="BZC20:BZC21"/>
    <mergeCell ref="BZD20:BZD21"/>
    <mergeCell ref="BZE20:BZE21"/>
    <mergeCell ref="BZF20:BZJ21"/>
    <mergeCell ref="BZK20:BZK21"/>
    <mergeCell ref="BZL20:BZL21"/>
    <mergeCell ref="BYE20:BYE21"/>
    <mergeCell ref="BYF20:BYF21"/>
    <mergeCell ref="BYG20:BYG21"/>
    <mergeCell ref="BYH20:BYL21"/>
    <mergeCell ref="BYM20:BYM21"/>
    <mergeCell ref="BYN20:BYN21"/>
    <mergeCell ref="BYO20:BYO21"/>
    <mergeCell ref="BYP20:BYT21"/>
    <mergeCell ref="BYU20:BYU21"/>
    <mergeCell ref="BXJ20:BXN21"/>
    <mergeCell ref="BXO20:BXO21"/>
    <mergeCell ref="BXP20:BXP21"/>
    <mergeCell ref="BXQ20:BXQ21"/>
    <mergeCell ref="BXR20:BXV21"/>
    <mergeCell ref="BXW20:BXW21"/>
    <mergeCell ref="BXX20:BXX21"/>
    <mergeCell ref="BXY20:BXY21"/>
    <mergeCell ref="BXZ20:BYD21"/>
    <mergeCell ref="BWS20:BWS21"/>
    <mergeCell ref="BWT20:BWX21"/>
    <mergeCell ref="BWY20:BWY21"/>
    <mergeCell ref="BWZ20:BWZ21"/>
    <mergeCell ref="BXA20:BXA21"/>
    <mergeCell ref="BXB20:BXF21"/>
    <mergeCell ref="BXG20:BXG21"/>
    <mergeCell ref="BXH20:BXH21"/>
    <mergeCell ref="BXI20:BXI21"/>
    <mergeCell ref="BWB20:BWB21"/>
    <mergeCell ref="BWC20:BWC21"/>
    <mergeCell ref="BWD20:BWH21"/>
    <mergeCell ref="BWI20:BWI21"/>
    <mergeCell ref="BWJ20:BWJ21"/>
    <mergeCell ref="BWK20:BWK21"/>
    <mergeCell ref="BWL20:BWP21"/>
    <mergeCell ref="BWQ20:BWQ21"/>
    <mergeCell ref="BWR20:BWR21"/>
    <mergeCell ref="BVK20:BVK21"/>
    <mergeCell ref="BVL20:BVL21"/>
    <mergeCell ref="BVM20:BVM21"/>
    <mergeCell ref="BVN20:BVR21"/>
    <mergeCell ref="BVS20:BVS21"/>
    <mergeCell ref="BVT20:BVT21"/>
    <mergeCell ref="BVU20:BVU21"/>
    <mergeCell ref="BVV20:BVZ21"/>
    <mergeCell ref="BWA20:BWA21"/>
    <mergeCell ref="BUP20:BUT21"/>
    <mergeCell ref="BUU20:BUU21"/>
    <mergeCell ref="BUV20:BUV21"/>
    <mergeCell ref="BUW20:BUW21"/>
    <mergeCell ref="BUX20:BVB21"/>
    <mergeCell ref="BVC20:BVC21"/>
    <mergeCell ref="BVD20:BVD21"/>
    <mergeCell ref="BVE20:BVE21"/>
    <mergeCell ref="BVF20:BVJ21"/>
    <mergeCell ref="BTY20:BTY21"/>
    <mergeCell ref="BTZ20:BUD21"/>
    <mergeCell ref="BUE20:BUE21"/>
    <mergeCell ref="BUF20:BUF21"/>
    <mergeCell ref="BUG20:BUG21"/>
    <mergeCell ref="BUH20:BUL21"/>
    <mergeCell ref="BUM20:BUM21"/>
    <mergeCell ref="BUN20:BUN21"/>
    <mergeCell ref="BUO20:BUO21"/>
    <mergeCell ref="BTH20:BTH21"/>
    <mergeCell ref="BTI20:BTI21"/>
    <mergeCell ref="BTJ20:BTN21"/>
    <mergeCell ref="BTO20:BTO21"/>
    <mergeCell ref="BTP20:BTP21"/>
    <mergeCell ref="BTQ20:BTQ21"/>
    <mergeCell ref="BTR20:BTV21"/>
    <mergeCell ref="BTW20:BTW21"/>
    <mergeCell ref="BTX20:BTX21"/>
    <mergeCell ref="BSQ20:BSQ21"/>
    <mergeCell ref="BSR20:BSR21"/>
    <mergeCell ref="BSS20:BSS21"/>
    <mergeCell ref="BST20:BSX21"/>
    <mergeCell ref="BSY20:BSY21"/>
    <mergeCell ref="BSZ20:BSZ21"/>
    <mergeCell ref="BTA20:BTA21"/>
    <mergeCell ref="BTB20:BTF21"/>
    <mergeCell ref="BTG20:BTG21"/>
    <mergeCell ref="BRV20:BRZ21"/>
    <mergeCell ref="BSA20:BSA21"/>
    <mergeCell ref="BSB20:BSB21"/>
    <mergeCell ref="BSC20:BSC21"/>
    <mergeCell ref="BSD20:BSH21"/>
    <mergeCell ref="BSI20:BSI21"/>
    <mergeCell ref="BSJ20:BSJ21"/>
    <mergeCell ref="BSK20:BSK21"/>
    <mergeCell ref="BSL20:BSP21"/>
    <mergeCell ref="BRE20:BRE21"/>
    <mergeCell ref="BRF20:BRJ21"/>
    <mergeCell ref="BRK20:BRK21"/>
    <mergeCell ref="BRL20:BRL21"/>
    <mergeCell ref="BRM20:BRM21"/>
    <mergeCell ref="BRN20:BRR21"/>
    <mergeCell ref="BRS20:BRS21"/>
    <mergeCell ref="BRT20:BRT21"/>
    <mergeCell ref="BRU20:BRU21"/>
    <mergeCell ref="BQN20:BQN21"/>
    <mergeCell ref="BQO20:BQO21"/>
    <mergeCell ref="BQP20:BQT21"/>
    <mergeCell ref="BQU20:BQU21"/>
    <mergeCell ref="BQV20:BQV21"/>
    <mergeCell ref="BQW20:BQW21"/>
    <mergeCell ref="BQX20:BRB21"/>
    <mergeCell ref="BRC20:BRC21"/>
    <mergeCell ref="BRD20:BRD21"/>
    <mergeCell ref="BPW20:BPW21"/>
    <mergeCell ref="BPX20:BPX21"/>
    <mergeCell ref="BPY20:BPY21"/>
    <mergeCell ref="BPZ20:BQD21"/>
    <mergeCell ref="BQE20:BQE21"/>
    <mergeCell ref="BQF20:BQF21"/>
    <mergeCell ref="BQG20:BQG21"/>
    <mergeCell ref="BQH20:BQL21"/>
    <mergeCell ref="BQM20:BQM21"/>
    <mergeCell ref="BPB20:BPF21"/>
    <mergeCell ref="BPG20:BPG21"/>
    <mergeCell ref="BPH20:BPH21"/>
    <mergeCell ref="BPI20:BPI21"/>
    <mergeCell ref="BPJ20:BPN21"/>
    <mergeCell ref="BPO20:BPO21"/>
    <mergeCell ref="BPP20:BPP21"/>
    <mergeCell ref="BPQ20:BPQ21"/>
    <mergeCell ref="BPR20:BPV21"/>
    <mergeCell ref="BOK20:BOK21"/>
    <mergeCell ref="BOL20:BOP21"/>
    <mergeCell ref="BOQ20:BOQ21"/>
    <mergeCell ref="BOR20:BOR21"/>
    <mergeCell ref="BOS20:BOS21"/>
    <mergeCell ref="BOT20:BOX21"/>
    <mergeCell ref="BOY20:BOY21"/>
    <mergeCell ref="BOZ20:BOZ21"/>
    <mergeCell ref="BPA20:BPA21"/>
    <mergeCell ref="BNT20:BNT21"/>
    <mergeCell ref="BNU20:BNU21"/>
    <mergeCell ref="BNV20:BNZ21"/>
    <mergeCell ref="BOA20:BOA21"/>
    <mergeCell ref="BOB20:BOB21"/>
    <mergeCell ref="BOC20:BOC21"/>
    <mergeCell ref="BOD20:BOH21"/>
    <mergeCell ref="BOI20:BOI21"/>
    <mergeCell ref="BOJ20:BOJ21"/>
    <mergeCell ref="BNC20:BNC21"/>
    <mergeCell ref="BND20:BND21"/>
    <mergeCell ref="BNE20:BNE21"/>
    <mergeCell ref="BNF20:BNJ21"/>
    <mergeCell ref="BNK20:BNK21"/>
    <mergeCell ref="BNL20:BNL21"/>
    <mergeCell ref="BNM20:BNM21"/>
    <mergeCell ref="BNN20:BNR21"/>
    <mergeCell ref="BNS20:BNS21"/>
    <mergeCell ref="BMH20:BML21"/>
    <mergeCell ref="BMM20:BMM21"/>
    <mergeCell ref="BMN20:BMN21"/>
    <mergeCell ref="BMO20:BMO21"/>
    <mergeCell ref="BMP20:BMT21"/>
    <mergeCell ref="BMU20:BMU21"/>
    <mergeCell ref="BMV20:BMV21"/>
    <mergeCell ref="BMW20:BMW21"/>
    <mergeCell ref="BMX20:BNB21"/>
    <mergeCell ref="BLQ20:BLQ21"/>
    <mergeCell ref="BLR20:BLV21"/>
    <mergeCell ref="BLW20:BLW21"/>
    <mergeCell ref="BLX20:BLX21"/>
    <mergeCell ref="BLY20:BLY21"/>
    <mergeCell ref="BLZ20:BMD21"/>
    <mergeCell ref="BME20:BME21"/>
    <mergeCell ref="BMF20:BMF21"/>
    <mergeCell ref="BMG20:BMG21"/>
    <mergeCell ref="BKZ20:BKZ21"/>
    <mergeCell ref="BLA20:BLA21"/>
    <mergeCell ref="BLB20:BLF21"/>
    <mergeCell ref="BLG20:BLG21"/>
    <mergeCell ref="BLH20:BLH21"/>
    <mergeCell ref="BLI20:BLI21"/>
    <mergeCell ref="BLJ20:BLN21"/>
    <mergeCell ref="BLO20:BLO21"/>
    <mergeCell ref="BLP20:BLP21"/>
    <mergeCell ref="BKI20:BKI21"/>
    <mergeCell ref="BKJ20:BKJ21"/>
    <mergeCell ref="BKK20:BKK21"/>
    <mergeCell ref="BKL20:BKP21"/>
    <mergeCell ref="BKQ20:BKQ21"/>
    <mergeCell ref="BKR20:BKR21"/>
    <mergeCell ref="BKS20:BKS21"/>
    <mergeCell ref="BKT20:BKX21"/>
    <mergeCell ref="BKY20:BKY21"/>
    <mergeCell ref="BJN20:BJR21"/>
    <mergeCell ref="BJS20:BJS21"/>
    <mergeCell ref="BJT20:BJT21"/>
    <mergeCell ref="BJU20:BJU21"/>
    <mergeCell ref="BJV20:BJZ21"/>
    <mergeCell ref="BKA20:BKA21"/>
    <mergeCell ref="BKB20:BKB21"/>
    <mergeCell ref="BKC20:BKC21"/>
    <mergeCell ref="BKD20:BKH21"/>
    <mergeCell ref="BIW20:BIW21"/>
    <mergeCell ref="BIX20:BJB21"/>
    <mergeCell ref="BJC20:BJC21"/>
    <mergeCell ref="BJD20:BJD21"/>
    <mergeCell ref="BJE20:BJE21"/>
    <mergeCell ref="BJF20:BJJ21"/>
    <mergeCell ref="BJK20:BJK21"/>
    <mergeCell ref="BJL20:BJL21"/>
    <mergeCell ref="BJM20:BJM21"/>
    <mergeCell ref="BIF20:BIF21"/>
    <mergeCell ref="BIG20:BIG21"/>
    <mergeCell ref="BIH20:BIL21"/>
    <mergeCell ref="BIM20:BIM21"/>
    <mergeCell ref="BIN20:BIN21"/>
    <mergeCell ref="BIO20:BIO21"/>
    <mergeCell ref="BIP20:BIT21"/>
    <mergeCell ref="BIU20:BIU21"/>
    <mergeCell ref="BIV20:BIV21"/>
    <mergeCell ref="BHO20:BHO21"/>
    <mergeCell ref="BHP20:BHP21"/>
    <mergeCell ref="BHQ20:BHQ21"/>
    <mergeCell ref="BHR20:BHV21"/>
    <mergeCell ref="BHW20:BHW21"/>
    <mergeCell ref="BHX20:BHX21"/>
    <mergeCell ref="BHY20:BHY21"/>
    <mergeCell ref="BHZ20:BID21"/>
    <mergeCell ref="BIE20:BIE21"/>
    <mergeCell ref="BGT20:BGX21"/>
    <mergeCell ref="BGY20:BGY21"/>
    <mergeCell ref="BGZ20:BGZ21"/>
    <mergeCell ref="BHA20:BHA21"/>
    <mergeCell ref="BHB20:BHF21"/>
    <mergeCell ref="BHG20:BHG21"/>
    <mergeCell ref="BHH20:BHH21"/>
    <mergeCell ref="BHI20:BHI21"/>
    <mergeCell ref="BHJ20:BHN21"/>
    <mergeCell ref="BGC20:BGC21"/>
    <mergeCell ref="BGD20:BGH21"/>
    <mergeCell ref="BGI20:BGI21"/>
    <mergeCell ref="BGJ20:BGJ21"/>
    <mergeCell ref="BGK20:BGK21"/>
    <mergeCell ref="BGL20:BGP21"/>
    <mergeCell ref="BGQ20:BGQ21"/>
    <mergeCell ref="BGR20:BGR21"/>
    <mergeCell ref="BGS20:BGS21"/>
    <mergeCell ref="BFL20:BFL21"/>
    <mergeCell ref="BFM20:BFM21"/>
    <mergeCell ref="BFN20:BFR21"/>
    <mergeCell ref="BFS20:BFS21"/>
    <mergeCell ref="BFT20:BFT21"/>
    <mergeCell ref="BFU20:BFU21"/>
    <mergeCell ref="BFV20:BFZ21"/>
    <mergeCell ref="BGA20:BGA21"/>
    <mergeCell ref="BGB20:BGB21"/>
    <mergeCell ref="BEU20:BEU21"/>
    <mergeCell ref="BEV20:BEV21"/>
    <mergeCell ref="BEW20:BEW21"/>
    <mergeCell ref="BEX20:BFB21"/>
    <mergeCell ref="BFC20:BFC21"/>
    <mergeCell ref="BFD20:BFD21"/>
    <mergeCell ref="BFE20:BFE21"/>
    <mergeCell ref="BFF20:BFJ21"/>
    <mergeCell ref="BFK20:BFK21"/>
    <mergeCell ref="BDZ20:BED21"/>
    <mergeCell ref="BEE20:BEE21"/>
    <mergeCell ref="BEF20:BEF21"/>
    <mergeCell ref="BEG20:BEG21"/>
    <mergeCell ref="BEH20:BEL21"/>
    <mergeCell ref="BEM20:BEM21"/>
    <mergeCell ref="BEN20:BEN21"/>
    <mergeCell ref="BEO20:BEO21"/>
    <mergeCell ref="BEP20:BET21"/>
    <mergeCell ref="BDI20:BDI21"/>
    <mergeCell ref="BDJ20:BDN21"/>
    <mergeCell ref="BDO20:BDO21"/>
    <mergeCell ref="BDP20:BDP21"/>
    <mergeCell ref="BDQ20:BDQ21"/>
    <mergeCell ref="BDR20:BDV21"/>
    <mergeCell ref="BDW20:BDW21"/>
    <mergeCell ref="BDX20:BDX21"/>
    <mergeCell ref="BDY20:BDY21"/>
    <mergeCell ref="BCR20:BCR21"/>
    <mergeCell ref="BCS20:BCS21"/>
    <mergeCell ref="BCT20:BCX21"/>
    <mergeCell ref="BCY20:BCY21"/>
    <mergeCell ref="BCZ20:BCZ21"/>
    <mergeCell ref="BDA20:BDA21"/>
    <mergeCell ref="BDB20:BDF21"/>
    <mergeCell ref="BDG20:BDG21"/>
    <mergeCell ref="BDH20:BDH21"/>
    <mergeCell ref="BCA20:BCA21"/>
    <mergeCell ref="BCB20:BCB21"/>
    <mergeCell ref="BCC20:BCC21"/>
    <mergeCell ref="BCD20:BCH21"/>
    <mergeCell ref="BCI20:BCI21"/>
    <mergeCell ref="BCJ20:BCJ21"/>
    <mergeCell ref="BCK20:BCK21"/>
    <mergeCell ref="BCL20:BCP21"/>
    <mergeCell ref="BCQ20:BCQ21"/>
    <mergeCell ref="BBF20:BBJ21"/>
    <mergeCell ref="BBK20:BBK21"/>
    <mergeCell ref="BBL20:BBL21"/>
    <mergeCell ref="BBM20:BBM21"/>
    <mergeCell ref="BBN20:BBR21"/>
    <mergeCell ref="BBS20:BBS21"/>
    <mergeCell ref="BBT20:BBT21"/>
    <mergeCell ref="BBU20:BBU21"/>
    <mergeCell ref="BBV20:BBZ21"/>
    <mergeCell ref="BAO20:BAO21"/>
    <mergeCell ref="BAP20:BAT21"/>
    <mergeCell ref="BAU20:BAU21"/>
    <mergeCell ref="BAV20:BAV21"/>
    <mergeCell ref="BAW20:BAW21"/>
    <mergeCell ref="BAX20:BBB21"/>
    <mergeCell ref="BBC20:BBC21"/>
    <mergeCell ref="BBD20:BBD21"/>
    <mergeCell ref="BBE20:BBE21"/>
    <mergeCell ref="AZX20:AZX21"/>
    <mergeCell ref="AZY20:AZY21"/>
    <mergeCell ref="AZZ20:BAD21"/>
    <mergeCell ref="BAE20:BAE21"/>
    <mergeCell ref="BAF20:BAF21"/>
    <mergeCell ref="BAG20:BAG21"/>
    <mergeCell ref="BAH20:BAL21"/>
    <mergeCell ref="BAM20:BAM21"/>
    <mergeCell ref="BAN20:BAN21"/>
    <mergeCell ref="AZG20:AZG21"/>
    <mergeCell ref="AZH20:AZH21"/>
    <mergeCell ref="AZI20:AZI21"/>
    <mergeCell ref="AZJ20:AZN21"/>
    <mergeCell ref="AZO20:AZO21"/>
    <mergeCell ref="AZP20:AZP21"/>
    <mergeCell ref="AZQ20:AZQ21"/>
    <mergeCell ref="AZR20:AZV21"/>
    <mergeCell ref="AZW20:AZW21"/>
    <mergeCell ref="AYL20:AYP21"/>
    <mergeCell ref="AYQ20:AYQ21"/>
    <mergeCell ref="AYR20:AYR21"/>
    <mergeCell ref="AYS20:AYS21"/>
    <mergeCell ref="AYT20:AYX21"/>
    <mergeCell ref="AYY20:AYY21"/>
    <mergeCell ref="AYZ20:AYZ21"/>
    <mergeCell ref="AZA20:AZA21"/>
    <mergeCell ref="AZB20:AZF21"/>
    <mergeCell ref="AXU20:AXU21"/>
    <mergeCell ref="AXV20:AXZ21"/>
    <mergeCell ref="AYA20:AYA21"/>
    <mergeCell ref="AYB20:AYB21"/>
    <mergeCell ref="AYC20:AYC21"/>
    <mergeCell ref="AYD20:AYH21"/>
    <mergeCell ref="AYI20:AYI21"/>
    <mergeCell ref="AYJ20:AYJ21"/>
    <mergeCell ref="AYK20:AYK21"/>
    <mergeCell ref="AXD20:AXD21"/>
    <mergeCell ref="AXE20:AXE21"/>
    <mergeCell ref="AXF20:AXJ21"/>
    <mergeCell ref="AXK20:AXK21"/>
    <mergeCell ref="AXL20:AXL21"/>
    <mergeCell ref="AXM20:AXM21"/>
    <mergeCell ref="AXN20:AXR21"/>
    <mergeCell ref="AXS20:AXS21"/>
    <mergeCell ref="AXT20:AXT21"/>
    <mergeCell ref="AWM20:AWM21"/>
    <mergeCell ref="AWN20:AWN21"/>
    <mergeCell ref="AWO20:AWO21"/>
    <mergeCell ref="AWP20:AWT21"/>
    <mergeCell ref="AWU20:AWU21"/>
    <mergeCell ref="AWV20:AWV21"/>
    <mergeCell ref="AWW20:AWW21"/>
    <mergeCell ref="AWX20:AXB21"/>
    <mergeCell ref="AXC20:AXC21"/>
    <mergeCell ref="AVR20:AVV21"/>
    <mergeCell ref="AVW20:AVW21"/>
    <mergeCell ref="AVX20:AVX21"/>
    <mergeCell ref="AVY20:AVY21"/>
    <mergeCell ref="AVZ20:AWD21"/>
    <mergeCell ref="AWE20:AWE21"/>
    <mergeCell ref="AWF20:AWF21"/>
    <mergeCell ref="AWG20:AWG21"/>
    <mergeCell ref="AWH20:AWL21"/>
    <mergeCell ref="AVA20:AVA21"/>
    <mergeCell ref="AVB20:AVF21"/>
    <mergeCell ref="AVG20:AVG21"/>
    <mergeCell ref="AVH20:AVH21"/>
    <mergeCell ref="AVI20:AVI21"/>
    <mergeCell ref="AVJ20:AVN21"/>
    <mergeCell ref="AVO20:AVO21"/>
    <mergeCell ref="AVP20:AVP21"/>
    <mergeCell ref="AVQ20:AVQ21"/>
    <mergeCell ref="AUJ20:AUJ21"/>
    <mergeCell ref="AUK20:AUK21"/>
    <mergeCell ref="AUL20:AUP21"/>
    <mergeCell ref="AUQ20:AUQ21"/>
    <mergeCell ref="AUR20:AUR21"/>
    <mergeCell ref="AUS20:AUS21"/>
    <mergeCell ref="AUT20:AUX21"/>
    <mergeCell ref="AUY20:AUY21"/>
    <mergeCell ref="AUZ20:AUZ21"/>
    <mergeCell ref="ATS20:ATS21"/>
    <mergeCell ref="ATT20:ATT21"/>
    <mergeCell ref="ATU20:ATU21"/>
    <mergeCell ref="ATV20:ATZ21"/>
    <mergeCell ref="AUA20:AUA21"/>
    <mergeCell ref="AUB20:AUB21"/>
    <mergeCell ref="AUC20:AUC21"/>
    <mergeCell ref="AUD20:AUH21"/>
    <mergeCell ref="AUI20:AUI21"/>
    <mergeCell ref="ASX20:ATB21"/>
    <mergeCell ref="ATC20:ATC21"/>
    <mergeCell ref="ATD20:ATD21"/>
    <mergeCell ref="ATE20:ATE21"/>
    <mergeCell ref="ATF20:ATJ21"/>
    <mergeCell ref="ATK20:ATK21"/>
    <mergeCell ref="ATL20:ATL21"/>
    <mergeCell ref="ATM20:ATM21"/>
    <mergeCell ref="ATN20:ATR21"/>
    <mergeCell ref="ASG20:ASG21"/>
    <mergeCell ref="ASH20:ASL21"/>
    <mergeCell ref="ASM20:ASM21"/>
    <mergeCell ref="ASN20:ASN21"/>
    <mergeCell ref="ASO20:ASO21"/>
    <mergeCell ref="ASP20:AST21"/>
    <mergeCell ref="ASU20:ASU21"/>
    <mergeCell ref="ASV20:ASV21"/>
    <mergeCell ref="ASW20:ASW21"/>
    <mergeCell ref="ARP20:ARP21"/>
    <mergeCell ref="ARQ20:ARQ21"/>
    <mergeCell ref="ARR20:ARV21"/>
    <mergeCell ref="ARW20:ARW21"/>
    <mergeCell ref="ARX20:ARX21"/>
    <mergeCell ref="ARY20:ARY21"/>
    <mergeCell ref="ARZ20:ASD21"/>
    <mergeCell ref="ASE20:ASE21"/>
    <mergeCell ref="ASF20:ASF21"/>
    <mergeCell ref="AQY20:AQY21"/>
    <mergeCell ref="AQZ20:AQZ21"/>
    <mergeCell ref="ARA20:ARA21"/>
    <mergeCell ref="ARB20:ARF21"/>
    <mergeCell ref="ARG20:ARG21"/>
    <mergeCell ref="ARH20:ARH21"/>
    <mergeCell ref="ARI20:ARI21"/>
    <mergeCell ref="ARJ20:ARN21"/>
    <mergeCell ref="ARO20:ARO21"/>
    <mergeCell ref="AQD20:AQH21"/>
    <mergeCell ref="AQI20:AQI21"/>
    <mergeCell ref="AQJ20:AQJ21"/>
    <mergeCell ref="AQK20:AQK21"/>
    <mergeCell ref="AQL20:AQP21"/>
    <mergeCell ref="AQQ20:AQQ21"/>
    <mergeCell ref="AQR20:AQR21"/>
    <mergeCell ref="AQS20:AQS21"/>
    <mergeCell ref="AQT20:AQX21"/>
    <mergeCell ref="APM20:APM21"/>
    <mergeCell ref="APN20:APR21"/>
    <mergeCell ref="APS20:APS21"/>
    <mergeCell ref="APT20:APT21"/>
    <mergeCell ref="APU20:APU21"/>
    <mergeCell ref="APV20:APZ21"/>
    <mergeCell ref="AQA20:AQA21"/>
    <mergeCell ref="AQB20:AQB21"/>
    <mergeCell ref="AQC20:AQC21"/>
    <mergeCell ref="AOV20:AOV21"/>
    <mergeCell ref="AOW20:AOW21"/>
    <mergeCell ref="AOX20:APB21"/>
    <mergeCell ref="APC20:APC21"/>
    <mergeCell ref="APD20:APD21"/>
    <mergeCell ref="APE20:APE21"/>
    <mergeCell ref="APF20:APJ21"/>
    <mergeCell ref="APK20:APK21"/>
    <mergeCell ref="APL20:APL21"/>
    <mergeCell ref="AOE20:AOE21"/>
    <mergeCell ref="AOF20:AOF21"/>
    <mergeCell ref="AOG20:AOG21"/>
    <mergeCell ref="AOH20:AOL21"/>
    <mergeCell ref="AOM20:AOM21"/>
    <mergeCell ref="AON20:AON21"/>
    <mergeCell ref="AOO20:AOO21"/>
    <mergeCell ref="AOP20:AOT21"/>
    <mergeCell ref="AOU20:AOU21"/>
    <mergeCell ref="ANJ20:ANN21"/>
    <mergeCell ref="ANO20:ANO21"/>
    <mergeCell ref="ANP20:ANP21"/>
    <mergeCell ref="ANQ20:ANQ21"/>
    <mergeCell ref="ANR20:ANV21"/>
    <mergeCell ref="ANW20:ANW21"/>
    <mergeCell ref="ANX20:ANX21"/>
    <mergeCell ref="ANY20:ANY21"/>
    <mergeCell ref="ANZ20:AOD21"/>
    <mergeCell ref="AMS20:AMS21"/>
    <mergeCell ref="AMT20:AMX21"/>
    <mergeCell ref="AMY20:AMY21"/>
    <mergeCell ref="AMZ20:AMZ21"/>
    <mergeCell ref="ANA20:ANA21"/>
    <mergeCell ref="ANB20:ANF21"/>
    <mergeCell ref="ANG20:ANG21"/>
    <mergeCell ref="ANH20:ANH21"/>
    <mergeCell ref="ANI20:ANI21"/>
    <mergeCell ref="AMB20:AMB21"/>
    <mergeCell ref="AMC20:AMC21"/>
    <mergeCell ref="AMD20:AMH21"/>
    <mergeCell ref="AMI20:AMI21"/>
    <mergeCell ref="AMJ20:AMJ21"/>
    <mergeCell ref="AMK20:AMK21"/>
    <mergeCell ref="AML20:AMP21"/>
    <mergeCell ref="AMQ20:AMQ21"/>
    <mergeCell ref="AMR20:AMR21"/>
    <mergeCell ref="ALK20:ALK21"/>
    <mergeCell ref="ALL20:ALL21"/>
    <mergeCell ref="ALM20:ALM21"/>
    <mergeCell ref="ALN20:ALR21"/>
    <mergeCell ref="ALS20:ALS21"/>
    <mergeCell ref="ALT20:ALT21"/>
    <mergeCell ref="ALU20:ALU21"/>
    <mergeCell ref="ALV20:ALZ21"/>
    <mergeCell ref="AMA20:AMA21"/>
    <mergeCell ref="AKP20:AKT21"/>
    <mergeCell ref="AKU20:AKU21"/>
    <mergeCell ref="AKV20:AKV21"/>
    <mergeCell ref="AKW20:AKW21"/>
    <mergeCell ref="AKX20:ALB21"/>
    <mergeCell ref="ALC20:ALC21"/>
    <mergeCell ref="ALD20:ALD21"/>
    <mergeCell ref="ALE20:ALE21"/>
    <mergeCell ref="ALF20:ALJ21"/>
    <mergeCell ref="AJY20:AJY21"/>
    <mergeCell ref="AJZ20:AKD21"/>
    <mergeCell ref="AKE20:AKE21"/>
    <mergeCell ref="AKF20:AKF21"/>
    <mergeCell ref="AKG20:AKG21"/>
    <mergeCell ref="AKH20:AKL21"/>
    <mergeCell ref="AKM20:AKM21"/>
    <mergeCell ref="AKN20:AKN21"/>
    <mergeCell ref="AKO20:AKO21"/>
    <mergeCell ref="AJH20:AJH21"/>
    <mergeCell ref="AJI20:AJI21"/>
    <mergeCell ref="AJJ20:AJN21"/>
    <mergeCell ref="AJO20:AJO21"/>
    <mergeCell ref="AJP20:AJP21"/>
    <mergeCell ref="AJQ20:AJQ21"/>
    <mergeCell ref="AJR20:AJV21"/>
    <mergeCell ref="AJW20:AJW21"/>
    <mergeCell ref="AJX20:AJX21"/>
    <mergeCell ref="AIQ20:AIQ21"/>
    <mergeCell ref="AIR20:AIR21"/>
    <mergeCell ref="AIS20:AIS21"/>
    <mergeCell ref="AIT20:AIX21"/>
    <mergeCell ref="AIY20:AIY21"/>
    <mergeCell ref="AIZ20:AIZ21"/>
    <mergeCell ref="AJA20:AJA21"/>
    <mergeCell ref="AJB20:AJF21"/>
    <mergeCell ref="AJG20:AJG21"/>
    <mergeCell ref="AHV20:AHZ21"/>
    <mergeCell ref="AIA20:AIA21"/>
    <mergeCell ref="AIB20:AIB21"/>
    <mergeCell ref="AIC20:AIC21"/>
    <mergeCell ref="AID20:AIH21"/>
    <mergeCell ref="AII20:AII21"/>
    <mergeCell ref="AIJ20:AIJ21"/>
    <mergeCell ref="AIK20:AIK21"/>
    <mergeCell ref="AIL20:AIP21"/>
    <mergeCell ref="AHE20:AHE21"/>
    <mergeCell ref="AHF20:AHJ21"/>
    <mergeCell ref="AHK20:AHK21"/>
    <mergeCell ref="AHL20:AHL21"/>
    <mergeCell ref="AHM20:AHM21"/>
    <mergeCell ref="AHN20:AHR21"/>
    <mergeCell ref="AHS20:AHS21"/>
    <mergeCell ref="AHT20:AHT21"/>
    <mergeCell ref="AHU20:AHU21"/>
    <mergeCell ref="AGN20:AGN21"/>
    <mergeCell ref="AGO20:AGO21"/>
    <mergeCell ref="AGP20:AGT21"/>
    <mergeCell ref="AGU20:AGU21"/>
    <mergeCell ref="AGV20:AGV21"/>
    <mergeCell ref="AGW20:AGW21"/>
    <mergeCell ref="AGX20:AHB21"/>
    <mergeCell ref="AHC20:AHC21"/>
    <mergeCell ref="AHD20:AHD21"/>
    <mergeCell ref="AFW20:AFW21"/>
    <mergeCell ref="AFX20:AFX21"/>
    <mergeCell ref="AFY20:AFY21"/>
    <mergeCell ref="AFZ20:AGD21"/>
    <mergeCell ref="AGE20:AGE21"/>
    <mergeCell ref="AGF20:AGF21"/>
    <mergeCell ref="AGG20:AGG21"/>
    <mergeCell ref="AGH20:AGL21"/>
    <mergeCell ref="AGM20:AGM21"/>
    <mergeCell ref="AFB20:AFF21"/>
    <mergeCell ref="AFG20:AFG21"/>
    <mergeCell ref="AFH20:AFH21"/>
    <mergeCell ref="AFI20:AFI21"/>
    <mergeCell ref="AFJ20:AFN21"/>
    <mergeCell ref="AFO20:AFO21"/>
    <mergeCell ref="AFP20:AFP21"/>
    <mergeCell ref="AFQ20:AFQ21"/>
    <mergeCell ref="AFR20:AFV21"/>
    <mergeCell ref="AEK20:AEK21"/>
    <mergeCell ref="AEL20:AEP21"/>
    <mergeCell ref="AEQ20:AEQ21"/>
    <mergeCell ref="AER20:AER21"/>
    <mergeCell ref="AES20:AES21"/>
    <mergeCell ref="AET20:AEX21"/>
    <mergeCell ref="AEY20:AEY21"/>
    <mergeCell ref="AEZ20:AEZ21"/>
    <mergeCell ref="AFA20:AFA21"/>
    <mergeCell ref="ADT20:ADT21"/>
    <mergeCell ref="ADU20:ADU21"/>
    <mergeCell ref="ADV20:ADZ21"/>
    <mergeCell ref="AEA20:AEA21"/>
    <mergeCell ref="AEB20:AEB21"/>
    <mergeCell ref="AEC20:AEC21"/>
    <mergeCell ref="AED20:AEH21"/>
    <mergeCell ref="AEI20:AEI21"/>
    <mergeCell ref="AEJ20:AEJ21"/>
    <mergeCell ref="ADC20:ADC21"/>
    <mergeCell ref="ADD20:ADD21"/>
    <mergeCell ref="ADE20:ADE21"/>
    <mergeCell ref="ADF20:ADJ21"/>
    <mergeCell ref="ADK20:ADK21"/>
    <mergeCell ref="ADL20:ADL21"/>
    <mergeCell ref="ADM20:ADM21"/>
    <mergeCell ref="ADN20:ADR21"/>
    <mergeCell ref="ADS20:ADS21"/>
    <mergeCell ref="ACH20:ACL21"/>
    <mergeCell ref="ACM20:ACM21"/>
    <mergeCell ref="ACN20:ACN21"/>
    <mergeCell ref="ACO20:ACO21"/>
    <mergeCell ref="ACP20:ACT21"/>
    <mergeCell ref="ACU20:ACU21"/>
    <mergeCell ref="ACV20:ACV21"/>
    <mergeCell ref="ACW20:ACW21"/>
    <mergeCell ref="ACX20:ADB21"/>
    <mergeCell ref="ABQ20:ABQ21"/>
    <mergeCell ref="ABR20:ABV21"/>
    <mergeCell ref="ABW20:ABW21"/>
    <mergeCell ref="ABX20:ABX21"/>
    <mergeCell ref="ABY20:ABY21"/>
    <mergeCell ref="ABZ20:ACD21"/>
    <mergeCell ref="ACE20:ACE21"/>
    <mergeCell ref="ACF20:ACF21"/>
    <mergeCell ref="ACG20:ACG21"/>
    <mergeCell ref="AAZ20:AAZ21"/>
    <mergeCell ref="ABA20:ABA21"/>
    <mergeCell ref="ABB20:ABF21"/>
    <mergeCell ref="ABG20:ABG21"/>
    <mergeCell ref="ABH20:ABH21"/>
    <mergeCell ref="ABI20:ABI21"/>
    <mergeCell ref="ABJ20:ABN21"/>
    <mergeCell ref="ABO20:ABO21"/>
    <mergeCell ref="ABP20:ABP21"/>
    <mergeCell ref="AAI20:AAI21"/>
    <mergeCell ref="AAJ20:AAJ21"/>
    <mergeCell ref="AAK20:AAK21"/>
    <mergeCell ref="AAL20:AAP21"/>
    <mergeCell ref="AAQ20:AAQ21"/>
    <mergeCell ref="AAR20:AAR21"/>
    <mergeCell ref="AAS20:AAS21"/>
    <mergeCell ref="AAT20:AAX21"/>
    <mergeCell ref="AAY20:AAY21"/>
    <mergeCell ref="ZN20:ZR21"/>
    <mergeCell ref="ZS20:ZS21"/>
    <mergeCell ref="ZT20:ZT21"/>
    <mergeCell ref="ZU20:ZU21"/>
    <mergeCell ref="ZV20:ZZ21"/>
    <mergeCell ref="AAA20:AAA21"/>
    <mergeCell ref="AAB20:AAB21"/>
    <mergeCell ref="AAC20:AAC21"/>
    <mergeCell ref="AAD20:AAH21"/>
    <mergeCell ref="YW20:YW21"/>
    <mergeCell ref="YX20:ZB21"/>
    <mergeCell ref="ZC20:ZC21"/>
    <mergeCell ref="ZD20:ZD21"/>
    <mergeCell ref="ZE20:ZE21"/>
    <mergeCell ref="ZF20:ZJ21"/>
    <mergeCell ref="ZK20:ZK21"/>
    <mergeCell ref="ZL20:ZL21"/>
    <mergeCell ref="ZM20:ZM21"/>
    <mergeCell ref="YF20:YF21"/>
    <mergeCell ref="YG20:YG21"/>
    <mergeCell ref="YH20:YL21"/>
    <mergeCell ref="YM20:YM21"/>
    <mergeCell ref="YN20:YN21"/>
    <mergeCell ref="YO20:YO21"/>
    <mergeCell ref="YP20:YT21"/>
    <mergeCell ref="YU20:YU21"/>
    <mergeCell ref="YV20:YV21"/>
    <mergeCell ref="XO20:XO21"/>
    <mergeCell ref="XP20:XP21"/>
    <mergeCell ref="XQ20:XQ21"/>
    <mergeCell ref="XR20:XV21"/>
    <mergeCell ref="XW20:XW21"/>
    <mergeCell ref="XX20:XX21"/>
    <mergeCell ref="XY20:XY21"/>
    <mergeCell ref="XZ20:YD21"/>
    <mergeCell ref="YE20:YE21"/>
    <mergeCell ref="WT20:WX21"/>
    <mergeCell ref="WY20:WY21"/>
    <mergeCell ref="WZ20:WZ21"/>
    <mergeCell ref="XA20:XA21"/>
    <mergeCell ref="XB20:XF21"/>
    <mergeCell ref="XG20:XG21"/>
    <mergeCell ref="XH20:XH21"/>
    <mergeCell ref="XI20:XI21"/>
    <mergeCell ref="XJ20:XN21"/>
    <mergeCell ref="WC20:WC21"/>
    <mergeCell ref="WD20:WH21"/>
    <mergeCell ref="WI20:WI21"/>
    <mergeCell ref="WJ20:WJ21"/>
    <mergeCell ref="WK20:WK21"/>
    <mergeCell ref="WL20:WP21"/>
    <mergeCell ref="WQ20:WQ21"/>
    <mergeCell ref="WR20:WR21"/>
    <mergeCell ref="WS20:WS21"/>
    <mergeCell ref="VL20:VL21"/>
    <mergeCell ref="VM20:VM21"/>
    <mergeCell ref="VN20:VR21"/>
    <mergeCell ref="VS20:VS21"/>
    <mergeCell ref="VT20:VT21"/>
    <mergeCell ref="VU20:VU21"/>
    <mergeCell ref="VV20:VZ21"/>
    <mergeCell ref="WA20:WA21"/>
    <mergeCell ref="WB20:WB21"/>
    <mergeCell ref="UU20:UU21"/>
    <mergeCell ref="UV20:UV21"/>
    <mergeCell ref="UW20:UW21"/>
    <mergeCell ref="UX20:VB21"/>
    <mergeCell ref="VC20:VC21"/>
    <mergeCell ref="VD20:VD21"/>
    <mergeCell ref="VE20:VE21"/>
    <mergeCell ref="VF20:VJ21"/>
    <mergeCell ref="VK20:VK21"/>
    <mergeCell ref="TZ20:UD21"/>
    <mergeCell ref="UE20:UE21"/>
    <mergeCell ref="UF20:UF21"/>
    <mergeCell ref="UG20:UG21"/>
    <mergeCell ref="UH20:UL21"/>
    <mergeCell ref="UM20:UM21"/>
    <mergeCell ref="UN20:UN21"/>
    <mergeCell ref="UO20:UO21"/>
    <mergeCell ref="UP20:UT21"/>
    <mergeCell ref="TI20:TI21"/>
    <mergeCell ref="TJ20:TN21"/>
    <mergeCell ref="TO20:TO21"/>
    <mergeCell ref="TP20:TP21"/>
    <mergeCell ref="TQ20:TQ21"/>
    <mergeCell ref="TR20:TV21"/>
    <mergeCell ref="TW20:TW21"/>
    <mergeCell ref="TX20:TX21"/>
    <mergeCell ref="TY20:TY21"/>
    <mergeCell ref="SR20:SR21"/>
    <mergeCell ref="SS20:SS21"/>
    <mergeCell ref="ST20:SX21"/>
    <mergeCell ref="SY20:SY21"/>
    <mergeCell ref="SZ20:SZ21"/>
    <mergeCell ref="TA20:TA21"/>
    <mergeCell ref="TB20:TF21"/>
    <mergeCell ref="TG20:TG21"/>
    <mergeCell ref="TH20:TH21"/>
    <mergeCell ref="SA20:SA21"/>
    <mergeCell ref="SB20:SB21"/>
    <mergeCell ref="SC20:SC21"/>
    <mergeCell ref="SD20:SH21"/>
    <mergeCell ref="SI20:SI21"/>
    <mergeCell ref="SJ20:SJ21"/>
    <mergeCell ref="SK20:SK21"/>
    <mergeCell ref="SL20:SP21"/>
    <mergeCell ref="SQ20:SQ21"/>
    <mergeCell ref="RF20:RJ21"/>
    <mergeCell ref="RK20:RK21"/>
    <mergeCell ref="RL20:RL21"/>
    <mergeCell ref="RM20:RM21"/>
    <mergeCell ref="RN20:RR21"/>
    <mergeCell ref="RS20:RS21"/>
    <mergeCell ref="RT20:RT21"/>
    <mergeCell ref="RU20:RU21"/>
    <mergeCell ref="RV20:RZ21"/>
    <mergeCell ref="QO20:QO21"/>
    <mergeCell ref="QP20:QT21"/>
    <mergeCell ref="QU20:QU21"/>
    <mergeCell ref="QV20:QV21"/>
    <mergeCell ref="QW20:QW21"/>
    <mergeCell ref="QX20:RB21"/>
    <mergeCell ref="RC20:RC21"/>
    <mergeCell ref="RD20:RD21"/>
    <mergeCell ref="RE20:RE21"/>
    <mergeCell ref="PX20:PX21"/>
    <mergeCell ref="PY20:PY21"/>
    <mergeCell ref="PZ20:QD21"/>
    <mergeCell ref="QE20:QE21"/>
    <mergeCell ref="QF20:QF21"/>
    <mergeCell ref="QG20:QG21"/>
    <mergeCell ref="QH20:QL21"/>
    <mergeCell ref="QM20:QM21"/>
    <mergeCell ref="QN20:QN21"/>
    <mergeCell ref="PG20:PG21"/>
    <mergeCell ref="PH20:PH21"/>
    <mergeCell ref="PI20:PI21"/>
    <mergeCell ref="PJ20:PN21"/>
    <mergeCell ref="PO20:PO21"/>
    <mergeCell ref="PP20:PP21"/>
    <mergeCell ref="PQ20:PQ21"/>
    <mergeCell ref="PR20:PV21"/>
    <mergeCell ref="PW20:PW21"/>
    <mergeCell ref="OL20:OP21"/>
    <mergeCell ref="OQ20:OQ21"/>
    <mergeCell ref="OR20:OR21"/>
    <mergeCell ref="OS20:OS21"/>
    <mergeCell ref="OT20:OX21"/>
    <mergeCell ref="OY20:OY21"/>
    <mergeCell ref="OZ20:OZ21"/>
    <mergeCell ref="PA20:PA21"/>
    <mergeCell ref="PB20:PF21"/>
    <mergeCell ref="NU20:NU21"/>
    <mergeCell ref="NV20:NZ21"/>
    <mergeCell ref="OA20:OA21"/>
    <mergeCell ref="OB20:OB21"/>
    <mergeCell ref="OC20:OC21"/>
    <mergeCell ref="OD20:OH21"/>
    <mergeCell ref="OI20:OI21"/>
    <mergeCell ref="OJ20:OJ21"/>
    <mergeCell ref="OK20:OK21"/>
    <mergeCell ref="ND20:ND21"/>
    <mergeCell ref="NE20:NE21"/>
    <mergeCell ref="NF20:NJ21"/>
    <mergeCell ref="NK20:NK21"/>
    <mergeCell ref="NL20:NL21"/>
    <mergeCell ref="NM20:NM21"/>
    <mergeCell ref="NN20:NR21"/>
    <mergeCell ref="NS20:NS21"/>
    <mergeCell ref="NT20:NT21"/>
    <mergeCell ref="MM20:MM21"/>
    <mergeCell ref="MN20:MN21"/>
    <mergeCell ref="MO20:MO21"/>
    <mergeCell ref="MP20:MT21"/>
    <mergeCell ref="MU20:MU21"/>
    <mergeCell ref="MV20:MV21"/>
    <mergeCell ref="MW20:MW21"/>
    <mergeCell ref="MX20:NB21"/>
    <mergeCell ref="NC20:NC21"/>
    <mergeCell ref="LR20:LV21"/>
    <mergeCell ref="LW20:LW21"/>
    <mergeCell ref="LX20:LX21"/>
    <mergeCell ref="LY20:LY21"/>
    <mergeCell ref="LZ20:MD21"/>
    <mergeCell ref="ME20:ME21"/>
    <mergeCell ref="MF20:MF21"/>
    <mergeCell ref="MG20:MG21"/>
    <mergeCell ref="MH20:ML21"/>
    <mergeCell ref="GK20:GK21"/>
    <mergeCell ref="GL20:GP21"/>
    <mergeCell ref="GQ20:GQ21"/>
    <mergeCell ref="GR20:GR21"/>
    <mergeCell ref="GS20:GS21"/>
    <mergeCell ref="GT20:GX21"/>
    <mergeCell ref="LA20:LA21"/>
    <mergeCell ref="LB20:LF21"/>
    <mergeCell ref="LG20:LG21"/>
    <mergeCell ref="LH20:LH21"/>
    <mergeCell ref="LI20:LI21"/>
    <mergeCell ref="LJ20:LN21"/>
    <mergeCell ref="LO20:LO21"/>
    <mergeCell ref="LP20:LP21"/>
    <mergeCell ref="LQ20:LQ21"/>
    <mergeCell ref="KJ20:KJ21"/>
    <mergeCell ref="KK20:KK21"/>
    <mergeCell ref="KL20:KP21"/>
    <mergeCell ref="KQ20:KQ21"/>
    <mergeCell ref="KR20:KR21"/>
    <mergeCell ref="KS20:KS21"/>
    <mergeCell ref="KT20:KX21"/>
    <mergeCell ref="KY20:KY21"/>
    <mergeCell ref="KZ20:KZ21"/>
    <mergeCell ref="JS20:JS21"/>
    <mergeCell ref="JT20:JT21"/>
    <mergeCell ref="JU20:JU21"/>
    <mergeCell ref="JV20:JZ21"/>
    <mergeCell ref="KA20:KA21"/>
    <mergeCell ref="KB20:KB21"/>
    <mergeCell ref="KC20:KC21"/>
    <mergeCell ref="KD20:KH21"/>
    <mergeCell ref="KI20:KI21"/>
    <mergeCell ref="IX20:JB21"/>
    <mergeCell ref="JC20:JC21"/>
    <mergeCell ref="JD20:JD21"/>
    <mergeCell ref="JE20:JE21"/>
    <mergeCell ref="JF20:JJ21"/>
    <mergeCell ref="JK20:JK21"/>
    <mergeCell ref="JL20:JL21"/>
    <mergeCell ref="JM20:JM21"/>
    <mergeCell ref="JN20:JR21"/>
    <mergeCell ref="AP20:AT21"/>
    <mergeCell ref="AU20:AU21"/>
    <mergeCell ref="AV20:AV21"/>
    <mergeCell ref="AW20:AW21"/>
    <mergeCell ref="AX20:BB21"/>
    <mergeCell ref="BC20:BC21"/>
    <mergeCell ref="BD20:BD21"/>
    <mergeCell ref="BE20:BE21"/>
    <mergeCell ref="BF20:BJ21"/>
    <mergeCell ref="FM20:FM21"/>
    <mergeCell ref="FN20:FR21"/>
    <mergeCell ref="FS20:FS21"/>
    <mergeCell ref="FT20:FT21"/>
    <mergeCell ref="FU20:FU21"/>
    <mergeCell ref="FV20:FZ21"/>
    <mergeCell ref="GA20:GA21"/>
    <mergeCell ref="GB20:GB21"/>
    <mergeCell ref="GC20:GC21"/>
    <mergeCell ref="EV20:EV21"/>
    <mergeCell ref="EW20:EW21"/>
    <mergeCell ref="EX20:FB21"/>
    <mergeCell ref="FC20:FC21"/>
    <mergeCell ref="FD20:FD21"/>
    <mergeCell ref="FE20:FE21"/>
    <mergeCell ref="FF20:FJ21"/>
    <mergeCell ref="FK20:FK21"/>
    <mergeCell ref="FL20:FL21"/>
    <mergeCell ref="EE20:EE21"/>
    <mergeCell ref="EF20:EF21"/>
    <mergeCell ref="EG20:EG21"/>
    <mergeCell ref="EH20:EL21"/>
    <mergeCell ref="EM20:EM21"/>
    <mergeCell ref="EN20:EN21"/>
    <mergeCell ref="EO20:EO21"/>
    <mergeCell ref="EP20:ET21"/>
    <mergeCell ref="EU20:EU21"/>
    <mergeCell ref="DJ20:DN21"/>
    <mergeCell ref="DO20:DO21"/>
    <mergeCell ref="DP20:DP21"/>
    <mergeCell ref="DQ20:DQ21"/>
    <mergeCell ref="DR20:DV21"/>
    <mergeCell ref="DW20:DW21"/>
    <mergeCell ref="DX20:DX21"/>
    <mergeCell ref="DY20:DY21"/>
    <mergeCell ref="DZ20:ED21"/>
    <mergeCell ref="BK20:BK21"/>
    <mergeCell ref="BL20:BL21"/>
    <mergeCell ref="BM20:BM21"/>
    <mergeCell ref="BN20:BR21"/>
    <mergeCell ref="BS20:BS21"/>
    <mergeCell ref="BT20:BT21"/>
    <mergeCell ref="BU20:BU21"/>
    <mergeCell ref="BV20:BZ21"/>
    <mergeCell ref="CA20:CA21"/>
    <mergeCell ref="XEX18:XFB19"/>
    <mergeCell ref="XFC18:XFC19"/>
    <mergeCell ref="XFD18:XFD19"/>
    <mergeCell ref="I20:I21"/>
    <mergeCell ref="O20:O21"/>
    <mergeCell ref="P20:P21"/>
    <mergeCell ref="Q20:Q21"/>
    <mergeCell ref="R20:V21"/>
    <mergeCell ref="W20:W21"/>
    <mergeCell ref="X20:X21"/>
    <mergeCell ref="Y20:Y21"/>
    <mergeCell ref="Z20:AD21"/>
    <mergeCell ref="AE20:AE21"/>
    <mergeCell ref="AF20:AF21"/>
    <mergeCell ref="AG20:AG21"/>
    <mergeCell ref="AH20:AL21"/>
    <mergeCell ref="AM20:AM21"/>
    <mergeCell ref="AN20:AN21"/>
    <mergeCell ref="AO20:AO21"/>
    <mergeCell ref="XEG18:XEG19"/>
    <mergeCell ref="XEH18:XEL19"/>
    <mergeCell ref="XEM18:XEM19"/>
    <mergeCell ref="XEN18:XEN19"/>
    <mergeCell ref="XEO18:XEO19"/>
    <mergeCell ref="XEP18:XET19"/>
    <mergeCell ref="XEU18:XEU19"/>
    <mergeCell ref="XEV18:XEV19"/>
    <mergeCell ref="XEW18:XEW19"/>
    <mergeCell ref="XDP18:XDP19"/>
    <mergeCell ref="XDQ18:XDQ19"/>
    <mergeCell ref="XDR18:XDV19"/>
    <mergeCell ref="XDW18:XDW19"/>
    <mergeCell ref="XDX18:XDX19"/>
    <mergeCell ref="XDY18:XDY19"/>
    <mergeCell ref="XDZ18:XED19"/>
    <mergeCell ref="XEE18:XEE19"/>
    <mergeCell ref="XEF18:XEF19"/>
    <mergeCell ref="XCY18:XCY19"/>
    <mergeCell ref="XCZ18:XCZ19"/>
    <mergeCell ref="XDA18:XDA19"/>
    <mergeCell ref="XDB18:XDF19"/>
    <mergeCell ref="XDG18:XDG19"/>
    <mergeCell ref="XDH18:XDH19"/>
    <mergeCell ref="XDI18:XDI19"/>
    <mergeCell ref="XDJ18:XDN19"/>
    <mergeCell ref="XDO18:XDO19"/>
    <mergeCell ref="XCD18:XCH19"/>
    <mergeCell ref="XCI18:XCI19"/>
    <mergeCell ref="XCJ18:XCJ19"/>
    <mergeCell ref="XCK18:XCK19"/>
    <mergeCell ref="XCL18:XCP19"/>
    <mergeCell ref="XCQ18:XCQ19"/>
    <mergeCell ref="XCR18:XCR19"/>
    <mergeCell ref="XCS18:XCS19"/>
    <mergeCell ref="XCT18:XCX19"/>
    <mergeCell ref="XBM18:XBM19"/>
    <mergeCell ref="XBN18:XBR19"/>
    <mergeCell ref="XBS18:XBS19"/>
    <mergeCell ref="XBT18:XBT19"/>
    <mergeCell ref="XBU18:XBU19"/>
    <mergeCell ref="XBV18:XBZ19"/>
    <mergeCell ref="XCA18:XCA19"/>
    <mergeCell ref="XCB18:XCB19"/>
    <mergeCell ref="XCC18:XCC19"/>
    <mergeCell ref="XAV18:XAV19"/>
    <mergeCell ref="XAW18:XAW19"/>
    <mergeCell ref="XAX18:XBB19"/>
    <mergeCell ref="XBC18:XBC19"/>
    <mergeCell ref="XBD18:XBD19"/>
    <mergeCell ref="XBE18:XBE19"/>
    <mergeCell ref="XBF18:XBJ19"/>
    <mergeCell ref="XBK18:XBK19"/>
    <mergeCell ref="XBL18:XBL19"/>
    <mergeCell ref="XAE18:XAE19"/>
    <mergeCell ref="XAF18:XAF19"/>
    <mergeCell ref="XAG18:XAG19"/>
    <mergeCell ref="XAH18:XAL19"/>
    <mergeCell ref="XAM18:XAM19"/>
    <mergeCell ref="XAN18:XAN19"/>
    <mergeCell ref="XAO18:XAO19"/>
    <mergeCell ref="XAP18:XAT19"/>
    <mergeCell ref="XAU18:XAU19"/>
    <mergeCell ref="WZJ18:WZN19"/>
    <mergeCell ref="WZO18:WZO19"/>
    <mergeCell ref="WZP18:WZP19"/>
    <mergeCell ref="WZQ18:WZQ19"/>
    <mergeCell ref="WZR18:WZV19"/>
    <mergeCell ref="WZW18:WZW19"/>
    <mergeCell ref="WZX18:WZX19"/>
    <mergeCell ref="WZY18:WZY19"/>
    <mergeCell ref="WZZ18:XAD19"/>
    <mergeCell ref="WYS18:WYS19"/>
    <mergeCell ref="WYT18:WYX19"/>
    <mergeCell ref="WYY18:WYY19"/>
    <mergeCell ref="WYZ18:WYZ19"/>
    <mergeCell ref="WZA18:WZA19"/>
    <mergeCell ref="WZB18:WZF19"/>
    <mergeCell ref="WZG18:WZG19"/>
    <mergeCell ref="WZH18:WZH19"/>
    <mergeCell ref="WZI18:WZI19"/>
    <mergeCell ref="WYB18:WYB19"/>
    <mergeCell ref="WYC18:WYC19"/>
    <mergeCell ref="WYD18:WYH19"/>
    <mergeCell ref="WYI18:WYI19"/>
    <mergeCell ref="WYJ18:WYJ19"/>
    <mergeCell ref="WYK18:WYK19"/>
    <mergeCell ref="WYL18:WYP19"/>
    <mergeCell ref="WYQ18:WYQ19"/>
    <mergeCell ref="WYR18:WYR19"/>
    <mergeCell ref="WXK18:WXK19"/>
    <mergeCell ref="WXL18:WXL19"/>
    <mergeCell ref="WXM18:WXM19"/>
    <mergeCell ref="WXN18:WXR19"/>
    <mergeCell ref="WXS18:WXS19"/>
    <mergeCell ref="WXT18:WXT19"/>
    <mergeCell ref="WXU18:WXU19"/>
    <mergeCell ref="WXV18:WXZ19"/>
    <mergeCell ref="WYA18:WYA19"/>
    <mergeCell ref="WWP18:WWT19"/>
    <mergeCell ref="WWU18:WWU19"/>
    <mergeCell ref="WWV18:WWV19"/>
    <mergeCell ref="WWW18:WWW19"/>
    <mergeCell ref="WWX18:WXB19"/>
    <mergeCell ref="WXC18:WXC19"/>
    <mergeCell ref="WXD18:WXD19"/>
    <mergeCell ref="WXE18:WXE19"/>
    <mergeCell ref="WXF18:WXJ19"/>
    <mergeCell ref="WVY18:WVY19"/>
    <mergeCell ref="WVZ18:WWD19"/>
    <mergeCell ref="WWE18:WWE19"/>
    <mergeCell ref="WWF18:WWF19"/>
    <mergeCell ref="WWG18:WWG19"/>
    <mergeCell ref="WWH18:WWL19"/>
    <mergeCell ref="WWM18:WWM19"/>
    <mergeCell ref="WWN18:WWN19"/>
    <mergeCell ref="WWO18:WWO19"/>
    <mergeCell ref="WVH18:WVH19"/>
    <mergeCell ref="WVI18:WVI19"/>
    <mergeCell ref="WVJ18:WVN19"/>
    <mergeCell ref="WVO18:WVO19"/>
    <mergeCell ref="WVP18:WVP19"/>
    <mergeCell ref="WVQ18:WVQ19"/>
    <mergeCell ref="WVR18:WVV19"/>
    <mergeCell ref="WVW18:WVW19"/>
    <mergeCell ref="WVX18:WVX19"/>
    <mergeCell ref="WUQ18:WUQ19"/>
    <mergeCell ref="WUR18:WUR19"/>
    <mergeCell ref="WUS18:WUS19"/>
    <mergeCell ref="WUT18:WUX19"/>
    <mergeCell ref="WUY18:WUY19"/>
    <mergeCell ref="WUZ18:WUZ19"/>
    <mergeCell ref="WVA18:WVA19"/>
    <mergeCell ref="WVB18:WVF19"/>
    <mergeCell ref="WVG18:WVG19"/>
    <mergeCell ref="WTV18:WTZ19"/>
    <mergeCell ref="WUA18:WUA19"/>
    <mergeCell ref="WUB18:WUB19"/>
    <mergeCell ref="WUC18:WUC19"/>
    <mergeCell ref="WUD18:WUH19"/>
    <mergeCell ref="WUI18:WUI19"/>
    <mergeCell ref="WUJ18:WUJ19"/>
    <mergeCell ref="WUK18:WUK19"/>
    <mergeCell ref="WUL18:WUP19"/>
    <mergeCell ref="WTE18:WTE19"/>
    <mergeCell ref="WTF18:WTJ19"/>
    <mergeCell ref="WTK18:WTK19"/>
    <mergeCell ref="WTL18:WTL19"/>
    <mergeCell ref="WTM18:WTM19"/>
    <mergeCell ref="WTN18:WTR19"/>
    <mergeCell ref="WTS18:WTS19"/>
    <mergeCell ref="WTT18:WTT19"/>
    <mergeCell ref="WTU18:WTU19"/>
    <mergeCell ref="WSN18:WSN19"/>
    <mergeCell ref="WSO18:WSO19"/>
    <mergeCell ref="WSP18:WST19"/>
    <mergeCell ref="WSU18:WSU19"/>
    <mergeCell ref="WSV18:WSV19"/>
    <mergeCell ref="WSW18:WSW19"/>
    <mergeCell ref="WSX18:WTB19"/>
    <mergeCell ref="WTC18:WTC19"/>
    <mergeCell ref="WTD18:WTD19"/>
    <mergeCell ref="WRW18:WRW19"/>
    <mergeCell ref="WRX18:WRX19"/>
    <mergeCell ref="WRY18:WRY19"/>
    <mergeCell ref="WRZ18:WSD19"/>
    <mergeCell ref="WSE18:WSE19"/>
    <mergeCell ref="WSF18:WSF19"/>
    <mergeCell ref="WSG18:WSG19"/>
    <mergeCell ref="WSH18:WSL19"/>
    <mergeCell ref="WSM18:WSM19"/>
    <mergeCell ref="WRB18:WRF19"/>
    <mergeCell ref="WRG18:WRG19"/>
    <mergeCell ref="WRH18:WRH19"/>
    <mergeCell ref="WRI18:WRI19"/>
    <mergeCell ref="WRJ18:WRN19"/>
    <mergeCell ref="WRO18:WRO19"/>
    <mergeCell ref="WRP18:WRP19"/>
    <mergeCell ref="WRQ18:WRQ19"/>
    <mergeCell ref="WRR18:WRV19"/>
    <mergeCell ref="WQK18:WQK19"/>
    <mergeCell ref="WQL18:WQP19"/>
    <mergeCell ref="WQQ18:WQQ19"/>
    <mergeCell ref="WQR18:WQR19"/>
    <mergeCell ref="WQS18:WQS19"/>
    <mergeCell ref="WQT18:WQX19"/>
    <mergeCell ref="WQY18:WQY19"/>
    <mergeCell ref="WQZ18:WQZ19"/>
    <mergeCell ref="WRA18:WRA19"/>
    <mergeCell ref="WPT18:WPT19"/>
    <mergeCell ref="WPU18:WPU19"/>
    <mergeCell ref="WPV18:WPZ19"/>
    <mergeCell ref="WQA18:WQA19"/>
    <mergeCell ref="WQB18:WQB19"/>
    <mergeCell ref="WQC18:WQC19"/>
    <mergeCell ref="WQD18:WQH19"/>
    <mergeCell ref="WQI18:WQI19"/>
    <mergeCell ref="WQJ18:WQJ19"/>
    <mergeCell ref="WPC18:WPC19"/>
    <mergeCell ref="WPD18:WPD19"/>
    <mergeCell ref="WPE18:WPE19"/>
    <mergeCell ref="WPF18:WPJ19"/>
    <mergeCell ref="WPK18:WPK19"/>
    <mergeCell ref="WPL18:WPL19"/>
    <mergeCell ref="WPM18:WPM19"/>
    <mergeCell ref="WPN18:WPR19"/>
    <mergeCell ref="WPS18:WPS19"/>
    <mergeCell ref="WOH18:WOL19"/>
    <mergeCell ref="WOM18:WOM19"/>
    <mergeCell ref="WON18:WON19"/>
    <mergeCell ref="WOO18:WOO19"/>
    <mergeCell ref="WOP18:WOT19"/>
    <mergeCell ref="WOU18:WOU19"/>
    <mergeCell ref="WOV18:WOV19"/>
    <mergeCell ref="WOW18:WOW19"/>
    <mergeCell ref="WOX18:WPB19"/>
    <mergeCell ref="WNQ18:WNQ19"/>
    <mergeCell ref="WNR18:WNV19"/>
    <mergeCell ref="WNW18:WNW19"/>
    <mergeCell ref="WNX18:WNX19"/>
    <mergeCell ref="WNY18:WNY19"/>
    <mergeCell ref="WNZ18:WOD19"/>
    <mergeCell ref="WOE18:WOE19"/>
    <mergeCell ref="WOF18:WOF19"/>
    <mergeCell ref="WOG18:WOG19"/>
    <mergeCell ref="WMZ18:WMZ19"/>
    <mergeCell ref="WNA18:WNA19"/>
    <mergeCell ref="WNB18:WNF19"/>
    <mergeCell ref="WNG18:WNG19"/>
    <mergeCell ref="WNH18:WNH19"/>
    <mergeCell ref="WNI18:WNI19"/>
    <mergeCell ref="WNJ18:WNN19"/>
    <mergeCell ref="WNO18:WNO19"/>
    <mergeCell ref="WNP18:WNP19"/>
    <mergeCell ref="WMI18:WMI19"/>
    <mergeCell ref="WMJ18:WMJ19"/>
    <mergeCell ref="WMK18:WMK19"/>
    <mergeCell ref="WML18:WMP19"/>
    <mergeCell ref="WMQ18:WMQ19"/>
    <mergeCell ref="WMR18:WMR19"/>
    <mergeCell ref="WMS18:WMS19"/>
    <mergeCell ref="WMT18:WMX19"/>
    <mergeCell ref="WMY18:WMY19"/>
    <mergeCell ref="WLN18:WLR19"/>
    <mergeCell ref="WLS18:WLS19"/>
    <mergeCell ref="WLT18:WLT19"/>
    <mergeCell ref="WLU18:WLU19"/>
    <mergeCell ref="WLV18:WLZ19"/>
    <mergeCell ref="WMA18:WMA19"/>
    <mergeCell ref="WMB18:WMB19"/>
    <mergeCell ref="WMC18:WMC19"/>
    <mergeCell ref="WMD18:WMH19"/>
    <mergeCell ref="WKW18:WKW19"/>
    <mergeCell ref="WKX18:WLB19"/>
    <mergeCell ref="WLC18:WLC19"/>
    <mergeCell ref="WLD18:WLD19"/>
    <mergeCell ref="WLE18:WLE19"/>
    <mergeCell ref="WLF18:WLJ19"/>
    <mergeCell ref="WLK18:WLK19"/>
    <mergeCell ref="WLL18:WLL19"/>
    <mergeCell ref="WLM18:WLM19"/>
    <mergeCell ref="WKF18:WKF19"/>
    <mergeCell ref="WKG18:WKG19"/>
    <mergeCell ref="WKH18:WKL19"/>
    <mergeCell ref="WKM18:WKM19"/>
    <mergeCell ref="WKN18:WKN19"/>
    <mergeCell ref="WKO18:WKO19"/>
    <mergeCell ref="WKP18:WKT19"/>
    <mergeCell ref="WKU18:WKU19"/>
    <mergeCell ref="WKV18:WKV19"/>
    <mergeCell ref="WJO18:WJO19"/>
    <mergeCell ref="WJP18:WJP19"/>
    <mergeCell ref="WJQ18:WJQ19"/>
    <mergeCell ref="WJR18:WJV19"/>
    <mergeCell ref="WJW18:WJW19"/>
    <mergeCell ref="WJX18:WJX19"/>
    <mergeCell ref="WJY18:WJY19"/>
    <mergeCell ref="WJZ18:WKD19"/>
    <mergeCell ref="WKE18:WKE19"/>
    <mergeCell ref="WIT18:WIX19"/>
    <mergeCell ref="WIY18:WIY19"/>
    <mergeCell ref="WIZ18:WIZ19"/>
    <mergeCell ref="WJA18:WJA19"/>
    <mergeCell ref="WJB18:WJF19"/>
    <mergeCell ref="WJG18:WJG19"/>
    <mergeCell ref="WJH18:WJH19"/>
    <mergeCell ref="WJI18:WJI19"/>
    <mergeCell ref="WJJ18:WJN19"/>
    <mergeCell ref="WIC18:WIC19"/>
    <mergeCell ref="WID18:WIH19"/>
    <mergeCell ref="WII18:WII19"/>
    <mergeCell ref="WIJ18:WIJ19"/>
    <mergeCell ref="WIK18:WIK19"/>
    <mergeCell ref="WIL18:WIP19"/>
    <mergeCell ref="WIQ18:WIQ19"/>
    <mergeCell ref="WIR18:WIR19"/>
    <mergeCell ref="WIS18:WIS19"/>
    <mergeCell ref="WHL18:WHL19"/>
    <mergeCell ref="WHM18:WHM19"/>
    <mergeCell ref="WHN18:WHR19"/>
    <mergeCell ref="WHS18:WHS19"/>
    <mergeCell ref="WHT18:WHT19"/>
    <mergeCell ref="WHU18:WHU19"/>
    <mergeCell ref="WHV18:WHZ19"/>
    <mergeCell ref="WIA18:WIA19"/>
    <mergeCell ref="WIB18:WIB19"/>
    <mergeCell ref="WGU18:WGU19"/>
    <mergeCell ref="WGV18:WGV19"/>
    <mergeCell ref="WGW18:WGW19"/>
    <mergeCell ref="WGX18:WHB19"/>
    <mergeCell ref="WHC18:WHC19"/>
    <mergeCell ref="WHD18:WHD19"/>
    <mergeCell ref="WHE18:WHE19"/>
    <mergeCell ref="WHF18:WHJ19"/>
    <mergeCell ref="WHK18:WHK19"/>
    <mergeCell ref="WFZ18:WGD19"/>
    <mergeCell ref="WGE18:WGE19"/>
    <mergeCell ref="WGF18:WGF19"/>
    <mergeCell ref="WGG18:WGG19"/>
    <mergeCell ref="WGH18:WGL19"/>
    <mergeCell ref="WGM18:WGM19"/>
    <mergeCell ref="WGN18:WGN19"/>
    <mergeCell ref="WGO18:WGO19"/>
    <mergeCell ref="WGP18:WGT19"/>
    <mergeCell ref="WFI18:WFI19"/>
    <mergeCell ref="WFJ18:WFN19"/>
    <mergeCell ref="WFO18:WFO19"/>
    <mergeCell ref="WFP18:WFP19"/>
    <mergeCell ref="WFQ18:WFQ19"/>
    <mergeCell ref="WFR18:WFV19"/>
    <mergeCell ref="WFW18:WFW19"/>
    <mergeCell ref="WFX18:WFX19"/>
    <mergeCell ref="WFY18:WFY19"/>
    <mergeCell ref="WER18:WER19"/>
    <mergeCell ref="WES18:WES19"/>
    <mergeCell ref="WET18:WEX19"/>
    <mergeCell ref="WEY18:WEY19"/>
    <mergeCell ref="WEZ18:WEZ19"/>
    <mergeCell ref="WFA18:WFA19"/>
    <mergeCell ref="WFB18:WFF19"/>
    <mergeCell ref="WFG18:WFG19"/>
    <mergeCell ref="WFH18:WFH19"/>
    <mergeCell ref="WEA18:WEA19"/>
    <mergeCell ref="WEB18:WEB19"/>
    <mergeCell ref="WEC18:WEC19"/>
    <mergeCell ref="WED18:WEH19"/>
    <mergeCell ref="WEI18:WEI19"/>
    <mergeCell ref="WEJ18:WEJ19"/>
    <mergeCell ref="WEK18:WEK19"/>
    <mergeCell ref="WEL18:WEP19"/>
    <mergeCell ref="WEQ18:WEQ19"/>
    <mergeCell ref="WDF18:WDJ19"/>
    <mergeCell ref="WDK18:WDK19"/>
    <mergeCell ref="WDL18:WDL19"/>
    <mergeCell ref="WDM18:WDM19"/>
    <mergeCell ref="WDN18:WDR19"/>
    <mergeCell ref="WDS18:WDS19"/>
    <mergeCell ref="WDT18:WDT19"/>
    <mergeCell ref="WDU18:WDU19"/>
    <mergeCell ref="WDV18:WDZ19"/>
    <mergeCell ref="WCO18:WCO19"/>
    <mergeCell ref="WCP18:WCT19"/>
    <mergeCell ref="WCU18:WCU19"/>
    <mergeCell ref="WCV18:WCV19"/>
    <mergeCell ref="WCW18:WCW19"/>
    <mergeCell ref="WCX18:WDB19"/>
    <mergeCell ref="WDC18:WDC19"/>
    <mergeCell ref="WDD18:WDD19"/>
    <mergeCell ref="WDE18:WDE19"/>
    <mergeCell ref="WBX18:WBX19"/>
    <mergeCell ref="WBY18:WBY19"/>
    <mergeCell ref="WBZ18:WCD19"/>
    <mergeCell ref="WCE18:WCE19"/>
    <mergeCell ref="WCF18:WCF19"/>
    <mergeCell ref="WCG18:WCG19"/>
    <mergeCell ref="WCH18:WCL19"/>
    <mergeCell ref="WCM18:WCM19"/>
    <mergeCell ref="WCN18:WCN19"/>
    <mergeCell ref="WBG18:WBG19"/>
    <mergeCell ref="WBH18:WBH19"/>
    <mergeCell ref="WBI18:WBI19"/>
    <mergeCell ref="WBJ18:WBN19"/>
    <mergeCell ref="WBO18:WBO19"/>
    <mergeCell ref="WBP18:WBP19"/>
    <mergeCell ref="WBQ18:WBQ19"/>
    <mergeCell ref="WBR18:WBV19"/>
    <mergeCell ref="WBW18:WBW19"/>
    <mergeCell ref="WAL18:WAP19"/>
    <mergeCell ref="WAQ18:WAQ19"/>
    <mergeCell ref="WAR18:WAR19"/>
    <mergeCell ref="WAS18:WAS19"/>
    <mergeCell ref="WAT18:WAX19"/>
    <mergeCell ref="WAY18:WAY19"/>
    <mergeCell ref="WAZ18:WAZ19"/>
    <mergeCell ref="WBA18:WBA19"/>
    <mergeCell ref="WBB18:WBF19"/>
    <mergeCell ref="VZU18:VZU19"/>
    <mergeCell ref="VZV18:VZZ19"/>
    <mergeCell ref="WAA18:WAA19"/>
    <mergeCell ref="WAB18:WAB19"/>
    <mergeCell ref="WAC18:WAC19"/>
    <mergeCell ref="WAD18:WAH19"/>
    <mergeCell ref="WAI18:WAI19"/>
    <mergeCell ref="WAJ18:WAJ19"/>
    <mergeCell ref="WAK18:WAK19"/>
    <mergeCell ref="VZD18:VZD19"/>
    <mergeCell ref="VZE18:VZE19"/>
    <mergeCell ref="VZF18:VZJ19"/>
    <mergeCell ref="VZK18:VZK19"/>
    <mergeCell ref="VZL18:VZL19"/>
    <mergeCell ref="VZM18:VZM19"/>
    <mergeCell ref="VZN18:VZR19"/>
    <mergeCell ref="VZS18:VZS19"/>
    <mergeCell ref="VZT18:VZT19"/>
    <mergeCell ref="VYM18:VYM19"/>
    <mergeCell ref="VYN18:VYN19"/>
    <mergeCell ref="VYO18:VYO19"/>
    <mergeCell ref="VYP18:VYT19"/>
    <mergeCell ref="VYU18:VYU19"/>
    <mergeCell ref="VYV18:VYV19"/>
    <mergeCell ref="VYW18:VYW19"/>
    <mergeCell ref="VYX18:VZB19"/>
    <mergeCell ref="VZC18:VZC19"/>
    <mergeCell ref="VXR18:VXV19"/>
    <mergeCell ref="VXW18:VXW19"/>
    <mergeCell ref="VXX18:VXX19"/>
    <mergeCell ref="VXY18:VXY19"/>
    <mergeCell ref="VXZ18:VYD19"/>
    <mergeCell ref="VYE18:VYE19"/>
    <mergeCell ref="VYF18:VYF19"/>
    <mergeCell ref="VYG18:VYG19"/>
    <mergeCell ref="VYH18:VYL19"/>
    <mergeCell ref="VXA18:VXA19"/>
    <mergeCell ref="VXB18:VXF19"/>
    <mergeCell ref="VXG18:VXG19"/>
    <mergeCell ref="VXH18:VXH19"/>
    <mergeCell ref="VXI18:VXI19"/>
    <mergeCell ref="VXJ18:VXN19"/>
    <mergeCell ref="VXO18:VXO19"/>
    <mergeCell ref="VXP18:VXP19"/>
    <mergeCell ref="VXQ18:VXQ19"/>
    <mergeCell ref="VWJ18:VWJ19"/>
    <mergeCell ref="VWK18:VWK19"/>
    <mergeCell ref="VWL18:VWP19"/>
    <mergeCell ref="VWQ18:VWQ19"/>
    <mergeCell ref="VWR18:VWR19"/>
    <mergeCell ref="VWS18:VWS19"/>
    <mergeCell ref="VWT18:VWX19"/>
    <mergeCell ref="VWY18:VWY19"/>
    <mergeCell ref="VWZ18:VWZ19"/>
    <mergeCell ref="VVS18:VVS19"/>
    <mergeCell ref="VVT18:VVT19"/>
    <mergeCell ref="VVU18:VVU19"/>
    <mergeCell ref="VVV18:VVZ19"/>
    <mergeCell ref="VWA18:VWA19"/>
    <mergeCell ref="VWB18:VWB19"/>
    <mergeCell ref="VWC18:VWC19"/>
    <mergeCell ref="VWD18:VWH19"/>
    <mergeCell ref="VWI18:VWI19"/>
    <mergeCell ref="VUX18:VVB19"/>
    <mergeCell ref="VVC18:VVC19"/>
    <mergeCell ref="VVD18:VVD19"/>
    <mergeCell ref="VVE18:VVE19"/>
    <mergeCell ref="VVF18:VVJ19"/>
    <mergeCell ref="VVK18:VVK19"/>
    <mergeCell ref="VVL18:VVL19"/>
    <mergeCell ref="VVM18:VVM19"/>
    <mergeCell ref="VVN18:VVR19"/>
    <mergeCell ref="VUG18:VUG19"/>
    <mergeCell ref="VUH18:VUL19"/>
    <mergeCell ref="VUM18:VUM19"/>
    <mergeCell ref="VUN18:VUN19"/>
    <mergeCell ref="VUO18:VUO19"/>
    <mergeCell ref="VUP18:VUT19"/>
    <mergeCell ref="VUU18:VUU19"/>
    <mergeCell ref="VUV18:VUV19"/>
    <mergeCell ref="VUW18:VUW19"/>
    <mergeCell ref="VTP18:VTP19"/>
    <mergeCell ref="VTQ18:VTQ19"/>
    <mergeCell ref="VTR18:VTV19"/>
    <mergeCell ref="VTW18:VTW19"/>
    <mergeCell ref="VTX18:VTX19"/>
    <mergeCell ref="VTY18:VTY19"/>
    <mergeCell ref="VTZ18:VUD19"/>
    <mergeCell ref="VUE18:VUE19"/>
    <mergeCell ref="VUF18:VUF19"/>
    <mergeCell ref="VSY18:VSY19"/>
    <mergeCell ref="VSZ18:VSZ19"/>
    <mergeCell ref="VTA18:VTA19"/>
    <mergeCell ref="VTB18:VTF19"/>
    <mergeCell ref="VTG18:VTG19"/>
    <mergeCell ref="VTH18:VTH19"/>
    <mergeCell ref="VTI18:VTI19"/>
    <mergeCell ref="VTJ18:VTN19"/>
    <mergeCell ref="VTO18:VTO19"/>
    <mergeCell ref="VSD18:VSH19"/>
    <mergeCell ref="VSI18:VSI19"/>
    <mergeCell ref="VSJ18:VSJ19"/>
    <mergeCell ref="VSK18:VSK19"/>
    <mergeCell ref="VSL18:VSP19"/>
    <mergeCell ref="VSQ18:VSQ19"/>
    <mergeCell ref="VSR18:VSR19"/>
    <mergeCell ref="VSS18:VSS19"/>
    <mergeCell ref="VST18:VSX19"/>
    <mergeCell ref="VRM18:VRM19"/>
    <mergeCell ref="VRN18:VRR19"/>
    <mergeCell ref="VRS18:VRS19"/>
    <mergeCell ref="VRT18:VRT19"/>
    <mergeCell ref="VRU18:VRU19"/>
    <mergeCell ref="VRV18:VRZ19"/>
    <mergeCell ref="VSA18:VSA19"/>
    <mergeCell ref="VSB18:VSB19"/>
    <mergeCell ref="VSC18:VSC19"/>
    <mergeCell ref="VQV18:VQV19"/>
    <mergeCell ref="VQW18:VQW19"/>
    <mergeCell ref="VQX18:VRB19"/>
    <mergeCell ref="VRC18:VRC19"/>
    <mergeCell ref="VRD18:VRD19"/>
    <mergeCell ref="VRE18:VRE19"/>
    <mergeCell ref="VRF18:VRJ19"/>
    <mergeCell ref="VRK18:VRK19"/>
    <mergeCell ref="VRL18:VRL19"/>
    <mergeCell ref="VQE18:VQE19"/>
    <mergeCell ref="VQF18:VQF19"/>
    <mergeCell ref="VQG18:VQG19"/>
    <mergeCell ref="VQH18:VQL19"/>
    <mergeCell ref="VQM18:VQM19"/>
    <mergeCell ref="VQN18:VQN19"/>
    <mergeCell ref="VQO18:VQO19"/>
    <mergeCell ref="VQP18:VQT19"/>
    <mergeCell ref="VQU18:VQU19"/>
    <mergeCell ref="VPJ18:VPN19"/>
    <mergeCell ref="VPO18:VPO19"/>
    <mergeCell ref="VPP18:VPP19"/>
    <mergeCell ref="VPQ18:VPQ19"/>
    <mergeCell ref="VPR18:VPV19"/>
    <mergeCell ref="VPW18:VPW19"/>
    <mergeCell ref="VPX18:VPX19"/>
    <mergeCell ref="VPY18:VPY19"/>
    <mergeCell ref="VPZ18:VQD19"/>
    <mergeCell ref="VOS18:VOS19"/>
    <mergeCell ref="VOT18:VOX19"/>
    <mergeCell ref="VOY18:VOY19"/>
    <mergeCell ref="VOZ18:VOZ19"/>
    <mergeCell ref="VPA18:VPA19"/>
    <mergeCell ref="VPB18:VPF19"/>
    <mergeCell ref="VPG18:VPG19"/>
    <mergeCell ref="VPH18:VPH19"/>
    <mergeCell ref="VPI18:VPI19"/>
    <mergeCell ref="VOB18:VOB19"/>
    <mergeCell ref="VOC18:VOC19"/>
    <mergeCell ref="VOD18:VOH19"/>
    <mergeCell ref="VOI18:VOI19"/>
    <mergeCell ref="VOJ18:VOJ19"/>
    <mergeCell ref="VOK18:VOK19"/>
    <mergeCell ref="VOL18:VOP19"/>
    <mergeCell ref="VOQ18:VOQ19"/>
    <mergeCell ref="VOR18:VOR19"/>
    <mergeCell ref="VNK18:VNK19"/>
    <mergeCell ref="VNL18:VNL19"/>
    <mergeCell ref="VNM18:VNM19"/>
    <mergeCell ref="VNN18:VNR19"/>
    <mergeCell ref="VNS18:VNS19"/>
    <mergeCell ref="VNT18:VNT19"/>
    <mergeCell ref="VNU18:VNU19"/>
    <mergeCell ref="VNV18:VNZ19"/>
    <mergeCell ref="VOA18:VOA19"/>
    <mergeCell ref="VMP18:VMT19"/>
    <mergeCell ref="VMU18:VMU19"/>
    <mergeCell ref="VMV18:VMV19"/>
    <mergeCell ref="VMW18:VMW19"/>
    <mergeCell ref="VMX18:VNB19"/>
    <mergeCell ref="VNC18:VNC19"/>
    <mergeCell ref="VND18:VND19"/>
    <mergeCell ref="VNE18:VNE19"/>
    <mergeCell ref="VNF18:VNJ19"/>
    <mergeCell ref="VLY18:VLY19"/>
    <mergeCell ref="VLZ18:VMD19"/>
    <mergeCell ref="VME18:VME19"/>
    <mergeCell ref="VMF18:VMF19"/>
    <mergeCell ref="VMG18:VMG19"/>
    <mergeCell ref="VMH18:VML19"/>
    <mergeCell ref="VMM18:VMM19"/>
    <mergeCell ref="VMN18:VMN19"/>
    <mergeCell ref="VMO18:VMO19"/>
    <mergeCell ref="VLH18:VLH19"/>
    <mergeCell ref="VLI18:VLI19"/>
    <mergeCell ref="VLJ18:VLN19"/>
    <mergeCell ref="VLO18:VLO19"/>
    <mergeCell ref="VLP18:VLP19"/>
    <mergeCell ref="VLQ18:VLQ19"/>
    <mergeCell ref="VLR18:VLV19"/>
    <mergeCell ref="VLW18:VLW19"/>
    <mergeCell ref="VLX18:VLX19"/>
    <mergeCell ref="VKQ18:VKQ19"/>
    <mergeCell ref="VKR18:VKR19"/>
    <mergeCell ref="VKS18:VKS19"/>
    <mergeCell ref="VKT18:VKX19"/>
    <mergeCell ref="VKY18:VKY19"/>
    <mergeCell ref="VKZ18:VKZ19"/>
    <mergeCell ref="VLA18:VLA19"/>
    <mergeCell ref="VLB18:VLF19"/>
    <mergeCell ref="VLG18:VLG19"/>
    <mergeCell ref="VJV18:VJZ19"/>
    <mergeCell ref="VKA18:VKA19"/>
    <mergeCell ref="VKB18:VKB19"/>
    <mergeCell ref="VKC18:VKC19"/>
    <mergeCell ref="VKD18:VKH19"/>
    <mergeCell ref="VKI18:VKI19"/>
    <mergeCell ref="VKJ18:VKJ19"/>
    <mergeCell ref="VKK18:VKK19"/>
    <mergeCell ref="VKL18:VKP19"/>
    <mergeCell ref="VJE18:VJE19"/>
    <mergeCell ref="VJF18:VJJ19"/>
    <mergeCell ref="VJK18:VJK19"/>
    <mergeCell ref="VJL18:VJL19"/>
    <mergeCell ref="VJM18:VJM19"/>
    <mergeCell ref="VJN18:VJR19"/>
    <mergeCell ref="VJS18:VJS19"/>
    <mergeCell ref="VJT18:VJT19"/>
    <mergeCell ref="VJU18:VJU19"/>
    <mergeCell ref="VIN18:VIN19"/>
    <mergeCell ref="VIO18:VIO19"/>
    <mergeCell ref="VIP18:VIT19"/>
    <mergeCell ref="VIU18:VIU19"/>
    <mergeCell ref="VIV18:VIV19"/>
    <mergeCell ref="VIW18:VIW19"/>
    <mergeCell ref="VIX18:VJB19"/>
    <mergeCell ref="VJC18:VJC19"/>
    <mergeCell ref="VJD18:VJD19"/>
    <mergeCell ref="VHW18:VHW19"/>
    <mergeCell ref="VHX18:VHX19"/>
    <mergeCell ref="VHY18:VHY19"/>
    <mergeCell ref="VHZ18:VID19"/>
    <mergeCell ref="VIE18:VIE19"/>
    <mergeCell ref="VIF18:VIF19"/>
    <mergeCell ref="VIG18:VIG19"/>
    <mergeCell ref="VIH18:VIL19"/>
    <mergeCell ref="VIM18:VIM19"/>
    <mergeCell ref="VHB18:VHF19"/>
    <mergeCell ref="VHG18:VHG19"/>
    <mergeCell ref="VHH18:VHH19"/>
    <mergeCell ref="VHI18:VHI19"/>
    <mergeCell ref="VHJ18:VHN19"/>
    <mergeCell ref="VHO18:VHO19"/>
    <mergeCell ref="VHP18:VHP19"/>
    <mergeCell ref="VHQ18:VHQ19"/>
    <mergeCell ref="VHR18:VHV19"/>
    <mergeCell ref="VGK18:VGK19"/>
    <mergeCell ref="VGL18:VGP19"/>
    <mergeCell ref="VGQ18:VGQ19"/>
    <mergeCell ref="VGR18:VGR19"/>
    <mergeCell ref="VGS18:VGS19"/>
    <mergeCell ref="VGT18:VGX19"/>
    <mergeCell ref="VGY18:VGY19"/>
    <mergeCell ref="VGZ18:VGZ19"/>
    <mergeCell ref="VHA18:VHA19"/>
    <mergeCell ref="VFT18:VFT19"/>
    <mergeCell ref="VFU18:VFU19"/>
    <mergeCell ref="VFV18:VFZ19"/>
    <mergeCell ref="VGA18:VGA19"/>
    <mergeCell ref="VGB18:VGB19"/>
    <mergeCell ref="VGC18:VGC19"/>
    <mergeCell ref="VGD18:VGH19"/>
    <mergeCell ref="VGI18:VGI19"/>
    <mergeCell ref="VGJ18:VGJ19"/>
    <mergeCell ref="VFC18:VFC19"/>
    <mergeCell ref="VFD18:VFD19"/>
    <mergeCell ref="VFE18:VFE19"/>
    <mergeCell ref="VFF18:VFJ19"/>
    <mergeCell ref="VFK18:VFK19"/>
    <mergeCell ref="VFL18:VFL19"/>
    <mergeCell ref="VFM18:VFM19"/>
    <mergeCell ref="VFN18:VFR19"/>
    <mergeCell ref="VFS18:VFS19"/>
    <mergeCell ref="VEH18:VEL19"/>
    <mergeCell ref="VEM18:VEM19"/>
    <mergeCell ref="VEN18:VEN19"/>
    <mergeCell ref="VEO18:VEO19"/>
    <mergeCell ref="VEP18:VET19"/>
    <mergeCell ref="VEU18:VEU19"/>
    <mergeCell ref="VEV18:VEV19"/>
    <mergeCell ref="VEW18:VEW19"/>
    <mergeCell ref="VEX18:VFB19"/>
    <mergeCell ref="VDQ18:VDQ19"/>
    <mergeCell ref="VDR18:VDV19"/>
    <mergeCell ref="VDW18:VDW19"/>
    <mergeCell ref="VDX18:VDX19"/>
    <mergeCell ref="VDY18:VDY19"/>
    <mergeCell ref="VDZ18:VED19"/>
    <mergeCell ref="VEE18:VEE19"/>
    <mergeCell ref="VEF18:VEF19"/>
    <mergeCell ref="VEG18:VEG19"/>
    <mergeCell ref="VCZ18:VCZ19"/>
    <mergeCell ref="VDA18:VDA19"/>
    <mergeCell ref="VDB18:VDF19"/>
    <mergeCell ref="VDG18:VDG19"/>
    <mergeCell ref="VDH18:VDH19"/>
    <mergeCell ref="VDI18:VDI19"/>
    <mergeCell ref="VDJ18:VDN19"/>
    <mergeCell ref="VDO18:VDO19"/>
    <mergeCell ref="VDP18:VDP19"/>
    <mergeCell ref="VCI18:VCI19"/>
    <mergeCell ref="VCJ18:VCJ19"/>
    <mergeCell ref="VCK18:VCK19"/>
    <mergeCell ref="VCL18:VCP19"/>
    <mergeCell ref="VCQ18:VCQ19"/>
    <mergeCell ref="VCR18:VCR19"/>
    <mergeCell ref="VCS18:VCS19"/>
    <mergeCell ref="VCT18:VCX19"/>
    <mergeCell ref="VCY18:VCY19"/>
    <mergeCell ref="VBN18:VBR19"/>
    <mergeCell ref="VBS18:VBS19"/>
    <mergeCell ref="VBT18:VBT19"/>
    <mergeCell ref="VBU18:VBU19"/>
    <mergeCell ref="VBV18:VBZ19"/>
    <mergeCell ref="VCA18:VCA19"/>
    <mergeCell ref="VCB18:VCB19"/>
    <mergeCell ref="VCC18:VCC19"/>
    <mergeCell ref="VCD18:VCH19"/>
    <mergeCell ref="VAW18:VAW19"/>
    <mergeCell ref="VAX18:VBB19"/>
    <mergeCell ref="VBC18:VBC19"/>
    <mergeCell ref="VBD18:VBD19"/>
    <mergeCell ref="VBE18:VBE19"/>
    <mergeCell ref="VBF18:VBJ19"/>
    <mergeCell ref="VBK18:VBK19"/>
    <mergeCell ref="VBL18:VBL19"/>
    <mergeCell ref="VBM18:VBM19"/>
    <mergeCell ref="VAF18:VAF19"/>
    <mergeCell ref="VAG18:VAG19"/>
    <mergeCell ref="VAH18:VAL19"/>
    <mergeCell ref="VAM18:VAM19"/>
    <mergeCell ref="VAN18:VAN19"/>
    <mergeCell ref="VAO18:VAO19"/>
    <mergeCell ref="VAP18:VAT19"/>
    <mergeCell ref="VAU18:VAU19"/>
    <mergeCell ref="VAV18:VAV19"/>
    <mergeCell ref="UZO18:UZO19"/>
    <mergeCell ref="UZP18:UZP19"/>
    <mergeCell ref="UZQ18:UZQ19"/>
    <mergeCell ref="UZR18:UZV19"/>
    <mergeCell ref="UZW18:UZW19"/>
    <mergeCell ref="UZX18:UZX19"/>
    <mergeCell ref="UZY18:UZY19"/>
    <mergeCell ref="UZZ18:VAD19"/>
    <mergeCell ref="VAE18:VAE19"/>
    <mergeCell ref="UYT18:UYX19"/>
    <mergeCell ref="UYY18:UYY19"/>
    <mergeCell ref="UYZ18:UYZ19"/>
    <mergeCell ref="UZA18:UZA19"/>
    <mergeCell ref="UZB18:UZF19"/>
    <mergeCell ref="UZG18:UZG19"/>
    <mergeCell ref="UZH18:UZH19"/>
    <mergeCell ref="UZI18:UZI19"/>
    <mergeCell ref="UZJ18:UZN19"/>
    <mergeCell ref="UYC18:UYC19"/>
    <mergeCell ref="UYD18:UYH19"/>
    <mergeCell ref="UYI18:UYI19"/>
    <mergeCell ref="UYJ18:UYJ19"/>
    <mergeCell ref="UYK18:UYK19"/>
    <mergeCell ref="UYL18:UYP19"/>
    <mergeCell ref="UYQ18:UYQ19"/>
    <mergeCell ref="UYR18:UYR19"/>
    <mergeCell ref="UYS18:UYS19"/>
    <mergeCell ref="UXL18:UXL19"/>
    <mergeCell ref="UXM18:UXM19"/>
    <mergeCell ref="UXN18:UXR19"/>
    <mergeCell ref="UXS18:UXS19"/>
    <mergeCell ref="UXT18:UXT19"/>
    <mergeCell ref="UXU18:UXU19"/>
    <mergeCell ref="UXV18:UXZ19"/>
    <mergeCell ref="UYA18:UYA19"/>
    <mergeCell ref="UYB18:UYB19"/>
    <mergeCell ref="UWU18:UWU19"/>
    <mergeCell ref="UWV18:UWV19"/>
    <mergeCell ref="UWW18:UWW19"/>
    <mergeCell ref="UWX18:UXB19"/>
    <mergeCell ref="UXC18:UXC19"/>
    <mergeCell ref="UXD18:UXD19"/>
    <mergeCell ref="UXE18:UXE19"/>
    <mergeCell ref="UXF18:UXJ19"/>
    <mergeCell ref="UXK18:UXK19"/>
    <mergeCell ref="UVZ18:UWD19"/>
    <mergeCell ref="UWE18:UWE19"/>
    <mergeCell ref="UWF18:UWF19"/>
    <mergeCell ref="UWG18:UWG19"/>
    <mergeCell ref="UWH18:UWL19"/>
    <mergeCell ref="UWM18:UWM19"/>
    <mergeCell ref="UWN18:UWN19"/>
    <mergeCell ref="UWO18:UWO19"/>
    <mergeCell ref="UWP18:UWT19"/>
    <mergeCell ref="UVI18:UVI19"/>
    <mergeCell ref="UVJ18:UVN19"/>
    <mergeCell ref="UVO18:UVO19"/>
    <mergeCell ref="UVP18:UVP19"/>
    <mergeCell ref="UVQ18:UVQ19"/>
    <mergeCell ref="UVR18:UVV19"/>
    <mergeCell ref="UVW18:UVW19"/>
    <mergeCell ref="UVX18:UVX19"/>
    <mergeCell ref="UVY18:UVY19"/>
    <mergeCell ref="UUR18:UUR19"/>
    <mergeCell ref="UUS18:UUS19"/>
    <mergeCell ref="UUT18:UUX19"/>
    <mergeCell ref="UUY18:UUY19"/>
    <mergeCell ref="UUZ18:UUZ19"/>
    <mergeCell ref="UVA18:UVA19"/>
    <mergeCell ref="UVB18:UVF19"/>
    <mergeCell ref="UVG18:UVG19"/>
    <mergeCell ref="UVH18:UVH19"/>
    <mergeCell ref="UUA18:UUA19"/>
    <mergeCell ref="UUB18:UUB19"/>
    <mergeCell ref="UUC18:UUC19"/>
    <mergeCell ref="UUD18:UUH19"/>
    <mergeCell ref="UUI18:UUI19"/>
    <mergeCell ref="UUJ18:UUJ19"/>
    <mergeCell ref="UUK18:UUK19"/>
    <mergeCell ref="UUL18:UUP19"/>
    <mergeCell ref="UUQ18:UUQ19"/>
    <mergeCell ref="UTF18:UTJ19"/>
    <mergeCell ref="UTK18:UTK19"/>
    <mergeCell ref="UTL18:UTL19"/>
    <mergeCell ref="UTM18:UTM19"/>
    <mergeCell ref="UTN18:UTR19"/>
    <mergeCell ref="UTS18:UTS19"/>
    <mergeCell ref="UTT18:UTT19"/>
    <mergeCell ref="UTU18:UTU19"/>
    <mergeCell ref="UTV18:UTZ19"/>
    <mergeCell ref="USO18:USO19"/>
    <mergeCell ref="USP18:UST19"/>
    <mergeCell ref="USU18:USU19"/>
    <mergeCell ref="USV18:USV19"/>
    <mergeCell ref="USW18:USW19"/>
    <mergeCell ref="USX18:UTB19"/>
    <mergeCell ref="UTC18:UTC19"/>
    <mergeCell ref="UTD18:UTD19"/>
    <mergeCell ref="UTE18:UTE19"/>
    <mergeCell ref="URX18:URX19"/>
    <mergeCell ref="URY18:URY19"/>
    <mergeCell ref="URZ18:USD19"/>
    <mergeCell ref="USE18:USE19"/>
    <mergeCell ref="USF18:USF19"/>
    <mergeCell ref="USG18:USG19"/>
    <mergeCell ref="USH18:USL19"/>
    <mergeCell ref="USM18:USM19"/>
    <mergeCell ref="USN18:USN19"/>
    <mergeCell ref="URG18:URG19"/>
    <mergeCell ref="URH18:URH19"/>
    <mergeCell ref="URI18:URI19"/>
    <mergeCell ref="URJ18:URN19"/>
    <mergeCell ref="URO18:URO19"/>
    <mergeCell ref="URP18:URP19"/>
    <mergeCell ref="URQ18:URQ19"/>
    <mergeCell ref="URR18:URV19"/>
    <mergeCell ref="URW18:URW19"/>
    <mergeCell ref="UQL18:UQP19"/>
    <mergeCell ref="UQQ18:UQQ19"/>
    <mergeCell ref="UQR18:UQR19"/>
    <mergeCell ref="UQS18:UQS19"/>
    <mergeCell ref="UQT18:UQX19"/>
    <mergeCell ref="UQY18:UQY19"/>
    <mergeCell ref="UQZ18:UQZ19"/>
    <mergeCell ref="URA18:URA19"/>
    <mergeCell ref="URB18:URF19"/>
    <mergeCell ref="UPU18:UPU19"/>
    <mergeCell ref="UPV18:UPZ19"/>
    <mergeCell ref="UQA18:UQA19"/>
    <mergeCell ref="UQB18:UQB19"/>
    <mergeCell ref="UQC18:UQC19"/>
    <mergeCell ref="UQD18:UQH19"/>
    <mergeCell ref="UQI18:UQI19"/>
    <mergeCell ref="UQJ18:UQJ19"/>
    <mergeCell ref="UQK18:UQK19"/>
    <mergeCell ref="UPD18:UPD19"/>
    <mergeCell ref="UPE18:UPE19"/>
    <mergeCell ref="UPF18:UPJ19"/>
    <mergeCell ref="UPK18:UPK19"/>
    <mergeCell ref="UPL18:UPL19"/>
    <mergeCell ref="UPM18:UPM19"/>
    <mergeCell ref="UPN18:UPR19"/>
    <mergeCell ref="UPS18:UPS19"/>
    <mergeCell ref="UPT18:UPT19"/>
    <mergeCell ref="UOM18:UOM19"/>
    <mergeCell ref="UON18:UON19"/>
    <mergeCell ref="UOO18:UOO19"/>
    <mergeCell ref="UOP18:UOT19"/>
    <mergeCell ref="UOU18:UOU19"/>
    <mergeCell ref="UOV18:UOV19"/>
    <mergeCell ref="UOW18:UOW19"/>
    <mergeCell ref="UOX18:UPB19"/>
    <mergeCell ref="UPC18:UPC19"/>
    <mergeCell ref="UNR18:UNV19"/>
    <mergeCell ref="UNW18:UNW19"/>
    <mergeCell ref="UNX18:UNX19"/>
    <mergeCell ref="UNY18:UNY19"/>
    <mergeCell ref="UNZ18:UOD19"/>
    <mergeCell ref="UOE18:UOE19"/>
    <mergeCell ref="UOF18:UOF19"/>
    <mergeCell ref="UOG18:UOG19"/>
    <mergeCell ref="UOH18:UOL19"/>
    <mergeCell ref="UNA18:UNA19"/>
    <mergeCell ref="UNB18:UNF19"/>
    <mergeCell ref="UNG18:UNG19"/>
    <mergeCell ref="UNH18:UNH19"/>
    <mergeCell ref="UNI18:UNI19"/>
    <mergeCell ref="UNJ18:UNN19"/>
    <mergeCell ref="UNO18:UNO19"/>
    <mergeCell ref="UNP18:UNP19"/>
    <mergeCell ref="UNQ18:UNQ19"/>
    <mergeCell ref="UMJ18:UMJ19"/>
    <mergeCell ref="UMK18:UMK19"/>
    <mergeCell ref="UML18:UMP19"/>
    <mergeCell ref="UMQ18:UMQ19"/>
    <mergeCell ref="UMR18:UMR19"/>
    <mergeCell ref="UMS18:UMS19"/>
    <mergeCell ref="UMT18:UMX19"/>
    <mergeCell ref="UMY18:UMY19"/>
    <mergeCell ref="UMZ18:UMZ19"/>
    <mergeCell ref="ULS18:ULS19"/>
    <mergeCell ref="ULT18:ULT19"/>
    <mergeCell ref="ULU18:ULU19"/>
    <mergeCell ref="ULV18:ULZ19"/>
    <mergeCell ref="UMA18:UMA19"/>
    <mergeCell ref="UMB18:UMB19"/>
    <mergeCell ref="UMC18:UMC19"/>
    <mergeCell ref="UMD18:UMH19"/>
    <mergeCell ref="UMI18:UMI19"/>
    <mergeCell ref="UKX18:ULB19"/>
    <mergeCell ref="ULC18:ULC19"/>
    <mergeCell ref="ULD18:ULD19"/>
    <mergeCell ref="ULE18:ULE19"/>
    <mergeCell ref="ULF18:ULJ19"/>
    <mergeCell ref="ULK18:ULK19"/>
    <mergeCell ref="ULL18:ULL19"/>
    <mergeCell ref="ULM18:ULM19"/>
    <mergeCell ref="ULN18:ULR19"/>
    <mergeCell ref="UKG18:UKG19"/>
    <mergeCell ref="UKH18:UKL19"/>
    <mergeCell ref="UKM18:UKM19"/>
    <mergeCell ref="UKN18:UKN19"/>
    <mergeCell ref="UKO18:UKO19"/>
    <mergeCell ref="UKP18:UKT19"/>
    <mergeCell ref="UKU18:UKU19"/>
    <mergeCell ref="UKV18:UKV19"/>
    <mergeCell ref="UKW18:UKW19"/>
    <mergeCell ref="UJP18:UJP19"/>
    <mergeCell ref="UJQ18:UJQ19"/>
    <mergeCell ref="UJR18:UJV19"/>
    <mergeCell ref="UJW18:UJW19"/>
    <mergeCell ref="UJX18:UJX19"/>
    <mergeCell ref="UJY18:UJY19"/>
    <mergeCell ref="UJZ18:UKD19"/>
    <mergeCell ref="UKE18:UKE19"/>
    <mergeCell ref="UKF18:UKF19"/>
    <mergeCell ref="UIY18:UIY19"/>
    <mergeCell ref="UIZ18:UIZ19"/>
    <mergeCell ref="UJA18:UJA19"/>
    <mergeCell ref="UJB18:UJF19"/>
    <mergeCell ref="UJG18:UJG19"/>
    <mergeCell ref="UJH18:UJH19"/>
    <mergeCell ref="UJI18:UJI19"/>
    <mergeCell ref="UJJ18:UJN19"/>
    <mergeCell ref="UJO18:UJO19"/>
    <mergeCell ref="UID18:UIH19"/>
    <mergeCell ref="UII18:UII19"/>
    <mergeCell ref="UIJ18:UIJ19"/>
    <mergeCell ref="UIK18:UIK19"/>
    <mergeCell ref="UIL18:UIP19"/>
    <mergeCell ref="UIQ18:UIQ19"/>
    <mergeCell ref="UIR18:UIR19"/>
    <mergeCell ref="UIS18:UIS19"/>
    <mergeCell ref="UIT18:UIX19"/>
    <mergeCell ref="UHM18:UHM19"/>
    <mergeCell ref="UHN18:UHR19"/>
    <mergeCell ref="UHS18:UHS19"/>
    <mergeCell ref="UHT18:UHT19"/>
    <mergeCell ref="UHU18:UHU19"/>
    <mergeCell ref="UHV18:UHZ19"/>
    <mergeCell ref="UIA18:UIA19"/>
    <mergeCell ref="UIB18:UIB19"/>
    <mergeCell ref="UIC18:UIC19"/>
    <mergeCell ref="UGV18:UGV19"/>
    <mergeCell ref="UGW18:UGW19"/>
    <mergeCell ref="UGX18:UHB19"/>
    <mergeCell ref="UHC18:UHC19"/>
    <mergeCell ref="UHD18:UHD19"/>
    <mergeCell ref="UHE18:UHE19"/>
    <mergeCell ref="UHF18:UHJ19"/>
    <mergeCell ref="UHK18:UHK19"/>
    <mergeCell ref="UHL18:UHL19"/>
    <mergeCell ref="UGE18:UGE19"/>
    <mergeCell ref="UGF18:UGF19"/>
    <mergeCell ref="UGG18:UGG19"/>
    <mergeCell ref="UGH18:UGL19"/>
    <mergeCell ref="UGM18:UGM19"/>
    <mergeCell ref="UGN18:UGN19"/>
    <mergeCell ref="UGO18:UGO19"/>
    <mergeCell ref="UGP18:UGT19"/>
    <mergeCell ref="UGU18:UGU19"/>
    <mergeCell ref="UFJ18:UFN19"/>
    <mergeCell ref="UFO18:UFO19"/>
    <mergeCell ref="UFP18:UFP19"/>
    <mergeCell ref="UFQ18:UFQ19"/>
    <mergeCell ref="UFR18:UFV19"/>
    <mergeCell ref="UFW18:UFW19"/>
    <mergeCell ref="UFX18:UFX19"/>
    <mergeCell ref="UFY18:UFY19"/>
    <mergeCell ref="UFZ18:UGD19"/>
    <mergeCell ref="UES18:UES19"/>
    <mergeCell ref="UET18:UEX19"/>
    <mergeCell ref="UEY18:UEY19"/>
    <mergeCell ref="UEZ18:UEZ19"/>
    <mergeCell ref="UFA18:UFA19"/>
    <mergeCell ref="UFB18:UFF19"/>
    <mergeCell ref="UFG18:UFG19"/>
    <mergeCell ref="UFH18:UFH19"/>
    <mergeCell ref="UFI18:UFI19"/>
    <mergeCell ref="UEB18:UEB19"/>
    <mergeCell ref="UEC18:UEC19"/>
    <mergeCell ref="UED18:UEH19"/>
    <mergeCell ref="UEI18:UEI19"/>
    <mergeCell ref="UEJ18:UEJ19"/>
    <mergeCell ref="UEK18:UEK19"/>
    <mergeCell ref="UEL18:UEP19"/>
    <mergeCell ref="UEQ18:UEQ19"/>
    <mergeCell ref="UER18:UER19"/>
    <mergeCell ref="UDK18:UDK19"/>
    <mergeCell ref="UDL18:UDL19"/>
    <mergeCell ref="UDM18:UDM19"/>
    <mergeCell ref="UDN18:UDR19"/>
    <mergeCell ref="UDS18:UDS19"/>
    <mergeCell ref="UDT18:UDT19"/>
    <mergeCell ref="UDU18:UDU19"/>
    <mergeCell ref="UDV18:UDZ19"/>
    <mergeCell ref="UEA18:UEA19"/>
    <mergeCell ref="UCP18:UCT19"/>
    <mergeCell ref="UCU18:UCU19"/>
    <mergeCell ref="UCV18:UCV19"/>
    <mergeCell ref="UCW18:UCW19"/>
    <mergeCell ref="UCX18:UDB19"/>
    <mergeCell ref="UDC18:UDC19"/>
    <mergeCell ref="UDD18:UDD19"/>
    <mergeCell ref="UDE18:UDE19"/>
    <mergeCell ref="UDF18:UDJ19"/>
    <mergeCell ref="UBY18:UBY19"/>
    <mergeCell ref="UBZ18:UCD19"/>
    <mergeCell ref="UCE18:UCE19"/>
    <mergeCell ref="UCF18:UCF19"/>
    <mergeCell ref="UCG18:UCG19"/>
    <mergeCell ref="UCH18:UCL19"/>
    <mergeCell ref="UCM18:UCM19"/>
    <mergeCell ref="UCN18:UCN19"/>
    <mergeCell ref="UCO18:UCO19"/>
    <mergeCell ref="UBH18:UBH19"/>
    <mergeCell ref="UBI18:UBI19"/>
    <mergeCell ref="UBJ18:UBN19"/>
    <mergeCell ref="UBO18:UBO19"/>
    <mergeCell ref="UBP18:UBP19"/>
    <mergeCell ref="UBQ18:UBQ19"/>
    <mergeCell ref="UBR18:UBV19"/>
    <mergeCell ref="UBW18:UBW19"/>
    <mergeCell ref="UBX18:UBX19"/>
    <mergeCell ref="UAQ18:UAQ19"/>
    <mergeCell ref="UAR18:UAR19"/>
    <mergeCell ref="UAS18:UAS19"/>
    <mergeCell ref="UAT18:UAX19"/>
    <mergeCell ref="UAY18:UAY19"/>
    <mergeCell ref="UAZ18:UAZ19"/>
    <mergeCell ref="UBA18:UBA19"/>
    <mergeCell ref="UBB18:UBF19"/>
    <mergeCell ref="UBG18:UBG19"/>
    <mergeCell ref="TZV18:TZZ19"/>
    <mergeCell ref="UAA18:UAA19"/>
    <mergeCell ref="UAB18:UAB19"/>
    <mergeCell ref="UAC18:UAC19"/>
    <mergeCell ref="UAD18:UAH19"/>
    <mergeCell ref="UAI18:UAI19"/>
    <mergeCell ref="UAJ18:UAJ19"/>
    <mergeCell ref="UAK18:UAK19"/>
    <mergeCell ref="UAL18:UAP19"/>
    <mergeCell ref="TZE18:TZE19"/>
    <mergeCell ref="TZF18:TZJ19"/>
    <mergeCell ref="TZK18:TZK19"/>
    <mergeCell ref="TZL18:TZL19"/>
    <mergeCell ref="TZM18:TZM19"/>
    <mergeCell ref="TZN18:TZR19"/>
    <mergeCell ref="TZS18:TZS19"/>
    <mergeCell ref="TZT18:TZT19"/>
    <mergeCell ref="TZU18:TZU19"/>
    <mergeCell ref="TYN18:TYN19"/>
    <mergeCell ref="TYO18:TYO19"/>
    <mergeCell ref="TYP18:TYT19"/>
    <mergeCell ref="TYU18:TYU19"/>
    <mergeCell ref="TYV18:TYV19"/>
    <mergeCell ref="TYW18:TYW19"/>
    <mergeCell ref="TYX18:TZB19"/>
    <mergeCell ref="TZC18:TZC19"/>
    <mergeCell ref="TZD18:TZD19"/>
    <mergeCell ref="TXW18:TXW19"/>
    <mergeCell ref="TXX18:TXX19"/>
    <mergeCell ref="TXY18:TXY19"/>
    <mergeCell ref="TXZ18:TYD19"/>
    <mergeCell ref="TYE18:TYE19"/>
    <mergeCell ref="TYF18:TYF19"/>
    <mergeCell ref="TYG18:TYG19"/>
    <mergeCell ref="TYH18:TYL19"/>
    <mergeCell ref="TYM18:TYM19"/>
    <mergeCell ref="TXB18:TXF19"/>
    <mergeCell ref="TXG18:TXG19"/>
    <mergeCell ref="TXH18:TXH19"/>
    <mergeCell ref="TXI18:TXI19"/>
    <mergeCell ref="TXJ18:TXN19"/>
    <mergeCell ref="TXO18:TXO19"/>
    <mergeCell ref="TXP18:TXP19"/>
    <mergeCell ref="TXQ18:TXQ19"/>
    <mergeCell ref="TXR18:TXV19"/>
    <mergeCell ref="TWK18:TWK19"/>
    <mergeCell ref="TWL18:TWP19"/>
    <mergeCell ref="TWQ18:TWQ19"/>
    <mergeCell ref="TWR18:TWR19"/>
    <mergeCell ref="TWS18:TWS19"/>
    <mergeCell ref="TWT18:TWX19"/>
    <mergeCell ref="TWY18:TWY19"/>
    <mergeCell ref="TWZ18:TWZ19"/>
    <mergeCell ref="TXA18:TXA19"/>
    <mergeCell ref="TVT18:TVT19"/>
    <mergeCell ref="TVU18:TVU19"/>
    <mergeCell ref="TVV18:TVZ19"/>
    <mergeCell ref="TWA18:TWA19"/>
    <mergeCell ref="TWB18:TWB19"/>
    <mergeCell ref="TWC18:TWC19"/>
    <mergeCell ref="TWD18:TWH19"/>
    <mergeCell ref="TWI18:TWI19"/>
    <mergeCell ref="TWJ18:TWJ19"/>
    <mergeCell ref="TVC18:TVC19"/>
    <mergeCell ref="TVD18:TVD19"/>
    <mergeCell ref="TVE18:TVE19"/>
    <mergeCell ref="TVF18:TVJ19"/>
    <mergeCell ref="TVK18:TVK19"/>
    <mergeCell ref="TVL18:TVL19"/>
    <mergeCell ref="TVM18:TVM19"/>
    <mergeCell ref="TVN18:TVR19"/>
    <mergeCell ref="TVS18:TVS19"/>
    <mergeCell ref="TUH18:TUL19"/>
    <mergeCell ref="TUM18:TUM19"/>
    <mergeCell ref="TUN18:TUN19"/>
    <mergeCell ref="TUO18:TUO19"/>
    <mergeCell ref="TUP18:TUT19"/>
    <mergeCell ref="TUU18:TUU19"/>
    <mergeCell ref="TUV18:TUV19"/>
    <mergeCell ref="TUW18:TUW19"/>
    <mergeCell ref="TUX18:TVB19"/>
    <mergeCell ref="TTQ18:TTQ19"/>
    <mergeCell ref="TTR18:TTV19"/>
    <mergeCell ref="TTW18:TTW19"/>
    <mergeCell ref="TTX18:TTX19"/>
    <mergeCell ref="TTY18:TTY19"/>
    <mergeCell ref="TTZ18:TUD19"/>
    <mergeCell ref="TUE18:TUE19"/>
    <mergeCell ref="TUF18:TUF19"/>
    <mergeCell ref="TUG18:TUG19"/>
    <mergeCell ref="TSZ18:TSZ19"/>
    <mergeCell ref="TTA18:TTA19"/>
    <mergeCell ref="TTB18:TTF19"/>
    <mergeCell ref="TTG18:TTG19"/>
    <mergeCell ref="TTH18:TTH19"/>
    <mergeCell ref="TTI18:TTI19"/>
    <mergeCell ref="TTJ18:TTN19"/>
    <mergeCell ref="TTO18:TTO19"/>
    <mergeCell ref="TTP18:TTP19"/>
    <mergeCell ref="TSI18:TSI19"/>
    <mergeCell ref="TSJ18:TSJ19"/>
    <mergeCell ref="TSK18:TSK19"/>
    <mergeCell ref="TSL18:TSP19"/>
    <mergeCell ref="TSQ18:TSQ19"/>
    <mergeCell ref="TSR18:TSR19"/>
    <mergeCell ref="TSS18:TSS19"/>
    <mergeCell ref="TST18:TSX19"/>
    <mergeCell ref="TSY18:TSY19"/>
    <mergeCell ref="TRN18:TRR19"/>
    <mergeCell ref="TRS18:TRS19"/>
    <mergeCell ref="TRT18:TRT19"/>
    <mergeCell ref="TRU18:TRU19"/>
    <mergeCell ref="TRV18:TRZ19"/>
    <mergeCell ref="TSA18:TSA19"/>
    <mergeCell ref="TSB18:TSB19"/>
    <mergeCell ref="TSC18:TSC19"/>
    <mergeCell ref="TSD18:TSH19"/>
    <mergeCell ref="TQW18:TQW19"/>
    <mergeCell ref="TQX18:TRB19"/>
    <mergeCell ref="TRC18:TRC19"/>
    <mergeCell ref="TRD18:TRD19"/>
    <mergeCell ref="TRE18:TRE19"/>
    <mergeCell ref="TRF18:TRJ19"/>
    <mergeCell ref="TRK18:TRK19"/>
    <mergeCell ref="TRL18:TRL19"/>
    <mergeCell ref="TRM18:TRM19"/>
    <mergeCell ref="TQF18:TQF19"/>
    <mergeCell ref="TQG18:TQG19"/>
    <mergeCell ref="TQH18:TQL19"/>
    <mergeCell ref="TQM18:TQM19"/>
    <mergeCell ref="TQN18:TQN19"/>
    <mergeCell ref="TQO18:TQO19"/>
    <mergeCell ref="TQP18:TQT19"/>
    <mergeCell ref="TQU18:TQU19"/>
    <mergeCell ref="TQV18:TQV19"/>
    <mergeCell ref="TPO18:TPO19"/>
    <mergeCell ref="TPP18:TPP19"/>
    <mergeCell ref="TPQ18:TPQ19"/>
    <mergeCell ref="TPR18:TPV19"/>
    <mergeCell ref="TPW18:TPW19"/>
    <mergeCell ref="TPX18:TPX19"/>
    <mergeCell ref="TPY18:TPY19"/>
    <mergeCell ref="TPZ18:TQD19"/>
    <mergeCell ref="TQE18:TQE19"/>
    <mergeCell ref="TOT18:TOX19"/>
    <mergeCell ref="TOY18:TOY19"/>
    <mergeCell ref="TOZ18:TOZ19"/>
    <mergeCell ref="TPA18:TPA19"/>
    <mergeCell ref="TPB18:TPF19"/>
    <mergeCell ref="TPG18:TPG19"/>
    <mergeCell ref="TPH18:TPH19"/>
    <mergeCell ref="TPI18:TPI19"/>
    <mergeCell ref="TPJ18:TPN19"/>
    <mergeCell ref="TOC18:TOC19"/>
    <mergeCell ref="TOD18:TOH19"/>
    <mergeCell ref="TOI18:TOI19"/>
    <mergeCell ref="TOJ18:TOJ19"/>
    <mergeCell ref="TOK18:TOK19"/>
    <mergeCell ref="TOL18:TOP19"/>
    <mergeCell ref="TOQ18:TOQ19"/>
    <mergeCell ref="TOR18:TOR19"/>
    <mergeCell ref="TOS18:TOS19"/>
    <mergeCell ref="TNL18:TNL19"/>
    <mergeCell ref="TNM18:TNM19"/>
    <mergeCell ref="TNN18:TNR19"/>
    <mergeCell ref="TNS18:TNS19"/>
    <mergeCell ref="TNT18:TNT19"/>
    <mergeCell ref="TNU18:TNU19"/>
    <mergeCell ref="TNV18:TNZ19"/>
    <mergeCell ref="TOA18:TOA19"/>
    <mergeCell ref="TOB18:TOB19"/>
    <mergeCell ref="TMU18:TMU19"/>
    <mergeCell ref="TMV18:TMV19"/>
    <mergeCell ref="TMW18:TMW19"/>
    <mergeCell ref="TMX18:TNB19"/>
    <mergeCell ref="TNC18:TNC19"/>
    <mergeCell ref="TND18:TND19"/>
    <mergeCell ref="TNE18:TNE19"/>
    <mergeCell ref="TNF18:TNJ19"/>
    <mergeCell ref="TNK18:TNK19"/>
    <mergeCell ref="TLZ18:TMD19"/>
    <mergeCell ref="TME18:TME19"/>
    <mergeCell ref="TMF18:TMF19"/>
    <mergeCell ref="TMG18:TMG19"/>
    <mergeCell ref="TMH18:TML19"/>
    <mergeCell ref="TMM18:TMM19"/>
    <mergeCell ref="TMN18:TMN19"/>
    <mergeCell ref="TMO18:TMO19"/>
    <mergeCell ref="TMP18:TMT19"/>
    <mergeCell ref="TLI18:TLI19"/>
    <mergeCell ref="TLJ18:TLN19"/>
    <mergeCell ref="TLO18:TLO19"/>
    <mergeCell ref="TLP18:TLP19"/>
    <mergeCell ref="TLQ18:TLQ19"/>
    <mergeCell ref="TLR18:TLV19"/>
    <mergeCell ref="TLW18:TLW19"/>
    <mergeCell ref="TLX18:TLX19"/>
    <mergeCell ref="TLY18:TLY19"/>
    <mergeCell ref="TKR18:TKR19"/>
    <mergeCell ref="TKS18:TKS19"/>
    <mergeCell ref="TKT18:TKX19"/>
    <mergeCell ref="TKY18:TKY19"/>
    <mergeCell ref="TKZ18:TKZ19"/>
    <mergeCell ref="TLA18:TLA19"/>
    <mergeCell ref="TLB18:TLF19"/>
    <mergeCell ref="TLG18:TLG19"/>
    <mergeCell ref="TLH18:TLH19"/>
    <mergeCell ref="TKA18:TKA19"/>
    <mergeCell ref="TKB18:TKB19"/>
    <mergeCell ref="TKC18:TKC19"/>
    <mergeCell ref="TKD18:TKH19"/>
    <mergeCell ref="TKI18:TKI19"/>
    <mergeCell ref="TKJ18:TKJ19"/>
    <mergeCell ref="TKK18:TKK19"/>
    <mergeCell ref="TKL18:TKP19"/>
    <mergeCell ref="TKQ18:TKQ19"/>
    <mergeCell ref="TJF18:TJJ19"/>
    <mergeCell ref="TJK18:TJK19"/>
    <mergeCell ref="TJL18:TJL19"/>
    <mergeCell ref="TJM18:TJM19"/>
    <mergeCell ref="TJN18:TJR19"/>
    <mergeCell ref="TJS18:TJS19"/>
    <mergeCell ref="TJT18:TJT19"/>
    <mergeCell ref="TJU18:TJU19"/>
    <mergeCell ref="TJV18:TJZ19"/>
    <mergeCell ref="TIO18:TIO19"/>
    <mergeCell ref="TIP18:TIT19"/>
    <mergeCell ref="TIU18:TIU19"/>
    <mergeCell ref="TIV18:TIV19"/>
    <mergeCell ref="TIW18:TIW19"/>
    <mergeCell ref="TIX18:TJB19"/>
    <mergeCell ref="TJC18:TJC19"/>
    <mergeCell ref="TJD18:TJD19"/>
    <mergeCell ref="TJE18:TJE19"/>
    <mergeCell ref="THX18:THX19"/>
    <mergeCell ref="THY18:THY19"/>
    <mergeCell ref="THZ18:TID19"/>
    <mergeCell ref="TIE18:TIE19"/>
    <mergeCell ref="TIF18:TIF19"/>
    <mergeCell ref="TIG18:TIG19"/>
    <mergeCell ref="TIH18:TIL19"/>
    <mergeCell ref="TIM18:TIM19"/>
    <mergeCell ref="TIN18:TIN19"/>
    <mergeCell ref="THG18:THG19"/>
    <mergeCell ref="THH18:THH19"/>
    <mergeCell ref="THI18:THI19"/>
    <mergeCell ref="THJ18:THN19"/>
    <mergeCell ref="THO18:THO19"/>
    <mergeCell ref="THP18:THP19"/>
    <mergeCell ref="THQ18:THQ19"/>
    <mergeCell ref="THR18:THV19"/>
    <mergeCell ref="THW18:THW19"/>
    <mergeCell ref="TGL18:TGP19"/>
    <mergeCell ref="TGQ18:TGQ19"/>
    <mergeCell ref="TGR18:TGR19"/>
    <mergeCell ref="TGS18:TGS19"/>
    <mergeCell ref="TGT18:TGX19"/>
    <mergeCell ref="TGY18:TGY19"/>
    <mergeCell ref="TGZ18:TGZ19"/>
    <mergeCell ref="THA18:THA19"/>
    <mergeCell ref="THB18:THF19"/>
    <mergeCell ref="TFU18:TFU19"/>
    <mergeCell ref="TFV18:TFZ19"/>
    <mergeCell ref="TGA18:TGA19"/>
    <mergeCell ref="TGB18:TGB19"/>
    <mergeCell ref="TGC18:TGC19"/>
    <mergeCell ref="TGD18:TGH19"/>
    <mergeCell ref="TGI18:TGI19"/>
    <mergeCell ref="TGJ18:TGJ19"/>
    <mergeCell ref="TGK18:TGK19"/>
    <mergeCell ref="TFD18:TFD19"/>
    <mergeCell ref="TFE18:TFE19"/>
    <mergeCell ref="TFF18:TFJ19"/>
    <mergeCell ref="TFK18:TFK19"/>
    <mergeCell ref="TFL18:TFL19"/>
    <mergeCell ref="TFM18:TFM19"/>
    <mergeCell ref="TFN18:TFR19"/>
    <mergeCell ref="TFS18:TFS19"/>
    <mergeCell ref="TFT18:TFT19"/>
    <mergeCell ref="TEM18:TEM19"/>
    <mergeCell ref="TEN18:TEN19"/>
    <mergeCell ref="TEO18:TEO19"/>
    <mergeCell ref="TEP18:TET19"/>
    <mergeCell ref="TEU18:TEU19"/>
    <mergeCell ref="TEV18:TEV19"/>
    <mergeCell ref="TEW18:TEW19"/>
    <mergeCell ref="TEX18:TFB19"/>
    <mergeCell ref="TFC18:TFC19"/>
    <mergeCell ref="TDR18:TDV19"/>
    <mergeCell ref="TDW18:TDW19"/>
    <mergeCell ref="TDX18:TDX19"/>
    <mergeCell ref="TDY18:TDY19"/>
    <mergeCell ref="TDZ18:TED19"/>
    <mergeCell ref="TEE18:TEE19"/>
    <mergeCell ref="TEF18:TEF19"/>
    <mergeCell ref="TEG18:TEG19"/>
    <mergeCell ref="TEH18:TEL19"/>
    <mergeCell ref="TDA18:TDA19"/>
    <mergeCell ref="TDB18:TDF19"/>
    <mergeCell ref="TDG18:TDG19"/>
    <mergeCell ref="TDH18:TDH19"/>
    <mergeCell ref="TDI18:TDI19"/>
    <mergeCell ref="TDJ18:TDN19"/>
    <mergeCell ref="TDO18:TDO19"/>
    <mergeCell ref="TDP18:TDP19"/>
    <mergeCell ref="TDQ18:TDQ19"/>
    <mergeCell ref="TCJ18:TCJ19"/>
    <mergeCell ref="TCK18:TCK19"/>
    <mergeCell ref="TCL18:TCP19"/>
    <mergeCell ref="TCQ18:TCQ19"/>
    <mergeCell ref="TCR18:TCR19"/>
    <mergeCell ref="TCS18:TCS19"/>
    <mergeCell ref="TCT18:TCX19"/>
    <mergeCell ref="TCY18:TCY19"/>
    <mergeCell ref="TCZ18:TCZ19"/>
    <mergeCell ref="TBS18:TBS19"/>
    <mergeCell ref="TBT18:TBT19"/>
    <mergeCell ref="TBU18:TBU19"/>
    <mergeCell ref="TBV18:TBZ19"/>
    <mergeCell ref="TCA18:TCA19"/>
    <mergeCell ref="TCB18:TCB19"/>
    <mergeCell ref="TCC18:TCC19"/>
    <mergeCell ref="TCD18:TCH19"/>
    <mergeCell ref="TCI18:TCI19"/>
    <mergeCell ref="TAX18:TBB19"/>
    <mergeCell ref="TBC18:TBC19"/>
    <mergeCell ref="TBD18:TBD19"/>
    <mergeCell ref="TBE18:TBE19"/>
    <mergeCell ref="TBF18:TBJ19"/>
    <mergeCell ref="TBK18:TBK19"/>
    <mergeCell ref="TBL18:TBL19"/>
    <mergeCell ref="TBM18:TBM19"/>
    <mergeCell ref="TBN18:TBR19"/>
    <mergeCell ref="TAG18:TAG19"/>
    <mergeCell ref="TAH18:TAL19"/>
    <mergeCell ref="TAM18:TAM19"/>
    <mergeCell ref="TAN18:TAN19"/>
    <mergeCell ref="TAO18:TAO19"/>
    <mergeCell ref="TAP18:TAT19"/>
    <mergeCell ref="TAU18:TAU19"/>
    <mergeCell ref="TAV18:TAV19"/>
    <mergeCell ref="TAW18:TAW19"/>
    <mergeCell ref="SZP18:SZP19"/>
    <mergeCell ref="SZQ18:SZQ19"/>
    <mergeCell ref="SZR18:SZV19"/>
    <mergeCell ref="SZW18:SZW19"/>
    <mergeCell ref="SZX18:SZX19"/>
    <mergeCell ref="SZY18:SZY19"/>
    <mergeCell ref="SZZ18:TAD19"/>
    <mergeCell ref="TAE18:TAE19"/>
    <mergeCell ref="TAF18:TAF19"/>
    <mergeCell ref="SYY18:SYY19"/>
    <mergeCell ref="SYZ18:SYZ19"/>
    <mergeCell ref="SZA18:SZA19"/>
    <mergeCell ref="SZB18:SZF19"/>
    <mergeCell ref="SZG18:SZG19"/>
    <mergeCell ref="SZH18:SZH19"/>
    <mergeCell ref="SZI18:SZI19"/>
    <mergeCell ref="SZJ18:SZN19"/>
    <mergeCell ref="SZO18:SZO19"/>
    <mergeCell ref="SYD18:SYH19"/>
    <mergeCell ref="SYI18:SYI19"/>
    <mergeCell ref="SYJ18:SYJ19"/>
    <mergeCell ref="SYK18:SYK19"/>
    <mergeCell ref="SYL18:SYP19"/>
    <mergeCell ref="SYQ18:SYQ19"/>
    <mergeCell ref="SYR18:SYR19"/>
    <mergeCell ref="SYS18:SYS19"/>
    <mergeCell ref="SYT18:SYX19"/>
    <mergeCell ref="SXM18:SXM19"/>
    <mergeCell ref="SXN18:SXR19"/>
    <mergeCell ref="SXS18:SXS19"/>
    <mergeCell ref="SXT18:SXT19"/>
    <mergeCell ref="SXU18:SXU19"/>
    <mergeCell ref="SXV18:SXZ19"/>
    <mergeCell ref="SYA18:SYA19"/>
    <mergeCell ref="SYB18:SYB19"/>
    <mergeCell ref="SYC18:SYC19"/>
    <mergeCell ref="SWV18:SWV19"/>
    <mergeCell ref="SWW18:SWW19"/>
    <mergeCell ref="SWX18:SXB19"/>
    <mergeCell ref="SXC18:SXC19"/>
    <mergeCell ref="SXD18:SXD19"/>
    <mergeCell ref="SXE18:SXE19"/>
    <mergeCell ref="SXF18:SXJ19"/>
    <mergeCell ref="SXK18:SXK19"/>
    <mergeCell ref="SXL18:SXL19"/>
    <mergeCell ref="SWE18:SWE19"/>
    <mergeCell ref="SWF18:SWF19"/>
    <mergeCell ref="SWG18:SWG19"/>
    <mergeCell ref="SWH18:SWL19"/>
    <mergeCell ref="SWM18:SWM19"/>
    <mergeCell ref="SWN18:SWN19"/>
    <mergeCell ref="SWO18:SWO19"/>
    <mergeCell ref="SWP18:SWT19"/>
    <mergeCell ref="SWU18:SWU19"/>
    <mergeCell ref="SVJ18:SVN19"/>
    <mergeCell ref="SVO18:SVO19"/>
    <mergeCell ref="SVP18:SVP19"/>
    <mergeCell ref="SVQ18:SVQ19"/>
    <mergeCell ref="SVR18:SVV19"/>
    <mergeCell ref="SVW18:SVW19"/>
    <mergeCell ref="SVX18:SVX19"/>
    <mergeCell ref="SVY18:SVY19"/>
    <mergeCell ref="SVZ18:SWD19"/>
    <mergeCell ref="SUS18:SUS19"/>
    <mergeCell ref="SUT18:SUX19"/>
    <mergeCell ref="SUY18:SUY19"/>
    <mergeCell ref="SUZ18:SUZ19"/>
    <mergeCell ref="SVA18:SVA19"/>
    <mergeCell ref="SVB18:SVF19"/>
    <mergeCell ref="SVG18:SVG19"/>
    <mergeCell ref="SVH18:SVH19"/>
    <mergeCell ref="SVI18:SVI19"/>
    <mergeCell ref="SUB18:SUB19"/>
    <mergeCell ref="SUC18:SUC19"/>
    <mergeCell ref="SUD18:SUH19"/>
    <mergeCell ref="SUI18:SUI19"/>
    <mergeCell ref="SUJ18:SUJ19"/>
    <mergeCell ref="SUK18:SUK19"/>
    <mergeCell ref="SUL18:SUP19"/>
    <mergeCell ref="SUQ18:SUQ19"/>
    <mergeCell ref="SUR18:SUR19"/>
    <mergeCell ref="STK18:STK19"/>
    <mergeCell ref="STL18:STL19"/>
    <mergeCell ref="STM18:STM19"/>
    <mergeCell ref="STN18:STR19"/>
    <mergeCell ref="STS18:STS19"/>
    <mergeCell ref="STT18:STT19"/>
    <mergeCell ref="STU18:STU19"/>
    <mergeCell ref="STV18:STZ19"/>
    <mergeCell ref="SUA18:SUA19"/>
    <mergeCell ref="SSP18:SST19"/>
    <mergeCell ref="SSU18:SSU19"/>
    <mergeCell ref="SSV18:SSV19"/>
    <mergeCell ref="SSW18:SSW19"/>
    <mergeCell ref="SSX18:STB19"/>
    <mergeCell ref="STC18:STC19"/>
    <mergeCell ref="STD18:STD19"/>
    <mergeCell ref="STE18:STE19"/>
    <mergeCell ref="STF18:STJ19"/>
    <mergeCell ref="SRY18:SRY19"/>
    <mergeCell ref="SRZ18:SSD19"/>
    <mergeCell ref="SSE18:SSE19"/>
    <mergeCell ref="SSF18:SSF19"/>
    <mergeCell ref="SSG18:SSG19"/>
    <mergeCell ref="SSH18:SSL19"/>
    <mergeCell ref="SSM18:SSM19"/>
    <mergeCell ref="SSN18:SSN19"/>
    <mergeCell ref="SSO18:SSO19"/>
    <mergeCell ref="SRH18:SRH19"/>
    <mergeCell ref="SRI18:SRI19"/>
    <mergeCell ref="SRJ18:SRN19"/>
    <mergeCell ref="SRO18:SRO19"/>
    <mergeCell ref="SRP18:SRP19"/>
    <mergeCell ref="SRQ18:SRQ19"/>
    <mergeCell ref="SRR18:SRV19"/>
    <mergeCell ref="SRW18:SRW19"/>
    <mergeCell ref="SRX18:SRX19"/>
    <mergeCell ref="SQQ18:SQQ19"/>
    <mergeCell ref="SQR18:SQR19"/>
    <mergeCell ref="SQS18:SQS19"/>
    <mergeCell ref="SQT18:SQX19"/>
    <mergeCell ref="SQY18:SQY19"/>
    <mergeCell ref="SQZ18:SQZ19"/>
    <mergeCell ref="SRA18:SRA19"/>
    <mergeCell ref="SRB18:SRF19"/>
    <mergeCell ref="SRG18:SRG19"/>
    <mergeCell ref="SPV18:SPZ19"/>
    <mergeCell ref="SQA18:SQA19"/>
    <mergeCell ref="SQB18:SQB19"/>
    <mergeCell ref="SQC18:SQC19"/>
    <mergeCell ref="SQD18:SQH19"/>
    <mergeCell ref="SQI18:SQI19"/>
    <mergeCell ref="SQJ18:SQJ19"/>
    <mergeCell ref="SQK18:SQK19"/>
    <mergeCell ref="SQL18:SQP19"/>
    <mergeCell ref="SPE18:SPE19"/>
    <mergeCell ref="SPF18:SPJ19"/>
    <mergeCell ref="SPK18:SPK19"/>
    <mergeCell ref="SPL18:SPL19"/>
    <mergeCell ref="SPM18:SPM19"/>
    <mergeCell ref="SPN18:SPR19"/>
    <mergeCell ref="SPS18:SPS19"/>
    <mergeCell ref="SPT18:SPT19"/>
    <mergeCell ref="SPU18:SPU19"/>
    <mergeCell ref="SON18:SON19"/>
    <mergeCell ref="SOO18:SOO19"/>
    <mergeCell ref="SOP18:SOT19"/>
    <mergeCell ref="SOU18:SOU19"/>
    <mergeCell ref="SOV18:SOV19"/>
    <mergeCell ref="SOW18:SOW19"/>
    <mergeCell ref="SOX18:SPB19"/>
    <mergeCell ref="SPC18:SPC19"/>
    <mergeCell ref="SPD18:SPD19"/>
    <mergeCell ref="SNW18:SNW19"/>
    <mergeCell ref="SNX18:SNX19"/>
    <mergeCell ref="SNY18:SNY19"/>
    <mergeCell ref="SNZ18:SOD19"/>
    <mergeCell ref="SOE18:SOE19"/>
    <mergeCell ref="SOF18:SOF19"/>
    <mergeCell ref="SOG18:SOG19"/>
    <mergeCell ref="SOH18:SOL19"/>
    <mergeCell ref="SOM18:SOM19"/>
    <mergeCell ref="SNB18:SNF19"/>
    <mergeCell ref="SNG18:SNG19"/>
    <mergeCell ref="SNH18:SNH19"/>
    <mergeCell ref="SNI18:SNI19"/>
    <mergeCell ref="SNJ18:SNN19"/>
    <mergeCell ref="SNO18:SNO19"/>
    <mergeCell ref="SNP18:SNP19"/>
    <mergeCell ref="SNQ18:SNQ19"/>
    <mergeCell ref="SNR18:SNV19"/>
    <mergeCell ref="SMK18:SMK19"/>
    <mergeCell ref="SML18:SMP19"/>
    <mergeCell ref="SMQ18:SMQ19"/>
    <mergeCell ref="SMR18:SMR19"/>
    <mergeCell ref="SMS18:SMS19"/>
    <mergeCell ref="SMT18:SMX19"/>
    <mergeCell ref="SMY18:SMY19"/>
    <mergeCell ref="SMZ18:SMZ19"/>
    <mergeCell ref="SNA18:SNA19"/>
    <mergeCell ref="SLT18:SLT19"/>
    <mergeCell ref="SLU18:SLU19"/>
    <mergeCell ref="SLV18:SLZ19"/>
    <mergeCell ref="SMA18:SMA19"/>
    <mergeCell ref="SMB18:SMB19"/>
    <mergeCell ref="SMC18:SMC19"/>
    <mergeCell ref="SMD18:SMH19"/>
    <mergeCell ref="SMI18:SMI19"/>
    <mergeCell ref="SMJ18:SMJ19"/>
    <mergeCell ref="SLC18:SLC19"/>
    <mergeCell ref="SLD18:SLD19"/>
    <mergeCell ref="SLE18:SLE19"/>
    <mergeCell ref="SLF18:SLJ19"/>
    <mergeCell ref="SLK18:SLK19"/>
    <mergeCell ref="SLL18:SLL19"/>
    <mergeCell ref="SLM18:SLM19"/>
    <mergeCell ref="SLN18:SLR19"/>
    <mergeCell ref="SLS18:SLS19"/>
    <mergeCell ref="SKH18:SKL19"/>
    <mergeCell ref="SKM18:SKM19"/>
    <mergeCell ref="SKN18:SKN19"/>
    <mergeCell ref="SKO18:SKO19"/>
    <mergeCell ref="SKP18:SKT19"/>
    <mergeCell ref="SKU18:SKU19"/>
    <mergeCell ref="SKV18:SKV19"/>
    <mergeCell ref="SKW18:SKW19"/>
    <mergeCell ref="SKX18:SLB19"/>
    <mergeCell ref="SJQ18:SJQ19"/>
    <mergeCell ref="SJR18:SJV19"/>
    <mergeCell ref="SJW18:SJW19"/>
    <mergeCell ref="SJX18:SJX19"/>
    <mergeCell ref="SJY18:SJY19"/>
    <mergeCell ref="SJZ18:SKD19"/>
    <mergeCell ref="SKE18:SKE19"/>
    <mergeCell ref="SKF18:SKF19"/>
    <mergeCell ref="SKG18:SKG19"/>
    <mergeCell ref="SIZ18:SIZ19"/>
    <mergeCell ref="SJA18:SJA19"/>
    <mergeCell ref="SJB18:SJF19"/>
    <mergeCell ref="SJG18:SJG19"/>
    <mergeCell ref="SJH18:SJH19"/>
    <mergeCell ref="SJI18:SJI19"/>
    <mergeCell ref="SJJ18:SJN19"/>
    <mergeCell ref="SJO18:SJO19"/>
    <mergeCell ref="SJP18:SJP19"/>
    <mergeCell ref="SII18:SII19"/>
    <mergeCell ref="SIJ18:SIJ19"/>
    <mergeCell ref="SIK18:SIK19"/>
    <mergeCell ref="SIL18:SIP19"/>
    <mergeCell ref="SIQ18:SIQ19"/>
    <mergeCell ref="SIR18:SIR19"/>
    <mergeCell ref="SIS18:SIS19"/>
    <mergeCell ref="SIT18:SIX19"/>
    <mergeCell ref="SIY18:SIY19"/>
    <mergeCell ref="SHN18:SHR19"/>
    <mergeCell ref="SHS18:SHS19"/>
    <mergeCell ref="SHT18:SHT19"/>
    <mergeCell ref="SHU18:SHU19"/>
    <mergeCell ref="SHV18:SHZ19"/>
    <mergeCell ref="SIA18:SIA19"/>
    <mergeCell ref="SIB18:SIB19"/>
    <mergeCell ref="SIC18:SIC19"/>
    <mergeCell ref="SID18:SIH19"/>
    <mergeCell ref="SGW18:SGW19"/>
    <mergeCell ref="SGX18:SHB19"/>
    <mergeCell ref="SHC18:SHC19"/>
    <mergeCell ref="SHD18:SHD19"/>
    <mergeCell ref="SHE18:SHE19"/>
    <mergeCell ref="SHF18:SHJ19"/>
    <mergeCell ref="SHK18:SHK19"/>
    <mergeCell ref="SHL18:SHL19"/>
    <mergeCell ref="SHM18:SHM19"/>
    <mergeCell ref="SGF18:SGF19"/>
    <mergeCell ref="SGG18:SGG19"/>
    <mergeCell ref="SGH18:SGL19"/>
    <mergeCell ref="SGM18:SGM19"/>
    <mergeCell ref="SGN18:SGN19"/>
    <mergeCell ref="SGO18:SGO19"/>
    <mergeCell ref="SGP18:SGT19"/>
    <mergeCell ref="SGU18:SGU19"/>
    <mergeCell ref="SGV18:SGV19"/>
    <mergeCell ref="SFO18:SFO19"/>
    <mergeCell ref="SFP18:SFP19"/>
    <mergeCell ref="SFQ18:SFQ19"/>
    <mergeCell ref="SFR18:SFV19"/>
    <mergeCell ref="SFW18:SFW19"/>
    <mergeCell ref="SFX18:SFX19"/>
    <mergeCell ref="SFY18:SFY19"/>
    <mergeCell ref="SFZ18:SGD19"/>
    <mergeCell ref="SGE18:SGE19"/>
    <mergeCell ref="SET18:SEX19"/>
    <mergeCell ref="SEY18:SEY19"/>
    <mergeCell ref="SEZ18:SEZ19"/>
    <mergeCell ref="SFA18:SFA19"/>
    <mergeCell ref="SFB18:SFF19"/>
    <mergeCell ref="SFG18:SFG19"/>
    <mergeCell ref="SFH18:SFH19"/>
    <mergeCell ref="SFI18:SFI19"/>
    <mergeCell ref="SFJ18:SFN19"/>
    <mergeCell ref="SEC18:SEC19"/>
    <mergeCell ref="SED18:SEH19"/>
    <mergeCell ref="SEI18:SEI19"/>
    <mergeCell ref="SEJ18:SEJ19"/>
    <mergeCell ref="SEK18:SEK19"/>
    <mergeCell ref="SEL18:SEP19"/>
    <mergeCell ref="SEQ18:SEQ19"/>
    <mergeCell ref="SER18:SER19"/>
    <mergeCell ref="SES18:SES19"/>
    <mergeCell ref="SDL18:SDL19"/>
    <mergeCell ref="SDM18:SDM19"/>
    <mergeCell ref="SDN18:SDR19"/>
    <mergeCell ref="SDS18:SDS19"/>
    <mergeCell ref="SDT18:SDT19"/>
    <mergeCell ref="SDU18:SDU19"/>
    <mergeCell ref="SDV18:SDZ19"/>
    <mergeCell ref="SEA18:SEA19"/>
    <mergeCell ref="SEB18:SEB19"/>
    <mergeCell ref="SCU18:SCU19"/>
    <mergeCell ref="SCV18:SCV19"/>
    <mergeCell ref="SCW18:SCW19"/>
    <mergeCell ref="SCX18:SDB19"/>
    <mergeCell ref="SDC18:SDC19"/>
    <mergeCell ref="SDD18:SDD19"/>
    <mergeCell ref="SDE18:SDE19"/>
    <mergeCell ref="SDF18:SDJ19"/>
    <mergeCell ref="SDK18:SDK19"/>
    <mergeCell ref="SBZ18:SCD19"/>
    <mergeCell ref="SCE18:SCE19"/>
    <mergeCell ref="SCF18:SCF19"/>
    <mergeCell ref="SCG18:SCG19"/>
    <mergeCell ref="SCH18:SCL19"/>
    <mergeCell ref="SCM18:SCM19"/>
    <mergeCell ref="SCN18:SCN19"/>
    <mergeCell ref="SCO18:SCO19"/>
    <mergeCell ref="SCP18:SCT19"/>
    <mergeCell ref="SBI18:SBI19"/>
    <mergeCell ref="SBJ18:SBN19"/>
    <mergeCell ref="SBO18:SBO19"/>
    <mergeCell ref="SBP18:SBP19"/>
    <mergeCell ref="SBQ18:SBQ19"/>
    <mergeCell ref="SBR18:SBV19"/>
    <mergeCell ref="SBW18:SBW19"/>
    <mergeCell ref="SBX18:SBX19"/>
    <mergeCell ref="SBY18:SBY19"/>
    <mergeCell ref="SAR18:SAR19"/>
    <mergeCell ref="SAS18:SAS19"/>
    <mergeCell ref="SAT18:SAX19"/>
    <mergeCell ref="SAY18:SAY19"/>
    <mergeCell ref="SAZ18:SAZ19"/>
    <mergeCell ref="SBA18:SBA19"/>
    <mergeCell ref="SBB18:SBF19"/>
    <mergeCell ref="SBG18:SBG19"/>
    <mergeCell ref="SBH18:SBH19"/>
    <mergeCell ref="SAA18:SAA19"/>
    <mergeCell ref="SAB18:SAB19"/>
    <mergeCell ref="SAC18:SAC19"/>
    <mergeCell ref="SAD18:SAH19"/>
    <mergeCell ref="SAI18:SAI19"/>
    <mergeCell ref="SAJ18:SAJ19"/>
    <mergeCell ref="SAK18:SAK19"/>
    <mergeCell ref="SAL18:SAP19"/>
    <mergeCell ref="SAQ18:SAQ19"/>
    <mergeCell ref="RZF18:RZJ19"/>
    <mergeCell ref="RZK18:RZK19"/>
    <mergeCell ref="RZL18:RZL19"/>
    <mergeCell ref="RZM18:RZM19"/>
    <mergeCell ref="RZN18:RZR19"/>
    <mergeCell ref="RZS18:RZS19"/>
    <mergeCell ref="RZT18:RZT19"/>
    <mergeCell ref="RZU18:RZU19"/>
    <mergeCell ref="RZV18:RZZ19"/>
    <mergeCell ref="RYO18:RYO19"/>
    <mergeCell ref="RYP18:RYT19"/>
    <mergeCell ref="RYU18:RYU19"/>
    <mergeCell ref="RYV18:RYV19"/>
    <mergeCell ref="RYW18:RYW19"/>
    <mergeCell ref="RYX18:RZB19"/>
    <mergeCell ref="RZC18:RZC19"/>
    <mergeCell ref="RZD18:RZD19"/>
    <mergeCell ref="RZE18:RZE19"/>
    <mergeCell ref="RXX18:RXX19"/>
    <mergeCell ref="RXY18:RXY19"/>
    <mergeCell ref="RXZ18:RYD19"/>
    <mergeCell ref="RYE18:RYE19"/>
    <mergeCell ref="RYF18:RYF19"/>
    <mergeCell ref="RYG18:RYG19"/>
    <mergeCell ref="RYH18:RYL19"/>
    <mergeCell ref="RYM18:RYM19"/>
    <mergeCell ref="RYN18:RYN19"/>
    <mergeCell ref="RXG18:RXG19"/>
    <mergeCell ref="RXH18:RXH19"/>
    <mergeCell ref="RXI18:RXI19"/>
    <mergeCell ref="RXJ18:RXN19"/>
    <mergeCell ref="RXO18:RXO19"/>
    <mergeCell ref="RXP18:RXP19"/>
    <mergeCell ref="RXQ18:RXQ19"/>
    <mergeCell ref="RXR18:RXV19"/>
    <mergeCell ref="RXW18:RXW19"/>
    <mergeCell ref="RWL18:RWP19"/>
    <mergeCell ref="RWQ18:RWQ19"/>
    <mergeCell ref="RWR18:RWR19"/>
    <mergeCell ref="RWS18:RWS19"/>
    <mergeCell ref="RWT18:RWX19"/>
    <mergeCell ref="RWY18:RWY19"/>
    <mergeCell ref="RWZ18:RWZ19"/>
    <mergeCell ref="RXA18:RXA19"/>
    <mergeCell ref="RXB18:RXF19"/>
    <mergeCell ref="RVU18:RVU19"/>
    <mergeCell ref="RVV18:RVZ19"/>
    <mergeCell ref="RWA18:RWA19"/>
    <mergeCell ref="RWB18:RWB19"/>
    <mergeCell ref="RWC18:RWC19"/>
    <mergeCell ref="RWD18:RWH19"/>
    <mergeCell ref="RWI18:RWI19"/>
    <mergeCell ref="RWJ18:RWJ19"/>
    <mergeCell ref="RWK18:RWK19"/>
    <mergeCell ref="RVD18:RVD19"/>
    <mergeCell ref="RVE18:RVE19"/>
    <mergeCell ref="RVF18:RVJ19"/>
    <mergeCell ref="RVK18:RVK19"/>
    <mergeCell ref="RVL18:RVL19"/>
    <mergeCell ref="RVM18:RVM19"/>
    <mergeCell ref="RVN18:RVR19"/>
    <mergeCell ref="RVS18:RVS19"/>
    <mergeCell ref="RVT18:RVT19"/>
    <mergeCell ref="RUM18:RUM19"/>
    <mergeCell ref="RUN18:RUN19"/>
    <mergeCell ref="RUO18:RUO19"/>
    <mergeCell ref="RUP18:RUT19"/>
    <mergeCell ref="RUU18:RUU19"/>
    <mergeCell ref="RUV18:RUV19"/>
    <mergeCell ref="RUW18:RUW19"/>
    <mergeCell ref="RUX18:RVB19"/>
    <mergeCell ref="RVC18:RVC19"/>
    <mergeCell ref="RTR18:RTV19"/>
    <mergeCell ref="RTW18:RTW19"/>
    <mergeCell ref="RTX18:RTX19"/>
    <mergeCell ref="RTY18:RTY19"/>
    <mergeCell ref="RTZ18:RUD19"/>
    <mergeCell ref="RUE18:RUE19"/>
    <mergeCell ref="RUF18:RUF19"/>
    <mergeCell ref="RUG18:RUG19"/>
    <mergeCell ref="RUH18:RUL19"/>
    <mergeCell ref="RTA18:RTA19"/>
    <mergeCell ref="RTB18:RTF19"/>
    <mergeCell ref="RTG18:RTG19"/>
    <mergeCell ref="RTH18:RTH19"/>
    <mergeCell ref="RTI18:RTI19"/>
    <mergeCell ref="RTJ18:RTN19"/>
    <mergeCell ref="RTO18:RTO19"/>
    <mergeCell ref="RTP18:RTP19"/>
    <mergeCell ref="RTQ18:RTQ19"/>
    <mergeCell ref="RSJ18:RSJ19"/>
    <mergeCell ref="RSK18:RSK19"/>
    <mergeCell ref="RSL18:RSP19"/>
    <mergeCell ref="RSQ18:RSQ19"/>
    <mergeCell ref="RSR18:RSR19"/>
    <mergeCell ref="RSS18:RSS19"/>
    <mergeCell ref="RST18:RSX19"/>
    <mergeCell ref="RSY18:RSY19"/>
    <mergeCell ref="RSZ18:RSZ19"/>
    <mergeCell ref="RRS18:RRS19"/>
    <mergeCell ref="RRT18:RRT19"/>
    <mergeCell ref="RRU18:RRU19"/>
    <mergeCell ref="RRV18:RRZ19"/>
    <mergeCell ref="RSA18:RSA19"/>
    <mergeCell ref="RSB18:RSB19"/>
    <mergeCell ref="RSC18:RSC19"/>
    <mergeCell ref="RSD18:RSH19"/>
    <mergeCell ref="RSI18:RSI19"/>
    <mergeCell ref="RQX18:RRB19"/>
    <mergeCell ref="RRC18:RRC19"/>
    <mergeCell ref="RRD18:RRD19"/>
    <mergeCell ref="RRE18:RRE19"/>
    <mergeCell ref="RRF18:RRJ19"/>
    <mergeCell ref="RRK18:RRK19"/>
    <mergeCell ref="RRL18:RRL19"/>
    <mergeCell ref="RRM18:RRM19"/>
    <mergeCell ref="RRN18:RRR19"/>
    <mergeCell ref="RQG18:RQG19"/>
    <mergeCell ref="RQH18:RQL19"/>
    <mergeCell ref="RQM18:RQM19"/>
    <mergeCell ref="RQN18:RQN19"/>
    <mergeCell ref="RQO18:RQO19"/>
    <mergeCell ref="RQP18:RQT19"/>
    <mergeCell ref="RQU18:RQU19"/>
    <mergeCell ref="RQV18:RQV19"/>
    <mergeCell ref="RQW18:RQW19"/>
    <mergeCell ref="RPP18:RPP19"/>
    <mergeCell ref="RPQ18:RPQ19"/>
    <mergeCell ref="RPR18:RPV19"/>
    <mergeCell ref="RPW18:RPW19"/>
    <mergeCell ref="RPX18:RPX19"/>
    <mergeCell ref="RPY18:RPY19"/>
    <mergeCell ref="RPZ18:RQD19"/>
    <mergeCell ref="RQE18:RQE19"/>
    <mergeCell ref="RQF18:RQF19"/>
    <mergeCell ref="ROY18:ROY19"/>
    <mergeCell ref="ROZ18:ROZ19"/>
    <mergeCell ref="RPA18:RPA19"/>
    <mergeCell ref="RPB18:RPF19"/>
    <mergeCell ref="RPG18:RPG19"/>
    <mergeCell ref="RPH18:RPH19"/>
    <mergeCell ref="RPI18:RPI19"/>
    <mergeCell ref="RPJ18:RPN19"/>
    <mergeCell ref="RPO18:RPO19"/>
    <mergeCell ref="ROD18:ROH19"/>
    <mergeCell ref="ROI18:ROI19"/>
    <mergeCell ref="ROJ18:ROJ19"/>
    <mergeCell ref="ROK18:ROK19"/>
    <mergeCell ref="ROL18:ROP19"/>
    <mergeCell ref="ROQ18:ROQ19"/>
    <mergeCell ref="ROR18:ROR19"/>
    <mergeCell ref="ROS18:ROS19"/>
    <mergeCell ref="ROT18:ROX19"/>
    <mergeCell ref="RNM18:RNM19"/>
    <mergeCell ref="RNN18:RNR19"/>
    <mergeCell ref="RNS18:RNS19"/>
    <mergeCell ref="RNT18:RNT19"/>
    <mergeCell ref="RNU18:RNU19"/>
    <mergeCell ref="RNV18:RNZ19"/>
    <mergeCell ref="ROA18:ROA19"/>
    <mergeCell ref="ROB18:ROB19"/>
    <mergeCell ref="ROC18:ROC19"/>
    <mergeCell ref="RMV18:RMV19"/>
    <mergeCell ref="RMW18:RMW19"/>
    <mergeCell ref="RMX18:RNB19"/>
    <mergeCell ref="RNC18:RNC19"/>
    <mergeCell ref="RND18:RND19"/>
    <mergeCell ref="RNE18:RNE19"/>
    <mergeCell ref="RNF18:RNJ19"/>
    <mergeCell ref="RNK18:RNK19"/>
    <mergeCell ref="RNL18:RNL19"/>
    <mergeCell ref="RME18:RME19"/>
    <mergeCell ref="RMF18:RMF19"/>
    <mergeCell ref="RMG18:RMG19"/>
    <mergeCell ref="RMH18:RML19"/>
    <mergeCell ref="RMM18:RMM19"/>
    <mergeCell ref="RMN18:RMN19"/>
    <mergeCell ref="RMO18:RMO19"/>
    <mergeCell ref="RMP18:RMT19"/>
    <mergeCell ref="RMU18:RMU19"/>
    <mergeCell ref="RLJ18:RLN19"/>
    <mergeCell ref="RLO18:RLO19"/>
    <mergeCell ref="RLP18:RLP19"/>
    <mergeCell ref="RLQ18:RLQ19"/>
    <mergeCell ref="RLR18:RLV19"/>
    <mergeCell ref="RLW18:RLW19"/>
    <mergeCell ref="RLX18:RLX19"/>
    <mergeCell ref="RLY18:RLY19"/>
    <mergeCell ref="RLZ18:RMD19"/>
    <mergeCell ref="RKS18:RKS19"/>
    <mergeCell ref="RKT18:RKX19"/>
    <mergeCell ref="RKY18:RKY19"/>
    <mergeCell ref="RKZ18:RKZ19"/>
    <mergeCell ref="RLA18:RLA19"/>
    <mergeCell ref="RLB18:RLF19"/>
    <mergeCell ref="RLG18:RLG19"/>
    <mergeCell ref="RLH18:RLH19"/>
    <mergeCell ref="RLI18:RLI19"/>
    <mergeCell ref="RKB18:RKB19"/>
    <mergeCell ref="RKC18:RKC19"/>
    <mergeCell ref="RKD18:RKH19"/>
    <mergeCell ref="RKI18:RKI19"/>
    <mergeCell ref="RKJ18:RKJ19"/>
    <mergeCell ref="RKK18:RKK19"/>
    <mergeCell ref="RKL18:RKP19"/>
    <mergeCell ref="RKQ18:RKQ19"/>
    <mergeCell ref="RKR18:RKR19"/>
    <mergeCell ref="RJK18:RJK19"/>
    <mergeCell ref="RJL18:RJL19"/>
    <mergeCell ref="RJM18:RJM19"/>
    <mergeCell ref="RJN18:RJR19"/>
    <mergeCell ref="RJS18:RJS19"/>
    <mergeCell ref="RJT18:RJT19"/>
    <mergeCell ref="RJU18:RJU19"/>
    <mergeCell ref="RJV18:RJZ19"/>
    <mergeCell ref="RKA18:RKA19"/>
    <mergeCell ref="RIP18:RIT19"/>
    <mergeCell ref="RIU18:RIU19"/>
    <mergeCell ref="RIV18:RIV19"/>
    <mergeCell ref="RIW18:RIW19"/>
    <mergeCell ref="RIX18:RJB19"/>
    <mergeCell ref="RJC18:RJC19"/>
    <mergeCell ref="RJD18:RJD19"/>
    <mergeCell ref="RJE18:RJE19"/>
    <mergeCell ref="RJF18:RJJ19"/>
    <mergeCell ref="RHY18:RHY19"/>
    <mergeCell ref="RHZ18:RID19"/>
    <mergeCell ref="RIE18:RIE19"/>
    <mergeCell ref="RIF18:RIF19"/>
    <mergeCell ref="RIG18:RIG19"/>
    <mergeCell ref="RIH18:RIL19"/>
    <mergeCell ref="RIM18:RIM19"/>
    <mergeCell ref="RIN18:RIN19"/>
    <mergeCell ref="RIO18:RIO19"/>
    <mergeCell ref="RHH18:RHH19"/>
    <mergeCell ref="RHI18:RHI19"/>
    <mergeCell ref="RHJ18:RHN19"/>
    <mergeCell ref="RHO18:RHO19"/>
    <mergeCell ref="RHP18:RHP19"/>
    <mergeCell ref="RHQ18:RHQ19"/>
    <mergeCell ref="RHR18:RHV19"/>
    <mergeCell ref="RHW18:RHW19"/>
    <mergeCell ref="RHX18:RHX19"/>
    <mergeCell ref="RGQ18:RGQ19"/>
    <mergeCell ref="RGR18:RGR19"/>
    <mergeCell ref="RGS18:RGS19"/>
    <mergeCell ref="RGT18:RGX19"/>
    <mergeCell ref="RGY18:RGY19"/>
    <mergeCell ref="RGZ18:RGZ19"/>
    <mergeCell ref="RHA18:RHA19"/>
    <mergeCell ref="RHB18:RHF19"/>
    <mergeCell ref="RHG18:RHG19"/>
    <mergeCell ref="RFV18:RFZ19"/>
    <mergeCell ref="RGA18:RGA19"/>
    <mergeCell ref="RGB18:RGB19"/>
    <mergeCell ref="RGC18:RGC19"/>
    <mergeCell ref="RGD18:RGH19"/>
    <mergeCell ref="RGI18:RGI19"/>
    <mergeCell ref="RGJ18:RGJ19"/>
    <mergeCell ref="RGK18:RGK19"/>
    <mergeCell ref="RGL18:RGP19"/>
    <mergeCell ref="RFE18:RFE19"/>
    <mergeCell ref="RFF18:RFJ19"/>
    <mergeCell ref="RFK18:RFK19"/>
    <mergeCell ref="RFL18:RFL19"/>
    <mergeCell ref="RFM18:RFM19"/>
    <mergeCell ref="RFN18:RFR19"/>
    <mergeCell ref="RFS18:RFS19"/>
    <mergeCell ref="RFT18:RFT19"/>
    <mergeCell ref="RFU18:RFU19"/>
    <mergeCell ref="REN18:REN19"/>
    <mergeCell ref="REO18:REO19"/>
    <mergeCell ref="REP18:RET19"/>
    <mergeCell ref="REU18:REU19"/>
    <mergeCell ref="REV18:REV19"/>
    <mergeCell ref="REW18:REW19"/>
    <mergeCell ref="REX18:RFB19"/>
    <mergeCell ref="RFC18:RFC19"/>
    <mergeCell ref="RFD18:RFD19"/>
    <mergeCell ref="RDW18:RDW19"/>
    <mergeCell ref="RDX18:RDX19"/>
    <mergeCell ref="RDY18:RDY19"/>
    <mergeCell ref="RDZ18:RED19"/>
    <mergeCell ref="REE18:REE19"/>
    <mergeCell ref="REF18:REF19"/>
    <mergeCell ref="REG18:REG19"/>
    <mergeCell ref="REH18:REL19"/>
    <mergeCell ref="REM18:REM19"/>
    <mergeCell ref="RDB18:RDF19"/>
    <mergeCell ref="RDG18:RDG19"/>
    <mergeCell ref="RDH18:RDH19"/>
    <mergeCell ref="RDI18:RDI19"/>
    <mergeCell ref="RDJ18:RDN19"/>
    <mergeCell ref="RDO18:RDO19"/>
    <mergeCell ref="RDP18:RDP19"/>
    <mergeCell ref="RDQ18:RDQ19"/>
    <mergeCell ref="RDR18:RDV19"/>
    <mergeCell ref="RCK18:RCK19"/>
    <mergeCell ref="RCL18:RCP19"/>
    <mergeCell ref="RCQ18:RCQ19"/>
    <mergeCell ref="RCR18:RCR19"/>
    <mergeCell ref="RCS18:RCS19"/>
    <mergeCell ref="RCT18:RCX19"/>
    <mergeCell ref="RCY18:RCY19"/>
    <mergeCell ref="RCZ18:RCZ19"/>
    <mergeCell ref="RDA18:RDA19"/>
    <mergeCell ref="RBT18:RBT19"/>
    <mergeCell ref="RBU18:RBU19"/>
    <mergeCell ref="RBV18:RBZ19"/>
    <mergeCell ref="RCA18:RCA19"/>
    <mergeCell ref="RCB18:RCB19"/>
    <mergeCell ref="RCC18:RCC19"/>
    <mergeCell ref="RCD18:RCH19"/>
    <mergeCell ref="RCI18:RCI19"/>
    <mergeCell ref="RCJ18:RCJ19"/>
    <mergeCell ref="RBC18:RBC19"/>
    <mergeCell ref="RBD18:RBD19"/>
    <mergeCell ref="RBE18:RBE19"/>
    <mergeCell ref="RBF18:RBJ19"/>
    <mergeCell ref="RBK18:RBK19"/>
    <mergeCell ref="RBL18:RBL19"/>
    <mergeCell ref="RBM18:RBM19"/>
    <mergeCell ref="RBN18:RBR19"/>
    <mergeCell ref="RBS18:RBS19"/>
    <mergeCell ref="RAH18:RAL19"/>
    <mergeCell ref="RAM18:RAM19"/>
    <mergeCell ref="RAN18:RAN19"/>
    <mergeCell ref="RAO18:RAO19"/>
    <mergeCell ref="RAP18:RAT19"/>
    <mergeCell ref="RAU18:RAU19"/>
    <mergeCell ref="RAV18:RAV19"/>
    <mergeCell ref="RAW18:RAW19"/>
    <mergeCell ref="RAX18:RBB19"/>
    <mergeCell ref="QZQ18:QZQ19"/>
    <mergeCell ref="QZR18:QZV19"/>
    <mergeCell ref="QZW18:QZW19"/>
    <mergeCell ref="QZX18:QZX19"/>
    <mergeCell ref="QZY18:QZY19"/>
    <mergeCell ref="QZZ18:RAD19"/>
    <mergeCell ref="RAE18:RAE19"/>
    <mergeCell ref="RAF18:RAF19"/>
    <mergeCell ref="RAG18:RAG19"/>
    <mergeCell ref="QYZ18:QYZ19"/>
    <mergeCell ref="QZA18:QZA19"/>
    <mergeCell ref="QZB18:QZF19"/>
    <mergeCell ref="QZG18:QZG19"/>
    <mergeCell ref="QZH18:QZH19"/>
    <mergeCell ref="QZI18:QZI19"/>
    <mergeCell ref="QZJ18:QZN19"/>
    <mergeCell ref="QZO18:QZO19"/>
    <mergeCell ref="QZP18:QZP19"/>
    <mergeCell ref="QYI18:QYI19"/>
    <mergeCell ref="QYJ18:QYJ19"/>
    <mergeCell ref="QYK18:QYK19"/>
    <mergeCell ref="QYL18:QYP19"/>
    <mergeCell ref="QYQ18:QYQ19"/>
    <mergeCell ref="QYR18:QYR19"/>
    <mergeCell ref="QYS18:QYS19"/>
    <mergeCell ref="QYT18:QYX19"/>
    <mergeCell ref="QYY18:QYY19"/>
    <mergeCell ref="QXN18:QXR19"/>
    <mergeCell ref="QXS18:QXS19"/>
    <mergeCell ref="QXT18:QXT19"/>
    <mergeCell ref="QXU18:QXU19"/>
    <mergeCell ref="QXV18:QXZ19"/>
    <mergeCell ref="QYA18:QYA19"/>
    <mergeCell ref="QYB18:QYB19"/>
    <mergeCell ref="QYC18:QYC19"/>
    <mergeCell ref="QYD18:QYH19"/>
    <mergeCell ref="QWW18:QWW19"/>
    <mergeCell ref="QWX18:QXB19"/>
    <mergeCell ref="QXC18:QXC19"/>
    <mergeCell ref="QXD18:QXD19"/>
    <mergeCell ref="QXE18:QXE19"/>
    <mergeCell ref="QXF18:QXJ19"/>
    <mergeCell ref="QXK18:QXK19"/>
    <mergeCell ref="QXL18:QXL19"/>
    <mergeCell ref="QXM18:QXM19"/>
    <mergeCell ref="QWF18:QWF19"/>
    <mergeCell ref="QWG18:QWG19"/>
    <mergeCell ref="QWH18:QWL19"/>
    <mergeCell ref="QWM18:QWM19"/>
    <mergeCell ref="QWN18:QWN19"/>
    <mergeCell ref="QWO18:QWO19"/>
    <mergeCell ref="QWP18:QWT19"/>
    <mergeCell ref="QWU18:QWU19"/>
    <mergeCell ref="QWV18:QWV19"/>
    <mergeCell ref="QVO18:QVO19"/>
    <mergeCell ref="QVP18:QVP19"/>
    <mergeCell ref="QVQ18:QVQ19"/>
    <mergeCell ref="QVR18:QVV19"/>
    <mergeCell ref="QVW18:QVW19"/>
    <mergeCell ref="QVX18:QVX19"/>
    <mergeCell ref="QVY18:QVY19"/>
    <mergeCell ref="QVZ18:QWD19"/>
    <mergeCell ref="QWE18:QWE19"/>
    <mergeCell ref="QUT18:QUX19"/>
    <mergeCell ref="QUY18:QUY19"/>
    <mergeCell ref="QUZ18:QUZ19"/>
    <mergeCell ref="QVA18:QVA19"/>
    <mergeCell ref="QVB18:QVF19"/>
    <mergeCell ref="QVG18:QVG19"/>
    <mergeCell ref="QVH18:QVH19"/>
    <mergeCell ref="QVI18:QVI19"/>
    <mergeCell ref="QVJ18:QVN19"/>
    <mergeCell ref="QUC18:QUC19"/>
    <mergeCell ref="QUD18:QUH19"/>
    <mergeCell ref="QUI18:QUI19"/>
    <mergeCell ref="QUJ18:QUJ19"/>
    <mergeCell ref="QUK18:QUK19"/>
    <mergeCell ref="QUL18:QUP19"/>
    <mergeCell ref="QUQ18:QUQ19"/>
    <mergeCell ref="QUR18:QUR19"/>
    <mergeCell ref="QUS18:QUS19"/>
    <mergeCell ref="QTL18:QTL19"/>
    <mergeCell ref="QTM18:QTM19"/>
    <mergeCell ref="QTN18:QTR19"/>
    <mergeCell ref="QTS18:QTS19"/>
    <mergeCell ref="QTT18:QTT19"/>
    <mergeCell ref="QTU18:QTU19"/>
    <mergeCell ref="QTV18:QTZ19"/>
    <mergeCell ref="QUA18:QUA19"/>
    <mergeCell ref="QUB18:QUB19"/>
    <mergeCell ref="QSU18:QSU19"/>
    <mergeCell ref="QSV18:QSV19"/>
    <mergeCell ref="QSW18:QSW19"/>
    <mergeCell ref="QSX18:QTB19"/>
    <mergeCell ref="QTC18:QTC19"/>
    <mergeCell ref="QTD18:QTD19"/>
    <mergeCell ref="QTE18:QTE19"/>
    <mergeCell ref="QTF18:QTJ19"/>
    <mergeCell ref="QTK18:QTK19"/>
    <mergeCell ref="QRZ18:QSD19"/>
    <mergeCell ref="QSE18:QSE19"/>
    <mergeCell ref="QSF18:QSF19"/>
    <mergeCell ref="QSG18:QSG19"/>
    <mergeCell ref="QSH18:QSL19"/>
    <mergeCell ref="QSM18:QSM19"/>
    <mergeCell ref="QSN18:QSN19"/>
    <mergeCell ref="QSO18:QSO19"/>
    <mergeCell ref="QSP18:QST19"/>
    <mergeCell ref="QRI18:QRI19"/>
    <mergeCell ref="QRJ18:QRN19"/>
    <mergeCell ref="QRO18:QRO19"/>
    <mergeCell ref="QRP18:QRP19"/>
    <mergeCell ref="QRQ18:QRQ19"/>
    <mergeCell ref="QRR18:QRV19"/>
    <mergeCell ref="QRW18:QRW19"/>
    <mergeCell ref="QRX18:QRX19"/>
    <mergeCell ref="QRY18:QRY19"/>
    <mergeCell ref="QQR18:QQR19"/>
    <mergeCell ref="QQS18:QQS19"/>
    <mergeCell ref="QQT18:QQX19"/>
    <mergeCell ref="QQY18:QQY19"/>
    <mergeCell ref="QQZ18:QQZ19"/>
    <mergeCell ref="QRA18:QRA19"/>
    <mergeCell ref="QRB18:QRF19"/>
    <mergeCell ref="QRG18:QRG19"/>
    <mergeCell ref="QRH18:QRH19"/>
    <mergeCell ref="QQA18:QQA19"/>
    <mergeCell ref="QQB18:QQB19"/>
    <mergeCell ref="QQC18:QQC19"/>
    <mergeCell ref="QQD18:QQH19"/>
    <mergeCell ref="QQI18:QQI19"/>
    <mergeCell ref="QQJ18:QQJ19"/>
    <mergeCell ref="QQK18:QQK19"/>
    <mergeCell ref="QQL18:QQP19"/>
    <mergeCell ref="QQQ18:QQQ19"/>
    <mergeCell ref="QPF18:QPJ19"/>
    <mergeCell ref="QPK18:QPK19"/>
    <mergeCell ref="QPL18:QPL19"/>
    <mergeCell ref="QPM18:QPM19"/>
    <mergeCell ref="QPN18:QPR19"/>
    <mergeCell ref="QPS18:QPS19"/>
    <mergeCell ref="QPT18:QPT19"/>
    <mergeCell ref="QPU18:QPU19"/>
    <mergeCell ref="QPV18:QPZ19"/>
    <mergeCell ref="QOO18:QOO19"/>
    <mergeCell ref="QOP18:QOT19"/>
    <mergeCell ref="QOU18:QOU19"/>
    <mergeCell ref="QOV18:QOV19"/>
    <mergeCell ref="QOW18:QOW19"/>
    <mergeCell ref="QOX18:QPB19"/>
    <mergeCell ref="QPC18:QPC19"/>
    <mergeCell ref="QPD18:QPD19"/>
    <mergeCell ref="QPE18:QPE19"/>
    <mergeCell ref="QNX18:QNX19"/>
    <mergeCell ref="QNY18:QNY19"/>
    <mergeCell ref="QNZ18:QOD19"/>
    <mergeCell ref="QOE18:QOE19"/>
    <mergeCell ref="QOF18:QOF19"/>
    <mergeCell ref="QOG18:QOG19"/>
    <mergeCell ref="QOH18:QOL19"/>
    <mergeCell ref="QOM18:QOM19"/>
    <mergeCell ref="QON18:QON19"/>
    <mergeCell ref="QNG18:QNG19"/>
    <mergeCell ref="QNH18:QNH19"/>
    <mergeCell ref="QNI18:QNI19"/>
    <mergeCell ref="QNJ18:QNN19"/>
    <mergeCell ref="QNO18:QNO19"/>
    <mergeCell ref="QNP18:QNP19"/>
    <mergeCell ref="QNQ18:QNQ19"/>
    <mergeCell ref="QNR18:QNV19"/>
    <mergeCell ref="QNW18:QNW19"/>
    <mergeCell ref="QML18:QMP19"/>
    <mergeCell ref="QMQ18:QMQ19"/>
    <mergeCell ref="QMR18:QMR19"/>
    <mergeCell ref="QMS18:QMS19"/>
    <mergeCell ref="QMT18:QMX19"/>
    <mergeCell ref="QMY18:QMY19"/>
    <mergeCell ref="QMZ18:QMZ19"/>
    <mergeCell ref="QNA18:QNA19"/>
    <mergeCell ref="QNB18:QNF19"/>
    <mergeCell ref="QLU18:QLU19"/>
    <mergeCell ref="QLV18:QLZ19"/>
    <mergeCell ref="QMA18:QMA19"/>
    <mergeCell ref="QMB18:QMB19"/>
    <mergeCell ref="QMC18:QMC19"/>
    <mergeCell ref="QMD18:QMH19"/>
    <mergeCell ref="QMI18:QMI19"/>
    <mergeCell ref="QMJ18:QMJ19"/>
    <mergeCell ref="QMK18:QMK19"/>
    <mergeCell ref="QLD18:QLD19"/>
    <mergeCell ref="QLE18:QLE19"/>
    <mergeCell ref="QLF18:QLJ19"/>
    <mergeCell ref="QLK18:QLK19"/>
    <mergeCell ref="QLL18:QLL19"/>
    <mergeCell ref="QLM18:QLM19"/>
    <mergeCell ref="QLN18:QLR19"/>
    <mergeCell ref="QLS18:QLS19"/>
    <mergeCell ref="QLT18:QLT19"/>
    <mergeCell ref="QKM18:QKM19"/>
    <mergeCell ref="QKN18:QKN19"/>
    <mergeCell ref="QKO18:QKO19"/>
    <mergeCell ref="QKP18:QKT19"/>
    <mergeCell ref="QKU18:QKU19"/>
    <mergeCell ref="QKV18:QKV19"/>
    <mergeCell ref="QKW18:QKW19"/>
    <mergeCell ref="QKX18:QLB19"/>
    <mergeCell ref="QLC18:QLC19"/>
    <mergeCell ref="QJR18:QJV19"/>
    <mergeCell ref="QJW18:QJW19"/>
    <mergeCell ref="QJX18:QJX19"/>
    <mergeCell ref="QJY18:QJY19"/>
    <mergeCell ref="QJZ18:QKD19"/>
    <mergeCell ref="QKE18:QKE19"/>
    <mergeCell ref="QKF18:QKF19"/>
    <mergeCell ref="QKG18:QKG19"/>
    <mergeCell ref="QKH18:QKL19"/>
    <mergeCell ref="QJA18:QJA19"/>
    <mergeCell ref="QJB18:QJF19"/>
    <mergeCell ref="QJG18:QJG19"/>
    <mergeCell ref="QJH18:QJH19"/>
    <mergeCell ref="QJI18:QJI19"/>
    <mergeCell ref="QJJ18:QJN19"/>
    <mergeCell ref="QJO18:QJO19"/>
    <mergeCell ref="QJP18:QJP19"/>
    <mergeCell ref="QJQ18:QJQ19"/>
    <mergeCell ref="QIJ18:QIJ19"/>
    <mergeCell ref="QIK18:QIK19"/>
    <mergeCell ref="QIL18:QIP19"/>
    <mergeCell ref="QIQ18:QIQ19"/>
    <mergeCell ref="QIR18:QIR19"/>
    <mergeCell ref="QIS18:QIS19"/>
    <mergeCell ref="QIT18:QIX19"/>
    <mergeCell ref="QIY18:QIY19"/>
    <mergeCell ref="QIZ18:QIZ19"/>
    <mergeCell ref="QHS18:QHS19"/>
    <mergeCell ref="QHT18:QHT19"/>
    <mergeCell ref="QHU18:QHU19"/>
    <mergeCell ref="QHV18:QHZ19"/>
    <mergeCell ref="QIA18:QIA19"/>
    <mergeCell ref="QIB18:QIB19"/>
    <mergeCell ref="QIC18:QIC19"/>
    <mergeCell ref="QID18:QIH19"/>
    <mergeCell ref="QII18:QII19"/>
    <mergeCell ref="QGX18:QHB19"/>
    <mergeCell ref="QHC18:QHC19"/>
    <mergeCell ref="QHD18:QHD19"/>
    <mergeCell ref="QHE18:QHE19"/>
    <mergeCell ref="QHF18:QHJ19"/>
    <mergeCell ref="QHK18:QHK19"/>
    <mergeCell ref="QHL18:QHL19"/>
    <mergeCell ref="QHM18:QHM19"/>
    <mergeCell ref="QHN18:QHR19"/>
    <mergeCell ref="QGG18:QGG19"/>
    <mergeCell ref="QGH18:QGL19"/>
    <mergeCell ref="QGM18:QGM19"/>
    <mergeCell ref="QGN18:QGN19"/>
    <mergeCell ref="QGO18:QGO19"/>
    <mergeCell ref="QGP18:QGT19"/>
    <mergeCell ref="QGU18:QGU19"/>
    <mergeCell ref="QGV18:QGV19"/>
    <mergeCell ref="QGW18:QGW19"/>
    <mergeCell ref="QFP18:QFP19"/>
    <mergeCell ref="QFQ18:QFQ19"/>
    <mergeCell ref="QFR18:QFV19"/>
    <mergeCell ref="QFW18:QFW19"/>
    <mergeCell ref="QFX18:QFX19"/>
    <mergeCell ref="QFY18:QFY19"/>
    <mergeCell ref="QFZ18:QGD19"/>
    <mergeCell ref="QGE18:QGE19"/>
    <mergeCell ref="QGF18:QGF19"/>
    <mergeCell ref="QEY18:QEY19"/>
    <mergeCell ref="QEZ18:QEZ19"/>
    <mergeCell ref="QFA18:QFA19"/>
    <mergeCell ref="QFB18:QFF19"/>
    <mergeCell ref="QFG18:QFG19"/>
    <mergeCell ref="QFH18:QFH19"/>
    <mergeCell ref="QFI18:QFI19"/>
    <mergeCell ref="QFJ18:QFN19"/>
    <mergeCell ref="QFO18:QFO19"/>
    <mergeCell ref="QED18:QEH19"/>
    <mergeCell ref="QEI18:QEI19"/>
    <mergeCell ref="QEJ18:QEJ19"/>
    <mergeCell ref="QEK18:QEK19"/>
    <mergeCell ref="QEL18:QEP19"/>
    <mergeCell ref="QEQ18:QEQ19"/>
    <mergeCell ref="QER18:QER19"/>
    <mergeCell ref="QES18:QES19"/>
    <mergeCell ref="QET18:QEX19"/>
    <mergeCell ref="QDM18:QDM19"/>
    <mergeCell ref="QDN18:QDR19"/>
    <mergeCell ref="QDS18:QDS19"/>
    <mergeCell ref="QDT18:QDT19"/>
    <mergeCell ref="QDU18:QDU19"/>
    <mergeCell ref="QDV18:QDZ19"/>
    <mergeCell ref="QEA18:QEA19"/>
    <mergeCell ref="QEB18:QEB19"/>
    <mergeCell ref="QEC18:QEC19"/>
    <mergeCell ref="QCV18:QCV19"/>
    <mergeCell ref="QCW18:QCW19"/>
    <mergeCell ref="QCX18:QDB19"/>
    <mergeCell ref="QDC18:QDC19"/>
    <mergeCell ref="QDD18:QDD19"/>
    <mergeCell ref="QDE18:QDE19"/>
    <mergeCell ref="QDF18:QDJ19"/>
    <mergeCell ref="QDK18:QDK19"/>
    <mergeCell ref="QDL18:QDL19"/>
    <mergeCell ref="QCE18:QCE19"/>
    <mergeCell ref="QCF18:QCF19"/>
    <mergeCell ref="QCG18:QCG19"/>
    <mergeCell ref="QCH18:QCL19"/>
    <mergeCell ref="QCM18:QCM19"/>
    <mergeCell ref="QCN18:QCN19"/>
    <mergeCell ref="QCO18:QCO19"/>
    <mergeCell ref="QCP18:QCT19"/>
    <mergeCell ref="QCU18:QCU19"/>
    <mergeCell ref="QBJ18:QBN19"/>
    <mergeCell ref="QBO18:QBO19"/>
    <mergeCell ref="QBP18:QBP19"/>
    <mergeCell ref="QBQ18:QBQ19"/>
    <mergeCell ref="QBR18:QBV19"/>
    <mergeCell ref="QBW18:QBW19"/>
    <mergeCell ref="QBX18:QBX19"/>
    <mergeCell ref="QBY18:QBY19"/>
    <mergeCell ref="QBZ18:QCD19"/>
    <mergeCell ref="QAS18:QAS19"/>
    <mergeCell ref="QAT18:QAX19"/>
    <mergeCell ref="QAY18:QAY19"/>
    <mergeCell ref="QAZ18:QAZ19"/>
    <mergeCell ref="QBA18:QBA19"/>
    <mergeCell ref="QBB18:QBF19"/>
    <mergeCell ref="QBG18:QBG19"/>
    <mergeCell ref="QBH18:QBH19"/>
    <mergeCell ref="QBI18:QBI19"/>
    <mergeCell ref="QAB18:QAB19"/>
    <mergeCell ref="QAC18:QAC19"/>
    <mergeCell ref="QAD18:QAH19"/>
    <mergeCell ref="QAI18:QAI19"/>
    <mergeCell ref="QAJ18:QAJ19"/>
    <mergeCell ref="QAK18:QAK19"/>
    <mergeCell ref="QAL18:QAP19"/>
    <mergeCell ref="QAQ18:QAQ19"/>
    <mergeCell ref="QAR18:QAR19"/>
    <mergeCell ref="PZK18:PZK19"/>
    <mergeCell ref="PZL18:PZL19"/>
    <mergeCell ref="PZM18:PZM19"/>
    <mergeCell ref="PZN18:PZR19"/>
    <mergeCell ref="PZS18:PZS19"/>
    <mergeCell ref="PZT18:PZT19"/>
    <mergeCell ref="PZU18:PZU19"/>
    <mergeCell ref="PZV18:PZZ19"/>
    <mergeCell ref="QAA18:QAA19"/>
    <mergeCell ref="PYP18:PYT19"/>
    <mergeCell ref="PYU18:PYU19"/>
    <mergeCell ref="PYV18:PYV19"/>
    <mergeCell ref="PYW18:PYW19"/>
    <mergeCell ref="PYX18:PZB19"/>
    <mergeCell ref="PZC18:PZC19"/>
    <mergeCell ref="PZD18:PZD19"/>
    <mergeCell ref="PZE18:PZE19"/>
    <mergeCell ref="PZF18:PZJ19"/>
    <mergeCell ref="PXY18:PXY19"/>
    <mergeCell ref="PXZ18:PYD19"/>
    <mergeCell ref="PYE18:PYE19"/>
    <mergeCell ref="PYF18:PYF19"/>
    <mergeCell ref="PYG18:PYG19"/>
    <mergeCell ref="PYH18:PYL19"/>
    <mergeCell ref="PYM18:PYM19"/>
    <mergeCell ref="PYN18:PYN19"/>
    <mergeCell ref="PYO18:PYO19"/>
    <mergeCell ref="PXH18:PXH19"/>
    <mergeCell ref="PXI18:PXI19"/>
    <mergeCell ref="PXJ18:PXN19"/>
    <mergeCell ref="PXO18:PXO19"/>
    <mergeCell ref="PXP18:PXP19"/>
    <mergeCell ref="PXQ18:PXQ19"/>
    <mergeCell ref="PXR18:PXV19"/>
    <mergeCell ref="PXW18:PXW19"/>
    <mergeCell ref="PXX18:PXX19"/>
    <mergeCell ref="PWQ18:PWQ19"/>
    <mergeCell ref="PWR18:PWR19"/>
    <mergeCell ref="PWS18:PWS19"/>
    <mergeCell ref="PWT18:PWX19"/>
    <mergeCell ref="PWY18:PWY19"/>
    <mergeCell ref="PWZ18:PWZ19"/>
    <mergeCell ref="PXA18:PXA19"/>
    <mergeCell ref="PXB18:PXF19"/>
    <mergeCell ref="PXG18:PXG19"/>
    <mergeCell ref="PVV18:PVZ19"/>
    <mergeCell ref="PWA18:PWA19"/>
    <mergeCell ref="PWB18:PWB19"/>
    <mergeCell ref="PWC18:PWC19"/>
    <mergeCell ref="PWD18:PWH19"/>
    <mergeCell ref="PWI18:PWI19"/>
    <mergeCell ref="PWJ18:PWJ19"/>
    <mergeCell ref="PWK18:PWK19"/>
    <mergeCell ref="PWL18:PWP19"/>
    <mergeCell ref="PVE18:PVE19"/>
    <mergeCell ref="PVF18:PVJ19"/>
    <mergeCell ref="PVK18:PVK19"/>
    <mergeCell ref="PVL18:PVL19"/>
    <mergeCell ref="PVM18:PVM19"/>
    <mergeCell ref="PVN18:PVR19"/>
    <mergeCell ref="PVS18:PVS19"/>
    <mergeCell ref="PVT18:PVT19"/>
    <mergeCell ref="PVU18:PVU19"/>
    <mergeCell ref="PUN18:PUN19"/>
    <mergeCell ref="PUO18:PUO19"/>
    <mergeCell ref="PUP18:PUT19"/>
    <mergeCell ref="PUU18:PUU19"/>
    <mergeCell ref="PUV18:PUV19"/>
    <mergeCell ref="PUW18:PUW19"/>
    <mergeCell ref="PUX18:PVB19"/>
    <mergeCell ref="PVC18:PVC19"/>
    <mergeCell ref="PVD18:PVD19"/>
    <mergeCell ref="PTW18:PTW19"/>
    <mergeCell ref="PTX18:PTX19"/>
    <mergeCell ref="PTY18:PTY19"/>
    <mergeCell ref="PTZ18:PUD19"/>
    <mergeCell ref="PUE18:PUE19"/>
    <mergeCell ref="PUF18:PUF19"/>
    <mergeCell ref="PUG18:PUG19"/>
    <mergeCell ref="PUH18:PUL19"/>
    <mergeCell ref="PUM18:PUM19"/>
    <mergeCell ref="PTB18:PTF19"/>
    <mergeCell ref="PTG18:PTG19"/>
    <mergeCell ref="PTH18:PTH19"/>
    <mergeCell ref="PTI18:PTI19"/>
    <mergeCell ref="PTJ18:PTN19"/>
    <mergeCell ref="PTO18:PTO19"/>
    <mergeCell ref="PTP18:PTP19"/>
    <mergeCell ref="PTQ18:PTQ19"/>
    <mergeCell ref="PTR18:PTV19"/>
    <mergeCell ref="PSK18:PSK19"/>
    <mergeCell ref="PSL18:PSP19"/>
    <mergeCell ref="PSQ18:PSQ19"/>
    <mergeCell ref="PSR18:PSR19"/>
    <mergeCell ref="PSS18:PSS19"/>
    <mergeCell ref="PST18:PSX19"/>
    <mergeCell ref="PSY18:PSY19"/>
    <mergeCell ref="PSZ18:PSZ19"/>
    <mergeCell ref="PTA18:PTA19"/>
    <mergeCell ref="PRT18:PRT19"/>
    <mergeCell ref="PRU18:PRU19"/>
    <mergeCell ref="PRV18:PRZ19"/>
    <mergeCell ref="PSA18:PSA19"/>
    <mergeCell ref="PSB18:PSB19"/>
    <mergeCell ref="PSC18:PSC19"/>
    <mergeCell ref="PSD18:PSH19"/>
    <mergeCell ref="PSI18:PSI19"/>
    <mergeCell ref="PSJ18:PSJ19"/>
    <mergeCell ref="PRC18:PRC19"/>
    <mergeCell ref="PRD18:PRD19"/>
    <mergeCell ref="PRE18:PRE19"/>
    <mergeCell ref="PRF18:PRJ19"/>
    <mergeCell ref="PRK18:PRK19"/>
    <mergeCell ref="PRL18:PRL19"/>
    <mergeCell ref="PRM18:PRM19"/>
    <mergeCell ref="PRN18:PRR19"/>
    <mergeCell ref="PRS18:PRS19"/>
    <mergeCell ref="PQH18:PQL19"/>
    <mergeCell ref="PQM18:PQM19"/>
    <mergeCell ref="PQN18:PQN19"/>
    <mergeCell ref="PQO18:PQO19"/>
    <mergeCell ref="PQP18:PQT19"/>
    <mergeCell ref="PQU18:PQU19"/>
    <mergeCell ref="PQV18:PQV19"/>
    <mergeCell ref="PQW18:PQW19"/>
    <mergeCell ref="PQX18:PRB19"/>
    <mergeCell ref="PPQ18:PPQ19"/>
    <mergeCell ref="PPR18:PPV19"/>
    <mergeCell ref="PPW18:PPW19"/>
    <mergeCell ref="PPX18:PPX19"/>
    <mergeCell ref="PPY18:PPY19"/>
    <mergeCell ref="PPZ18:PQD19"/>
    <mergeCell ref="PQE18:PQE19"/>
    <mergeCell ref="PQF18:PQF19"/>
    <mergeCell ref="PQG18:PQG19"/>
    <mergeCell ref="POZ18:POZ19"/>
    <mergeCell ref="PPA18:PPA19"/>
    <mergeCell ref="PPB18:PPF19"/>
    <mergeCell ref="PPG18:PPG19"/>
    <mergeCell ref="PPH18:PPH19"/>
    <mergeCell ref="PPI18:PPI19"/>
    <mergeCell ref="PPJ18:PPN19"/>
    <mergeCell ref="PPO18:PPO19"/>
    <mergeCell ref="PPP18:PPP19"/>
    <mergeCell ref="POI18:POI19"/>
    <mergeCell ref="POJ18:POJ19"/>
    <mergeCell ref="POK18:POK19"/>
    <mergeCell ref="POL18:POP19"/>
    <mergeCell ref="POQ18:POQ19"/>
    <mergeCell ref="POR18:POR19"/>
    <mergeCell ref="POS18:POS19"/>
    <mergeCell ref="POT18:POX19"/>
    <mergeCell ref="POY18:POY19"/>
    <mergeCell ref="PNN18:PNR19"/>
    <mergeCell ref="PNS18:PNS19"/>
    <mergeCell ref="PNT18:PNT19"/>
    <mergeCell ref="PNU18:PNU19"/>
    <mergeCell ref="PNV18:PNZ19"/>
    <mergeCell ref="POA18:POA19"/>
    <mergeCell ref="POB18:POB19"/>
    <mergeCell ref="POC18:POC19"/>
    <mergeCell ref="POD18:POH19"/>
    <mergeCell ref="PMW18:PMW19"/>
    <mergeCell ref="PMX18:PNB19"/>
    <mergeCell ref="PNC18:PNC19"/>
    <mergeCell ref="PND18:PND19"/>
    <mergeCell ref="PNE18:PNE19"/>
    <mergeCell ref="PNF18:PNJ19"/>
    <mergeCell ref="PNK18:PNK19"/>
    <mergeCell ref="PNL18:PNL19"/>
    <mergeCell ref="PNM18:PNM19"/>
    <mergeCell ref="PMF18:PMF19"/>
    <mergeCell ref="PMG18:PMG19"/>
    <mergeCell ref="PMH18:PML19"/>
    <mergeCell ref="PMM18:PMM19"/>
    <mergeCell ref="PMN18:PMN19"/>
    <mergeCell ref="PMO18:PMO19"/>
    <mergeCell ref="PMP18:PMT19"/>
    <mergeCell ref="PMU18:PMU19"/>
    <mergeCell ref="PMV18:PMV19"/>
    <mergeCell ref="PLO18:PLO19"/>
    <mergeCell ref="PLP18:PLP19"/>
    <mergeCell ref="PLQ18:PLQ19"/>
    <mergeCell ref="PLR18:PLV19"/>
    <mergeCell ref="PLW18:PLW19"/>
    <mergeCell ref="PLX18:PLX19"/>
    <mergeCell ref="PLY18:PLY19"/>
    <mergeCell ref="PLZ18:PMD19"/>
    <mergeCell ref="PME18:PME19"/>
    <mergeCell ref="PKT18:PKX19"/>
    <mergeCell ref="PKY18:PKY19"/>
    <mergeCell ref="PKZ18:PKZ19"/>
    <mergeCell ref="PLA18:PLA19"/>
    <mergeCell ref="PLB18:PLF19"/>
    <mergeCell ref="PLG18:PLG19"/>
    <mergeCell ref="PLH18:PLH19"/>
    <mergeCell ref="PLI18:PLI19"/>
    <mergeCell ref="PLJ18:PLN19"/>
    <mergeCell ref="PKC18:PKC19"/>
    <mergeCell ref="PKD18:PKH19"/>
    <mergeCell ref="PKI18:PKI19"/>
    <mergeCell ref="PKJ18:PKJ19"/>
    <mergeCell ref="PKK18:PKK19"/>
    <mergeCell ref="PKL18:PKP19"/>
    <mergeCell ref="PKQ18:PKQ19"/>
    <mergeCell ref="PKR18:PKR19"/>
    <mergeCell ref="PKS18:PKS19"/>
    <mergeCell ref="PJL18:PJL19"/>
    <mergeCell ref="PJM18:PJM19"/>
    <mergeCell ref="PJN18:PJR19"/>
    <mergeCell ref="PJS18:PJS19"/>
    <mergeCell ref="PJT18:PJT19"/>
    <mergeCell ref="PJU18:PJU19"/>
    <mergeCell ref="PJV18:PJZ19"/>
    <mergeCell ref="PKA18:PKA19"/>
    <mergeCell ref="PKB18:PKB19"/>
    <mergeCell ref="PIU18:PIU19"/>
    <mergeCell ref="PIV18:PIV19"/>
    <mergeCell ref="PIW18:PIW19"/>
    <mergeCell ref="PIX18:PJB19"/>
    <mergeCell ref="PJC18:PJC19"/>
    <mergeCell ref="PJD18:PJD19"/>
    <mergeCell ref="PJE18:PJE19"/>
    <mergeCell ref="PJF18:PJJ19"/>
    <mergeCell ref="PJK18:PJK19"/>
    <mergeCell ref="PHZ18:PID19"/>
    <mergeCell ref="PIE18:PIE19"/>
    <mergeCell ref="PIF18:PIF19"/>
    <mergeCell ref="PIG18:PIG19"/>
    <mergeCell ref="PIH18:PIL19"/>
    <mergeCell ref="PIM18:PIM19"/>
    <mergeCell ref="PIN18:PIN19"/>
    <mergeCell ref="PIO18:PIO19"/>
    <mergeCell ref="PIP18:PIT19"/>
    <mergeCell ref="PHI18:PHI19"/>
    <mergeCell ref="PHJ18:PHN19"/>
    <mergeCell ref="PHO18:PHO19"/>
    <mergeCell ref="PHP18:PHP19"/>
    <mergeCell ref="PHQ18:PHQ19"/>
    <mergeCell ref="PHR18:PHV19"/>
    <mergeCell ref="PHW18:PHW19"/>
    <mergeCell ref="PHX18:PHX19"/>
    <mergeCell ref="PHY18:PHY19"/>
    <mergeCell ref="PGR18:PGR19"/>
    <mergeCell ref="PGS18:PGS19"/>
    <mergeCell ref="PGT18:PGX19"/>
    <mergeCell ref="PGY18:PGY19"/>
    <mergeCell ref="PGZ18:PGZ19"/>
    <mergeCell ref="PHA18:PHA19"/>
    <mergeCell ref="PHB18:PHF19"/>
    <mergeCell ref="PHG18:PHG19"/>
    <mergeCell ref="PHH18:PHH19"/>
    <mergeCell ref="PGA18:PGA19"/>
    <mergeCell ref="PGB18:PGB19"/>
    <mergeCell ref="PGC18:PGC19"/>
    <mergeCell ref="PGD18:PGH19"/>
    <mergeCell ref="PGI18:PGI19"/>
    <mergeCell ref="PGJ18:PGJ19"/>
    <mergeCell ref="PGK18:PGK19"/>
    <mergeCell ref="PGL18:PGP19"/>
    <mergeCell ref="PGQ18:PGQ19"/>
    <mergeCell ref="PFF18:PFJ19"/>
    <mergeCell ref="PFK18:PFK19"/>
    <mergeCell ref="PFL18:PFL19"/>
    <mergeCell ref="PFM18:PFM19"/>
    <mergeCell ref="PFN18:PFR19"/>
    <mergeCell ref="PFS18:PFS19"/>
    <mergeCell ref="PFT18:PFT19"/>
    <mergeCell ref="PFU18:PFU19"/>
    <mergeCell ref="PFV18:PFZ19"/>
    <mergeCell ref="PEO18:PEO19"/>
    <mergeCell ref="PEP18:PET19"/>
    <mergeCell ref="PEU18:PEU19"/>
    <mergeCell ref="PEV18:PEV19"/>
    <mergeCell ref="PEW18:PEW19"/>
    <mergeCell ref="PEX18:PFB19"/>
    <mergeCell ref="PFC18:PFC19"/>
    <mergeCell ref="PFD18:PFD19"/>
    <mergeCell ref="PFE18:PFE19"/>
    <mergeCell ref="PDX18:PDX19"/>
    <mergeCell ref="PDY18:PDY19"/>
    <mergeCell ref="PDZ18:PED19"/>
    <mergeCell ref="PEE18:PEE19"/>
    <mergeCell ref="PEF18:PEF19"/>
    <mergeCell ref="PEG18:PEG19"/>
    <mergeCell ref="PEH18:PEL19"/>
    <mergeCell ref="PEM18:PEM19"/>
    <mergeCell ref="PEN18:PEN19"/>
    <mergeCell ref="PDG18:PDG19"/>
    <mergeCell ref="PDH18:PDH19"/>
    <mergeCell ref="PDI18:PDI19"/>
    <mergeCell ref="PDJ18:PDN19"/>
    <mergeCell ref="PDO18:PDO19"/>
    <mergeCell ref="PDP18:PDP19"/>
    <mergeCell ref="PDQ18:PDQ19"/>
    <mergeCell ref="PDR18:PDV19"/>
    <mergeCell ref="PDW18:PDW19"/>
    <mergeCell ref="PCL18:PCP19"/>
    <mergeCell ref="PCQ18:PCQ19"/>
    <mergeCell ref="PCR18:PCR19"/>
    <mergeCell ref="PCS18:PCS19"/>
    <mergeCell ref="PCT18:PCX19"/>
    <mergeCell ref="PCY18:PCY19"/>
    <mergeCell ref="PCZ18:PCZ19"/>
    <mergeCell ref="PDA18:PDA19"/>
    <mergeCell ref="PDB18:PDF19"/>
    <mergeCell ref="PBU18:PBU19"/>
    <mergeCell ref="PBV18:PBZ19"/>
    <mergeCell ref="PCA18:PCA19"/>
    <mergeCell ref="PCB18:PCB19"/>
    <mergeCell ref="PCC18:PCC19"/>
    <mergeCell ref="PCD18:PCH19"/>
    <mergeCell ref="PCI18:PCI19"/>
    <mergeCell ref="PCJ18:PCJ19"/>
    <mergeCell ref="PCK18:PCK19"/>
    <mergeCell ref="PBD18:PBD19"/>
    <mergeCell ref="PBE18:PBE19"/>
    <mergeCell ref="PBF18:PBJ19"/>
    <mergeCell ref="PBK18:PBK19"/>
    <mergeCell ref="PBL18:PBL19"/>
    <mergeCell ref="PBM18:PBM19"/>
    <mergeCell ref="PBN18:PBR19"/>
    <mergeCell ref="PBS18:PBS19"/>
    <mergeCell ref="PBT18:PBT19"/>
    <mergeCell ref="PAM18:PAM19"/>
    <mergeCell ref="PAN18:PAN19"/>
    <mergeCell ref="PAO18:PAO19"/>
    <mergeCell ref="PAP18:PAT19"/>
    <mergeCell ref="PAU18:PAU19"/>
    <mergeCell ref="PAV18:PAV19"/>
    <mergeCell ref="PAW18:PAW19"/>
    <mergeCell ref="PAX18:PBB19"/>
    <mergeCell ref="PBC18:PBC19"/>
    <mergeCell ref="OZR18:OZV19"/>
    <mergeCell ref="OZW18:OZW19"/>
    <mergeCell ref="OZX18:OZX19"/>
    <mergeCell ref="OZY18:OZY19"/>
    <mergeCell ref="OZZ18:PAD19"/>
    <mergeCell ref="PAE18:PAE19"/>
    <mergeCell ref="PAF18:PAF19"/>
    <mergeCell ref="PAG18:PAG19"/>
    <mergeCell ref="PAH18:PAL19"/>
    <mergeCell ref="OZA18:OZA19"/>
    <mergeCell ref="OZB18:OZF19"/>
    <mergeCell ref="OZG18:OZG19"/>
    <mergeCell ref="OZH18:OZH19"/>
    <mergeCell ref="OZI18:OZI19"/>
    <mergeCell ref="OZJ18:OZN19"/>
    <mergeCell ref="OZO18:OZO19"/>
    <mergeCell ref="OZP18:OZP19"/>
    <mergeCell ref="OZQ18:OZQ19"/>
    <mergeCell ref="OYJ18:OYJ19"/>
    <mergeCell ref="OYK18:OYK19"/>
    <mergeCell ref="OYL18:OYP19"/>
    <mergeCell ref="OYQ18:OYQ19"/>
    <mergeCell ref="OYR18:OYR19"/>
    <mergeCell ref="OYS18:OYS19"/>
    <mergeCell ref="OYT18:OYX19"/>
    <mergeCell ref="OYY18:OYY19"/>
    <mergeCell ref="OYZ18:OYZ19"/>
    <mergeCell ref="OXS18:OXS19"/>
    <mergeCell ref="OXT18:OXT19"/>
    <mergeCell ref="OXU18:OXU19"/>
    <mergeCell ref="OXV18:OXZ19"/>
    <mergeCell ref="OYA18:OYA19"/>
    <mergeCell ref="OYB18:OYB19"/>
    <mergeCell ref="OYC18:OYC19"/>
    <mergeCell ref="OYD18:OYH19"/>
    <mergeCell ref="OYI18:OYI19"/>
    <mergeCell ref="OWX18:OXB19"/>
    <mergeCell ref="OXC18:OXC19"/>
    <mergeCell ref="OXD18:OXD19"/>
    <mergeCell ref="OXE18:OXE19"/>
    <mergeCell ref="OXF18:OXJ19"/>
    <mergeCell ref="OXK18:OXK19"/>
    <mergeCell ref="OXL18:OXL19"/>
    <mergeCell ref="OXM18:OXM19"/>
    <mergeCell ref="OXN18:OXR19"/>
    <mergeCell ref="OWG18:OWG19"/>
    <mergeCell ref="OWH18:OWL19"/>
    <mergeCell ref="OWM18:OWM19"/>
    <mergeCell ref="OWN18:OWN19"/>
    <mergeCell ref="OWO18:OWO19"/>
    <mergeCell ref="OWP18:OWT19"/>
    <mergeCell ref="OWU18:OWU19"/>
    <mergeCell ref="OWV18:OWV19"/>
    <mergeCell ref="OWW18:OWW19"/>
    <mergeCell ref="OVP18:OVP19"/>
    <mergeCell ref="OVQ18:OVQ19"/>
    <mergeCell ref="OVR18:OVV19"/>
    <mergeCell ref="OVW18:OVW19"/>
    <mergeCell ref="OVX18:OVX19"/>
    <mergeCell ref="OVY18:OVY19"/>
    <mergeCell ref="OVZ18:OWD19"/>
    <mergeCell ref="OWE18:OWE19"/>
    <mergeCell ref="OWF18:OWF19"/>
    <mergeCell ref="OUY18:OUY19"/>
    <mergeCell ref="OUZ18:OUZ19"/>
    <mergeCell ref="OVA18:OVA19"/>
    <mergeCell ref="OVB18:OVF19"/>
    <mergeCell ref="OVG18:OVG19"/>
    <mergeCell ref="OVH18:OVH19"/>
    <mergeCell ref="OVI18:OVI19"/>
    <mergeCell ref="OVJ18:OVN19"/>
    <mergeCell ref="OVO18:OVO19"/>
    <mergeCell ref="OUD18:OUH19"/>
    <mergeCell ref="OUI18:OUI19"/>
    <mergeCell ref="OUJ18:OUJ19"/>
    <mergeCell ref="OUK18:OUK19"/>
    <mergeCell ref="OUL18:OUP19"/>
    <mergeCell ref="OUQ18:OUQ19"/>
    <mergeCell ref="OUR18:OUR19"/>
    <mergeCell ref="OUS18:OUS19"/>
    <mergeCell ref="OUT18:OUX19"/>
    <mergeCell ref="OTM18:OTM19"/>
    <mergeCell ref="OTN18:OTR19"/>
    <mergeCell ref="OTS18:OTS19"/>
    <mergeCell ref="OTT18:OTT19"/>
    <mergeCell ref="OTU18:OTU19"/>
    <mergeCell ref="OTV18:OTZ19"/>
    <mergeCell ref="OUA18:OUA19"/>
    <mergeCell ref="OUB18:OUB19"/>
    <mergeCell ref="OUC18:OUC19"/>
    <mergeCell ref="OSV18:OSV19"/>
    <mergeCell ref="OSW18:OSW19"/>
    <mergeCell ref="OSX18:OTB19"/>
    <mergeCell ref="OTC18:OTC19"/>
    <mergeCell ref="OTD18:OTD19"/>
    <mergeCell ref="OTE18:OTE19"/>
    <mergeCell ref="OTF18:OTJ19"/>
    <mergeCell ref="OTK18:OTK19"/>
    <mergeCell ref="OTL18:OTL19"/>
    <mergeCell ref="OSE18:OSE19"/>
    <mergeCell ref="OSF18:OSF19"/>
    <mergeCell ref="OSG18:OSG19"/>
    <mergeCell ref="OSH18:OSL19"/>
    <mergeCell ref="OSM18:OSM19"/>
    <mergeCell ref="OSN18:OSN19"/>
    <mergeCell ref="OSO18:OSO19"/>
    <mergeCell ref="OSP18:OST19"/>
    <mergeCell ref="OSU18:OSU19"/>
    <mergeCell ref="ORJ18:ORN19"/>
    <mergeCell ref="ORO18:ORO19"/>
    <mergeCell ref="ORP18:ORP19"/>
    <mergeCell ref="ORQ18:ORQ19"/>
    <mergeCell ref="ORR18:ORV19"/>
    <mergeCell ref="ORW18:ORW19"/>
    <mergeCell ref="ORX18:ORX19"/>
    <mergeCell ref="ORY18:ORY19"/>
    <mergeCell ref="ORZ18:OSD19"/>
    <mergeCell ref="OQS18:OQS19"/>
    <mergeCell ref="OQT18:OQX19"/>
    <mergeCell ref="OQY18:OQY19"/>
    <mergeCell ref="OQZ18:OQZ19"/>
    <mergeCell ref="ORA18:ORA19"/>
    <mergeCell ref="ORB18:ORF19"/>
    <mergeCell ref="ORG18:ORG19"/>
    <mergeCell ref="ORH18:ORH19"/>
    <mergeCell ref="ORI18:ORI19"/>
    <mergeCell ref="OQB18:OQB19"/>
    <mergeCell ref="OQC18:OQC19"/>
    <mergeCell ref="OQD18:OQH19"/>
    <mergeCell ref="OQI18:OQI19"/>
    <mergeCell ref="OQJ18:OQJ19"/>
    <mergeCell ref="OQK18:OQK19"/>
    <mergeCell ref="OQL18:OQP19"/>
    <mergeCell ref="OQQ18:OQQ19"/>
    <mergeCell ref="OQR18:OQR19"/>
    <mergeCell ref="OPK18:OPK19"/>
    <mergeCell ref="OPL18:OPL19"/>
    <mergeCell ref="OPM18:OPM19"/>
    <mergeCell ref="OPN18:OPR19"/>
    <mergeCell ref="OPS18:OPS19"/>
    <mergeCell ref="OPT18:OPT19"/>
    <mergeCell ref="OPU18:OPU19"/>
    <mergeCell ref="OPV18:OPZ19"/>
    <mergeCell ref="OQA18:OQA19"/>
    <mergeCell ref="OOP18:OOT19"/>
    <mergeCell ref="OOU18:OOU19"/>
    <mergeCell ref="OOV18:OOV19"/>
    <mergeCell ref="OOW18:OOW19"/>
    <mergeCell ref="OOX18:OPB19"/>
    <mergeCell ref="OPC18:OPC19"/>
    <mergeCell ref="OPD18:OPD19"/>
    <mergeCell ref="OPE18:OPE19"/>
    <mergeCell ref="OPF18:OPJ19"/>
    <mergeCell ref="ONY18:ONY19"/>
    <mergeCell ref="ONZ18:OOD19"/>
    <mergeCell ref="OOE18:OOE19"/>
    <mergeCell ref="OOF18:OOF19"/>
    <mergeCell ref="OOG18:OOG19"/>
    <mergeCell ref="OOH18:OOL19"/>
    <mergeCell ref="OOM18:OOM19"/>
    <mergeCell ref="OON18:OON19"/>
    <mergeCell ref="OOO18:OOO19"/>
    <mergeCell ref="ONH18:ONH19"/>
    <mergeCell ref="ONI18:ONI19"/>
    <mergeCell ref="ONJ18:ONN19"/>
    <mergeCell ref="ONO18:ONO19"/>
    <mergeCell ref="ONP18:ONP19"/>
    <mergeCell ref="ONQ18:ONQ19"/>
    <mergeCell ref="ONR18:ONV19"/>
    <mergeCell ref="ONW18:ONW19"/>
    <mergeCell ref="ONX18:ONX19"/>
    <mergeCell ref="OMQ18:OMQ19"/>
    <mergeCell ref="OMR18:OMR19"/>
    <mergeCell ref="OMS18:OMS19"/>
    <mergeCell ref="OMT18:OMX19"/>
    <mergeCell ref="OMY18:OMY19"/>
    <mergeCell ref="OMZ18:OMZ19"/>
    <mergeCell ref="ONA18:ONA19"/>
    <mergeCell ref="ONB18:ONF19"/>
    <mergeCell ref="ONG18:ONG19"/>
    <mergeCell ref="OLV18:OLZ19"/>
    <mergeCell ref="OMA18:OMA19"/>
    <mergeCell ref="OMB18:OMB19"/>
    <mergeCell ref="OMC18:OMC19"/>
    <mergeCell ref="OMD18:OMH19"/>
    <mergeCell ref="OMI18:OMI19"/>
    <mergeCell ref="OMJ18:OMJ19"/>
    <mergeCell ref="OMK18:OMK19"/>
    <mergeCell ref="OML18:OMP19"/>
    <mergeCell ref="OLE18:OLE19"/>
    <mergeCell ref="OLF18:OLJ19"/>
    <mergeCell ref="OLK18:OLK19"/>
    <mergeCell ref="OLL18:OLL19"/>
    <mergeCell ref="OLM18:OLM19"/>
    <mergeCell ref="OLN18:OLR19"/>
    <mergeCell ref="OLS18:OLS19"/>
    <mergeCell ref="OLT18:OLT19"/>
    <mergeCell ref="OLU18:OLU19"/>
    <mergeCell ref="OKN18:OKN19"/>
    <mergeCell ref="OKO18:OKO19"/>
    <mergeCell ref="OKP18:OKT19"/>
    <mergeCell ref="OKU18:OKU19"/>
    <mergeCell ref="OKV18:OKV19"/>
    <mergeCell ref="OKW18:OKW19"/>
    <mergeCell ref="OKX18:OLB19"/>
    <mergeCell ref="OLC18:OLC19"/>
    <mergeCell ref="OLD18:OLD19"/>
    <mergeCell ref="OJW18:OJW19"/>
    <mergeCell ref="OJX18:OJX19"/>
    <mergeCell ref="OJY18:OJY19"/>
    <mergeCell ref="OJZ18:OKD19"/>
    <mergeCell ref="OKE18:OKE19"/>
    <mergeCell ref="OKF18:OKF19"/>
    <mergeCell ref="OKG18:OKG19"/>
    <mergeCell ref="OKH18:OKL19"/>
    <mergeCell ref="OKM18:OKM19"/>
    <mergeCell ref="OJB18:OJF19"/>
    <mergeCell ref="OJG18:OJG19"/>
    <mergeCell ref="OJH18:OJH19"/>
    <mergeCell ref="OJI18:OJI19"/>
    <mergeCell ref="OJJ18:OJN19"/>
    <mergeCell ref="OJO18:OJO19"/>
    <mergeCell ref="OJP18:OJP19"/>
    <mergeCell ref="OJQ18:OJQ19"/>
    <mergeCell ref="OJR18:OJV19"/>
    <mergeCell ref="OIK18:OIK19"/>
    <mergeCell ref="OIL18:OIP19"/>
    <mergeCell ref="OIQ18:OIQ19"/>
    <mergeCell ref="OIR18:OIR19"/>
    <mergeCell ref="OIS18:OIS19"/>
    <mergeCell ref="OIT18:OIX19"/>
    <mergeCell ref="OIY18:OIY19"/>
    <mergeCell ref="OIZ18:OIZ19"/>
    <mergeCell ref="OJA18:OJA19"/>
    <mergeCell ref="OHT18:OHT19"/>
    <mergeCell ref="OHU18:OHU19"/>
    <mergeCell ref="OHV18:OHZ19"/>
    <mergeCell ref="OIA18:OIA19"/>
    <mergeCell ref="OIB18:OIB19"/>
    <mergeCell ref="OIC18:OIC19"/>
    <mergeCell ref="OID18:OIH19"/>
    <mergeCell ref="OII18:OII19"/>
    <mergeCell ref="OIJ18:OIJ19"/>
    <mergeCell ref="OHC18:OHC19"/>
    <mergeCell ref="OHD18:OHD19"/>
    <mergeCell ref="OHE18:OHE19"/>
    <mergeCell ref="OHF18:OHJ19"/>
    <mergeCell ref="OHK18:OHK19"/>
    <mergeCell ref="OHL18:OHL19"/>
    <mergeCell ref="OHM18:OHM19"/>
    <mergeCell ref="OHN18:OHR19"/>
    <mergeCell ref="OHS18:OHS19"/>
    <mergeCell ref="OGH18:OGL19"/>
    <mergeCell ref="OGM18:OGM19"/>
    <mergeCell ref="OGN18:OGN19"/>
    <mergeCell ref="OGO18:OGO19"/>
    <mergeCell ref="OGP18:OGT19"/>
    <mergeCell ref="OGU18:OGU19"/>
    <mergeCell ref="OGV18:OGV19"/>
    <mergeCell ref="OGW18:OGW19"/>
    <mergeCell ref="OGX18:OHB19"/>
    <mergeCell ref="OFQ18:OFQ19"/>
    <mergeCell ref="OFR18:OFV19"/>
    <mergeCell ref="OFW18:OFW19"/>
    <mergeCell ref="OFX18:OFX19"/>
    <mergeCell ref="OFY18:OFY19"/>
    <mergeCell ref="OFZ18:OGD19"/>
    <mergeCell ref="OGE18:OGE19"/>
    <mergeCell ref="OGF18:OGF19"/>
    <mergeCell ref="OGG18:OGG19"/>
    <mergeCell ref="OEZ18:OEZ19"/>
    <mergeCell ref="OFA18:OFA19"/>
    <mergeCell ref="OFB18:OFF19"/>
    <mergeCell ref="OFG18:OFG19"/>
    <mergeCell ref="OFH18:OFH19"/>
    <mergeCell ref="OFI18:OFI19"/>
    <mergeCell ref="OFJ18:OFN19"/>
    <mergeCell ref="OFO18:OFO19"/>
    <mergeCell ref="OFP18:OFP19"/>
    <mergeCell ref="OEI18:OEI19"/>
    <mergeCell ref="OEJ18:OEJ19"/>
    <mergeCell ref="OEK18:OEK19"/>
    <mergeCell ref="OEL18:OEP19"/>
    <mergeCell ref="OEQ18:OEQ19"/>
    <mergeCell ref="OER18:OER19"/>
    <mergeCell ref="OES18:OES19"/>
    <mergeCell ref="OET18:OEX19"/>
    <mergeCell ref="OEY18:OEY19"/>
    <mergeCell ref="ODN18:ODR19"/>
    <mergeCell ref="ODS18:ODS19"/>
    <mergeCell ref="ODT18:ODT19"/>
    <mergeCell ref="ODU18:ODU19"/>
    <mergeCell ref="ODV18:ODZ19"/>
    <mergeCell ref="OEA18:OEA19"/>
    <mergeCell ref="OEB18:OEB19"/>
    <mergeCell ref="OEC18:OEC19"/>
    <mergeCell ref="OED18:OEH19"/>
    <mergeCell ref="OCW18:OCW19"/>
    <mergeCell ref="OCX18:ODB19"/>
    <mergeCell ref="ODC18:ODC19"/>
    <mergeCell ref="ODD18:ODD19"/>
    <mergeCell ref="ODE18:ODE19"/>
    <mergeCell ref="ODF18:ODJ19"/>
    <mergeCell ref="ODK18:ODK19"/>
    <mergeCell ref="ODL18:ODL19"/>
    <mergeCell ref="ODM18:ODM19"/>
    <mergeCell ref="OCF18:OCF19"/>
    <mergeCell ref="OCG18:OCG19"/>
    <mergeCell ref="OCH18:OCL19"/>
    <mergeCell ref="OCM18:OCM19"/>
    <mergeCell ref="OCN18:OCN19"/>
    <mergeCell ref="OCO18:OCO19"/>
    <mergeCell ref="OCP18:OCT19"/>
    <mergeCell ref="OCU18:OCU19"/>
    <mergeCell ref="OCV18:OCV19"/>
    <mergeCell ref="OBO18:OBO19"/>
    <mergeCell ref="OBP18:OBP19"/>
    <mergeCell ref="OBQ18:OBQ19"/>
    <mergeCell ref="OBR18:OBV19"/>
    <mergeCell ref="OBW18:OBW19"/>
    <mergeCell ref="OBX18:OBX19"/>
    <mergeCell ref="OBY18:OBY19"/>
    <mergeCell ref="OBZ18:OCD19"/>
    <mergeCell ref="OCE18:OCE19"/>
    <mergeCell ref="OAT18:OAX19"/>
    <mergeCell ref="OAY18:OAY19"/>
    <mergeCell ref="OAZ18:OAZ19"/>
    <mergeCell ref="OBA18:OBA19"/>
    <mergeCell ref="OBB18:OBF19"/>
    <mergeCell ref="OBG18:OBG19"/>
    <mergeCell ref="OBH18:OBH19"/>
    <mergeCell ref="OBI18:OBI19"/>
    <mergeCell ref="OBJ18:OBN19"/>
    <mergeCell ref="OAC18:OAC19"/>
    <mergeCell ref="OAD18:OAH19"/>
    <mergeCell ref="OAI18:OAI19"/>
    <mergeCell ref="OAJ18:OAJ19"/>
    <mergeCell ref="OAK18:OAK19"/>
    <mergeCell ref="OAL18:OAP19"/>
    <mergeCell ref="OAQ18:OAQ19"/>
    <mergeCell ref="OAR18:OAR19"/>
    <mergeCell ref="OAS18:OAS19"/>
    <mergeCell ref="NZL18:NZL19"/>
    <mergeCell ref="NZM18:NZM19"/>
    <mergeCell ref="NZN18:NZR19"/>
    <mergeCell ref="NZS18:NZS19"/>
    <mergeCell ref="NZT18:NZT19"/>
    <mergeCell ref="NZU18:NZU19"/>
    <mergeCell ref="NZV18:NZZ19"/>
    <mergeCell ref="OAA18:OAA19"/>
    <mergeCell ref="OAB18:OAB19"/>
    <mergeCell ref="NYU18:NYU19"/>
    <mergeCell ref="NYV18:NYV19"/>
    <mergeCell ref="NYW18:NYW19"/>
    <mergeCell ref="NYX18:NZB19"/>
    <mergeCell ref="NZC18:NZC19"/>
    <mergeCell ref="NZD18:NZD19"/>
    <mergeCell ref="NZE18:NZE19"/>
    <mergeCell ref="NZF18:NZJ19"/>
    <mergeCell ref="NZK18:NZK19"/>
    <mergeCell ref="NXZ18:NYD19"/>
    <mergeCell ref="NYE18:NYE19"/>
    <mergeCell ref="NYF18:NYF19"/>
    <mergeCell ref="NYG18:NYG19"/>
    <mergeCell ref="NYH18:NYL19"/>
    <mergeCell ref="NYM18:NYM19"/>
    <mergeCell ref="NYN18:NYN19"/>
    <mergeCell ref="NYO18:NYO19"/>
    <mergeCell ref="NYP18:NYT19"/>
    <mergeCell ref="NXI18:NXI19"/>
    <mergeCell ref="NXJ18:NXN19"/>
    <mergeCell ref="NXO18:NXO19"/>
    <mergeCell ref="NXP18:NXP19"/>
    <mergeCell ref="NXQ18:NXQ19"/>
    <mergeCell ref="NXR18:NXV19"/>
    <mergeCell ref="NXW18:NXW19"/>
    <mergeCell ref="NXX18:NXX19"/>
    <mergeCell ref="NXY18:NXY19"/>
    <mergeCell ref="NWR18:NWR19"/>
    <mergeCell ref="NWS18:NWS19"/>
    <mergeCell ref="NWT18:NWX19"/>
    <mergeCell ref="NWY18:NWY19"/>
    <mergeCell ref="NWZ18:NWZ19"/>
    <mergeCell ref="NXA18:NXA19"/>
    <mergeCell ref="NXB18:NXF19"/>
    <mergeCell ref="NXG18:NXG19"/>
    <mergeCell ref="NXH18:NXH19"/>
    <mergeCell ref="NWA18:NWA19"/>
    <mergeCell ref="NWB18:NWB19"/>
    <mergeCell ref="NWC18:NWC19"/>
    <mergeCell ref="NWD18:NWH19"/>
    <mergeCell ref="NWI18:NWI19"/>
    <mergeCell ref="NWJ18:NWJ19"/>
    <mergeCell ref="NWK18:NWK19"/>
    <mergeCell ref="NWL18:NWP19"/>
    <mergeCell ref="NWQ18:NWQ19"/>
    <mergeCell ref="NVF18:NVJ19"/>
    <mergeCell ref="NVK18:NVK19"/>
    <mergeCell ref="NVL18:NVL19"/>
    <mergeCell ref="NVM18:NVM19"/>
    <mergeCell ref="NVN18:NVR19"/>
    <mergeCell ref="NVS18:NVS19"/>
    <mergeCell ref="NVT18:NVT19"/>
    <mergeCell ref="NVU18:NVU19"/>
    <mergeCell ref="NVV18:NVZ19"/>
    <mergeCell ref="NUO18:NUO19"/>
    <mergeCell ref="NUP18:NUT19"/>
    <mergeCell ref="NUU18:NUU19"/>
    <mergeCell ref="NUV18:NUV19"/>
    <mergeCell ref="NUW18:NUW19"/>
    <mergeCell ref="NUX18:NVB19"/>
    <mergeCell ref="NVC18:NVC19"/>
    <mergeCell ref="NVD18:NVD19"/>
    <mergeCell ref="NVE18:NVE19"/>
    <mergeCell ref="NTX18:NTX19"/>
    <mergeCell ref="NTY18:NTY19"/>
    <mergeCell ref="NTZ18:NUD19"/>
    <mergeCell ref="NUE18:NUE19"/>
    <mergeCell ref="NUF18:NUF19"/>
    <mergeCell ref="NUG18:NUG19"/>
    <mergeCell ref="NUH18:NUL19"/>
    <mergeCell ref="NUM18:NUM19"/>
    <mergeCell ref="NUN18:NUN19"/>
    <mergeCell ref="NTG18:NTG19"/>
    <mergeCell ref="NTH18:NTH19"/>
    <mergeCell ref="NTI18:NTI19"/>
    <mergeCell ref="NTJ18:NTN19"/>
    <mergeCell ref="NTO18:NTO19"/>
    <mergeCell ref="NTP18:NTP19"/>
    <mergeCell ref="NTQ18:NTQ19"/>
    <mergeCell ref="NTR18:NTV19"/>
    <mergeCell ref="NTW18:NTW19"/>
    <mergeCell ref="NSL18:NSP19"/>
    <mergeCell ref="NSQ18:NSQ19"/>
    <mergeCell ref="NSR18:NSR19"/>
    <mergeCell ref="NSS18:NSS19"/>
    <mergeCell ref="NST18:NSX19"/>
    <mergeCell ref="NSY18:NSY19"/>
    <mergeCell ref="NSZ18:NSZ19"/>
    <mergeCell ref="NTA18:NTA19"/>
    <mergeCell ref="NTB18:NTF19"/>
    <mergeCell ref="NRU18:NRU19"/>
    <mergeCell ref="NRV18:NRZ19"/>
    <mergeCell ref="NSA18:NSA19"/>
    <mergeCell ref="NSB18:NSB19"/>
    <mergeCell ref="NSC18:NSC19"/>
    <mergeCell ref="NSD18:NSH19"/>
    <mergeCell ref="NSI18:NSI19"/>
    <mergeCell ref="NSJ18:NSJ19"/>
    <mergeCell ref="NSK18:NSK19"/>
    <mergeCell ref="NRD18:NRD19"/>
    <mergeCell ref="NRE18:NRE19"/>
    <mergeCell ref="NRF18:NRJ19"/>
    <mergeCell ref="NRK18:NRK19"/>
    <mergeCell ref="NRL18:NRL19"/>
    <mergeCell ref="NRM18:NRM19"/>
    <mergeCell ref="NRN18:NRR19"/>
    <mergeCell ref="NRS18:NRS19"/>
    <mergeCell ref="NRT18:NRT19"/>
    <mergeCell ref="NQM18:NQM19"/>
    <mergeCell ref="NQN18:NQN19"/>
    <mergeCell ref="NQO18:NQO19"/>
    <mergeCell ref="NQP18:NQT19"/>
    <mergeCell ref="NQU18:NQU19"/>
    <mergeCell ref="NQV18:NQV19"/>
    <mergeCell ref="NQW18:NQW19"/>
    <mergeCell ref="NQX18:NRB19"/>
    <mergeCell ref="NRC18:NRC19"/>
    <mergeCell ref="NPR18:NPV19"/>
    <mergeCell ref="NPW18:NPW19"/>
    <mergeCell ref="NPX18:NPX19"/>
    <mergeCell ref="NPY18:NPY19"/>
    <mergeCell ref="NPZ18:NQD19"/>
    <mergeCell ref="NQE18:NQE19"/>
    <mergeCell ref="NQF18:NQF19"/>
    <mergeCell ref="NQG18:NQG19"/>
    <mergeCell ref="NQH18:NQL19"/>
    <mergeCell ref="NPA18:NPA19"/>
    <mergeCell ref="NPB18:NPF19"/>
    <mergeCell ref="NPG18:NPG19"/>
    <mergeCell ref="NPH18:NPH19"/>
    <mergeCell ref="NPI18:NPI19"/>
    <mergeCell ref="NPJ18:NPN19"/>
    <mergeCell ref="NPO18:NPO19"/>
    <mergeCell ref="NPP18:NPP19"/>
    <mergeCell ref="NPQ18:NPQ19"/>
    <mergeCell ref="NOJ18:NOJ19"/>
    <mergeCell ref="NOK18:NOK19"/>
    <mergeCell ref="NOL18:NOP19"/>
    <mergeCell ref="NOQ18:NOQ19"/>
    <mergeCell ref="NOR18:NOR19"/>
    <mergeCell ref="NOS18:NOS19"/>
    <mergeCell ref="NOT18:NOX19"/>
    <mergeCell ref="NOY18:NOY19"/>
    <mergeCell ref="NOZ18:NOZ19"/>
    <mergeCell ref="NNS18:NNS19"/>
    <mergeCell ref="NNT18:NNT19"/>
    <mergeCell ref="NNU18:NNU19"/>
    <mergeCell ref="NNV18:NNZ19"/>
    <mergeCell ref="NOA18:NOA19"/>
    <mergeCell ref="NOB18:NOB19"/>
    <mergeCell ref="NOC18:NOC19"/>
    <mergeCell ref="NOD18:NOH19"/>
    <mergeCell ref="NOI18:NOI19"/>
    <mergeCell ref="NMX18:NNB19"/>
    <mergeCell ref="NNC18:NNC19"/>
    <mergeCell ref="NND18:NND19"/>
    <mergeCell ref="NNE18:NNE19"/>
    <mergeCell ref="NNF18:NNJ19"/>
    <mergeCell ref="NNK18:NNK19"/>
    <mergeCell ref="NNL18:NNL19"/>
    <mergeCell ref="NNM18:NNM19"/>
    <mergeCell ref="NNN18:NNR19"/>
    <mergeCell ref="NMG18:NMG19"/>
    <mergeCell ref="NMH18:NML19"/>
    <mergeCell ref="NMM18:NMM19"/>
    <mergeCell ref="NMN18:NMN19"/>
    <mergeCell ref="NMO18:NMO19"/>
    <mergeCell ref="NMP18:NMT19"/>
    <mergeCell ref="NMU18:NMU19"/>
    <mergeCell ref="NMV18:NMV19"/>
    <mergeCell ref="NMW18:NMW19"/>
    <mergeCell ref="NLP18:NLP19"/>
    <mergeCell ref="NLQ18:NLQ19"/>
    <mergeCell ref="NLR18:NLV19"/>
    <mergeCell ref="NLW18:NLW19"/>
    <mergeCell ref="NLX18:NLX19"/>
    <mergeCell ref="NLY18:NLY19"/>
    <mergeCell ref="NLZ18:NMD19"/>
    <mergeCell ref="NME18:NME19"/>
    <mergeCell ref="NMF18:NMF19"/>
    <mergeCell ref="NKY18:NKY19"/>
    <mergeCell ref="NKZ18:NKZ19"/>
    <mergeCell ref="NLA18:NLA19"/>
    <mergeCell ref="NLB18:NLF19"/>
    <mergeCell ref="NLG18:NLG19"/>
    <mergeCell ref="NLH18:NLH19"/>
    <mergeCell ref="NLI18:NLI19"/>
    <mergeCell ref="NLJ18:NLN19"/>
    <mergeCell ref="NLO18:NLO19"/>
    <mergeCell ref="NKD18:NKH19"/>
    <mergeCell ref="NKI18:NKI19"/>
    <mergeCell ref="NKJ18:NKJ19"/>
    <mergeCell ref="NKK18:NKK19"/>
    <mergeCell ref="NKL18:NKP19"/>
    <mergeCell ref="NKQ18:NKQ19"/>
    <mergeCell ref="NKR18:NKR19"/>
    <mergeCell ref="NKS18:NKS19"/>
    <mergeCell ref="NKT18:NKX19"/>
    <mergeCell ref="NJM18:NJM19"/>
    <mergeCell ref="NJN18:NJR19"/>
    <mergeCell ref="NJS18:NJS19"/>
    <mergeCell ref="NJT18:NJT19"/>
    <mergeCell ref="NJU18:NJU19"/>
    <mergeCell ref="NJV18:NJZ19"/>
    <mergeCell ref="NKA18:NKA19"/>
    <mergeCell ref="NKB18:NKB19"/>
    <mergeCell ref="NKC18:NKC19"/>
    <mergeCell ref="NIV18:NIV19"/>
    <mergeCell ref="NIW18:NIW19"/>
    <mergeCell ref="NIX18:NJB19"/>
    <mergeCell ref="NJC18:NJC19"/>
    <mergeCell ref="NJD18:NJD19"/>
    <mergeCell ref="NJE18:NJE19"/>
    <mergeCell ref="NJF18:NJJ19"/>
    <mergeCell ref="NJK18:NJK19"/>
    <mergeCell ref="NJL18:NJL19"/>
    <mergeCell ref="NIE18:NIE19"/>
    <mergeCell ref="NIF18:NIF19"/>
    <mergeCell ref="NIG18:NIG19"/>
    <mergeCell ref="NIH18:NIL19"/>
    <mergeCell ref="NIM18:NIM19"/>
    <mergeCell ref="NIN18:NIN19"/>
    <mergeCell ref="NIO18:NIO19"/>
    <mergeCell ref="NIP18:NIT19"/>
    <mergeCell ref="NIU18:NIU19"/>
    <mergeCell ref="NHJ18:NHN19"/>
    <mergeCell ref="NHO18:NHO19"/>
    <mergeCell ref="NHP18:NHP19"/>
    <mergeCell ref="NHQ18:NHQ19"/>
    <mergeCell ref="NHR18:NHV19"/>
    <mergeCell ref="NHW18:NHW19"/>
    <mergeCell ref="NHX18:NHX19"/>
    <mergeCell ref="NHY18:NHY19"/>
    <mergeCell ref="NHZ18:NID19"/>
    <mergeCell ref="NGS18:NGS19"/>
    <mergeCell ref="NGT18:NGX19"/>
    <mergeCell ref="NGY18:NGY19"/>
    <mergeCell ref="NGZ18:NGZ19"/>
    <mergeCell ref="NHA18:NHA19"/>
    <mergeCell ref="NHB18:NHF19"/>
    <mergeCell ref="NHG18:NHG19"/>
    <mergeCell ref="NHH18:NHH19"/>
    <mergeCell ref="NHI18:NHI19"/>
    <mergeCell ref="NGB18:NGB19"/>
    <mergeCell ref="NGC18:NGC19"/>
    <mergeCell ref="NGD18:NGH19"/>
    <mergeCell ref="NGI18:NGI19"/>
    <mergeCell ref="NGJ18:NGJ19"/>
    <mergeCell ref="NGK18:NGK19"/>
    <mergeCell ref="NGL18:NGP19"/>
    <mergeCell ref="NGQ18:NGQ19"/>
    <mergeCell ref="NGR18:NGR19"/>
    <mergeCell ref="NFK18:NFK19"/>
    <mergeCell ref="NFL18:NFL19"/>
    <mergeCell ref="NFM18:NFM19"/>
    <mergeCell ref="NFN18:NFR19"/>
    <mergeCell ref="NFS18:NFS19"/>
    <mergeCell ref="NFT18:NFT19"/>
    <mergeCell ref="NFU18:NFU19"/>
    <mergeCell ref="NFV18:NFZ19"/>
    <mergeCell ref="NGA18:NGA19"/>
    <mergeCell ref="NEP18:NET19"/>
    <mergeCell ref="NEU18:NEU19"/>
    <mergeCell ref="NEV18:NEV19"/>
    <mergeCell ref="NEW18:NEW19"/>
    <mergeCell ref="NEX18:NFB19"/>
    <mergeCell ref="NFC18:NFC19"/>
    <mergeCell ref="NFD18:NFD19"/>
    <mergeCell ref="NFE18:NFE19"/>
    <mergeCell ref="NFF18:NFJ19"/>
    <mergeCell ref="NDY18:NDY19"/>
    <mergeCell ref="NDZ18:NED19"/>
    <mergeCell ref="NEE18:NEE19"/>
    <mergeCell ref="NEF18:NEF19"/>
    <mergeCell ref="NEG18:NEG19"/>
    <mergeCell ref="NEH18:NEL19"/>
    <mergeCell ref="NEM18:NEM19"/>
    <mergeCell ref="NEN18:NEN19"/>
    <mergeCell ref="NEO18:NEO19"/>
    <mergeCell ref="NDH18:NDH19"/>
    <mergeCell ref="NDI18:NDI19"/>
    <mergeCell ref="NDJ18:NDN19"/>
    <mergeCell ref="NDO18:NDO19"/>
    <mergeCell ref="NDP18:NDP19"/>
    <mergeCell ref="NDQ18:NDQ19"/>
    <mergeCell ref="NDR18:NDV19"/>
    <mergeCell ref="NDW18:NDW19"/>
    <mergeCell ref="NDX18:NDX19"/>
    <mergeCell ref="NCQ18:NCQ19"/>
    <mergeCell ref="NCR18:NCR19"/>
    <mergeCell ref="NCS18:NCS19"/>
    <mergeCell ref="NCT18:NCX19"/>
    <mergeCell ref="NCY18:NCY19"/>
    <mergeCell ref="NCZ18:NCZ19"/>
    <mergeCell ref="NDA18:NDA19"/>
    <mergeCell ref="NDB18:NDF19"/>
    <mergeCell ref="NDG18:NDG19"/>
    <mergeCell ref="NBV18:NBZ19"/>
    <mergeCell ref="NCA18:NCA19"/>
    <mergeCell ref="NCB18:NCB19"/>
    <mergeCell ref="NCC18:NCC19"/>
    <mergeCell ref="NCD18:NCH19"/>
    <mergeCell ref="NCI18:NCI19"/>
    <mergeCell ref="NCJ18:NCJ19"/>
    <mergeCell ref="NCK18:NCK19"/>
    <mergeCell ref="NCL18:NCP19"/>
    <mergeCell ref="NBE18:NBE19"/>
    <mergeCell ref="NBF18:NBJ19"/>
    <mergeCell ref="NBK18:NBK19"/>
    <mergeCell ref="NBL18:NBL19"/>
    <mergeCell ref="NBM18:NBM19"/>
    <mergeCell ref="NBN18:NBR19"/>
    <mergeCell ref="NBS18:NBS19"/>
    <mergeCell ref="NBT18:NBT19"/>
    <mergeCell ref="NBU18:NBU19"/>
    <mergeCell ref="NAN18:NAN19"/>
    <mergeCell ref="NAO18:NAO19"/>
    <mergeCell ref="NAP18:NAT19"/>
    <mergeCell ref="NAU18:NAU19"/>
    <mergeCell ref="NAV18:NAV19"/>
    <mergeCell ref="NAW18:NAW19"/>
    <mergeCell ref="NAX18:NBB19"/>
    <mergeCell ref="NBC18:NBC19"/>
    <mergeCell ref="NBD18:NBD19"/>
    <mergeCell ref="MZW18:MZW19"/>
    <mergeCell ref="MZX18:MZX19"/>
    <mergeCell ref="MZY18:MZY19"/>
    <mergeCell ref="MZZ18:NAD19"/>
    <mergeCell ref="NAE18:NAE19"/>
    <mergeCell ref="NAF18:NAF19"/>
    <mergeCell ref="NAG18:NAG19"/>
    <mergeCell ref="NAH18:NAL19"/>
    <mergeCell ref="NAM18:NAM19"/>
    <mergeCell ref="MZB18:MZF19"/>
    <mergeCell ref="MZG18:MZG19"/>
    <mergeCell ref="MZH18:MZH19"/>
    <mergeCell ref="MZI18:MZI19"/>
    <mergeCell ref="MZJ18:MZN19"/>
    <mergeCell ref="MZO18:MZO19"/>
    <mergeCell ref="MZP18:MZP19"/>
    <mergeCell ref="MZQ18:MZQ19"/>
    <mergeCell ref="MZR18:MZV19"/>
    <mergeCell ref="MYK18:MYK19"/>
    <mergeCell ref="MYL18:MYP19"/>
    <mergeCell ref="MYQ18:MYQ19"/>
    <mergeCell ref="MYR18:MYR19"/>
    <mergeCell ref="MYS18:MYS19"/>
    <mergeCell ref="MYT18:MYX19"/>
    <mergeCell ref="MYY18:MYY19"/>
    <mergeCell ref="MYZ18:MYZ19"/>
    <mergeCell ref="MZA18:MZA19"/>
    <mergeCell ref="MXT18:MXT19"/>
    <mergeCell ref="MXU18:MXU19"/>
    <mergeCell ref="MXV18:MXZ19"/>
    <mergeCell ref="MYA18:MYA19"/>
    <mergeCell ref="MYB18:MYB19"/>
    <mergeCell ref="MYC18:MYC19"/>
    <mergeCell ref="MYD18:MYH19"/>
    <mergeCell ref="MYI18:MYI19"/>
    <mergeCell ref="MYJ18:MYJ19"/>
    <mergeCell ref="MXC18:MXC19"/>
    <mergeCell ref="MXD18:MXD19"/>
    <mergeCell ref="MXE18:MXE19"/>
    <mergeCell ref="MXF18:MXJ19"/>
    <mergeCell ref="MXK18:MXK19"/>
    <mergeCell ref="MXL18:MXL19"/>
    <mergeCell ref="MXM18:MXM19"/>
    <mergeCell ref="MXN18:MXR19"/>
    <mergeCell ref="MXS18:MXS19"/>
    <mergeCell ref="MWH18:MWL19"/>
    <mergeCell ref="MWM18:MWM19"/>
    <mergeCell ref="MWN18:MWN19"/>
    <mergeCell ref="MWO18:MWO19"/>
    <mergeCell ref="MWP18:MWT19"/>
    <mergeCell ref="MWU18:MWU19"/>
    <mergeCell ref="MWV18:MWV19"/>
    <mergeCell ref="MWW18:MWW19"/>
    <mergeCell ref="MWX18:MXB19"/>
    <mergeCell ref="MVQ18:MVQ19"/>
    <mergeCell ref="MVR18:MVV19"/>
    <mergeCell ref="MVW18:MVW19"/>
    <mergeCell ref="MVX18:MVX19"/>
    <mergeCell ref="MVY18:MVY19"/>
    <mergeCell ref="MVZ18:MWD19"/>
    <mergeCell ref="MWE18:MWE19"/>
    <mergeCell ref="MWF18:MWF19"/>
    <mergeCell ref="MWG18:MWG19"/>
    <mergeCell ref="MUZ18:MUZ19"/>
    <mergeCell ref="MVA18:MVA19"/>
    <mergeCell ref="MVB18:MVF19"/>
    <mergeCell ref="MVG18:MVG19"/>
    <mergeCell ref="MVH18:MVH19"/>
    <mergeCell ref="MVI18:MVI19"/>
    <mergeCell ref="MVJ18:MVN19"/>
    <mergeCell ref="MVO18:MVO19"/>
    <mergeCell ref="MVP18:MVP19"/>
    <mergeCell ref="MUI18:MUI19"/>
    <mergeCell ref="MUJ18:MUJ19"/>
    <mergeCell ref="MUK18:MUK19"/>
    <mergeCell ref="MUL18:MUP19"/>
    <mergeCell ref="MUQ18:MUQ19"/>
    <mergeCell ref="MUR18:MUR19"/>
    <mergeCell ref="MUS18:MUS19"/>
    <mergeCell ref="MUT18:MUX19"/>
    <mergeCell ref="MUY18:MUY19"/>
    <mergeCell ref="MTN18:MTR19"/>
    <mergeCell ref="MTS18:MTS19"/>
    <mergeCell ref="MTT18:MTT19"/>
    <mergeCell ref="MTU18:MTU19"/>
    <mergeCell ref="MTV18:MTZ19"/>
    <mergeCell ref="MUA18:MUA19"/>
    <mergeCell ref="MUB18:MUB19"/>
    <mergeCell ref="MUC18:MUC19"/>
    <mergeCell ref="MUD18:MUH19"/>
    <mergeCell ref="MSW18:MSW19"/>
    <mergeCell ref="MSX18:MTB19"/>
    <mergeCell ref="MTC18:MTC19"/>
    <mergeCell ref="MTD18:MTD19"/>
    <mergeCell ref="MTE18:MTE19"/>
    <mergeCell ref="MTF18:MTJ19"/>
    <mergeCell ref="MTK18:MTK19"/>
    <mergeCell ref="MTL18:MTL19"/>
    <mergeCell ref="MTM18:MTM19"/>
    <mergeCell ref="MSF18:MSF19"/>
    <mergeCell ref="MSG18:MSG19"/>
    <mergeCell ref="MSH18:MSL19"/>
    <mergeCell ref="MSM18:MSM19"/>
    <mergeCell ref="MSN18:MSN19"/>
    <mergeCell ref="MSO18:MSO19"/>
    <mergeCell ref="MSP18:MST19"/>
    <mergeCell ref="MSU18:MSU19"/>
    <mergeCell ref="MSV18:MSV19"/>
    <mergeCell ref="MRO18:MRO19"/>
    <mergeCell ref="MRP18:MRP19"/>
    <mergeCell ref="MRQ18:MRQ19"/>
    <mergeCell ref="MRR18:MRV19"/>
    <mergeCell ref="MRW18:MRW19"/>
    <mergeCell ref="MRX18:MRX19"/>
    <mergeCell ref="MRY18:MRY19"/>
    <mergeCell ref="MRZ18:MSD19"/>
    <mergeCell ref="MSE18:MSE19"/>
    <mergeCell ref="MQT18:MQX19"/>
    <mergeCell ref="MQY18:MQY19"/>
    <mergeCell ref="MQZ18:MQZ19"/>
    <mergeCell ref="MRA18:MRA19"/>
    <mergeCell ref="MRB18:MRF19"/>
    <mergeCell ref="MRG18:MRG19"/>
    <mergeCell ref="MRH18:MRH19"/>
    <mergeCell ref="MRI18:MRI19"/>
    <mergeCell ref="MRJ18:MRN19"/>
    <mergeCell ref="MQC18:MQC19"/>
    <mergeCell ref="MQD18:MQH19"/>
    <mergeCell ref="MQI18:MQI19"/>
    <mergeCell ref="MQJ18:MQJ19"/>
    <mergeCell ref="MQK18:MQK19"/>
    <mergeCell ref="MQL18:MQP19"/>
    <mergeCell ref="MQQ18:MQQ19"/>
    <mergeCell ref="MQR18:MQR19"/>
    <mergeCell ref="MQS18:MQS19"/>
    <mergeCell ref="MPL18:MPL19"/>
    <mergeCell ref="MPM18:MPM19"/>
    <mergeCell ref="MPN18:MPR19"/>
    <mergeCell ref="MPS18:MPS19"/>
    <mergeCell ref="MPT18:MPT19"/>
    <mergeCell ref="MPU18:MPU19"/>
    <mergeCell ref="MPV18:MPZ19"/>
    <mergeCell ref="MQA18:MQA19"/>
    <mergeCell ref="MQB18:MQB19"/>
    <mergeCell ref="MOU18:MOU19"/>
    <mergeCell ref="MOV18:MOV19"/>
    <mergeCell ref="MOW18:MOW19"/>
    <mergeCell ref="MOX18:MPB19"/>
    <mergeCell ref="MPC18:MPC19"/>
    <mergeCell ref="MPD18:MPD19"/>
    <mergeCell ref="MPE18:MPE19"/>
    <mergeCell ref="MPF18:MPJ19"/>
    <mergeCell ref="MPK18:MPK19"/>
    <mergeCell ref="MNZ18:MOD19"/>
    <mergeCell ref="MOE18:MOE19"/>
    <mergeCell ref="MOF18:MOF19"/>
    <mergeCell ref="MOG18:MOG19"/>
    <mergeCell ref="MOH18:MOL19"/>
    <mergeCell ref="MOM18:MOM19"/>
    <mergeCell ref="MON18:MON19"/>
    <mergeCell ref="MOO18:MOO19"/>
    <mergeCell ref="MOP18:MOT19"/>
    <mergeCell ref="MNI18:MNI19"/>
    <mergeCell ref="MNJ18:MNN19"/>
    <mergeCell ref="MNO18:MNO19"/>
    <mergeCell ref="MNP18:MNP19"/>
    <mergeCell ref="MNQ18:MNQ19"/>
    <mergeCell ref="MNR18:MNV19"/>
    <mergeCell ref="MNW18:MNW19"/>
    <mergeCell ref="MNX18:MNX19"/>
    <mergeCell ref="MNY18:MNY19"/>
    <mergeCell ref="MMR18:MMR19"/>
    <mergeCell ref="MMS18:MMS19"/>
    <mergeCell ref="MMT18:MMX19"/>
    <mergeCell ref="MMY18:MMY19"/>
    <mergeCell ref="MMZ18:MMZ19"/>
    <mergeCell ref="MNA18:MNA19"/>
    <mergeCell ref="MNB18:MNF19"/>
    <mergeCell ref="MNG18:MNG19"/>
    <mergeCell ref="MNH18:MNH19"/>
    <mergeCell ref="MMA18:MMA19"/>
    <mergeCell ref="MMB18:MMB19"/>
    <mergeCell ref="MMC18:MMC19"/>
    <mergeCell ref="MMD18:MMH19"/>
    <mergeCell ref="MMI18:MMI19"/>
    <mergeCell ref="MMJ18:MMJ19"/>
    <mergeCell ref="MMK18:MMK19"/>
    <mergeCell ref="MML18:MMP19"/>
    <mergeCell ref="MMQ18:MMQ19"/>
    <mergeCell ref="MLF18:MLJ19"/>
    <mergeCell ref="MLK18:MLK19"/>
    <mergeCell ref="MLL18:MLL19"/>
    <mergeCell ref="MLM18:MLM19"/>
    <mergeCell ref="MLN18:MLR19"/>
    <mergeCell ref="MLS18:MLS19"/>
    <mergeCell ref="MLT18:MLT19"/>
    <mergeCell ref="MLU18:MLU19"/>
    <mergeCell ref="MLV18:MLZ19"/>
    <mergeCell ref="MKO18:MKO19"/>
    <mergeCell ref="MKP18:MKT19"/>
    <mergeCell ref="MKU18:MKU19"/>
    <mergeCell ref="MKV18:MKV19"/>
    <mergeCell ref="MKW18:MKW19"/>
    <mergeCell ref="MKX18:MLB19"/>
    <mergeCell ref="MLC18:MLC19"/>
    <mergeCell ref="MLD18:MLD19"/>
    <mergeCell ref="MLE18:MLE19"/>
    <mergeCell ref="MJX18:MJX19"/>
    <mergeCell ref="MJY18:MJY19"/>
    <mergeCell ref="MJZ18:MKD19"/>
    <mergeCell ref="MKE18:MKE19"/>
    <mergeCell ref="MKF18:MKF19"/>
    <mergeCell ref="MKG18:MKG19"/>
    <mergeCell ref="MKH18:MKL19"/>
    <mergeCell ref="MKM18:MKM19"/>
    <mergeCell ref="MKN18:MKN19"/>
    <mergeCell ref="MJG18:MJG19"/>
    <mergeCell ref="MJH18:MJH19"/>
    <mergeCell ref="MJI18:MJI19"/>
    <mergeCell ref="MJJ18:MJN19"/>
    <mergeCell ref="MJO18:MJO19"/>
    <mergeCell ref="MJP18:MJP19"/>
    <mergeCell ref="MJQ18:MJQ19"/>
    <mergeCell ref="MJR18:MJV19"/>
    <mergeCell ref="MJW18:MJW19"/>
    <mergeCell ref="MIL18:MIP19"/>
    <mergeCell ref="MIQ18:MIQ19"/>
    <mergeCell ref="MIR18:MIR19"/>
    <mergeCell ref="MIS18:MIS19"/>
    <mergeCell ref="MIT18:MIX19"/>
    <mergeCell ref="MIY18:MIY19"/>
    <mergeCell ref="MIZ18:MIZ19"/>
    <mergeCell ref="MJA18:MJA19"/>
    <mergeCell ref="MJB18:MJF19"/>
    <mergeCell ref="MHU18:MHU19"/>
    <mergeCell ref="MHV18:MHZ19"/>
    <mergeCell ref="MIA18:MIA19"/>
    <mergeCell ref="MIB18:MIB19"/>
    <mergeCell ref="MIC18:MIC19"/>
    <mergeCell ref="MID18:MIH19"/>
    <mergeCell ref="MII18:MII19"/>
    <mergeCell ref="MIJ18:MIJ19"/>
    <mergeCell ref="MIK18:MIK19"/>
    <mergeCell ref="MHD18:MHD19"/>
    <mergeCell ref="MHE18:MHE19"/>
    <mergeCell ref="MHF18:MHJ19"/>
    <mergeCell ref="MHK18:MHK19"/>
    <mergeCell ref="MHL18:MHL19"/>
    <mergeCell ref="MHM18:MHM19"/>
    <mergeCell ref="MHN18:MHR19"/>
    <mergeCell ref="MHS18:MHS19"/>
    <mergeCell ref="MHT18:MHT19"/>
    <mergeCell ref="MGM18:MGM19"/>
    <mergeCell ref="MGN18:MGN19"/>
    <mergeCell ref="MGO18:MGO19"/>
    <mergeCell ref="MGP18:MGT19"/>
    <mergeCell ref="MGU18:MGU19"/>
    <mergeCell ref="MGV18:MGV19"/>
    <mergeCell ref="MGW18:MGW19"/>
    <mergeCell ref="MGX18:MHB19"/>
    <mergeCell ref="MHC18:MHC19"/>
    <mergeCell ref="MFR18:MFV19"/>
    <mergeCell ref="MFW18:MFW19"/>
    <mergeCell ref="MFX18:MFX19"/>
    <mergeCell ref="MFY18:MFY19"/>
    <mergeCell ref="MFZ18:MGD19"/>
    <mergeCell ref="MGE18:MGE19"/>
    <mergeCell ref="MGF18:MGF19"/>
    <mergeCell ref="MGG18:MGG19"/>
    <mergeCell ref="MGH18:MGL19"/>
    <mergeCell ref="MFA18:MFA19"/>
    <mergeCell ref="MFB18:MFF19"/>
    <mergeCell ref="MFG18:MFG19"/>
    <mergeCell ref="MFH18:MFH19"/>
    <mergeCell ref="MFI18:MFI19"/>
    <mergeCell ref="MFJ18:MFN19"/>
    <mergeCell ref="MFO18:MFO19"/>
    <mergeCell ref="MFP18:MFP19"/>
    <mergeCell ref="MFQ18:MFQ19"/>
    <mergeCell ref="MEJ18:MEJ19"/>
    <mergeCell ref="MEK18:MEK19"/>
    <mergeCell ref="MEL18:MEP19"/>
    <mergeCell ref="MEQ18:MEQ19"/>
    <mergeCell ref="MER18:MER19"/>
    <mergeCell ref="MES18:MES19"/>
    <mergeCell ref="MET18:MEX19"/>
    <mergeCell ref="MEY18:MEY19"/>
    <mergeCell ref="MEZ18:MEZ19"/>
    <mergeCell ref="MDS18:MDS19"/>
    <mergeCell ref="MDT18:MDT19"/>
    <mergeCell ref="MDU18:MDU19"/>
    <mergeCell ref="MDV18:MDZ19"/>
    <mergeCell ref="MEA18:MEA19"/>
    <mergeCell ref="MEB18:MEB19"/>
    <mergeCell ref="MEC18:MEC19"/>
    <mergeCell ref="MED18:MEH19"/>
    <mergeCell ref="MEI18:MEI19"/>
    <mergeCell ref="MCX18:MDB19"/>
    <mergeCell ref="MDC18:MDC19"/>
    <mergeCell ref="MDD18:MDD19"/>
    <mergeCell ref="MDE18:MDE19"/>
    <mergeCell ref="MDF18:MDJ19"/>
    <mergeCell ref="MDK18:MDK19"/>
    <mergeCell ref="MDL18:MDL19"/>
    <mergeCell ref="MDM18:MDM19"/>
    <mergeCell ref="MDN18:MDR19"/>
    <mergeCell ref="MCG18:MCG19"/>
    <mergeCell ref="MCH18:MCL19"/>
    <mergeCell ref="MCM18:MCM19"/>
    <mergeCell ref="MCN18:MCN19"/>
    <mergeCell ref="MCO18:MCO19"/>
    <mergeCell ref="MCP18:MCT19"/>
    <mergeCell ref="MCU18:MCU19"/>
    <mergeCell ref="MCV18:MCV19"/>
    <mergeCell ref="MCW18:MCW19"/>
    <mergeCell ref="MBP18:MBP19"/>
    <mergeCell ref="MBQ18:MBQ19"/>
    <mergeCell ref="MBR18:MBV19"/>
    <mergeCell ref="MBW18:MBW19"/>
    <mergeCell ref="MBX18:MBX19"/>
    <mergeCell ref="MBY18:MBY19"/>
    <mergeCell ref="MBZ18:MCD19"/>
    <mergeCell ref="MCE18:MCE19"/>
    <mergeCell ref="MCF18:MCF19"/>
    <mergeCell ref="MAY18:MAY19"/>
    <mergeCell ref="MAZ18:MAZ19"/>
    <mergeCell ref="MBA18:MBA19"/>
    <mergeCell ref="MBB18:MBF19"/>
    <mergeCell ref="MBG18:MBG19"/>
    <mergeCell ref="MBH18:MBH19"/>
    <mergeCell ref="MBI18:MBI19"/>
    <mergeCell ref="MBJ18:MBN19"/>
    <mergeCell ref="MBO18:MBO19"/>
    <mergeCell ref="MAD18:MAH19"/>
    <mergeCell ref="MAI18:MAI19"/>
    <mergeCell ref="MAJ18:MAJ19"/>
    <mergeCell ref="MAK18:MAK19"/>
    <mergeCell ref="MAL18:MAP19"/>
    <mergeCell ref="MAQ18:MAQ19"/>
    <mergeCell ref="MAR18:MAR19"/>
    <mergeCell ref="MAS18:MAS19"/>
    <mergeCell ref="MAT18:MAX19"/>
    <mergeCell ref="LZM18:LZM19"/>
    <mergeCell ref="LZN18:LZR19"/>
    <mergeCell ref="LZS18:LZS19"/>
    <mergeCell ref="LZT18:LZT19"/>
    <mergeCell ref="LZU18:LZU19"/>
    <mergeCell ref="LZV18:LZZ19"/>
    <mergeCell ref="MAA18:MAA19"/>
    <mergeCell ref="MAB18:MAB19"/>
    <mergeCell ref="MAC18:MAC19"/>
    <mergeCell ref="LYV18:LYV19"/>
    <mergeCell ref="LYW18:LYW19"/>
    <mergeCell ref="LYX18:LZB19"/>
    <mergeCell ref="LZC18:LZC19"/>
    <mergeCell ref="LZD18:LZD19"/>
    <mergeCell ref="LZE18:LZE19"/>
    <mergeCell ref="LZF18:LZJ19"/>
    <mergeCell ref="LZK18:LZK19"/>
    <mergeCell ref="LZL18:LZL19"/>
    <mergeCell ref="LYE18:LYE19"/>
    <mergeCell ref="LYF18:LYF19"/>
    <mergeCell ref="LYG18:LYG19"/>
    <mergeCell ref="LYH18:LYL19"/>
    <mergeCell ref="LYM18:LYM19"/>
    <mergeCell ref="LYN18:LYN19"/>
    <mergeCell ref="LYO18:LYO19"/>
    <mergeCell ref="LYP18:LYT19"/>
    <mergeCell ref="LYU18:LYU19"/>
    <mergeCell ref="LXJ18:LXN19"/>
    <mergeCell ref="LXO18:LXO19"/>
    <mergeCell ref="LXP18:LXP19"/>
    <mergeCell ref="LXQ18:LXQ19"/>
    <mergeCell ref="LXR18:LXV19"/>
    <mergeCell ref="LXW18:LXW19"/>
    <mergeCell ref="LXX18:LXX19"/>
    <mergeCell ref="LXY18:LXY19"/>
    <mergeCell ref="LXZ18:LYD19"/>
    <mergeCell ref="LWS18:LWS19"/>
    <mergeCell ref="LWT18:LWX19"/>
    <mergeCell ref="LWY18:LWY19"/>
    <mergeCell ref="LWZ18:LWZ19"/>
    <mergeCell ref="LXA18:LXA19"/>
    <mergeCell ref="LXB18:LXF19"/>
    <mergeCell ref="LXG18:LXG19"/>
    <mergeCell ref="LXH18:LXH19"/>
    <mergeCell ref="LXI18:LXI19"/>
    <mergeCell ref="LWB18:LWB19"/>
    <mergeCell ref="LWC18:LWC19"/>
    <mergeCell ref="LWD18:LWH19"/>
    <mergeCell ref="LWI18:LWI19"/>
    <mergeCell ref="LWJ18:LWJ19"/>
    <mergeCell ref="LWK18:LWK19"/>
    <mergeCell ref="LWL18:LWP19"/>
    <mergeCell ref="LWQ18:LWQ19"/>
    <mergeCell ref="LWR18:LWR19"/>
    <mergeCell ref="LVK18:LVK19"/>
    <mergeCell ref="LVL18:LVL19"/>
    <mergeCell ref="LVM18:LVM19"/>
    <mergeCell ref="LVN18:LVR19"/>
    <mergeCell ref="LVS18:LVS19"/>
    <mergeCell ref="LVT18:LVT19"/>
    <mergeCell ref="LVU18:LVU19"/>
    <mergeCell ref="LVV18:LVZ19"/>
    <mergeCell ref="LWA18:LWA19"/>
    <mergeCell ref="LUP18:LUT19"/>
    <mergeCell ref="LUU18:LUU19"/>
    <mergeCell ref="LUV18:LUV19"/>
    <mergeCell ref="LUW18:LUW19"/>
    <mergeCell ref="LUX18:LVB19"/>
    <mergeCell ref="LVC18:LVC19"/>
    <mergeCell ref="LVD18:LVD19"/>
    <mergeCell ref="LVE18:LVE19"/>
    <mergeCell ref="LVF18:LVJ19"/>
    <mergeCell ref="LTY18:LTY19"/>
    <mergeCell ref="LTZ18:LUD19"/>
    <mergeCell ref="LUE18:LUE19"/>
    <mergeCell ref="LUF18:LUF19"/>
    <mergeCell ref="LUG18:LUG19"/>
    <mergeCell ref="LUH18:LUL19"/>
    <mergeCell ref="LUM18:LUM19"/>
    <mergeCell ref="LUN18:LUN19"/>
    <mergeCell ref="LUO18:LUO19"/>
    <mergeCell ref="LTH18:LTH19"/>
    <mergeCell ref="LTI18:LTI19"/>
    <mergeCell ref="LTJ18:LTN19"/>
    <mergeCell ref="LTO18:LTO19"/>
    <mergeCell ref="LTP18:LTP19"/>
    <mergeCell ref="LTQ18:LTQ19"/>
    <mergeCell ref="LTR18:LTV19"/>
    <mergeCell ref="LTW18:LTW19"/>
    <mergeCell ref="LTX18:LTX19"/>
    <mergeCell ref="LSQ18:LSQ19"/>
    <mergeCell ref="LSR18:LSR19"/>
    <mergeCell ref="LSS18:LSS19"/>
    <mergeCell ref="LST18:LSX19"/>
    <mergeCell ref="LSY18:LSY19"/>
    <mergeCell ref="LSZ18:LSZ19"/>
    <mergeCell ref="LTA18:LTA19"/>
    <mergeCell ref="LTB18:LTF19"/>
    <mergeCell ref="LTG18:LTG19"/>
    <mergeCell ref="LRV18:LRZ19"/>
    <mergeCell ref="LSA18:LSA19"/>
    <mergeCell ref="LSB18:LSB19"/>
    <mergeCell ref="LSC18:LSC19"/>
    <mergeCell ref="LSD18:LSH19"/>
    <mergeCell ref="LSI18:LSI19"/>
    <mergeCell ref="LSJ18:LSJ19"/>
    <mergeCell ref="LSK18:LSK19"/>
    <mergeCell ref="LSL18:LSP19"/>
    <mergeCell ref="LRE18:LRE19"/>
    <mergeCell ref="LRF18:LRJ19"/>
    <mergeCell ref="LRK18:LRK19"/>
    <mergeCell ref="LRL18:LRL19"/>
    <mergeCell ref="LRM18:LRM19"/>
    <mergeCell ref="LRN18:LRR19"/>
    <mergeCell ref="LRS18:LRS19"/>
    <mergeCell ref="LRT18:LRT19"/>
    <mergeCell ref="LRU18:LRU19"/>
    <mergeCell ref="LQN18:LQN19"/>
    <mergeCell ref="LQO18:LQO19"/>
    <mergeCell ref="LQP18:LQT19"/>
    <mergeCell ref="LQU18:LQU19"/>
    <mergeCell ref="LQV18:LQV19"/>
    <mergeCell ref="LQW18:LQW19"/>
    <mergeCell ref="LQX18:LRB19"/>
    <mergeCell ref="LRC18:LRC19"/>
    <mergeCell ref="LRD18:LRD19"/>
    <mergeCell ref="LPW18:LPW19"/>
    <mergeCell ref="LPX18:LPX19"/>
    <mergeCell ref="LPY18:LPY19"/>
    <mergeCell ref="LPZ18:LQD19"/>
    <mergeCell ref="LQE18:LQE19"/>
    <mergeCell ref="LQF18:LQF19"/>
    <mergeCell ref="LQG18:LQG19"/>
    <mergeCell ref="LQH18:LQL19"/>
    <mergeCell ref="LQM18:LQM19"/>
    <mergeCell ref="LPB18:LPF19"/>
    <mergeCell ref="LPG18:LPG19"/>
    <mergeCell ref="LPH18:LPH19"/>
    <mergeCell ref="LPI18:LPI19"/>
    <mergeCell ref="LPJ18:LPN19"/>
    <mergeCell ref="LPO18:LPO19"/>
    <mergeCell ref="LPP18:LPP19"/>
    <mergeCell ref="LPQ18:LPQ19"/>
    <mergeCell ref="LPR18:LPV19"/>
    <mergeCell ref="LOK18:LOK19"/>
    <mergeCell ref="LOL18:LOP19"/>
    <mergeCell ref="LOQ18:LOQ19"/>
    <mergeCell ref="LOR18:LOR19"/>
    <mergeCell ref="LOS18:LOS19"/>
    <mergeCell ref="LOT18:LOX19"/>
    <mergeCell ref="LOY18:LOY19"/>
    <mergeCell ref="LOZ18:LOZ19"/>
    <mergeCell ref="LPA18:LPA19"/>
    <mergeCell ref="LNT18:LNT19"/>
    <mergeCell ref="LNU18:LNU19"/>
    <mergeCell ref="LNV18:LNZ19"/>
    <mergeCell ref="LOA18:LOA19"/>
    <mergeCell ref="LOB18:LOB19"/>
    <mergeCell ref="LOC18:LOC19"/>
    <mergeCell ref="LOD18:LOH19"/>
    <mergeCell ref="LOI18:LOI19"/>
    <mergeCell ref="LOJ18:LOJ19"/>
    <mergeCell ref="LNC18:LNC19"/>
    <mergeCell ref="LND18:LND19"/>
    <mergeCell ref="LNE18:LNE19"/>
    <mergeCell ref="LNF18:LNJ19"/>
    <mergeCell ref="LNK18:LNK19"/>
    <mergeCell ref="LNL18:LNL19"/>
    <mergeCell ref="LNM18:LNM19"/>
    <mergeCell ref="LNN18:LNR19"/>
    <mergeCell ref="LNS18:LNS19"/>
    <mergeCell ref="LMH18:LML19"/>
    <mergeCell ref="LMM18:LMM19"/>
    <mergeCell ref="LMN18:LMN19"/>
    <mergeCell ref="LMO18:LMO19"/>
    <mergeCell ref="LMP18:LMT19"/>
    <mergeCell ref="LMU18:LMU19"/>
    <mergeCell ref="LMV18:LMV19"/>
    <mergeCell ref="LMW18:LMW19"/>
    <mergeCell ref="LMX18:LNB19"/>
    <mergeCell ref="LLQ18:LLQ19"/>
    <mergeCell ref="LLR18:LLV19"/>
    <mergeCell ref="LLW18:LLW19"/>
    <mergeCell ref="LLX18:LLX19"/>
    <mergeCell ref="LLY18:LLY19"/>
    <mergeCell ref="LLZ18:LMD19"/>
    <mergeCell ref="LME18:LME19"/>
    <mergeCell ref="LMF18:LMF19"/>
    <mergeCell ref="LMG18:LMG19"/>
    <mergeCell ref="LKZ18:LKZ19"/>
    <mergeCell ref="LLA18:LLA19"/>
    <mergeCell ref="LLB18:LLF19"/>
    <mergeCell ref="LLG18:LLG19"/>
    <mergeCell ref="LLH18:LLH19"/>
    <mergeCell ref="LLI18:LLI19"/>
    <mergeCell ref="LLJ18:LLN19"/>
    <mergeCell ref="LLO18:LLO19"/>
    <mergeCell ref="LLP18:LLP19"/>
    <mergeCell ref="LKI18:LKI19"/>
    <mergeCell ref="LKJ18:LKJ19"/>
    <mergeCell ref="LKK18:LKK19"/>
    <mergeCell ref="LKL18:LKP19"/>
    <mergeCell ref="LKQ18:LKQ19"/>
    <mergeCell ref="LKR18:LKR19"/>
    <mergeCell ref="LKS18:LKS19"/>
    <mergeCell ref="LKT18:LKX19"/>
    <mergeCell ref="LKY18:LKY19"/>
    <mergeCell ref="LJN18:LJR19"/>
    <mergeCell ref="LJS18:LJS19"/>
    <mergeCell ref="LJT18:LJT19"/>
    <mergeCell ref="LJU18:LJU19"/>
    <mergeCell ref="LJV18:LJZ19"/>
    <mergeCell ref="LKA18:LKA19"/>
    <mergeCell ref="LKB18:LKB19"/>
    <mergeCell ref="LKC18:LKC19"/>
    <mergeCell ref="LKD18:LKH19"/>
    <mergeCell ref="LIW18:LIW19"/>
    <mergeCell ref="LIX18:LJB19"/>
    <mergeCell ref="LJC18:LJC19"/>
    <mergeCell ref="LJD18:LJD19"/>
    <mergeCell ref="LJE18:LJE19"/>
    <mergeCell ref="LJF18:LJJ19"/>
    <mergeCell ref="LJK18:LJK19"/>
    <mergeCell ref="LJL18:LJL19"/>
    <mergeCell ref="LJM18:LJM19"/>
    <mergeCell ref="LIF18:LIF19"/>
    <mergeCell ref="LIG18:LIG19"/>
    <mergeCell ref="LIH18:LIL19"/>
    <mergeCell ref="LIM18:LIM19"/>
    <mergeCell ref="LIN18:LIN19"/>
    <mergeCell ref="LIO18:LIO19"/>
    <mergeCell ref="LIP18:LIT19"/>
    <mergeCell ref="LIU18:LIU19"/>
    <mergeCell ref="LIV18:LIV19"/>
    <mergeCell ref="LHO18:LHO19"/>
    <mergeCell ref="LHP18:LHP19"/>
    <mergeCell ref="LHQ18:LHQ19"/>
    <mergeCell ref="LHR18:LHV19"/>
    <mergeCell ref="LHW18:LHW19"/>
    <mergeCell ref="LHX18:LHX19"/>
    <mergeCell ref="LHY18:LHY19"/>
    <mergeCell ref="LHZ18:LID19"/>
    <mergeCell ref="LIE18:LIE19"/>
    <mergeCell ref="LGT18:LGX19"/>
    <mergeCell ref="LGY18:LGY19"/>
    <mergeCell ref="LGZ18:LGZ19"/>
    <mergeCell ref="LHA18:LHA19"/>
    <mergeCell ref="LHB18:LHF19"/>
    <mergeCell ref="LHG18:LHG19"/>
    <mergeCell ref="LHH18:LHH19"/>
    <mergeCell ref="LHI18:LHI19"/>
    <mergeCell ref="LHJ18:LHN19"/>
    <mergeCell ref="LGC18:LGC19"/>
    <mergeCell ref="LGD18:LGH19"/>
    <mergeCell ref="LGI18:LGI19"/>
    <mergeCell ref="LGJ18:LGJ19"/>
    <mergeCell ref="LGK18:LGK19"/>
    <mergeCell ref="LGL18:LGP19"/>
    <mergeCell ref="LGQ18:LGQ19"/>
    <mergeCell ref="LGR18:LGR19"/>
    <mergeCell ref="LGS18:LGS19"/>
    <mergeCell ref="LFL18:LFL19"/>
    <mergeCell ref="LFM18:LFM19"/>
    <mergeCell ref="LFN18:LFR19"/>
    <mergeCell ref="LFS18:LFS19"/>
    <mergeCell ref="LFT18:LFT19"/>
    <mergeCell ref="LFU18:LFU19"/>
    <mergeCell ref="LFV18:LFZ19"/>
    <mergeCell ref="LGA18:LGA19"/>
    <mergeCell ref="LGB18:LGB19"/>
    <mergeCell ref="LEU18:LEU19"/>
    <mergeCell ref="LEV18:LEV19"/>
    <mergeCell ref="LEW18:LEW19"/>
    <mergeCell ref="LEX18:LFB19"/>
    <mergeCell ref="LFC18:LFC19"/>
    <mergeCell ref="LFD18:LFD19"/>
    <mergeCell ref="LFE18:LFE19"/>
    <mergeCell ref="LFF18:LFJ19"/>
    <mergeCell ref="LFK18:LFK19"/>
    <mergeCell ref="LDZ18:LED19"/>
    <mergeCell ref="LEE18:LEE19"/>
    <mergeCell ref="LEF18:LEF19"/>
    <mergeCell ref="LEG18:LEG19"/>
    <mergeCell ref="LEH18:LEL19"/>
    <mergeCell ref="LEM18:LEM19"/>
    <mergeCell ref="LEN18:LEN19"/>
    <mergeCell ref="LEO18:LEO19"/>
    <mergeCell ref="LEP18:LET19"/>
    <mergeCell ref="LDI18:LDI19"/>
    <mergeCell ref="LDJ18:LDN19"/>
    <mergeCell ref="LDO18:LDO19"/>
    <mergeCell ref="LDP18:LDP19"/>
    <mergeCell ref="LDQ18:LDQ19"/>
    <mergeCell ref="LDR18:LDV19"/>
    <mergeCell ref="LDW18:LDW19"/>
    <mergeCell ref="LDX18:LDX19"/>
    <mergeCell ref="LDY18:LDY19"/>
    <mergeCell ref="LCR18:LCR19"/>
    <mergeCell ref="LCS18:LCS19"/>
    <mergeCell ref="LCT18:LCX19"/>
    <mergeCell ref="LCY18:LCY19"/>
    <mergeCell ref="LCZ18:LCZ19"/>
    <mergeCell ref="LDA18:LDA19"/>
    <mergeCell ref="LDB18:LDF19"/>
    <mergeCell ref="LDG18:LDG19"/>
    <mergeCell ref="LDH18:LDH19"/>
    <mergeCell ref="LCA18:LCA19"/>
    <mergeCell ref="LCB18:LCB19"/>
    <mergeCell ref="LCC18:LCC19"/>
    <mergeCell ref="LCD18:LCH19"/>
    <mergeCell ref="LCI18:LCI19"/>
    <mergeCell ref="LCJ18:LCJ19"/>
    <mergeCell ref="LCK18:LCK19"/>
    <mergeCell ref="LCL18:LCP19"/>
    <mergeCell ref="LCQ18:LCQ19"/>
    <mergeCell ref="LBF18:LBJ19"/>
    <mergeCell ref="LBK18:LBK19"/>
    <mergeCell ref="LBL18:LBL19"/>
    <mergeCell ref="LBM18:LBM19"/>
    <mergeCell ref="LBN18:LBR19"/>
    <mergeCell ref="LBS18:LBS19"/>
    <mergeCell ref="LBT18:LBT19"/>
    <mergeCell ref="LBU18:LBU19"/>
    <mergeCell ref="LBV18:LBZ19"/>
    <mergeCell ref="LAO18:LAO19"/>
    <mergeCell ref="LAP18:LAT19"/>
    <mergeCell ref="LAU18:LAU19"/>
    <mergeCell ref="LAV18:LAV19"/>
    <mergeCell ref="LAW18:LAW19"/>
    <mergeCell ref="LAX18:LBB19"/>
    <mergeCell ref="LBC18:LBC19"/>
    <mergeCell ref="LBD18:LBD19"/>
    <mergeCell ref="LBE18:LBE19"/>
    <mergeCell ref="KZX18:KZX19"/>
    <mergeCell ref="KZY18:KZY19"/>
    <mergeCell ref="KZZ18:LAD19"/>
    <mergeCell ref="LAE18:LAE19"/>
    <mergeCell ref="LAF18:LAF19"/>
    <mergeCell ref="LAG18:LAG19"/>
    <mergeCell ref="LAH18:LAL19"/>
    <mergeCell ref="LAM18:LAM19"/>
    <mergeCell ref="LAN18:LAN19"/>
    <mergeCell ref="KZG18:KZG19"/>
    <mergeCell ref="KZH18:KZH19"/>
    <mergeCell ref="KZI18:KZI19"/>
    <mergeCell ref="KZJ18:KZN19"/>
    <mergeCell ref="KZO18:KZO19"/>
    <mergeCell ref="KZP18:KZP19"/>
    <mergeCell ref="KZQ18:KZQ19"/>
    <mergeCell ref="KZR18:KZV19"/>
    <mergeCell ref="KZW18:KZW19"/>
    <mergeCell ref="KYL18:KYP19"/>
    <mergeCell ref="KYQ18:KYQ19"/>
    <mergeCell ref="KYR18:KYR19"/>
    <mergeCell ref="KYS18:KYS19"/>
    <mergeCell ref="KYT18:KYX19"/>
    <mergeCell ref="KYY18:KYY19"/>
    <mergeCell ref="KYZ18:KYZ19"/>
    <mergeCell ref="KZA18:KZA19"/>
    <mergeCell ref="KZB18:KZF19"/>
    <mergeCell ref="KXU18:KXU19"/>
    <mergeCell ref="KXV18:KXZ19"/>
    <mergeCell ref="KYA18:KYA19"/>
    <mergeCell ref="KYB18:KYB19"/>
    <mergeCell ref="KYC18:KYC19"/>
    <mergeCell ref="KYD18:KYH19"/>
    <mergeCell ref="KYI18:KYI19"/>
    <mergeCell ref="KYJ18:KYJ19"/>
    <mergeCell ref="KYK18:KYK19"/>
    <mergeCell ref="KXD18:KXD19"/>
    <mergeCell ref="KXE18:KXE19"/>
    <mergeCell ref="KXF18:KXJ19"/>
    <mergeCell ref="KXK18:KXK19"/>
    <mergeCell ref="KXL18:KXL19"/>
    <mergeCell ref="KXM18:KXM19"/>
    <mergeCell ref="KXN18:KXR19"/>
    <mergeCell ref="KXS18:KXS19"/>
    <mergeCell ref="KXT18:KXT19"/>
    <mergeCell ref="KWM18:KWM19"/>
    <mergeCell ref="KWN18:KWN19"/>
    <mergeCell ref="KWO18:KWO19"/>
    <mergeCell ref="KWP18:KWT19"/>
    <mergeCell ref="KWU18:KWU19"/>
    <mergeCell ref="KWV18:KWV19"/>
    <mergeCell ref="KWW18:KWW19"/>
    <mergeCell ref="KWX18:KXB19"/>
    <mergeCell ref="KXC18:KXC19"/>
    <mergeCell ref="KVR18:KVV19"/>
    <mergeCell ref="KVW18:KVW19"/>
    <mergeCell ref="KVX18:KVX19"/>
    <mergeCell ref="KVY18:KVY19"/>
    <mergeCell ref="KVZ18:KWD19"/>
    <mergeCell ref="KWE18:KWE19"/>
    <mergeCell ref="KWF18:KWF19"/>
    <mergeCell ref="KWG18:KWG19"/>
    <mergeCell ref="KWH18:KWL19"/>
    <mergeCell ref="KVA18:KVA19"/>
    <mergeCell ref="KVB18:KVF19"/>
    <mergeCell ref="KVG18:KVG19"/>
    <mergeCell ref="KVH18:KVH19"/>
    <mergeCell ref="KVI18:KVI19"/>
    <mergeCell ref="KVJ18:KVN19"/>
    <mergeCell ref="KVO18:KVO19"/>
    <mergeCell ref="KVP18:KVP19"/>
    <mergeCell ref="KVQ18:KVQ19"/>
    <mergeCell ref="KUJ18:KUJ19"/>
    <mergeCell ref="KUK18:KUK19"/>
    <mergeCell ref="KUL18:KUP19"/>
    <mergeCell ref="KUQ18:KUQ19"/>
    <mergeCell ref="KUR18:KUR19"/>
    <mergeCell ref="KUS18:KUS19"/>
    <mergeCell ref="KUT18:KUX19"/>
    <mergeCell ref="KUY18:KUY19"/>
    <mergeCell ref="KUZ18:KUZ19"/>
    <mergeCell ref="KTS18:KTS19"/>
    <mergeCell ref="KTT18:KTT19"/>
    <mergeCell ref="KTU18:KTU19"/>
    <mergeCell ref="KTV18:KTZ19"/>
    <mergeCell ref="KUA18:KUA19"/>
    <mergeCell ref="KUB18:KUB19"/>
    <mergeCell ref="KUC18:KUC19"/>
    <mergeCell ref="KUD18:KUH19"/>
    <mergeCell ref="KUI18:KUI19"/>
    <mergeCell ref="KSX18:KTB19"/>
    <mergeCell ref="KTC18:KTC19"/>
    <mergeCell ref="KTD18:KTD19"/>
    <mergeCell ref="KTE18:KTE19"/>
    <mergeCell ref="KTF18:KTJ19"/>
    <mergeCell ref="KTK18:KTK19"/>
    <mergeCell ref="KTL18:KTL19"/>
    <mergeCell ref="KTM18:KTM19"/>
    <mergeCell ref="KTN18:KTR19"/>
    <mergeCell ref="KSG18:KSG19"/>
    <mergeCell ref="KSH18:KSL19"/>
    <mergeCell ref="KSM18:KSM19"/>
    <mergeCell ref="KSN18:KSN19"/>
    <mergeCell ref="KSO18:KSO19"/>
    <mergeCell ref="KSP18:KST19"/>
    <mergeCell ref="KSU18:KSU19"/>
    <mergeCell ref="KSV18:KSV19"/>
    <mergeCell ref="KSW18:KSW19"/>
    <mergeCell ref="KRP18:KRP19"/>
    <mergeCell ref="KRQ18:KRQ19"/>
    <mergeCell ref="KRR18:KRV19"/>
    <mergeCell ref="KRW18:KRW19"/>
    <mergeCell ref="KRX18:KRX19"/>
    <mergeCell ref="KRY18:KRY19"/>
    <mergeCell ref="KRZ18:KSD19"/>
    <mergeCell ref="KSE18:KSE19"/>
    <mergeCell ref="KSF18:KSF19"/>
    <mergeCell ref="KQY18:KQY19"/>
    <mergeCell ref="KQZ18:KQZ19"/>
    <mergeCell ref="KRA18:KRA19"/>
    <mergeCell ref="KRB18:KRF19"/>
    <mergeCell ref="KRG18:KRG19"/>
    <mergeCell ref="KRH18:KRH19"/>
    <mergeCell ref="KRI18:KRI19"/>
    <mergeCell ref="KRJ18:KRN19"/>
    <mergeCell ref="KRO18:KRO19"/>
    <mergeCell ref="KQD18:KQH19"/>
    <mergeCell ref="KQI18:KQI19"/>
    <mergeCell ref="KQJ18:KQJ19"/>
    <mergeCell ref="KQK18:KQK19"/>
    <mergeCell ref="KQL18:KQP19"/>
    <mergeCell ref="KQQ18:KQQ19"/>
    <mergeCell ref="KQR18:KQR19"/>
    <mergeCell ref="KQS18:KQS19"/>
    <mergeCell ref="KQT18:KQX19"/>
    <mergeCell ref="KPM18:KPM19"/>
    <mergeCell ref="KPN18:KPR19"/>
    <mergeCell ref="KPS18:KPS19"/>
    <mergeCell ref="KPT18:KPT19"/>
    <mergeCell ref="KPU18:KPU19"/>
    <mergeCell ref="KPV18:KPZ19"/>
    <mergeCell ref="KQA18:KQA19"/>
    <mergeCell ref="KQB18:KQB19"/>
    <mergeCell ref="KQC18:KQC19"/>
    <mergeCell ref="KOV18:KOV19"/>
    <mergeCell ref="KOW18:KOW19"/>
    <mergeCell ref="KOX18:KPB19"/>
    <mergeCell ref="KPC18:KPC19"/>
    <mergeCell ref="KPD18:KPD19"/>
    <mergeCell ref="KPE18:KPE19"/>
    <mergeCell ref="KPF18:KPJ19"/>
    <mergeCell ref="KPK18:KPK19"/>
    <mergeCell ref="KPL18:KPL19"/>
    <mergeCell ref="KOE18:KOE19"/>
    <mergeCell ref="KOF18:KOF19"/>
    <mergeCell ref="KOG18:KOG19"/>
    <mergeCell ref="KOH18:KOL19"/>
    <mergeCell ref="KOM18:KOM19"/>
    <mergeCell ref="KON18:KON19"/>
    <mergeCell ref="KOO18:KOO19"/>
    <mergeCell ref="KOP18:KOT19"/>
    <mergeCell ref="KOU18:KOU19"/>
    <mergeCell ref="KNJ18:KNN19"/>
    <mergeCell ref="KNO18:KNO19"/>
    <mergeCell ref="KNP18:KNP19"/>
    <mergeCell ref="KNQ18:KNQ19"/>
    <mergeCell ref="KNR18:KNV19"/>
    <mergeCell ref="KNW18:KNW19"/>
    <mergeCell ref="KNX18:KNX19"/>
    <mergeCell ref="KNY18:KNY19"/>
    <mergeCell ref="KNZ18:KOD19"/>
    <mergeCell ref="KMS18:KMS19"/>
    <mergeCell ref="KMT18:KMX19"/>
    <mergeCell ref="KMY18:KMY19"/>
    <mergeCell ref="KMZ18:KMZ19"/>
    <mergeCell ref="KNA18:KNA19"/>
    <mergeCell ref="KNB18:KNF19"/>
    <mergeCell ref="KNG18:KNG19"/>
    <mergeCell ref="KNH18:KNH19"/>
    <mergeCell ref="KNI18:KNI19"/>
    <mergeCell ref="KMB18:KMB19"/>
    <mergeCell ref="KMC18:KMC19"/>
    <mergeCell ref="KMD18:KMH19"/>
    <mergeCell ref="KMI18:KMI19"/>
    <mergeCell ref="KMJ18:KMJ19"/>
    <mergeCell ref="KMK18:KMK19"/>
    <mergeCell ref="KML18:KMP19"/>
    <mergeCell ref="KMQ18:KMQ19"/>
    <mergeCell ref="KMR18:KMR19"/>
    <mergeCell ref="KLK18:KLK19"/>
    <mergeCell ref="KLL18:KLL19"/>
    <mergeCell ref="KLM18:KLM19"/>
    <mergeCell ref="KLN18:KLR19"/>
    <mergeCell ref="KLS18:KLS19"/>
    <mergeCell ref="KLT18:KLT19"/>
    <mergeCell ref="KLU18:KLU19"/>
    <mergeCell ref="KLV18:KLZ19"/>
    <mergeCell ref="KMA18:KMA19"/>
    <mergeCell ref="KKP18:KKT19"/>
    <mergeCell ref="KKU18:KKU19"/>
    <mergeCell ref="KKV18:KKV19"/>
    <mergeCell ref="KKW18:KKW19"/>
    <mergeCell ref="KKX18:KLB19"/>
    <mergeCell ref="KLC18:KLC19"/>
    <mergeCell ref="KLD18:KLD19"/>
    <mergeCell ref="KLE18:KLE19"/>
    <mergeCell ref="KLF18:KLJ19"/>
    <mergeCell ref="KJY18:KJY19"/>
    <mergeCell ref="KJZ18:KKD19"/>
    <mergeCell ref="KKE18:KKE19"/>
    <mergeCell ref="KKF18:KKF19"/>
    <mergeCell ref="KKG18:KKG19"/>
    <mergeCell ref="KKH18:KKL19"/>
    <mergeCell ref="KKM18:KKM19"/>
    <mergeCell ref="KKN18:KKN19"/>
    <mergeCell ref="KKO18:KKO19"/>
    <mergeCell ref="KJH18:KJH19"/>
    <mergeCell ref="KJI18:KJI19"/>
    <mergeCell ref="KJJ18:KJN19"/>
    <mergeCell ref="KJO18:KJO19"/>
    <mergeCell ref="KJP18:KJP19"/>
    <mergeCell ref="KJQ18:KJQ19"/>
    <mergeCell ref="KJR18:KJV19"/>
    <mergeCell ref="KJW18:KJW19"/>
    <mergeCell ref="KJX18:KJX19"/>
    <mergeCell ref="KIQ18:KIQ19"/>
    <mergeCell ref="KIR18:KIR19"/>
    <mergeCell ref="KIS18:KIS19"/>
    <mergeCell ref="KIT18:KIX19"/>
    <mergeCell ref="KIY18:KIY19"/>
    <mergeCell ref="KIZ18:KIZ19"/>
    <mergeCell ref="KJA18:KJA19"/>
    <mergeCell ref="KJB18:KJF19"/>
    <mergeCell ref="KJG18:KJG19"/>
    <mergeCell ref="KHV18:KHZ19"/>
    <mergeCell ref="KIA18:KIA19"/>
    <mergeCell ref="KIB18:KIB19"/>
    <mergeCell ref="KIC18:KIC19"/>
    <mergeCell ref="KID18:KIH19"/>
    <mergeCell ref="KII18:KII19"/>
    <mergeCell ref="KIJ18:KIJ19"/>
    <mergeCell ref="KIK18:KIK19"/>
    <mergeCell ref="KIL18:KIP19"/>
    <mergeCell ref="KHE18:KHE19"/>
    <mergeCell ref="KHF18:KHJ19"/>
    <mergeCell ref="KHK18:KHK19"/>
    <mergeCell ref="KHL18:KHL19"/>
    <mergeCell ref="KHM18:KHM19"/>
    <mergeCell ref="KHN18:KHR19"/>
    <mergeCell ref="KHS18:KHS19"/>
    <mergeCell ref="KHT18:KHT19"/>
    <mergeCell ref="KHU18:KHU19"/>
    <mergeCell ref="KGN18:KGN19"/>
    <mergeCell ref="KGO18:KGO19"/>
    <mergeCell ref="KGP18:KGT19"/>
    <mergeCell ref="KGU18:KGU19"/>
    <mergeCell ref="KGV18:KGV19"/>
    <mergeCell ref="KGW18:KGW19"/>
    <mergeCell ref="KGX18:KHB19"/>
    <mergeCell ref="KHC18:KHC19"/>
    <mergeCell ref="KHD18:KHD19"/>
    <mergeCell ref="KFW18:KFW19"/>
    <mergeCell ref="KFX18:KFX19"/>
    <mergeCell ref="KFY18:KFY19"/>
    <mergeCell ref="KFZ18:KGD19"/>
    <mergeCell ref="KGE18:KGE19"/>
    <mergeCell ref="KGF18:KGF19"/>
    <mergeCell ref="KGG18:KGG19"/>
    <mergeCell ref="KGH18:KGL19"/>
    <mergeCell ref="KGM18:KGM19"/>
    <mergeCell ref="KFB18:KFF19"/>
    <mergeCell ref="KFG18:KFG19"/>
    <mergeCell ref="KFH18:KFH19"/>
    <mergeCell ref="KFI18:KFI19"/>
    <mergeCell ref="KFJ18:KFN19"/>
    <mergeCell ref="KFO18:KFO19"/>
    <mergeCell ref="KFP18:KFP19"/>
    <mergeCell ref="KFQ18:KFQ19"/>
    <mergeCell ref="KFR18:KFV19"/>
    <mergeCell ref="KEK18:KEK19"/>
    <mergeCell ref="KEL18:KEP19"/>
    <mergeCell ref="KEQ18:KEQ19"/>
    <mergeCell ref="KER18:KER19"/>
    <mergeCell ref="KES18:KES19"/>
    <mergeCell ref="KET18:KEX19"/>
    <mergeCell ref="KEY18:KEY19"/>
    <mergeCell ref="KEZ18:KEZ19"/>
    <mergeCell ref="KFA18:KFA19"/>
    <mergeCell ref="KDT18:KDT19"/>
    <mergeCell ref="KDU18:KDU19"/>
    <mergeCell ref="KDV18:KDZ19"/>
    <mergeCell ref="KEA18:KEA19"/>
    <mergeCell ref="KEB18:KEB19"/>
    <mergeCell ref="KEC18:KEC19"/>
    <mergeCell ref="KED18:KEH19"/>
    <mergeCell ref="KEI18:KEI19"/>
    <mergeCell ref="KEJ18:KEJ19"/>
    <mergeCell ref="KDC18:KDC19"/>
    <mergeCell ref="KDD18:KDD19"/>
    <mergeCell ref="KDE18:KDE19"/>
    <mergeCell ref="KDF18:KDJ19"/>
    <mergeCell ref="KDK18:KDK19"/>
    <mergeCell ref="KDL18:KDL19"/>
    <mergeCell ref="KDM18:KDM19"/>
    <mergeCell ref="KDN18:KDR19"/>
    <mergeCell ref="KDS18:KDS19"/>
    <mergeCell ref="KCH18:KCL19"/>
    <mergeCell ref="KCM18:KCM19"/>
    <mergeCell ref="KCN18:KCN19"/>
    <mergeCell ref="KCO18:KCO19"/>
    <mergeCell ref="KCP18:KCT19"/>
    <mergeCell ref="KCU18:KCU19"/>
    <mergeCell ref="KCV18:KCV19"/>
    <mergeCell ref="KCW18:KCW19"/>
    <mergeCell ref="KCX18:KDB19"/>
    <mergeCell ref="KBQ18:KBQ19"/>
    <mergeCell ref="KBR18:KBV19"/>
    <mergeCell ref="KBW18:KBW19"/>
    <mergeCell ref="KBX18:KBX19"/>
    <mergeCell ref="KBY18:KBY19"/>
    <mergeCell ref="KBZ18:KCD19"/>
    <mergeCell ref="KCE18:KCE19"/>
    <mergeCell ref="KCF18:KCF19"/>
    <mergeCell ref="KCG18:KCG19"/>
    <mergeCell ref="KAZ18:KAZ19"/>
    <mergeCell ref="KBA18:KBA19"/>
    <mergeCell ref="KBB18:KBF19"/>
    <mergeCell ref="KBG18:KBG19"/>
    <mergeCell ref="KBH18:KBH19"/>
    <mergeCell ref="KBI18:KBI19"/>
    <mergeCell ref="KBJ18:KBN19"/>
    <mergeCell ref="KBO18:KBO19"/>
    <mergeCell ref="KBP18:KBP19"/>
    <mergeCell ref="KAI18:KAI19"/>
    <mergeCell ref="KAJ18:KAJ19"/>
    <mergeCell ref="KAK18:KAK19"/>
    <mergeCell ref="KAL18:KAP19"/>
    <mergeCell ref="KAQ18:KAQ19"/>
    <mergeCell ref="KAR18:KAR19"/>
    <mergeCell ref="KAS18:KAS19"/>
    <mergeCell ref="KAT18:KAX19"/>
    <mergeCell ref="KAY18:KAY19"/>
    <mergeCell ref="JZN18:JZR19"/>
    <mergeCell ref="JZS18:JZS19"/>
    <mergeCell ref="JZT18:JZT19"/>
    <mergeCell ref="JZU18:JZU19"/>
    <mergeCell ref="JZV18:JZZ19"/>
    <mergeCell ref="KAA18:KAA19"/>
    <mergeCell ref="KAB18:KAB19"/>
    <mergeCell ref="KAC18:KAC19"/>
    <mergeCell ref="KAD18:KAH19"/>
    <mergeCell ref="JYW18:JYW19"/>
    <mergeCell ref="JYX18:JZB19"/>
    <mergeCell ref="JZC18:JZC19"/>
    <mergeCell ref="JZD18:JZD19"/>
    <mergeCell ref="JZE18:JZE19"/>
    <mergeCell ref="JZF18:JZJ19"/>
    <mergeCell ref="JZK18:JZK19"/>
    <mergeCell ref="JZL18:JZL19"/>
    <mergeCell ref="JZM18:JZM19"/>
    <mergeCell ref="JYF18:JYF19"/>
    <mergeCell ref="JYG18:JYG19"/>
    <mergeCell ref="JYH18:JYL19"/>
    <mergeCell ref="JYM18:JYM19"/>
    <mergeCell ref="JYN18:JYN19"/>
    <mergeCell ref="JYO18:JYO19"/>
    <mergeCell ref="JYP18:JYT19"/>
    <mergeCell ref="JYU18:JYU19"/>
    <mergeCell ref="JYV18:JYV19"/>
    <mergeCell ref="JXO18:JXO19"/>
    <mergeCell ref="JXP18:JXP19"/>
    <mergeCell ref="JXQ18:JXQ19"/>
    <mergeCell ref="JXR18:JXV19"/>
    <mergeCell ref="JXW18:JXW19"/>
    <mergeCell ref="JXX18:JXX19"/>
    <mergeCell ref="JXY18:JXY19"/>
    <mergeCell ref="JXZ18:JYD19"/>
    <mergeCell ref="JYE18:JYE19"/>
    <mergeCell ref="JWT18:JWX19"/>
    <mergeCell ref="JWY18:JWY19"/>
    <mergeCell ref="JWZ18:JWZ19"/>
    <mergeCell ref="JXA18:JXA19"/>
    <mergeCell ref="JXB18:JXF19"/>
    <mergeCell ref="JXG18:JXG19"/>
    <mergeCell ref="JXH18:JXH19"/>
    <mergeCell ref="JXI18:JXI19"/>
    <mergeCell ref="JXJ18:JXN19"/>
    <mergeCell ref="JWC18:JWC19"/>
    <mergeCell ref="JWD18:JWH19"/>
    <mergeCell ref="JWI18:JWI19"/>
    <mergeCell ref="JWJ18:JWJ19"/>
    <mergeCell ref="JWK18:JWK19"/>
    <mergeCell ref="JWL18:JWP19"/>
    <mergeCell ref="JWQ18:JWQ19"/>
    <mergeCell ref="JWR18:JWR19"/>
    <mergeCell ref="JWS18:JWS19"/>
    <mergeCell ref="JVL18:JVL19"/>
    <mergeCell ref="JVM18:JVM19"/>
    <mergeCell ref="JVN18:JVR19"/>
    <mergeCell ref="JVS18:JVS19"/>
    <mergeCell ref="JVT18:JVT19"/>
    <mergeCell ref="JVU18:JVU19"/>
    <mergeCell ref="JVV18:JVZ19"/>
    <mergeCell ref="JWA18:JWA19"/>
    <mergeCell ref="JWB18:JWB19"/>
    <mergeCell ref="JUU18:JUU19"/>
    <mergeCell ref="JUV18:JUV19"/>
    <mergeCell ref="JUW18:JUW19"/>
    <mergeCell ref="JUX18:JVB19"/>
    <mergeCell ref="JVC18:JVC19"/>
    <mergeCell ref="JVD18:JVD19"/>
    <mergeCell ref="JVE18:JVE19"/>
    <mergeCell ref="JVF18:JVJ19"/>
    <mergeCell ref="JVK18:JVK19"/>
    <mergeCell ref="JTZ18:JUD19"/>
    <mergeCell ref="JUE18:JUE19"/>
    <mergeCell ref="JUF18:JUF19"/>
    <mergeCell ref="JUG18:JUG19"/>
    <mergeCell ref="JUH18:JUL19"/>
    <mergeCell ref="JUM18:JUM19"/>
    <mergeCell ref="JUN18:JUN19"/>
    <mergeCell ref="JUO18:JUO19"/>
    <mergeCell ref="JUP18:JUT19"/>
    <mergeCell ref="JTI18:JTI19"/>
    <mergeCell ref="JTJ18:JTN19"/>
    <mergeCell ref="JTO18:JTO19"/>
    <mergeCell ref="JTP18:JTP19"/>
    <mergeCell ref="JTQ18:JTQ19"/>
    <mergeCell ref="JTR18:JTV19"/>
    <mergeCell ref="JTW18:JTW19"/>
    <mergeCell ref="JTX18:JTX19"/>
    <mergeCell ref="JTY18:JTY19"/>
    <mergeCell ref="JSR18:JSR19"/>
    <mergeCell ref="JSS18:JSS19"/>
    <mergeCell ref="JST18:JSX19"/>
    <mergeCell ref="JSY18:JSY19"/>
    <mergeCell ref="JSZ18:JSZ19"/>
    <mergeCell ref="JTA18:JTA19"/>
    <mergeCell ref="JTB18:JTF19"/>
    <mergeCell ref="JTG18:JTG19"/>
    <mergeCell ref="JTH18:JTH19"/>
    <mergeCell ref="JSA18:JSA19"/>
    <mergeCell ref="JSB18:JSB19"/>
    <mergeCell ref="JSC18:JSC19"/>
    <mergeCell ref="JSD18:JSH19"/>
    <mergeCell ref="JSI18:JSI19"/>
    <mergeCell ref="JSJ18:JSJ19"/>
    <mergeCell ref="JSK18:JSK19"/>
    <mergeCell ref="JSL18:JSP19"/>
    <mergeCell ref="JSQ18:JSQ19"/>
    <mergeCell ref="JRF18:JRJ19"/>
    <mergeCell ref="JRK18:JRK19"/>
    <mergeCell ref="JRL18:JRL19"/>
    <mergeCell ref="JRM18:JRM19"/>
    <mergeCell ref="JRN18:JRR19"/>
    <mergeCell ref="JRS18:JRS19"/>
    <mergeCell ref="JRT18:JRT19"/>
    <mergeCell ref="JRU18:JRU19"/>
    <mergeCell ref="JRV18:JRZ19"/>
    <mergeCell ref="JQO18:JQO19"/>
    <mergeCell ref="JQP18:JQT19"/>
    <mergeCell ref="JQU18:JQU19"/>
    <mergeCell ref="JQV18:JQV19"/>
    <mergeCell ref="JQW18:JQW19"/>
    <mergeCell ref="JQX18:JRB19"/>
    <mergeCell ref="JRC18:JRC19"/>
    <mergeCell ref="JRD18:JRD19"/>
    <mergeCell ref="JRE18:JRE19"/>
    <mergeCell ref="JPX18:JPX19"/>
    <mergeCell ref="JPY18:JPY19"/>
    <mergeCell ref="JPZ18:JQD19"/>
    <mergeCell ref="JQE18:JQE19"/>
    <mergeCell ref="JQF18:JQF19"/>
    <mergeCell ref="JQG18:JQG19"/>
    <mergeCell ref="JQH18:JQL19"/>
    <mergeCell ref="JQM18:JQM19"/>
    <mergeCell ref="JQN18:JQN19"/>
    <mergeCell ref="JPG18:JPG19"/>
    <mergeCell ref="JPH18:JPH19"/>
    <mergeCell ref="JPI18:JPI19"/>
    <mergeCell ref="JPJ18:JPN19"/>
    <mergeCell ref="JPO18:JPO19"/>
    <mergeCell ref="JPP18:JPP19"/>
    <mergeCell ref="JPQ18:JPQ19"/>
    <mergeCell ref="JPR18:JPV19"/>
    <mergeCell ref="JPW18:JPW19"/>
    <mergeCell ref="JOL18:JOP19"/>
    <mergeCell ref="JOQ18:JOQ19"/>
    <mergeCell ref="JOR18:JOR19"/>
    <mergeCell ref="JOS18:JOS19"/>
    <mergeCell ref="JOT18:JOX19"/>
    <mergeCell ref="JOY18:JOY19"/>
    <mergeCell ref="JOZ18:JOZ19"/>
    <mergeCell ref="JPA18:JPA19"/>
    <mergeCell ref="JPB18:JPF19"/>
    <mergeCell ref="JNU18:JNU19"/>
    <mergeCell ref="JNV18:JNZ19"/>
    <mergeCell ref="JOA18:JOA19"/>
    <mergeCell ref="JOB18:JOB19"/>
    <mergeCell ref="JOC18:JOC19"/>
    <mergeCell ref="JOD18:JOH19"/>
    <mergeCell ref="JOI18:JOI19"/>
    <mergeCell ref="JOJ18:JOJ19"/>
    <mergeCell ref="JOK18:JOK19"/>
    <mergeCell ref="JND18:JND19"/>
    <mergeCell ref="JNE18:JNE19"/>
    <mergeCell ref="JNF18:JNJ19"/>
    <mergeCell ref="JNK18:JNK19"/>
    <mergeCell ref="JNL18:JNL19"/>
    <mergeCell ref="JNM18:JNM19"/>
    <mergeCell ref="JNN18:JNR19"/>
    <mergeCell ref="JNS18:JNS19"/>
    <mergeCell ref="JNT18:JNT19"/>
    <mergeCell ref="JMM18:JMM19"/>
    <mergeCell ref="JMN18:JMN19"/>
    <mergeCell ref="JMO18:JMO19"/>
    <mergeCell ref="JMP18:JMT19"/>
    <mergeCell ref="JMU18:JMU19"/>
    <mergeCell ref="JMV18:JMV19"/>
    <mergeCell ref="JMW18:JMW19"/>
    <mergeCell ref="JMX18:JNB19"/>
    <mergeCell ref="JNC18:JNC19"/>
    <mergeCell ref="JLR18:JLV19"/>
    <mergeCell ref="JLW18:JLW19"/>
    <mergeCell ref="JLX18:JLX19"/>
    <mergeCell ref="JLY18:JLY19"/>
    <mergeCell ref="JLZ18:JMD19"/>
    <mergeCell ref="JME18:JME19"/>
    <mergeCell ref="JMF18:JMF19"/>
    <mergeCell ref="JMG18:JMG19"/>
    <mergeCell ref="JMH18:JML19"/>
    <mergeCell ref="JLA18:JLA19"/>
    <mergeCell ref="JLB18:JLF19"/>
    <mergeCell ref="JLG18:JLG19"/>
    <mergeCell ref="JLH18:JLH19"/>
    <mergeCell ref="JLI18:JLI19"/>
    <mergeCell ref="JLJ18:JLN19"/>
    <mergeCell ref="JLO18:JLO19"/>
    <mergeCell ref="JLP18:JLP19"/>
    <mergeCell ref="JLQ18:JLQ19"/>
    <mergeCell ref="JKJ18:JKJ19"/>
    <mergeCell ref="JKK18:JKK19"/>
    <mergeCell ref="JKL18:JKP19"/>
    <mergeCell ref="JKQ18:JKQ19"/>
    <mergeCell ref="JKR18:JKR19"/>
    <mergeCell ref="JKS18:JKS19"/>
    <mergeCell ref="JKT18:JKX19"/>
    <mergeCell ref="JKY18:JKY19"/>
    <mergeCell ref="JKZ18:JKZ19"/>
    <mergeCell ref="JJS18:JJS19"/>
    <mergeCell ref="JJT18:JJT19"/>
    <mergeCell ref="JJU18:JJU19"/>
    <mergeCell ref="JJV18:JJZ19"/>
    <mergeCell ref="JKA18:JKA19"/>
    <mergeCell ref="JKB18:JKB19"/>
    <mergeCell ref="JKC18:JKC19"/>
    <mergeCell ref="JKD18:JKH19"/>
    <mergeCell ref="JKI18:JKI19"/>
    <mergeCell ref="JIX18:JJB19"/>
    <mergeCell ref="JJC18:JJC19"/>
    <mergeCell ref="JJD18:JJD19"/>
    <mergeCell ref="JJE18:JJE19"/>
    <mergeCell ref="JJF18:JJJ19"/>
    <mergeCell ref="JJK18:JJK19"/>
    <mergeCell ref="JJL18:JJL19"/>
    <mergeCell ref="JJM18:JJM19"/>
    <mergeCell ref="JJN18:JJR19"/>
    <mergeCell ref="JIG18:JIG19"/>
    <mergeCell ref="JIH18:JIL19"/>
    <mergeCell ref="JIM18:JIM19"/>
    <mergeCell ref="JIN18:JIN19"/>
    <mergeCell ref="JIO18:JIO19"/>
    <mergeCell ref="JIP18:JIT19"/>
    <mergeCell ref="JIU18:JIU19"/>
    <mergeCell ref="JIV18:JIV19"/>
    <mergeCell ref="JIW18:JIW19"/>
    <mergeCell ref="JHP18:JHP19"/>
    <mergeCell ref="JHQ18:JHQ19"/>
    <mergeCell ref="JHR18:JHV19"/>
    <mergeCell ref="JHW18:JHW19"/>
    <mergeCell ref="JHX18:JHX19"/>
    <mergeCell ref="JHY18:JHY19"/>
    <mergeCell ref="JHZ18:JID19"/>
    <mergeCell ref="JIE18:JIE19"/>
    <mergeCell ref="JIF18:JIF19"/>
    <mergeCell ref="JGY18:JGY19"/>
    <mergeCell ref="JGZ18:JGZ19"/>
    <mergeCell ref="JHA18:JHA19"/>
    <mergeCell ref="JHB18:JHF19"/>
    <mergeCell ref="JHG18:JHG19"/>
    <mergeCell ref="JHH18:JHH19"/>
    <mergeCell ref="JHI18:JHI19"/>
    <mergeCell ref="JHJ18:JHN19"/>
    <mergeCell ref="JHO18:JHO19"/>
    <mergeCell ref="JGD18:JGH19"/>
    <mergeCell ref="JGI18:JGI19"/>
    <mergeCell ref="JGJ18:JGJ19"/>
    <mergeCell ref="JGK18:JGK19"/>
    <mergeCell ref="JGL18:JGP19"/>
    <mergeCell ref="JGQ18:JGQ19"/>
    <mergeCell ref="JGR18:JGR19"/>
    <mergeCell ref="JGS18:JGS19"/>
    <mergeCell ref="JGT18:JGX19"/>
    <mergeCell ref="JFM18:JFM19"/>
    <mergeCell ref="JFN18:JFR19"/>
    <mergeCell ref="JFS18:JFS19"/>
    <mergeCell ref="JFT18:JFT19"/>
    <mergeCell ref="JFU18:JFU19"/>
    <mergeCell ref="JFV18:JFZ19"/>
    <mergeCell ref="JGA18:JGA19"/>
    <mergeCell ref="JGB18:JGB19"/>
    <mergeCell ref="JGC18:JGC19"/>
    <mergeCell ref="JEV18:JEV19"/>
    <mergeCell ref="JEW18:JEW19"/>
    <mergeCell ref="JEX18:JFB19"/>
    <mergeCell ref="JFC18:JFC19"/>
    <mergeCell ref="JFD18:JFD19"/>
    <mergeCell ref="JFE18:JFE19"/>
    <mergeCell ref="JFF18:JFJ19"/>
    <mergeCell ref="JFK18:JFK19"/>
    <mergeCell ref="JFL18:JFL19"/>
    <mergeCell ref="JEE18:JEE19"/>
    <mergeCell ref="JEF18:JEF19"/>
    <mergeCell ref="JEG18:JEG19"/>
    <mergeCell ref="JEH18:JEL19"/>
    <mergeCell ref="JEM18:JEM19"/>
    <mergeCell ref="JEN18:JEN19"/>
    <mergeCell ref="JEO18:JEO19"/>
    <mergeCell ref="JEP18:JET19"/>
    <mergeCell ref="JEU18:JEU19"/>
    <mergeCell ref="JDJ18:JDN19"/>
    <mergeCell ref="JDO18:JDO19"/>
    <mergeCell ref="JDP18:JDP19"/>
    <mergeCell ref="JDQ18:JDQ19"/>
    <mergeCell ref="JDR18:JDV19"/>
    <mergeCell ref="JDW18:JDW19"/>
    <mergeCell ref="JDX18:JDX19"/>
    <mergeCell ref="JDY18:JDY19"/>
    <mergeCell ref="JDZ18:JED19"/>
    <mergeCell ref="JCS18:JCS19"/>
    <mergeCell ref="JCT18:JCX19"/>
    <mergeCell ref="JCY18:JCY19"/>
    <mergeCell ref="JCZ18:JCZ19"/>
    <mergeCell ref="JDA18:JDA19"/>
    <mergeCell ref="JDB18:JDF19"/>
    <mergeCell ref="JDG18:JDG19"/>
    <mergeCell ref="JDH18:JDH19"/>
    <mergeCell ref="JDI18:JDI19"/>
    <mergeCell ref="JCB18:JCB19"/>
    <mergeCell ref="JCC18:JCC19"/>
    <mergeCell ref="JCD18:JCH19"/>
    <mergeCell ref="JCI18:JCI19"/>
    <mergeCell ref="JCJ18:JCJ19"/>
    <mergeCell ref="JCK18:JCK19"/>
    <mergeCell ref="JCL18:JCP19"/>
    <mergeCell ref="JCQ18:JCQ19"/>
    <mergeCell ref="JCR18:JCR19"/>
    <mergeCell ref="JBK18:JBK19"/>
    <mergeCell ref="JBL18:JBL19"/>
    <mergeCell ref="JBM18:JBM19"/>
    <mergeCell ref="JBN18:JBR19"/>
    <mergeCell ref="JBS18:JBS19"/>
    <mergeCell ref="JBT18:JBT19"/>
    <mergeCell ref="JBU18:JBU19"/>
    <mergeCell ref="JBV18:JBZ19"/>
    <mergeCell ref="JCA18:JCA19"/>
    <mergeCell ref="JAP18:JAT19"/>
    <mergeCell ref="JAU18:JAU19"/>
    <mergeCell ref="JAV18:JAV19"/>
    <mergeCell ref="JAW18:JAW19"/>
    <mergeCell ref="JAX18:JBB19"/>
    <mergeCell ref="JBC18:JBC19"/>
    <mergeCell ref="JBD18:JBD19"/>
    <mergeCell ref="JBE18:JBE19"/>
    <mergeCell ref="JBF18:JBJ19"/>
    <mergeCell ref="IZY18:IZY19"/>
    <mergeCell ref="IZZ18:JAD19"/>
    <mergeCell ref="JAE18:JAE19"/>
    <mergeCell ref="JAF18:JAF19"/>
    <mergeCell ref="JAG18:JAG19"/>
    <mergeCell ref="JAH18:JAL19"/>
    <mergeCell ref="JAM18:JAM19"/>
    <mergeCell ref="JAN18:JAN19"/>
    <mergeCell ref="JAO18:JAO19"/>
    <mergeCell ref="IZH18:IZH19"/>
    <mergeCell ref="IZI18:IZI19"/>
    <mergeCell ref="IZJ18:IZN19"/>
    <mergeCell ref="IZO18:IZO19"/>
    <mergeCell ref="IZP18:IZP19"/>
    <mergeCell ref="IZQ18:IZQ19"/>
    <mergeCell ref="IZR18:IZV19"/>
    <mergeCell ref="IZW18:IZW19"/>
    <mergeCell ref="IZX18:IZX19"/>
    <mergeCell ref="IYQ18:IYQ19"/>
    <mergeCell ref="IYR18:IYR19"/>
    <mergeCell ref="IYS18:IYS19"/>
    <mergeCell ref="IYT18:IYX19"/>
    <mergeCell ref="IYY18:IYY19"/>
    <mergeCell ref="IYZ18:IYZ19"/>
    <mergeCell ref="IZA18:IZA19"/>
    <mergeCell ref="IZB18:IZF19"/>
    <mergeCell ref="IZG18:IZG19"/>
    <mergeCell ref="IXV18:IXZ19"/>
    <mergeCell ref="IYA18:IYA19"/>
    <mergeCell ref="IYB18:IYB19"/>
    <mergeCell ref="IYC18:IYC19"/>
    <mergeCell ref="IYD18:IYH19"/>
    <mergeCell ref="IYI18:IYI19"/>
    <mergeCell ref="IYJ18:IYJ19"/>
    <mergeCell ref="IYK18:IYK19"/>
    <mergeCell ref="IYL18:IYP19"/>
    <mergeCell ref="IXE18:IXE19"/>
    <mergeCell ref="IXF18:IXJ19"/>
    <mergeCell ref="IXK18:IXK19"/>
    <mergeCell ref="IXL18:IXL19"/>
    <mergeCell ref="IXM18:IXM19"/>
    <mergeCell ref="IXN18:IXR19"/>
    <mergeCell ref="IXS18:IXS19"/>
    <mergeCell ref="IXT18:IXT19"/>
    <mergeCell ref="IXU18:IXU19"/>
    <mergeCell ref="IWN18:IWN19"/>
    <mergeCell ref="IWO18:IWO19"/>
    <mergeCell ref="IWP18:IWT19"/>
    <mergeCell ref="IWU18:IWU19"/>
    <mergeCell ref="IWV18:IWV19"/>
    <mergeCell ref="IWW18:IWW19"/>
    <mergeCell ref="IWX18:IXB19"/>
    <mergeCell ref="IXC18:IXC19"/>
    <mergeCell ref="IXD18:IXD19"/>
    <mergeCell ref="IVW18:IVW19"/>
    <mergeCell ref="IVX18:IVX19"/>
    <mergeCell ref="IVY18:IVY19"/>
    <mergeCell ref="IVZ18:IWD19"/>
    <mergeCell ref="IWE18:IWE19"/>
    <mergeCell ref="IWF18:IWF19"/>
    <mergeCell ref="IWG18:IWG19"/>
    <mergeCell ref="IWH18:IWL19"/>
    <mergeCell ref="IWM18:IWM19"/>
    <mergeCell ref="IVB18:IVF19"/>
    <mergeCell ref="IVG18:IVG19"/>
    <mergeCell ref="IVH18:IVH19"/>
    <mergeCell ref="IVI18:IVI19"/>
    <mergeCell ref="IVJ18:IVN19"/>
    <mergeCell ref="IVO18:IVO19"/>
    <mergeCell ref="IVP18:IVP19"/>
    <mergeCell ref="IVQ18:IVQ19"/>
    <mergeCell ref="IVR18:IVV19"/>
    <mergeCell ref="IUK18:IUK19"/>
    <mergeCell ref="IUL18:IUP19"/>
    <mergeCell ref="IUQ18:IUQ19"/>
    <mergeCell ref="IUR18:IUR19"/>
    <mergeCell ref="IUS18:IUS19"/>
    <mergeCell ref="IUT18:IUX19"/>
    <mergeCell ref="IUY18:IUY19"/>
    <mergeCell ref="IUZ18:IUZ19"/>
    <mergeCell ref="IVA18:IVA19"/>
    <mergeCell ref="ITT18:ITT19"/>
    <mergeCell ref="ITU18:ITU19"/>
    <mergeCell ref="ITV18:ITZ19"/>
    <mergeCell ref="IUA18:IUA19"/>
    <mergeCell ref="IUB18:IUB19"/>
    <mergeCell ref="IUC18:IUC19"/>
    <mergeCell ref="IUD18:IUH19"/>
    <mergeCell ref="IUI18:IUI19"/>
    <mergeCell ref="IUJ18:IUJ19"/>
    <mergeCell ref="ITC18:ITC19"/>
    <mergeCell ref="ITD18:ITD19"/>
    <mergeCell ref="ITE18:ITE19"/>
    <mergeCell ref="ITF18:ITJ19"/>
    <mergeCell ref="ITK18:ITK19"/>
    <mergeCell ref="ITL18:ITL19"/>
    <mergeCell ref="ITM18:ITM19"/>
    <mergeCell ref="ITN18:ITR19"/>
    <mergeCell ref="ITS18:ITS19"/>
    <mergeCell ref="ISH18:ISL19"/>
    <mergeCell ref="ISM18:ISM19"/>
    <mergeCell ref="ISN18:ISN19"/>
    <mergeCell ref="ISO18:ISO19"/>
    <mergeCell ref="ISP18:IST19"/>
    <mergeCell ref="ISU18:ISU19"/>
    <mergeCell ref="ISV18:ISV19"/>
    <mergeCell ref="ISW18:ISW19"/>
    <mergeCell ref="ISX18:ITB19"/>
    <mergeCell ref="IRQ18:IRQ19"/>
    <mergeCell ref="IRR18:IRV19"/>
    <mergeCell ref="IRW18:IRW19"/>
    <mergeCell ref="IRX18:IRX19"/>
    <mergeCell ref="IRY18:IRY19"/>
    <mergeCell ref="IRZ18:ISD19"/>
    <mergeCell ref="ISE18:ISE19"/>
    <mergeCell ref="ISF18:ISF19"/>
    <mergeCell ref="ISG18:ISG19"/>
    <mergeCell ref="IQZ18:IQZ19"/>
    <mergeCell ref="IRA18:IRA19"/>
    <mergeCell ref="IRB18:IRF19"/>
    <mergeCell ref="IRG18:IRG19"/>
    <mergeCell ref="IRH18:IRH19"/>
    <mergeCell ref="IRI18:IRI19"/>
    <mergeCell ref="IRJ18:IRN19"/>
    <mergeCell ref="IRO18:IRO19"/>
    <mergeCell ref="IRP18:IRP19"/>
    <mergeCell ref="IQI18:IQI19"/>
    <mergeCell ref="IQJ18:IQJ19"/>
    <mergeCell ref="IQK18:IQK19"/>
    <mergeCell ref="IQL18:IQP19"/>
    <mergeCell ref="IQQ18:IQQ19"/>
    <mergeCell ref="IQR18:IQR19"/>
    <mergeCell ref="IQS18:IQS19"/>
    <mergeCell ref="IQT18:IQX19"/>
    <mergeCell ref="IQY18:IQY19"/>
    <mergeCell ref="IPN18:IPR19"/>
    <mergeCell ref="IPS18:IPS19"/>
    <mergeCell ref="IPT18:IPT19"/>
    <mergeCell ref="IPU18:IPU19"/>
    <mergeCell ref="IPV18:IPZ19"/>
    <mergeCell ref="IQA18:IQA19"/>
    <mergeCell ref="IQB18:IQB19"/>
    <mergeCell ref="IQC18:IQC19"/>
    <mergeCell ref="IQD18:IQH19"/>
    <mergeCell ref="IOW18:IOW19"/>
    <mergeCell ref="IOX18:IPB19"/>
    <mergeCell ref="IPC18:IPC19"/>
    <mergeCell ref="IPD18:IPD19"/>
    <mergeCell ref="IPE18:IPE19"/>
    <mergeCell ref="IPF18:IPJ19"/>
    <mergeCell ref="IPK18:IPK19"/>
    <mergeCell ref="IPL18:IPL19"/>
    <mergeCell ref="IPM18:IPM19"/>
    <mergeCell ref="IOF18:IOF19"/>
    <mergeCell ref="IOG18:IOG19"/>
    <mergeCell ref="IOH18:IOL19"/>
    <mergeCell ref="IOM18:IOM19"/>
    <mergeCell ref="ION18:ION19"/>
    <mergeCell ref="IOO18:IOO19"/>
    <mergeCell ref="IOP18:IOT19"/>
    <mergeCell ref="IOU18:IOU19"/>
    <mergeCell ref="IOV18:IOV19"/>
    <mergeCell ref="INO18:INO19"/>
    <mergeCell ref="INP18:INP19"/>
    <mergeCell ref="INQ18:INQ19"/>
    <mergeCell ref="INR18:INV19"/>
    <mergeCell ref="INW18:INW19"/>
    <mergeCell ref="INX18:INX19"/>
    <mergeCell ref="INY18:INY19"/>
    <mergeCell ref="INZ18:IOD19"/>
    <mergeCell ref="IOE18:IOE19"/>
    <mergeCell ref="IMT18:IMX19"/>
    <mergeCell ref="IMY18:IMY19"/>
    <mergeCell ref="IMZ18:IMZ19"/>
    <mergeCell ref="INA18:INA19"/>
    <mergeCell ref="INB18:INF19"/>
    <mergeCell ref="ING18:ING19"/>
    <mergeCell ref="INH18:INH19"/>
    <mergeCell ref="INI18:INI19"/>
    <mergeCell ref="INJ18:INN19"/>
    <mergeCell ref="IMC18:IMC19"/>
    <mergeCell ref="IMD18:IMH19"/>
    <mergeCell ref="IMI18:IMI19"/>
    <mergeCell ref="IMJ18:IMJ19"/>
    <mergeCell ref="IMK18:IMK19"/>
    <mergeCell ref="IML18:IMP19"/>
    <mergeCell ref="IMQ18:IMQ19"/>
    <mergeCell ref="IMR18:IMR19"/>
    <mergeCell ref="IMS18:IMS19"/>
    <mergeCell ref="ILL18:ILL19"/>
    <mergeCell ref="ILM18:ILM19"/>
    <mergeCell ref="ILN18:ILR19"/>
    <mergeCell ref="ILS18:ILS19"/>
    <mergeCell ref="ILT18:ILT19"/>
    <mergeCell ref="ILU18:ILU19"/>
    <mergeCell ref="ILV18:ILZ19"/>
    <mergeCell ref="IMA18:IMA19"/>
    <mergeCell ref="IMB18:IMB19"/>
    <mergeCell ref="IKU18:IKU19"/>
    <mergeCell ref="IKV18:IKV19"/>
    <mergeCell ref="IKW18:IKW19"/>
    <mergeCell ref="IKX18:ILB19"/>
    <mergeCell ref="ILC18:ILC19"/>
    <mergeCell ref="ILD18:ILD19"/>
    <mergeCell ref="ILE18:ILE19"/>
    <mergeCell ref="ILF18:ILJ19"/>
    <mergeCell ref="ILK18:ILK19"/>
    <mergeCell ref="IJZ18:IKD19"/>
    <mergeCell ref="IKE18:IKE19"/>
    <mergeCell ref="IKF18:IKF19"/>
    <mergeCell ref="IKG18:IKG19"/>
    <mergeCell ref="IKH18:IKL19"/>
    <mergeCell ref="IKM18:IKM19"/>
    <mergeCell ref="IKN18:IKN19"/>
    <mergeCell ref="IKO18:IKO19"/>
    <mergeCell ref="IKP18:IKT19"/>
    <mergeCell ref="IJI18:IJI19"/>
    <mergeCell ref="IJJ18:IJN19"/>
    <mergeCell ref="IJO18:IJO19"/>
    <mergeCell ref="IJP18:IJP19"/>
    <mergeCell ref="IJQ18:IJQ19"/>
    <mergeCell ref="IJR18:IJV19"/>
    <mergeCell ref="IJW18:IJW19"/>
    <mergeCell ref="IJX18:IJX19"/>
    <mergeCell ref="IJY18:IJY19"/>
    <mergeCell ref="IIR18:IIR19"/>
    <mergeCell ref="IIS18:IIS19"/>
    <mergeCell ref="IIT18:IIX19"/>
    <mergeCell ref="IIY18:IIY19"/>
    <mergeCell ref="IIZ18:IIZ19"/>
    <mergeCell ref="IJA18:IJA19"/>
    <mergeCell ref="IJB18:IJF19"/>
    <mergeCell ref="IJG18:IJG19"/>
    <mergeCell ref="IJH18:IJH19"/>
    <mergeCell ref="IIA18:IIA19"/>
    <mergeCell ref="IIB18:IIB19"/>
    <mergeCell ref="IIC18:IIC19"/>
    <mergeCell ref="IID18:IIH19"/>
    <mergeCell ref="III18:III19"/>
    <mergeCell ref="IIJ18:IIJ19"/>
    <mergeCell ref="IIK18:IIK19"/>
    <mergeCell ref="IIL18:IIP19"/>
    <mergeCell ref="IIQ18:IIQ19"/>
    <mergeCell ref="IHF18:IHJ19"/>
    <mergeCell ref="IHK18:IHK19"/>
    <mergeCell ref="IHL18:IHL19"/>
    <mergeCell ref="IHM18:IHM19"/>
    <mergeCell ref="IHN18:IHR19"/>
    <mergeCell ref="IHS18:IHS19"/>
    <mergeCell ref="IHT18:IHT19"/>
    <mergeCell ref="IHU18:IHU19"/>
    <mergeCell ref="IHV18:IHZ19"/>
    <mergeCell ref="IGO18:IGO19"/>
    <mergeCell ref="IGP18:IGT19"/>
    <mergeCell ref="IGU18:IGU19"/>
    <mergeCell ref="IGV18:IGV19"/>
    <mergeCell ref="IGW18:IGW19"/>
    <mergeCell ref="IGX18:IHB19"/>
    <mergeCell ref="IHC18:IHC19"/>
    <mergeCell ref="IHD18:IHD19"/>
    <mergeCell ref="IHE18:IHE19"/>
    <mergeCell ref="IFX18:IFX19"/>
    <mergeCell ref="IFY18:IFY19"/>
    <mergeCell ref="IFZ18:IGD19"/>
    <mergeCell ref="IGE18:IGE19"/>
    <mergeCell ref="IGF18:IGF19"/>
    <mergeCell ref="IGG18:IGG19"/>
    <mergeCell ref="IGH18:IGL19"/>
    <mergeCell ref="IGM18:IGM19"/>
    <mergeCell ref="IGN18:IGN19"/>
    <mergeCell ref="IFG18:IFG19"/>
    <mergeCell ref="IFH18:IFH19"/>
    <mergeCell ref="IFI18:IFI19"/>
    <mergeCell ref="IFJ18:IFN19"/>
    <mergeCell ref="IFO18:IFO19"/>
    <mergeCell ref="IFP18:IFP19"/>
    <mergeCell ref="IFQ18:IFQ19"/>
    <mergeCell ref="IFR18:IFV19"/>
    <mergeCell ref="IFW18:IFW19"/>
    <mergeCell ref="IEL18:IEP19"/>
    <mergeCell ref="IEQ18:IEQ19"/>
    <mergeCell ref="IER18:IER19"/>
    <mergeCell ref="IES18:IES19"/>
    <mergeCell ref="IET18:IEX19"/>
    <mergeCell ref="IEY18:IEY19"/>
    <mergeCell ref="IEZ18:IEZ19"/>
    <mergeCell ref="IFA18:IFA19"/>
    <mergeCell ref="IFB18:IFF19"/>
    <mergeCell ref="IDU18:IDU19"/>
    <mergeCell ref="IDV18:IDZ19"/>
    <mergeCell ref="IEA18:IEA19"/>
    <mergeCell ref="IEB18:IEB19"/>
    <mergeCell ref="IEC18:IEC19"/>
    <mergeCell ref="IED18:IEH19"/>
    <mergeCell ref="IEI18:IEI19"/>
    <mergeCell ref="IEJ18:IEJ19"/>
    <mergeCell ref="IEK18:IEK19"/>
    <mergeCell ref="IDD18:IDD19"/>
    <mergeCell ref="IDE18:IDE19"/>
    <mergeCell ref="IDF18:IDJ19"/>
    <mergeCell ref="IDK18:IDK19"/>
    <mergeCell ref="IDL18:IDL19"/>
    <mergeCell ref="IDM18:IDM19"/>
    <mergeCell ref="IDN18:IDR19"/>
    <mergeCell ref="IDS18:IDS19"/>
    <mergeCell ref="IDT18:IDT19"/>
    <mergeCell ref="ICM18:ICM19"/>
    <mergeCell ref="ICN18:ICN19"/>
    <mergeCell ref="ICO18:ICO19"/>
    <mergeCell ref="ICP18:ICT19"/>
    <mergeCell ref="ICU18:ICU19"/>
    <mergeCell ref="ICV18:ICV19"/>
    <mergeCell ref="ICW18:ICW19"/>
    <mergeCell ref="ICX18:IDB19"/>
    <mergeCell ref="IDC18:IDC19"/>
    <mergeCell ref="IBR18:IBV19"/>
    <mergeCell ref="IBW18:IBW19"/>
    <mergeCell ref="IBX18:IBX19"/>
    <mergeCell ref="IBY18:IBY19"/>
    <mergeCell ref="IBZ18:ICD19"/>
    <mergeCell ref="ICE18:ICE19"/>
    <mergeCell ref="ICF18:ICF19"/>
    <mergeCell ref="ICG18:ICG19"/>
    <mergeCell ref="ICH18:ICL19"/>
    <mergeCell ref="IBA18:IBA19"/>
    <mergeCell ref="IBB18:IBF19"/>
    <mergeCell ref="IBG18:IBG19"/>
    <mergeCell ref="IBH18:IBH19"/>
    <mergeCell ref="IBI18:IBI19"/>
    <mergeCell ref="IBJ18:IBN19"/>
    <mergeCell ref="IBO18:IBO19"/>
    <mergeCell ref="IBP18:IBP19"/>
    <mergeCell ref="IBQ18:IBQ19"/>
    <mergeCell ref="IAJ18:IAJ19"/>
    <mergeCell ref="IAK18:IAK19"/>
    <mergeCell ref="IAL18:IAP19"/>
    <mergeCell ref="IAQ18:IAQ19"/>
    <mergeCell ref="IAR18:IAR19"/>
    <mergeCell ref="IAS18:IAS19"/>
    <mergeCell ref="IAT18:IAX19"/>
    <mergeCell ref="IAY18:IAY19"/>
    <mergeCell ref="IAZ18:IAZ19"/>
    <mergeCell ref="HZS18:HZS19"/>
    <mergeCell ref="HZT18:HZT19"/>
    <mergeCell ref="HZU18:HZU19"/>
    <mergeCell ref="HZV18:HZZ19"/>
    <mergeCell ref="IAA18:IAA19"/>
    <mergeCell ref="IAB18:IAB19"/>
    <mergeCell ref="IAC18:IAC19"/>
    <mergeCell ref="IAD18:IAH19"/>
    <mergeCell ref="IAI18:IAI19"/>
    <mergeCell ref="HYX18:HZB19"/>
    <mergeCell ref="HZC18:HZC19"/>
    <mergeCell ref="HZD18:HZD19"/>
    <mergeCell ref="HZE18:HZE19"/>
    <mergeCell ref="HZF18:HZJ19"/>
    <mergeCell ref="HZK18:HZK19"/>
    <mergeCell ref="HZL18:HZL19"/>
    <mergeCell ref="HZM18:HZM19"/>
    <mergeCell ref="HZN18:HZR19"/>
    <mergeCell ref="HYG18:HYG19"/>
    <mergeCell ref="HYH18:HYL19"/>
    <mergeCell ref="HYM18:HYM19"/>
    <mergeCell ref="HYN18:HYN19"/>
    <mergeCell ref="HYO18:HYO19"/>
    <mergeCell ref="HYP18:HYT19"/>
    <mergeCell ref="HYU18:HYU19"/>
    <mergeCell ref="HYV18:HYV19"/>
    <mergeCell ref="HYW18:HYW19"/>
    <mergeCell ref="HXP18:HXP19"/>
    <mergeCell ref="HXQ18:HXQ19"/>
    <mergeCell ref="HXR18:HXV19"/>
    <mergeCell ref="HXW18:HXW19"/>
    <mergeCell ref="HXX18:HXX19"/>
    <mergeCell ref="HXY18:HXY19"/>
    <mergeCell ref="HXZ18:HYD19"/>
    <mergeCell ref="HYE18:HYE19"/>
    <mergeCell ref="HYF18:HYF19"/>
    <mergeCell ref="HWY18:HWY19"/>
    <mergeCell ref="HWZ18:HWZ19"/>
    <mergeCell ref="HXA18:HXA19"/>
    <mergeCell ref="HXB18:HXF19"/>
    <mergeCell ref="HXG18:HXG19"/>
    <mergeCell ref="HXH18:HXH19"/>
    <mergeCell ref="HXI18:HXI19"/>
    <mergeCell ref="HXJ18:HXN19"/>
    <mergeCell ref="HXO18:HXO19"/>
    <mergeCell ref="HWD18:HWH19"/>
    <mergeCell ref="HWI18:HWI19"/>
    <mergeCell ref="HWJ18:HWJ19"/>
    <mergeCell ref="HWK18:HWK19"/>
    <mergeCell ref="HWL18:HWP19"/>
    <mergeCell ref="HWQ18:HWQ19"/>
    <mergeCell ref="HWR18:HWR19"/>
    <mergeCell ref="HWS18:HWS19"/>
    <mergeCell ref="HWT18:HWX19"/>
    <mergeCell ref="HVM18:HVM19"/>
    <mergeCell ref="HVN18:HVR19"/>
    <mergeCell ref="HVS18:HVS19"/>
    <mergeCell ref="HVT18:HVT19"/>
    <mergeCell ref="HVU18:HVU19"/>
    <mergeCell ref="HVV18:HVZ19"/>
    <mergeCell ref="HWA18:HWA19"/>
    <mergeCell ref="HWB18:HWB19"/>
    <mergeCell ref="HWC18:HWC19"/>
    <mergeCell ref="HUV18:HUV19"/>
    <mergeCell ref="HUW18:HUW19"/>
    <mergeCell ref="HUX18:HVB19"/>
    <mergeCell ref="HVC18:HVC19"/>
    <mergeCell ref="HVD18:HVD19"/>
    <mergeCell ref="HVE18:HVE19"/>
    <mergeCell ref="HVF18:HVJ19"/>
    <mergeCell ref="HVK18:HVK19"/>
    <mergeCell ref="HVL18:HVL19"/>
    <mergeCell ref="HUE18:HUE19"/>
    <mergeCell ref="HUF18:HUF19"/>
    <mergeCell ref="HUG18:HUG19"/>
    <mergeCell ref="HUH18:HUL19"/>
    <mergeCell ref="HUM18:HUM19"/>
    <mergeCell ref="HUN18:HUN19"/>
    <mergeCell ref="HUO18:HUO19"/>
    <mergeCell ref="HUP18:HUT19"/>
    <mergeCell ref="HUU18:HUU19"/>
    <mergeCell ref="HTJ18:HTN19"/>
    <mergeCell ref="HTO18:HTO19"/>
    <mergeCell ref="HTP18:HTP19"/>
    <mergeCell ref="HTQ18:HTQ19"/>
    <mergeCell ref="HTR18:HTV19"/>
    <mergeCell ref="HTW18:HTW19"/>
    <mergeCell ref="HTX18:HTX19"/>
    <mergeCell ref="HTY18:HTY19"/>
    <mergeCell ref="HTZ18:HUD19"/>
    <mergeCell ref="HSS18:HSS19"/>
    <mergeCell ref="HST18:HSX19"/>
    <mergeCell ref="HSY18:HSY19"/>
    <mergeCell ref="HSZ18:HSZ19"/>
    <mergeCell ref="HTA18:HTA19"/>
    <mergeCell ref="HTB18:HTF19"/>
    <mergeCell ref="HTG18:HTG19"/>
    <mergeCell ref="HTH18:HTH19"/>
    <mergeCell ref="HTI18:HTI19"/>
    <mergeCell ref="HSB18:HSB19"/>
    <mergeCell ref="HSC18:HSC19"/>
    <mergeCell ref="HSD18:HSH19"/>
    <mergeCell ref="HSI18:HSI19"/>
    <mergeCell ref="HSJ18:HSJ19"/>
    <mergeCell ref="HSK18:HSK19"/>
    <mergeCell ref="HSL18:HSP19"/>
    <mergeCell ref="HSQ18:HSQ19"/>
    <mergeCell ref="HSR18:HSR19"/>
    <mergeCell ref="HRK18:HRK19"/>
    <mergeCell ref="HRL18:HRL19"/>
    <mergeCell ref="HRM18:HRM19"/>
    <mergeCell ref="HRN18:HRR19"/>
    <mergeCell ref="HRS18:HRS19"/>
    <mergeCell ref="HRT18:HRT19"/>
    <mergeCell ref="HRU18:HRU19"/>
    <mergeCell ref="HRV18:HRZ19"/>
    <mergeCell ref="HSA18:HSA19"/>
    <mergeCell ref="HQP18:HQT19"/>
    <mergeCell ref="HQU18:HQU19"/>
    <mergeCell ref="HQV18:HQV19"/>
    <mergeCell ref="HQW18:HQW19"/>
    <mergeCell ref="HQX18:HRB19"/>
    <mergeCell ref="HRC18:HRC19"/>
    <mergeCell ref="HRD18:HRD19"/>
    <mergeCell ref="HRE18:HRE19"/>
    <mergeCell ref="HRF18:HRJ19"/>
    <mergeCell ref="HPY18:HPY19"/>
    <mergeCell ref="HPZ18:HQD19"/>
    <mergeCell ref="HQE18:HQE19"/>
    <mergeCell ref="HQF18:HQF19"/>
    <mergeCell ref="HQG18:HQG19"/>
    <mergeCell ref="HQH18:HQL19"/>
    <mergeCell ref="HQM18:HQM19"/>
    <mergeCell ref="HQN18:HQN19"/>
    <mergeCell ref="HQO18:HQO19"/>
    <mergeCell ref="HPH18:HPH19"/>
    <mergeCell ref="HPI18:HPI19"/>
    <mergeCell ref="HPJ18:HPN19"/>
    <mergeCell ref="HPO18:HPO19"/>
    <mergeCell ref="HPP18:HPP19"/>
    <mergeCell ref="HPQ18:HPQ19"/>
    <mergeCell ref="HPR18:HPV19"/>
    <mergeCell ref="HPW18:HPW19"/>
    <mergeCell ref="HPX18:HPX19"/>
    <mergeCell ref="HOQ18:HOQ19"/>
    <mergeCell ref="HOR18:HOR19"/>
    <mergeCell ref="HOS18:HOS19"/>
    <mergeCell ref="HOT18:HOX19"/>
    <mergeCell ref="HOY18:HOY19"/>
    <mergeCell ref="HOZ18:HOZ19"/>
    <mergeCell ref="HPA18:HPA19"/>
    <mergeCell ref="HPB18:HPF19"/>
    <mergeCell ref="HPG18:HPG19"/>
    <mergeCell ref="HNV18:HNZ19"/>
    <mergeCell ref="HOA18:HOA19"/>
    <mergeCell ref="HOB18:HOB19"/>
    <mergeCell ref="HOC18:HOC19"/>
    <mergeCell ref="HOD18:HOH19"/>
    <mergeCell ref="HOI18:HOI19"/>
    <mergeCell ref="HOJ18:HOJ19"/>
    <mergeCell ref="HOK18:HOK19"/>
    <mergeCell ref="HOL18:HOP19"/>
    <mergeCell ref="HNE18:HNE19"/>
    <mergeCell ref="HNF18:HNJ19"/>
    <mergeCell ref="HNK18:HNK19"/>
    <mergeCell ref="HNL18:HNL19"/>
    <mergeCell ref="HNM18:HNM19"/>
    <mergeCell ref="HNN18:HNR19"/>
    <mergeCell ref="HNS18:HNS19"/>
    <mergeCell ref="HNT18:HNT19"/>
    <mergeCell ref="HNU18:HNU19"/>
    <mergeCell ref="HMN18:HMN19"/>
    <mergeCell ref="HMO18:HMO19"/>
    <mergeCell ref="HMP18:HMT19"/>
    <mergeCell ref="HMU18:HMU19"/>
    <mergeCell ref="HMV18:HMV19"/>
    <mergeCell ref="HMW18:HMW19"/>
    <mergeCell ref="HMX18:HNB19"/>
    <mergeCell ref="HNC18:HNC19"/>
    <mergeCell ref="HND18:HND19"/>
    <mergeCell ref="HLW18:HLW19"/>
    <mergeCell ref="HLX18:HLX19"/>
    <mergeCell ref="HLY18:HLY19"/>
    <mergeCell ref="HLZ18:HMD19"/>
    <mergeCell ref="HME18:HME19"/>
    <mergeCell ref="HMF18:HMF19"/>
    <mergeCell ref="HMG18:HMG19"/>
    <mergeCell ref="HMH18:HML19"/>
    <mergeCell ref="HMM18:HMM19"/>
    <mergeCell ref="HLB18:HLF19"/>
    <mergeCell ref="HLG18:HLG19"/>
    <mergeCell ref="HLH18:HLH19"/>
    <mergeCell ref="HLI18:HLI19"/>
    <mergeCell ref="HLJ18:HLN19"/>
    <mergeCell ref="HLO18:HLO19"/>
    <mergeCell ref="HLP18:HLP19"/>
    <mergeCell ref="HLQ18:HLQ19"/>
    <mergeCell ref="HLR18:HLV19"/>
    <mergeCell ref="HKK18:HKK19"/>
    <mergeCell ref="HKL18:HKP19"/>
    <mergeCell ref="HKQ18:HKQ19"/>
    <mergeCell ref="HKR18:HKR19"/>
    <mergeCell ref="HKS18:HKS19"/>
    <mergeCell ref="HKT18:HKX19"/>
    <mergeCell ref="HKY18:HKY19"/>
    <mergeCell ref="HKZ18:HKZ19"/>
    <mergeCell ref="HLA18:HLA19"/>
    <mergeCell ref="HJT18:HJT19"/>
    <mergeCell ref="HJU18:HJU19"/>
    <mergeCell ref="HJV18:HJZ19"/>
    <mergeCell ref="HKA18:HKA19"/>
    <mergeCell ref="HKB18:HKB19"/>
    <mergeCell ref="HKC18:HKC19"/>
    <mergeCell ref="HKD18:HKH19"/>
    <mergeCell ref="HKI18:HKI19"/>
    <mergeCell ref="HKJ18:HKJ19"/>
    <mergeCell ref="HJC18:HJC19"/>
    <mergeCell ref="HJD18:HJD19"/>
    <mergeCell ref="HJE18:HJE19"/>
    <mergeCell ref="HJF18:HJJ19"/>
    <mergeCell ref="HJK18:HJK19"/>
    <mergeCell ref="HJL18:HJL19"/>
    <mergeCell ref="HJM18:HJM19"/>
    <mergeCell ref="HJN18:HJR19"/>
    <mergeCell ref="HJS18:HJS19"/>
    <mergeCell ref="HIH18:HIL19"/>
    <mergeCell ref="HIM18:HIM19"/>
    <mergeCell ref="HIN18:HIN19"/>
    <mergeCell ref="HIO18:HIO19"/>
    <mergeCell ref="HIP18:HIT19"/>
    <mergeCell ref="HIU18:HIU19"/>
    <mergeCell ref="HIV18:HIV19"/>
    <mergeCell ref="HIW18:HIW19"/>
    <mergeCell ref="HIX18:HJB19"/>
    <mergeCell ref="HHQ18:HHQ19"/>
    <mergeCell ref="HHR18:HHV19"/>
    <mergeCell ref="HHW18:HHW19"/>
    <mergeCell ref="HHX18:HHX19"/>
    <mergeCell ref="HHY18:HHY19"/>
    <mergeCell ref="HHZ18:HID19"/>
    <mergeCell ref="HIE18:HIE19"/>
    <mergeCell ref="HIF18:HIF19"/>
    <mergeCell ref="HIG18:HIG19"/>
    <mergeCell ref="HGZ18:HGZ19"/>
    <mergeCell ref="HHA18:HHA19"/>
    <mergeCell ref="HHB18:HHF19"/>
    <mergeCell ref="HHG18:HHG19"/>
    <mergeCell ref="HHH18:HHH19"/>
    <mergeCell ref="HHI18:HHI19"/>
    <mergeCell ref="HHJ18:HHN19"/>
    <mergeCell ref="HHO18:HHO19"/>
    <mergeCell ref="HHP18:HHP19"/>
    <mergeCell ref="HGI18:HGI19"/>
    <mergeCell ref="HGJ18:HGJ19"/>
    <mergeCell ref="HGK18:HGK19"/>
    <mergeCell ref="HGL18:HGP19"/>
    <mergeCell ref="HGQ18:HGQ19"/>
    <mergeCell ref="HGR18:HGR19"/>
    <mergeCell ref="HGS18:HGS19"/>
    <mergeCell ref="HGT18:HGX19"/>
    <mergeCell ref="HGY18:HGY19"/>
    <mergeCell ref="HFN18:HFR19"/>
    <mergeCell ref="HFS18:HFS19"/>
    <mergeCell ref="HFT18:HFT19"/>
    <mergeCell ref="HFU18:HFU19"/>
    <mergeCell ref="HFV18:HFZ19"/>
    <mergeCell ref="HGA18:HGA19"/>
    <mergeCell ref="HGB18:HGB19"/>
    <mergeCell ref="HGC18:HGC19"/>
    <mergeCell ref="HGD18:HGH19"/>
    <mergeCell ref="HEW18:HEW19"/>
    <mergeCell ref="HEX18:HFB19"/>
    <mergeCell ref="HFC18:HFC19"/>
    <mergeCell ref="HFD18:HFD19"/>
    <mergeCell ref="HFE18:HFE19"/>
    <mergeCell ref="HFF18:HFJ19"/>
    <mergeCell ref="HFK18:HFK19"/>
    <mergeCell ref="HFL18:HFL19"/>
    <mergeCell ref="HFM18:HFM19"/>
    <mergeCell ref="HEF18:HEF19"/>
    <mergeCell ref="HEG18:HEG19"/>
    <mergeCell ref="HEH18:HEL19"/>
    <mergeCell ref="HEM18:HEM19"/>
    <mergeCell ref="HEN18:HEN19"/>
    <mergeCell ref="HEO18:HEO19"/>
    <mergeCell ref="HEP18:HET19"/>
    <mergeCell ref="HEU18:HEU19"/>
    <mergeCell ref="HEV18:HEV19"/>
    <mergeCell ref="HDO18:HDO19"/>
    <mergeCell ref="HDP18:HDP19"/>
    <mergeCell ref="HDQ18:HDQ19"/>
    <mergeCell ref="HDR18:HDV19"/>
    <mergeCell ref="HDW18:HDW19"/>
    <mergeCell ref="HDX18:HDX19"/>
    <mergeCell ref="HDY18:HDY19"/>
    <mergeCell ref="HDZ18:HED19"/>
    <mergeCell ref="HEE18:HEE19"/>
    <mergeCell ref="HCT18:HCX19"/>
    <mergeCell ref="HCY18:HCY19"/>
    <mergeCell ref="HCZ18:HCZ19"/>
    <mergeCell ref="HDA18:HDA19"/>
    <mergeCell ref="HDB18:HDF19"/>
    <mergeCell ref="HDG18:HDG19"/>
    <mergeCell ref="HDH18:HDH19"/>
    <mergeCell ref="HDI18:HDI19"/>
    <mergeCell ref="HDJ18:HDN19"/>
    <mergeCell ref="HCC18:HCC19"/>
    <mergeCell ref="HCD18:HCH19"/>
    <mergeCell ref="HCI18:HCI19"/>
    <mergeCell ref="HCJ18:HCJ19"/>
    <mergeCell ref="HCK18:HCK19"/>
    <mergeCell ref="HCL18:HCP19"/>
    <mergeCell ref="HCQ18:HCQ19"/>
    <mergeCell ref="HCR18:HCR19"/>
    <mergeCell ref="HCS18:HCS19"/>
    <mergeCell ref="HBL18:HBL19"/>
    <mergeCell ref="HBM18:HBM19"/>
    <mergeCell ref="HBN18:HBR19"/>
    <mergeCell ref="HBS18:HBS19"/>
    <mergeCell ref="HBT18:HBT19"/>
    <mergeCell ref="HBU18:HBU19"/>
    <mergeCell ref="HBV18:HBZ19"/>
    <mergeCell ref="HCA18:HCA19"/>
    <mergeCell ref="HCB18:HCB19"/>
    <mergeCell ref="HAU18:HAU19"/>
    <mergeCell ref="HAV18:HAV19"/>
    <mergeCell ref="HAW18:HAW19"/>
    <mergeCell ref="HAX18:HBB19"/>
    <mergeCell ref="HBC18:HBC19"/>
    <mergeCell ref="HBD18:HBD19"/>
    <mergeCell ref="HBE18:HBE19"/>
    <mergeCell ref="HBF18:HBJ19"/>
    <mergeCell ref="HBK18:HBK19"/>
    <mergeCell ref="GZZ18:HAD19"/>
    <mergeCell ref="HAE18:HAE19"/>
    <mergeCell ref="HAF18:HAF19"/>
    <mergeCell ref="HAG18:HAG19"/>
    <mergeCell ref="HAH18:HAL19"/>
    <mergeCell ref="HAM18:HAM19"/>
    <mergeCell ref="HAN18:HAN19"/>
    <mergeCell ref="HAO18:HAO19"/>
    <mergeCell ref="HAP18:HAT19"/>
    <mergeCell ref="GZI18:GZI19"/>
    <mergeCell ref="GZJ18:GZN19"/>
    <mergeCell ref="GZO18:GZO19"/>
    <mergeCell ref="GZP18:GZP19"/>
    <mergeCell ref="GZQ18:GZQ19"/>
    <mergeCell ref="GZR18:GZV19"/>
    <mergeCell ref="GZW18:GZW19"/>
    <mergeCell ref="GZX18:GZX19"/>
    <mergeCell ref="GZY18:GZY19"/>
    <mergeCell ref="GYR18:GYR19"/>
    <mergeCell ref="GYS18:GYS19"/>
    <mergeCell ref="GYT18:GYX19"/>
    <mergeCell ref="GYY18:GYY19"/>
    <mergeCell ref="GYZ18:GYZ19"/>
    <mergeCell ref="GZA18:GZA19"/>
    <mergeCell ref="GZB18:GZF19"/>
    <mergeCell ref="GZG18:GZG19"/>
    <mergeCell ref="GZH18:GZH19"/>
    <mergeCell ref="GYA18:GYA19"/>
    <mergeCell ref="GYB18:GYB19"/>
    <mergeCell ref="GYC18:GYC19"/>
    <mergeCell ref="GYD18:GYH19"/>
    <mergeCell ref="GYI18:GYI19"/>
    <mergeCell ref="GYJ18:GYJ19"/>
    <mergeCell ref="GYK18:GYK19"/>
    <mergeCell ref="GYL18:GYP19"/>
    <mergeCell ref="GYQ18:GYQ19"/>
    <mergeCell ref="GXF18:GXJ19"/>
    <mergeCell ref="GXK18:GXK19"/>
    <mergeCell ref="GXL18:GXL19"/>
    <mergeCell ref="GXM18:GXM19"/>
    <mergeCell ref="GXN18:GXR19"/>
    <mergeCell ref="GXS18:GXS19"/>
    <mergeCell ref="GXT18:GXT19"/>
    <mergeCell ref="GXU18:GXU19"/>
    <mergeCell ref="GXV18:GXZ19"/>
    <mergeCell ref="GWO18:GWO19"/>
    <mergeCell ref="GWP18:GWT19"/>
    <mergeCell ref="GWU18:GWU19"/>
    <mergeCell ref="GWV18:GWV19"/>
    <mergeCell ref="GWW18:GWW19"/>
    <mergeCell ref="GWX18:GXB19"/>
    <mergeCell ref="GXC18:GXC19"/>
    <mergeCell ref="GXD18:GXD19"/>
    <mergeCell ref="GXE18:GXE19"/>
    <mergeCell ref="GVX18:GVX19"/>
    <mergeCell ref="GVY18:GVY19"/>
    <mergeCell ref="GVZ18:GWD19"/>
    <mergeCell ref="GWE18:GWE19"/>
    <mergeCell ref="GWF18:GWF19"/>
    <mergeCell ref="GWG18:GWG19"/>
    <mergeCell ref="GWH18:GWL19"/>
    <mergeCell ref="GWM18:GWM19"/>
    <mergeCell ref="GWN18:GWN19"/>
    <mergeCell ref="GVG18:GVG19"/>
    <mergeCell ref="GVH18:GVH19"/>
    <mergeCell ref="GVI18:GVI19"/>
    <mergeCell ref="GVJ18:GVN19"/>
    <mergeCell ref="GVO18:GVO19"/>
    <mergeCell ref="GVP18:GVP19"/>
    <mergeCell ref="GVQ18:GVQ19"/>
    <mergeCell ref="GVR18:GVV19"/>
    <mergeCell ref="GVW18:GVW19"/>
    <mergeCell ref="GUL18:GUP19"/>
    <mergeCell ref="GUQ18:GUQ19"/>
    <mergeCell ref="GUR18:GUR19"/>
    <mergeCell ref="GUS18:GUS19"/>
    <mergeCell ref="GUT18:GUX19"/>
    <mergeCell ref="GUY18:GUY19"/>
    <mergeCell ref="GUZ18:GUZ19"/>
    <mergeCell ref="GVA18:GVA19"/>
    <mergeCell ref="GVB18:GVF19"/>
    <mergeCell ref="GTU18:GTU19"/>
    <mergeCell ref="GTV18:GTZ19"/>
    <mergeCell ref="GUA18:GUA19"/>
    <mergeCell ref="GUB18:GUB19"/>
    <mergeCell ref="GUC18:GUC19"/>
    <mergeCell ref="GUD18:GUH19"/>
    <mergeCell ref="GUI18:GUI19"/>
    <mergeCell ref="GUJ18:GUJ19"/>
    <mergeCell ref="GUK18:GUK19"/>
    <mergeCell ref="GTD18:GTD19"/>
    <mergeCell ref="GTE18:GTE19"/>
    <mergeCell ref="GTF18:GTJ19"/>
    <mergeCell ref="GTK18:GTK19"/>
    <mergeCell ref="GTL18:GTL19"/>
    <mergeCell ref="GTM18:GTM19"/>
    <mergeCell ref="GTN18:GTR19"/>
    <mergeCell ref="GTS18:GTS19"/>
    <mergeCell ref="GTT18:GTT19"/>
    <mergeCell ref="GSM18:GSM19"/>
    <mergeCell ref="GSN18:GSN19"/>
    <mergeCell ref="GSO18:GSO19"/>
    <mergeCell ref="GSP18:GST19"/>
    <mergeCell ref="GSU18:GSU19"/>
    <mergeCell ref="GSV18:GSV19"/>
    <mergeCell ref="GSW18:GSW19"/>
    <mergeCell ref="GSX18:GTB19"/>
    <mergeCell ref="GTC18:GTC19"/>
    <mergeCell ref="GRR18:GRV19"/>
    <mergeCell ref="GRW18:GRW19"/>
    <mergeCell ref="GRX18:GRX19"/>
    <mergeCell ref="GRY18:GRY19"/>
    <mergeCell ref="GRZ18:GSD19"/>
    <mergeCell ref="GSE18:GSE19"/>
    <mergeCell ref="GSF18:GSF19"/>
    <mergeCell ref="GSG18:GSG19"/>
    <mergeCell ref="GSH18:GSL19"/>
    <mergeCell ref="GRA18:GRA19"/>
    <mergeCell ref="GRB18:GRF19"/>
    <mergeCell ref="GRG18:GRG19"/>
    <mergeCell ref="GRH18:GRH19"/>
    <mergeCell ref="GRI18:GRI19"/>
    <mergeCell ref="GRJ18:GRN19"/>
    <mergeCell ref="GRO18:GRO19"/>
    <mergeCell ref="GRP18:GRP19"/>
    <mergeCell ref="GRQ18:GRQ19"/>
    <mergeCell ref="GQJ18:GQJ19"/>
    <mergeCell ref="GQK18:GQK19"/>
    <mergeCell ref="GQL18:GQP19"/>
    <mergeCell ref="GQQ18:GQQ19"/>
    <mergeCell ref="GQR18:GQR19"/>
    <mergeCell ref="GQS18:GQS19"/>
    <mergeCell ref="GQT18:GQX19"/>
    <mergeCell ref="GQY18:GQY19"/>
    <mergeCell ref="GQZ18:GQZ19"/>
    <mergeCell ref="GPS18:GPS19"/>
    <mergeCell ref="GPT18:GPT19"/>
    <mergeCell ref="GPU18:GPU19"/>
    <mergeCell ref="GPV18:GPZ19"/>
    <mergeCell ref="GQA18:GQA19"/>
    <mergeCell ref="GQB18:GQB19"/>
    <mergeCell ref="GQC18:GQC19"/>
    <mergeCell ref="GQD18:GQH19"/>
    <mergeCell ref="GQI18:GQI19"/>
    <mergeCell ref="GOX18:GPB19"/>
    <mergeCell ref="GPC18:GPC19"/>
    <mergeCell ref="GPD18:GPD19"/>
    <mergeCell ref="GPE18:GPE19"/>
    <mergeCell ref="GPF18:GPJ19"/>
    <mergeCell ref="GPK18:GPK19"/>
    <mergeCell ref="GPL18:GPL19"/>
    <mergeCell ref="GPM18:GPM19"/>
    <mergeCell ref="GPN18:GPR19"/>
    <mergeCell ref="GOG18:GOG19"/>
    <mergeCell ref="GOH18:GOL19"/>
    <mergeCell ref="GOM18:GOM19"/>
    <mergeCell ref="GON18:GON19"/>
    <mergeCell ref="GOO18:GOO19"/>
    <mergeCell ref="GOP18:GOT19"/>
    <mergeCell ref="GOU18:GOU19"/>
    <mergeCell ref="GOV18:GOV19"/>
    <mergeCell ref="GOW18:GOW19"/>
    <mergeCell ref="GNP18:GNP19"/>
    <mergeCell ref="GNQ18:GNQ19"/>
    <mergeCell ref="GNR18:GNV19"/>
    <mergeCell ref="GNW18:GNW19"/>
    <mergeCell ref="GNX18:GNX19"/>
    <mergeCell ref="GNY18:GNY19"/>
    <mergeCell ref="GNZ18:GOD19"/>
    <mergeCell ref="GOE18:GOE19"/>
    <mergeCell ref="GOF18:GOF19"/>
    <mergeCell ref="GMY18:GMY19"/>
    <mergeCell ref="GMZ18:GMZ19"/>
    <mergeCell ref="GNA18:GNA19"/>
    <mergeCell ref="GNB18:GNF19"/>
    <mergeCell ref="GNG18:GNG19"/>
    <mergeCell ref="GNH18:GNH19"/>
    <mergeCell ref="GNI18:GNI19"/>
    <mergeCell ref="GNJ18:GNN19"/>
    <mergeCell ref="GNO18:GNO19"/>
    <mergeCell ref="GMD18:GMH19"/>
    <mergeCell ref="GMI18:GMI19"/>
    <mergeCell ref="GMJ18:GMJ19"/>
    <mergeCell ref="GMK18:GMK19"/>
    <mergeCell ref="GML18:GMP19"/>
    <mergeCell ref="GMQ18:GMQ19"/>
    <mergeCell ref="GMR18:GMR19"/>
    <mergeCell ref="GMS18:GMS19"/>
    <mergeCell ref="GMT18:GMX19"/>
    <mergeCell ref="GLM18:GLM19"/>
    <mergeCell ref="GLN18:GLR19"/>
    <mergeCell ref="GLS18:GLS19"/>
    <mergeCell ref="GLT18:GLT19"/>
    <mergeCell ref="GLU18:GLU19"/>
    <mergeCell ref="GLV18:GLZ19"/>
    <mergeCell ref="GMA18:GMA19"/>
    <mergeCell ref="GMB18:GMB19"/>
    <mergeCell ref="GMC18:GMC19"/>
    <mergeCell ref="GKV18:GKV19"/>
    <mergeCell ref="GKW18:GKW19"/>
    <mergeCell ref="GKX18:GLB19"/>
    <mergeCell ref="GLC18:GLC19"/>
    <mergeCell ref="GLD18:GLD19"/>
    <mergeCell ref="GLE18:GLE19"/>
    <mergeCell ref="GLF18:GLJ19"/>
    <mergeCell ref="GLK18:GLK19"/>
    <mergeCell ref="GLL18:GLL19"/>
    <mergeCell ref="GKE18:GKE19"/>
    <mergeCell ref="GKF18:GKF19"/>
    <mergeCell ref="GKG18:GKG19"/>
    <mergeCell ref="GKH18:GKL19"/>
    <mergeCell ref="GKM18:GKM19"/>
    <mergeCell ref="GKN18:GKN19"/>
    <mergeCell ref="GKO18:GKO19"/>
    <mergeCell ref="GKP18:GKT19"/>
    <mergeCell ref="GKU18:GKU19"/>
    <mergeCell ref="GJJ18:GJN19"/>
    <mergeCell ref="GJO18:GJO19"/>
    <mergeCell ref="GJP18:GJP19"/>
    <mergeCell ref="GJQ18:GJQ19"/>
    <mergeCell ref="GJR18:GJV19"/>
    <mergeCell ref="GJW18:GJW19"/>
    <mergeCell ref="GJX18:GJX19"/>
    <mergeCell ref="GJY18:GJY19"/>
    <mergeCell ref="GJZ18:GKD19"/>
    <mergeCell ref="GIS18:GIS19"/>
    <mergeCell ref="GIT18:GIX19"/>
    <mergeCell ref="GIY18:GIY19"/>
    <mergeCell ref="GIZ18:GIZ19"/>
    <mergeCell ref="GJA18:GJA19"/>
    <mergeCell ref="GJB18:GJF19"/>
    <mergeCell ref="GJG18:GJG19"/>
    <mergeCell ref="GJH18:GJH19"/>
    <mergeCell ref="GJI18:GJI19"/>
    <mergeCell ref="GIB18:GIB19"/>
    <mergeCell ref="GIC18:GIC19"/>
    <mergeCell ref="GID18:GIH19"/>
    <mergeCell ref="GII18:GII19"/>
    <mergeCell ref="GIJ18:GIJ19"/>
    <mergeCell ref="GIK18:GIK19"/>
    <mergeCell ref="GIL18:GIP19"/>
    <mergeCell ref="GIQ18:GIQ19"/>
    <mergeCell ref="GIR18:GIR19"/>
    <mergeCell ref="GHK18:GHK19"/>
    <mergeCell ref="GHL18:GHL19"/>
    <mergeCell ref="GHM18:GHM19"/>
    <mergeCell ref="GHN18:GHR19"/>
    <mergeCell ref="GHS18:GHS19"/>
    <mergeCell ref="GHT18:GHT19"/>
    <mergeCell ref="GHU18:GHU19"/>
    <mergeCell ref="GHV18:GHZ19"/>
    <mergeCell ref="GIA18:GIA19"/>
    <mergeCell ref="GGP18:GGT19"/>
    <mergeCell ref="GGU18:GGU19"/>
    <mergeCell ref="GGV18:GGV19"/>
    <mergeCell ref="GGW18:GGW19"/>
    <mergeCell ref="GGX18:GHB19"/>
    <mergeCell ref="GHC18:GHC19"/>
    <mergeCell ref="GHD18:GHD19"/>
    <mergeCell ref="GHE18:GHE19"/>
    <mergeCell ref="GHF18:GHJ19"/>
    <mergeCell ref="GFY18:GFY19"/>
    <mergeCell ref="GFZ18:GGD19"/>
    <mergeCell ref="GGE18:GGE19"/>
    <mergeCell ref="GGF18:GGF19"/>
    <mergeCell ref="GGG18:GGG19"/>
    <mergeCell ref="GGH18:GGL19"/>
    <mergeCell ref="GGM18:GGM19"/>
    <mergeCell ref="GGN18:GGN19"/>
    <mergeCell ref="GGO18:GGO19"/>
    <mergeCell ref="GFH18:GFH19"/>
    <mergeCell ref="GFI18:GFI19"/>
    <mergeCell ref="GFJ18:GFN19"/>
    <mergeCell ref="GFO18:GFO19"/>
    <mergeCell ref="GFP18:GFP19"/>
    <mergeCell ref="GFQ18:GFQ19"/>
    <mergeCell ref="GFR18:GFV19"/>
    <mergeCell ref="GFW18:GFW19"/>
    <mergeCell ref="GFX18:GFX19"/>
    <mergeCell ref="GEQ18:GEQ19"/>
    <mergeCell ref="GER18:GER19"/>
    <mergeCell ref="GES18:GES19"/>
    <mergeCell ref="GET18:GEX19"/>
    <mergeCell ref="GEY18:GEY19"/>
    <mergeCell ref="GEZ18:GEZ19"/>
    <mergeCell ref="GFA18:GFA19"/>
    <mergeCell ref="GFB18:GFF19"/>
    <mergeCell ref="GFG18:GFG19"/>
    <mergeCell ref="GDV18:GDZ19"/>
    <mergeCell ref="GEA18:GEA19"/>
    <mergeCell ref="GEB18:GEB19"/>
    <mergeCell ref="GEC18:GEC19"/>
    <mergeCell ref="GED18:GEH19"/>
    <mergeCell ref="GEI18:GEI19"/>
    <mergeCell ref="GEJ18:GEJ19"/>
    <mergeCell ref="GEK18:GEK19"/>
    <mergeCell ref="GEL18:GEP19"/>
    <mergeCell ref="GDE18:GDE19"/>
    <mergeCell ref="GDF18:GDJ19"/>
    <mergeCell ref="GDK18:GDK19"/>
    <mergeCell ref="GDL18:GDL19"/>
    <mergeCell ref="GDM18:GDM19"/>
    <mergeCell ref="GDN18:GDR19"/>
    <mergeCell ref="GDS18:GDS19"/>
    <mergeCell ref="GDT18:GDT19"/>
    <mergeCell ref="GDU18:GDU19"/>
    <mergeCell ref="GCN18:GCN19"/>
    <mergeCell ref="GCO18:GCO19"/>
    <mergeCell ref="GCP18:GCT19"/>
    <mergeCell ref="GCU18:GCU19"/>
    <mergeCell ref="GCV18:GCV19"/>
    <mergeCell ref="GCW18:GCW19"/>
    <mergeCell ref="GCX18:GDB19"/>
    <mergeCell ref="GDC18:GDC19"/>
    <mergeCell ref="GDD18:GDD19"/>
    <mergeCell ref="GBW18:GBW19"/>
    <mergeCell ref="GBX18:GBX19"/>
    <mergeCell ref="GBY18:GBY19"/>
    <mergeCell ref="GBZ18:GCD19"/>
    <mergeCell ref="GCE18:GCE19"/>
    <mergeCell ref="GCF18:GCF19"/>
    <mergeCell ref="GCG18:GCG19"/>
    <mergeCell ref="GCH18:GCL19"/>
    <mergeCell ref="GCM18:GCM19"/>
    <mergeCell ref="GBB18:GBF19"/>
    <mergeCell ref="GBG18:GBG19"/>
    <mergeCell ref="GBH18:GBH19"/>
    <mergeCell ref="GBI18:GBI19"/>
    <mergeCell ref="GBJ18:GBN19"/>
    <mergeCell ref="GBO18:GBO19"/>
    <mergeCell ref="GBP18:GBP19"/>
    <mergeCell ref="GBQ18:GBQ19"/>
    <mergeCell ref="GBR18:GBV19"/>
    <mergeCell ref="GAK18:GAK19"/>
    <mergeCell ref="GAL18:GAP19"/>
    <mergeCell ref="GAQ18:GAQ19"/>
    <mergeCell ref="GAR18:GAR19"/>
    <mergeCell ref="GAS18:GAS19"/>
    <mergeCell ref="GAT18:GAX19"/>
    <mergeCell ref="GAY18:GAY19"/>
    <mergeCell ref="GAZ18:GAZ19"/>
    <mergeCell ref="GBA18:GBA19"/>
    <mergeCell ref="FZT18:FZT19"/>
    <mergeCell ref="FZU18:FZU19"/>
    <mergeCell ref="FZV18:FZZ19"/>
    <mergeCell ref="GAA18:GAA19"/>
    <mergeCell ref="GAB18:GAB19"/>
    <mergeCell ref="GAC18:GAC19"/>
    <mergeCell ref="GAD18:GAH19"/>
    <mergeCell ref="GAI18:GAI19"/>
    <mergeCell ref="GAJ18:GAJ19"/>
    <mergeCell ref="FZC18:FZC19"/>
    <mergeCell ref="FZD18:FZD19"/>
    <mergeCell ref="FZE18:FZE19"/>
    <mergeCell ref="FZF18:FZJ19"/>
    <mergeCell ref="FZK18:FZK19"/>
    <mergeCell ref="FZL18:FZL19"/>
    <mergeCell ref="FZM18:FZM19"/>
    <mergeCell ref="FZN18:FZR19"/>
    <mergeCell ref="FZS18:FZS19"/>
    <mergeCell ref="FYH18:FYL19"/>
    <mergeCell ref="FYM18:FYM19"/>
    <mergeCell ref="FYN18:FYN19"/>
    <mergeCell ref="FYO18:FYO19"/>
    <mergeCell ref="FYP18:FYT19"/>
    <mergeCell ref="FYU18:FYU19"/>
    <mergeCell ref="FYV18:FYV19"/>
    <mergeCell ref="FYW18:FYW19"/>
    <mergeCell ref="FYX18:FZB19"/>
    <mergeCell ref="FXQ18:FXQ19"/>
    <mergeCell ref="FXR18:FXV19"/>
    <mergeCell ref="FXW18:FXW19"/>
    <mergeCell ref="FXX18:FXX19"/>
    <mergeCell ref="FXY18:FXY19"/>
    <mergeCell ref="FXZ18:FYD19"/>
    <mergeCell ref="FYE18:FYE19"/>
    <mergeCell ref="FYF18:FYF19"/>
    <mergeCell ref="FYG18:FYG19"/>
    <mergeCell ref="FWZ18:FWZ19"/>
    <mergeCell ref="FXA18:FXA19"/>
    <mergeCell ref="FXB18:FXF19"/>
    <mergeCell ref="FXG18:FXG19"/>
    <mergeCell ref="FXH18:FXH19"/>
    <mergeCell ref="FXI18:FXI19"/>
    <mergeCell ref="FXJ18:FXN19"/>
    <mergeCell ref="FXO18:FXO19"/>
    <mergeCell ref="FXP18:FXP19"/>
    <mergeCell ref="FWI18:FWI19"/>
    <mergeCell ref="FWJ18:FWJ19"/>
    <mergeCell ref="FWK18:FWK19"/>
    <mergeCell ref="FWL18:FWP19"/>
    <mergeCell ref="FWQ18:FWQ19"/>
    <mergeCell ref="FWR18:FWR19"/>
    <mergeCell ref="FWS18:FWS19"/>
    <mergeCell ref="FWT18:FWX19"/>
    <mergeCell ref="FWY18:FWY19"/>
    <mergeCell ref="FVN18:FVR19"/>
    <mergeCell ref="FVS18:FVS19"/>
    <mergeCell ref="FVT18:FVT19"/>
    <mergeCell ref="FVU18:FVU19"/>
    <mergeCell ref="FVV18:FVZ19"/>
    <mergeCell ref="FWA18:FWA19"/>
    <mergeCell ref="FWB18:FWB19"/>
    <mergeCell ref="FWC18:FWC19"/>
    <mergeCell ref="FWD18:FWH19"/>
    <mergeCell ref="FUW18:FUW19"/>
    <mergeCell ref="FUX18:FVB19"/>
    <mergeCell ref="FVC18:FVC19"/>
    <mergeCell ref="FVD18:FVD19"/>
    <mergeCell ref="FVE18:FVE19"/>
    <mergeCell ref="FVF18:FVJ19"/>
    <mergeCell ref="FVK18:FVK19"/>
    <mergeCell ref="FVL18:FVL19"/>
    <mergeCell ref="FVM18:FVM19"/>
    <mergeCell ref="FUF18:FUF19"/>
    <mergeCell ref="FUG18:FUG19"/>
    <mergeCell ref="FUH18:FUL19"/>
    <mergeCell ref="FUM18:FUM19"/>
    <mergeCell ref="FUN18:FUN19"/>
    <mergeCell ref="FUO18:FUO19"/>
    <mergeCell ref="FUP18:FUT19"/>
    <mergeCell ref="FUU18:FUU19"/>
    <mergeCell ref="FUV18:FUV19"/>
    <mergeCell ref="FTO18:FTO19"/>
    <mergeCell ref="FTP18:FTP19"/>
    <mergeCell ref="FTQ18:FTQ19"/>
    <mergeCell ref="FTR18:FTV19"/>
    <mergeCell ref="FTW18:FTW19"/>
    <mergeCell ref="FTX18:FTX19"/>
    <mergeCell ref="FTY18:FTY19"/>
    <mergeCell ref="FTZ18:FUD19"/>
    <mergeCell ref="FUE18:FUE19"/>
    <mergeCell ref="FST18:FSX19"/>
    <mergeCell ref="FSY18:FSY19"/>
    <mergeCell ref="FSZ18:FSZ19"/>
    <mergeCell ref="FTA18:FTA19"/>
    <mergeCell ref="FTB18:FTF19"/>
    <mergeCell ref="FTG18:FTG19"/>
    <mergeCell ref="FTH18:FTH19"/>
    <mergeCell ref="FTI18:FTI19"/>
    <mergeCell ref="FTJ18:FTN19"/>
    <mergeCell ref="FSC18:FSC19"/>
    <mergeCell ref="FSD18:FSH19"/>
    <mergeCell ref="FSI18:FSI19"/>
    <mergeCell ref="FSJ18:FSJ19"/>
    <mergeCell ref="FSK18:FSK19"/>
    <mergeCell ref="FSL18:FSP19"/>
    <mergeCell ref="FSQ18:FSQ19"/>
    <mergeCell ref="FSR18:FSR19"/>
    <mergeCell ref="FSS18:FSS19"/>
    <mergeCell ref="FRL18:FRL19"/>
    <mergeCell ref="FRM18:FRM19"/>
    <mergeCell ref="FRN18:FRR19"/>
    <mergeCell ref="FRS18:FRS19"/>
    <mergeCell ref="FRT18:FRT19"/>
    <mergeCell ref="FRU18:FRU19"/>
    <mergeCell ref="FRV18:FRZ19"/>
    <mergeCell ref="FSA18:FSA19"/>
    <mergeCell ref="FSB18:FSB19"/>
    <mergeCell ref="FQU18:FQU19"/>
    <mergeCell ref="FQV18:FQV19"/>
    <mergeCell ref="FQW18:FQW19"/>
    <mergeCell ref="FQX18:FRB19"/>
    <mergeCell ref="FRC18:FRC19"/>
    <mergeCell ref="FRD18:FRD19"/>
    <mergeCell ref="FRE18:FRE19"/>
    <mergeCell ref="FRF18:FRJ19"/>
    <mergeCell ref="FRK18:FRK19"/>
    <mergeCell ref="FPZ18:FQD19"/>
    <mergeCell ref="FQE18:FQE19"/>
    <mergeCell ref="FQF18:FQF19"/>
    <mergeCell ref="FQG18:FQG19"/>
    <mergeCell ref="FQH18:FQL19"/>
    <mergeCell ref="FQM18:FQM19"/>
    <mergeCell ref="FQN18:FQN19"/>
    <mergeCell ref="FQO18:FQO19"/>
    <mergeCell ref="FQP18:FQT19"/>
    <mergeCell ref="FPI18:FPI19"/>
    <mergeCell ref="FPJ18:FPN19"/>
    <mergeCell ref="FPO18:FPO19"/>
    <mergeCell ref="FPP18:FPP19"/>
    <mergeCell ref="FPQ18:FPQ19"/>
    <mergeCell ref="FPR18:FPV19"/>
    <mergeCell ref="FPW18:FPW19"/>
    <mergeCell ref="FPX18:FPX19"/>
    <mergeCell ref="FPY18:FPY19"/>
    <mergeCell ref="FOR18:FOR19"/>
    <mergeCell ref="FOS18:FOS19"/>
    <mergeCell ref="FOT18:FOX19"/>
    <mergeCell ref="FOY18:FOY19"/>
    <mergeCell ref="FOZ18:FOZ19"/>
    <mergeCell ref="FPA18:FPA19"/>
    <mergeCell ref="FPB18:FPF19"/>
    <mergeCell ref="FPG18:FPG19"/>
    <mergeCell ref="FPH18:FPH19"/>
    <mergeCell ref="FOA18:FOA19"/>
    <mergeCell ref="FOB18:FOB19"/>
    <mergeCell ref="FOC18:FOC19"/>
    <mergeCell ref="FOD18:FOH19"/>
    <mergeCell ref="FOI18:FOI19"/>
    <mergeCell ref="FOJ18:FOJ19"/>
    <mergeCell ref="FOK18:FOK19"/>
    <mergeCell ref="FOL18:FOP19"/>
    <mergeCell ref="FOQ18:FOQ19"/>
    <mergeCell ref="FNF18:FNJ19"/>
    <mergeCell ref="FNK18:FNK19"/>
    <mergeCell ref="FNL18:FNL19"/>
    <mergeCell ref="FNM18:FNM19"/>
    <mergeCell ref="FNN18:FNR19"/>
    <mergeCell ref="FNS18:FNS19"/>
    <mergeCell ref="FNT18:FNT19"/>
    <mergeCell ref="FNU18:FNU19"/>
    <mergeCell ref="FNV18:FNZ19"/>
    <mergeCell ref="FMO18:FMO19"/>
    <mergeCell ref="FMP18:FMT19"/>
    <mergeCell ref="FMU18:FMU19"/>
    <mergeCell ref="FMV18:FMV19"/>
    <mergeCell ref="FMW18:FMW19"/>
    <mergeCell ref="FMX18:FNB19"/>
    <mergeCell ref="FNC18:FNC19"/>
    <mergeCell ref="FND18:FND19"/>
    <mergeCell ref="FNE18:FNE19"/>
    <mergeCell ref="FLX18:FLX19"/>
    <mergeCell ref="FLY18:FLY19"/>
    <mergeCell ref="FLZ18:FMD19"/>
    <mergeCell ref="FME18:FME19"/>
    <mergeCell ref="FMF18:FMF19"/>
    <mergeCell ref="FMG18:FMG19"/>
    <mergeCell ref="FMH18:FML19"/>
    <mergeCell ref="FMM18:FMM19"/>
    <mergeCell ref="FMN18:FMN19"/>
    <mergeCell ref="FLG18:FLG19"/>
    <mergeCell ref="FLH18:FLH19"/>
    <mergeCell ref="FLI18:FLI19"/>
    <mergeCell ref="FLJ18:FLN19"/>
    <mergeCell ref="FLO18:FLO19"/>
    <mergeCell ref="FLP18:FLP19"/>
    <mergeCell ref="FLQ18:FLQ19"/>
    <mergeCell ref="FLR18:FLV19"/>
    <mergeCell ref="FLW18:FLW19"/>
    <mergeCell ref="FKL18:FKP19"/>
    <mergeCell ref="FKQ18:FKQ19"/>
    <mergeCell ref="FKR18:FKR19"/>
    <mergeCell ref="FKS18:FKS19"/>
    <mergeCell ref="FKT18:FKX19"/>
    <mergeCell ref="FKY18:FKY19"/>
    <mergeCell ref="FKZ18:FKZ19"/>
    <mergeCell ref="FLA18:FLA19"/>
    <mergeCell ref="FLB18:FLF19"/>
    <mergeCell ref="FJU18:FJU19"/>
    <mergeCell ref="FJV18:FJZ19"/>
    <mergeCell ref="FKA18:FKA19"/>
    <mergeCell ref="FKB18:FKB19"/>
    <mergeCell ref="FKC18:FKC19"/>
    <mergeCell ref="FKD18:FKH19"/>
    <mergeCell ref="FKI18:FKI19"/>
    <mergeCell ref="FKJ18:FKJ19"/>
    <mergeCell ref="FKK18:FKK19"/>
    <mergeCell ref="FJD18:FJD19"/>
    <mergeCell ref="FJE18:FJE19"/>
    <mergeCell ref="FJF18:FJJ19"/>
    <mergeCell ref="FJK18:FJK19"/>
    <mergeCell ref="FJL18:FJL19"/>
    <mergeCell ref="FJM18:FJM19"/>
    <mergeCell ref="FJN18:FJR19"/>
    <mergeCell ref="FJS18:FJS19"/>
    <mergeCell ref="FJT18:FJT19"/>
    <mergeCell ref="FIM18:FIM19"/>
    <mergeCell ref="FIN18:FIN19"/>
    <mergeCell ref="FIO18:FIO19"/>
    <mergeCell ref="FIP18:FIT19"/>
    <mergeCell ref="FIU18:FIU19"/>
    <mergeCell ref="FIV18:FIV19"/>
    <mergeCell ref="FIW18:FIW19"/>
    <mergeCell ref="FIX18:FJB19"/>
    <mergeCell ref="FJC18:FJC19"/>
    <mergeCell ref="FHR18:FHV19"/>
    <mergeCell ref="FHW18:FHW19"/>
    <mergeCell ref="FHX18:FHX19"/>
    <mergeCell ref="FHY18:FHY19"/>
    <mergeCell ref="FHZ18:FID19"/>
    <mergeCell ref="FIE18:FIE19"/>
    <mergeCell ref="FIF18:FIF19"/>
    <mergeCell ref="FIG18:FIG19"/>
    <mergeCell ref="FIH18:FIL19"/>
    <mergeCell ref="FHA18:FHA19"/>
    <mergeCell ref="FHB18:FHF19"/>
    <mergeCell ref="FHG18:FHG19"/>
    <mergeCell ref="FHH18:FHH19"/>
    <mergeCell ref="FHI18:FHI19"/>
    <mergeCell ref="FHJ18:FHN19"/>
    <mergeCell ref="FHO18:FHO19"/>
    <mergeCell ref="FHP18:FHP19"/>
    <mergeCell ref="FHQ18:FHQ19"/>
    <mergeCell ref="FGJ18:FGJ19"/>
    <mergeCell ref="FGK18:FGK19"/>
    <mergeCell ref="FGL18:FGP19"/>
    <mergeCell ref="FGQ18:FGQ19"/>
    <mergeCell ref="FGR18:FGR19"/>
    <mergeCell ref="FGS18:FGS19"/>
    <mergeCell ref="FGT18:FGX19"/>
    <mergeCell ref="FGY18:FGY19"/>
    <mergeCell ref="FGZ18:FGZ19"/>
    <mergeCell ref="FFS18:FFS19"/>
    <mergeCell ref="FFT18:FFT19"/>
    <mergeCell ref="FFU18:FFU19"/>
    <mergeCell ref="FFV18:FFZ19"/>
    <mergeCell ref="FGA18:FGA19"/>
    <mergeCell ref="FGB18:FGB19"/>
    <mergeCell ref="FGC18:FGC19"/>
    <mergeCell ref="FGD18:FGH19"/>
    <mergeCell ref="FGI18:FGI19"/>
    <mergeCell ref="FEX18:FFB19"/>
    <mergeCell ref="FFC18:FFC19"/>
    <mergeCell ref="FFD18:FFD19"/>
    <mergeCell ref="FFE18:FFE19"/>
    <mergeCell ref="FFF18:FFJ19"/>
    <mergeCell ref="FFK18:FFK19"/>
    <mergeCell ref="FFL18:FFL19"/>
    <mergeCell ref="FFM18:FFM19"/>
    <mergeCell ref="FFN18:FFR19"/>
    <mergeCell ref="FEG18:FEG19"/>
    <mergeCell ref="FEH18:FEL19"/>
    <mergeCell ref="FEM18:FEM19"/>
    <mergeCell ref="FEN18:FEN19"/>
    <mergeCell ref="FEO18:FEO19"/>
    <mergeCell ref="FEP18:FET19"/>
    <mergeCell ref="FEU18:FEU19"/>
    <mergeCell ref="FEV18:FEV19"/>
    <mergeCell ref="FEW18:FEW19"/>
    <mergeCell ref="FDP18:FDP19"/>
    <mergeCell ref="FDQ18:FDQ19"/>
    <mergeCell ref="FDR18:FDV19"/>
    <mergeCell ref="FDW18:FDW19"/>
    <mergeCell ref="FDX18:FDX19"/>
    <mergeCell ref="FDY18:FDY19"/>
    <mergeCell ref="FDZ18:FED19"/>
    <mergeCell ref="FEE18:FEE19"/>
    <mergeCell ref="FEF18:FEF19"/>
    <mergeCell ref="FCY18:FCY19"/>
    <mergeCell ref="FCZ18:FCZ19"/>
    <mergeCell ref="FDA18:FDA19"/>
    <mergeCell ref="FDB18:FDF19"/>
    <mergeCell ref="FDG18:FDG19"/>
    <mergeCell ref="FDH18:FDH19"/>
    <mergeCell ref="FDI18:FDI19"/>
    <mergeCell ref="FDJ18:FDN19"/>
    <mergeCell ref="FDO18:FDO19"/>
    <mergeCell ref="FCD18:FCH19"/>
    <mergeCell ref="FCI18:FCI19"/>
    <mergeCell ref="FCJ18:FCJ19"/>
    <mergeCell ref="FCK18:FCK19"/>
    <mergeCell ref="FCL18:FCP19"/>
    <mergeCell ref="FCQ18:FCQ19"/>
    <mergeCell ref="FCR18:FCR19"/>
    <mergeCell ref="FCS18:FCS19"/>
    <mergeCell ref="FCT18:FCX19"/>
    <mergeCell ref="FBM18:FBM19"/>
    <mergeCell ref="FBN18:FBR19"/>
    <mergeCell ref="FBS18:FBS19"/>
    <mergeCell ref="FBT18:FBT19"/>
    <mergeCell ref="FBU18:FBU19"/>
    <mergeCell ref="FBV18:FBZ19"/>
    <mergeCell ref="FCA18:FCA19"/>
    <mergeCell ref="FCB18:FCB19"/>
    <mergeCell ref="FCC18:FCC19"/>
    <mergeCell ref="FAV18:FAV19"/>
    <mergeCell ref="FAW18:FAW19"/>
    <mergeCell ref="FAX18:FBB19"/>
    <mergeCell ref="FBC18:FBC19"/>
    <mergeCell ref="FBD18:FBD19"/>
    <mergeCell ref="FBE18:FBE19"/>
    <mergeCell ref="FBF18:FBJ19"/>
    <mergeCell ref="FBK18:FBK19"/>
    <mergeCell ref="FBL18:FBL19"/>
    <mergeCell ref="FAE18:FAE19"/>
    <mergeCell ref="FAF18:FAF19"/>
    <mergeCell ref="FAG18:FAG19"/>
    <mergeCell ref="FAH18:FAL19"/>
    <mergeCell ref="FAM18:FAM19"/>
    <mergeCell ref="FAN18:FAN19"/>
    <mergeCell ref="FAO18:FAO19"/>
    <mergeCell ref="FAP18:FAT19"/>
    <mergeCell ref="FAU18:FAU19"/>
    <mergeCell ref="EZJ18:EZN19"/>
    <mergeCell ref="EZO18:EZO19"/>
    <mergeCell ref="EZP18:EZP19"/>
    <mergeCell ref="EZQ18:EZQ19"/>
    <mergeCell ref="EZR18:EZV19"/>
    <mergeCell ref="EZW18:EZW19"/>
    <mergeCell ref="EZX18:EZX19"/>
    <mergeCell ref="EZY18:EZY19"/>
    <mergeCell ref="EZZ18:FAD19"/>
    <mergeCell ref="EYS18:EYS19"/>
    <mergeCell ref="EYT18:EYX19"/>
    <mergeCell ref="EYY18:EYY19"/>
    <mergeCell ref="EYZ18:EYZ19"/>
    <mergeCell ref="EZA18:EZA19"/>
    <mergeCell ref="EZB18:EZF19"/>
    <mergeCell ref="EZG18:EZG19"/>
    <mergeCell ref="EZH18:EZH19"/>
    <mergeCell ref="EZI18:EZI19"/>
    <mergeCell ref="EYB18:EYB19"/>
    <mergeCell ref="EYC18:EYC19"/>
    <mergeCell ref="EYD18:EYH19"/>
    <mergeCell ref="EYI18:EYI19"/>
    <mergeCell ref="EYJ18:EYJ19"/>
    <mergeCell ref="EYK18:EYK19"/>
    <mergeCell ref="EYL18:EYP19"/>
    <mergeCell ref="EYQ18:EYQ19"/>
    <mergeCell ref="EYR18:EYR19"/>
    <mergeCell ref="EXK18:EXK19"/>
    <mergeCell ref="EXL18:EXL19"/>
    <mergeCell ref="EXM18:EXM19"/>
    <mergeCell ref="EXN18:EXR19"/>
    <mergeCell ref="EXS18:EXS19"/>
    <mergeCell ref="EXT18:EXT19"/>
    <mergeCell ref="EXU18:EXU19"/>
    <mergeCell ref="EXV18:EXZ19"/>
    <mergeCell ref="EYA18:EYA19"/>
    <mergeCell ref="EWP18:EWT19"/>
    <mergeCell ref="EWU18:EWU19"/>
    <mergeCell ref="EWV18:EWV19"/>
    <mergeCell ref="EWW18:EWW19"/>
    <mergeCell ref="EWX18:EXB19"/>
    <mergeCell ref="EXC18:EXC19"/>
    <mergeCell ref="EXD18:EXD19"/>
    <mergeCell ref="EXE18:EXE19"/>
    <mergeCell ref="EXF18:EXJ19"/>
    <mergeCell ref="EVY18:EVY19"/>
    <mergeCell ref="EVZ18:EWD19"/>
    <mergeCell ref="EWE18:EWE19"/>
    <mergeCell ref="EWF18:EWF19"/>
    <mergeCell ref="EWG18:EWG19"/>
    <mergeCell ref="EWH18:EWL19"/>
    <mergeCell ref="EWM18:EWM19"/>
    <mergeCell ref="EWN18:EWN19"/>
    <mergeCell ref="EWO18:EWO19"/>
    <mergeCell ref="EVH18:EVH19"/>
    <mergeCell ref="EVI18:EVI19"/>
    <mergeCell ref="EVJ18:EVN19"/>
    <mergeCell ref="EVO18:EVO19"/>
    <mergeCell ref="EVP18:EVP19"/>
    <mergeCell ref="EVQ18:EVQ19"/>
    <mergeCell ref="EVR18:EVV19"/>
    <mergeCell ref="EVW18:EVW19"/>
    <mergeCell ref="EVX18:EVX19"/>
    <mergeCell ref="EUQ18:EUQ19"/>
    <mergeCell ref="EUR18:EUR19"/>
    <mergeCell ref="EUS18:EUS19"/>
    <mergeCell ref="EUT18:EUX19"/>
    <mergeCell ref="EUY18:EUY19"/>
    <mergeCell ref="EUZ18:EUZ19"/>
    <mergeCell ref="EVA18:EVA19"/>
    <mergeCell ref="EVB18:EVF19"/>
    <mergeCell ref="EVG18:EVG19"/>
    <mergeCell ref="ETV18:ETZ19"/>
    <mergeCell ref="EUA18:EUA19"/>
    <mergeCell ref="EUB18:EUB19"/>
    <mergeCell ref="EUC18:EUC19"/>
    <mergeCell ref="EUD18:EUH19"/>
    <mergeCell ref="EUI18:EUI19"/>
    <mergeCell ref="EUJ18:EUJ19"/>
    <mergeCell ref="EUK18:EUK19"/>
    <mergeCell ref="EUL18:EUP19"/>
    <mergeCell ref="ETE18:ETE19"/>
    <mergeCell ref="ETF18:ETJ19"/>
    <mergeCell ref="ETK18:ETK19"/>
    <mergeCell ref="ETL18:ETL19"/>
    <mergeCell ref="ETM18:ETM19"/>
    <mergeCell ref="ETN18:ETR19"/>
    <mergeCell ref="ETS18:ETS19"/>
    <mergeCell ref="ETT18:ETT19"/>
    <mergeCell ref="ETU18:ETU19"/>
    <mergeCell ref="ESN18:ESN19"/>
    <mergeCell ref="ESO18:ESO19"/>
    <mergeCell ref="ESP18:EST19"/>
    <mergeCell ref="ESU18:ESU19"/>
    <mergeCell ref="ESV18:ESV19"/>
    <mergeCell ref="ESW18:ESW19"/>
    <mergeCell ref="ESX18:ETB19"/>
    <mergeCell ref="ETC18:ETC19"/>
    <mergeCell ref="ETD18:ETD19"/>
    <mergeCell ref="ERW18:ERW19"/>
    <mergeCell ref="ERX18:ERX19"/>
    <mergeCell ref="ERY18:ERY19"/>
    <mergeCell ref="ERZ18:ESD19"/>
    <mergeCell ref="ESE18:ESE19"/>
    <mergeCell ref="ESF18:ESF19"/>
    <mergeCell ref="ESG18:ESG19"/>
    <mergeCell ref="ESH18:ESL19"/>
    <mergeCell ref="ESM18:ESM19"/>
    <mergeCell ref="ERB18:ERF19"/>
    <mergeCell ref="ERG18:ERG19"/>
    <mergeCell ref="ERH18:ERH19"/>
    <mergeCell ref="ERI18:ERI19"/>
    <mergeCell ref="ERJ18:ERN19"/>
    <mergeCell ref="ERO18:ERO19"/>
    <mergeCell ref="ERP18:ERP19"/>
    <mergeCell ref="ERQ18:ERQ19"/>
    <mergeCell ref="ERR18:ERV19"/>
    <mergeCell ref="EQK18:EQK19"/>
    <mergeCell ref="EQL18:EQP19"/>
    <mergeCell ref="EQQ18:EQQ19"/>
    <mergeCell ref="EQR18:EQR19"/>
    <mergeCell ref="EQS18:EQS19"/>
    <mergeCell ref="EQT18:EQX19"/>
    <mergeCell ref="EQY18:EQY19"/>
    <mergeCell ref="EQZ18:EQZ19"/>
    <mergeCell ref="ERA18:ERA19"/>
    <mergeCell ref="EPT18:EPT19"/>
    <mergeCell ref="EPU18:EPU19"/>
    <mergeCell ref="EPV18:EPZ19"/>
    <mergeCell ref="EQA18:EQA19"/>
    <mergeCell ref="EQB18:EQB19"/>
    <mergeCell ref="EQC18:EQC19"/>
    <mergeCell ref="EQD18:EQH19"/>
    <mergeCell ref="EQI18:EQI19"/>
    <mergeCell ref="EQJ18:EQJ19"/>
    <mergeCell ref="EPC18:EPC19"/>
    <mergeCell ref="EPD18:EPD19"/>
    <mergeCell ref="EPE18:EPE19"/>
    <mergeCell ref="EPF18:EPJ19"/>
    <mergeCell ref="EPK18:EPK19"/>
    <mergeCell ref="EPL18:EPL19"/>
    <mergeCell ref="EPM18:EPM19"/>
    <mergeCell ref="EPN18:EPR19"/>
    <mergeCell ref="EPS18:EPS19"/>
    <mergeCell ref="EOH18:EOL19"/>
    <mergeCell ref="EOM18:EOM19"/>
    <mergeCell ref="EON18:EON19"/>
    <mergeCell ref="EOO18:EOO19"/>
    <mergeCell ref="EOP18:EOT19"/>
    <mergeCell ref="EOU18:EOU19"/>
    <mergeCell ref="EOV18:EOV19"/>
    <mergeCell ref="EOW18:EOW19"/>
    <mergeCell ref="EOX18:EPB19"/>
    <mergeCell ref="ENQ18:ENQ19"/>
    <mergeCell ref="ENR18:ENV19"/>
    <mergeCell ref="ENW18:ENW19"/>
    <mergeCell ref="ENX18:ENX19"/>
    <mergeCell ref="ENY18:ENY19"/>
    <mergeCell ref="ENZ18:EOD19"/>
    <mergeCell ref="EOE18:EOE19"/>
    <mergeCell ref="EOF18:EOF19"/>
    <mergeCell ref="EOG18:EOG19"/>
    <mergeCell ref="EMZ18:EMZ19"/>
    <mergeCell ref="ENA18:ENA19"/>
    <mergeCell ref="ENB18:ENF19"/>
    <mergeCell ref="ENG18:ENG19"/>
    <mergeCell ref="ENH18:ENH19"/>
    <mergeCell ref="ENI18:ENI19"/>
    <mergeCell ref="ENJ18:ENN19"/>
    <mergeCell ref="ENO18:ENO19"/>
    <mergeCell ref="ENP18:ENP19"/>
    <mergeCell ref="EMI18:EMI19"/>
    <mergeCell ref="EMJ18:EMJ19"/>
    <mergeCell ref="EMK18:EMK19"/>
    <mergeCell ref="EML18:EMP19"/>
    <mergeCell ref="EMQ18:EMQ19"/>
    <mergeCell ref="EMR18:EMR19"/>
    <mergeCell ref="EMS18:EMS19"/>
    <mergeCell ref="EMT18:EMX19"/>
    <mergeCell ref="EMY18:EMY19"/>
    <mergeCell ref="ELN18:ELR19"/>
    <mergeCell ref="ELS18:ELS19"/>
    <mergeCell ref="ELT18:ELT19"/>
    <mergeCell ref="ELU18:ELU19"/>
    <mergeCell ref="ELV18:ELZ19"/>
    <mergeCell ref="EMA18:EMA19"/>
    <mergeCell ref="EMB18:EMB19"/>
    <mergeCell ref="EMC18:EMC19"/>
    <mergeCell ref="EMD18:EMH19"/>
    <mergeCell ref="EKW18:EKW19"/>
    <mergeCell ref="EKX18:ELB19"/>
    <mergeCell ref="ELC18:ELC19"/>
    <mergeCell ref="ELD18:ELD19"/>
    <mergeCell ref="ELE18:ELE19"/>
    <mergeCell ref="ELF18:ELJ19"/>
    <mergeCell ref="ELK18:ELK19"/>
    <mergeCell ref="ELL18:ELL19"/>
    <mergeCell ref="ELM18:ELM19"/>
    <mergeCell ref="EKF18:EKF19"/>
    <mergeCell ref="EKG18:EKG19"/>
    <mergeCell ref="EKH18:EKL19"/>
    <mergeCell ref="EKM18:EKM19"/>
    <mergeCell ref="EKN18:EKN19"/>
    <mergeCell ref="EKO18:EKO19"/>
    <mergeCell ref="EKP18:EKT19"/>
    <mergeCell ref="EKU18:EKU19"/>
    <mergeCell ref="EKV18:EKV19"/>
    <mergeCell ref="EJO18:EJO19"/>
    <mergeCell ref="EJP18:EJP19"/>
    <mergeCell ref="EJQ18:EJQ19"/>
    <mergeCell ref="EJR18:EJV19"/>
    <mergeCell ref="EJW18:EJW19"/>
    <mergeCell ref="EJX18:EJX19"/>
    <mergeCell ref="EJY18:EJY19"/>
    <mergeCell ref="EJZ18:EKD19"/>
    <mergeCell ref="EKE18:EKE19"/>
    <mergeCell ref="EIT18:EIX19"/>
    <mergeCell ref="EIY18:EIY19"/>
    <mergeCell ref="EIZ18:EIZ19"/>
    <mergeCell ref="EJA18:EJA19"/>
    <mergeCell ref="EJB18:EJF19"/>
    <mergeCell ref="EJG18:EJG19"/>
    <mergeCell ref="EJH18:EJH19"/>
    <mergeCell ref="EJI18:EJI19"/>
    <mergeCell ref="EJJ18:EJN19"/>
    <mergeCell ref="EIC18:EIC19"/>
    <mergeCell ref="EID18:EIH19"/>
    <mergeCell ref="EII18:EII19"/>
    <mergeCell ref="EIJ18:EIJ19"/>
    <mergeCell ref="EIK18:EIK19"/>
    <mergeCell ref="EIL18:EIP19"/>
    <mergeCell ref="EIQ18:EIQ19"/>
    <mergeCell ref="EIR18:EIR19"/>
    <mergeCell ref="EIS18:EIS19"/>
    <mergeCell ref="EHL18:EHL19"/>
    <mergeCell ref="EHM18:EHM19"/>
    <mergeCell ref="EHN18:EHR19"/>
    <mergeCell ref="EHS18:EHS19"/>
    <mergeCell ref="EHT18:EHT19"/>
    <mergeCell ref="EHU18:EHU19"/>
    <mergeCell ref="EHV18:EHZ19"/>
    <mergeCell ref="EIA18:EIA19"/>
    <mergeCell ref="EIB18:EIB19"/>
    <mergeCell ref="EGU18:EGU19"/>
    <mergeCell ref="EGV18:EGV19"/>
    <mergeCell ref="EGW18:EGW19"/>
    <mergeCell ref="EGX18:EHB19"/>
    <mergeCell ref="EHC18:EHC19"/>
    <mergeCell ref="EHD18:EHD19"/>
    <mergeCell ref="EHE18:EHE19"/>
    <mergeCell ref="EHF18:EHJ19"/>
    <mergeCell ref="EHK18:EHK19"/>
    <mergeCell ref="EFZ18:EGD19"/>
    <mergeCell ref="EGE18:EGE19"/>
    <mergeCell ref="EGF18:EGF19"/>
    <mergeCell ref="EGG18:EGG19"/>
    <mergeCell ref="EGH18:EGL19"/>
    <mergeCell ref="EGM18:EGM19"/>
    <mergeCell ref="EGN18:EGN19"/>
    <mergeCell ref="EGO18:EGO19"/>
    <mergeCell ref="EGP18:EGT19"/>
    <mergeCell ref="EFI18:EFI19"/>
    <mergeCell ref="EFJ18:EFN19"/>
    <mergeCell ref="EFO18:EFO19"/>
    <mergeCell ref="EFP18:EFP19"/>
    <mergeCell ref="EFQ18:EFQ19"/>
    <mergeCell ref="EFR18:EFV19"/>
    <mergeCell ref="EFW18:EFW19"/>
    <mergeCell ref="EFX18:EFX19"/>
    <mergeCell ref="EFY18:EFY19"/>
    <mergeCell ref="EER18:EER19"/>
    <mergeCell ref="EES18:EES19"/>
    <mergeCell ref="EET18:EEX19"/>
    <mergeCell ref="EEY18:EEY19"/>
    <mergeCell ref="EEZ18:EEZ19"/>
    <mergeCell ref="EFA18:EFA19"/>
    <mergeCell ref="EFB18:EFF19"/>
    <mergeCell ref="EFG18:EFG19"/>
    <mergeCell ref="EFH18:EFH19"/>
    <mergeCell ref="EEA18:EEA19"/>
    <mergeCell ref="EEB18:EEB19"/>
    <mergeCell ref="EEC18:EEC19"/>
    <mergeCell ref="EED18:EEH19"/>
    <mergeCell ref="EEI18:EEI19"/>
    <mergeCell ref="EEJ18:EEJ19"/>
    <mergeCell ref="EEK18:EEK19"/>
    <mergeCell ref="EEL18:EEP19"/>
    <mergeCell ref="EEQ18:EEQ19"/>
    <mergeCell ref="EDF18:EDJ19"/>
    <mergeCell ref="EDK18:EDK19"/>
    <mergeCell ref="EDL18:EDL19"/>
    <mergeCell ref="EDM18:EDM19"/>
    <mergeCell ref="EDN18:EDR19"/>
    <mergeCell ref="EDS18:EDS19"/>
    <mergeCell ref="EDT18:EDT19"/>
    <mergeCell ref="EDU18:EDU19"/>
    <mergeCell ref="EDV18:EDZ19"/>
    <mergeCell ref="ECP18:ECT19"/>
    <mergeCell ref="ECX18:EDB19"/>
    <mergeCell ref="EBZ18:ECD19"/>
    <mergeCell ref="ECH18:ECL19"/>
    <mergeCell ref="EBJ18:EBN19"/>
    <mergeCell ref="EBR18:EBV19"/>
    <mergeCell ref="EAL18:EAP19"/>
    <mergeCell ref="EAT18:EAX19"/>
    <mergeCell ref="EBB18:EBF19"/>
    <mergeCell ref="DZV18:DZZ19"/>
    <mergeCell ref="EAD18:EAH19"/>
    <mergeCell ref="DZF18:DZJ19"/>
    <mergeCell ref="DZN18:DZR19"/>
    <mergeCell ref="DYP18:DYT19"/>
    <mergeCell ref="DYX18:DZB19"/>
    <mergeCell ref="DXR18:DXV19"/>
    <mergeCell ref="DXZ18:DYD19"/>
    <mergeCell ref="DYH18:DYL19"/>
    <mergeCell ref="DXB18:DXF19"/>
    <mergeCell ref="DXJ18:DXN19"/>
    <mergeCell ref="DWL18:DWP19"/>
    <mergeCell ref="DWT18:DWX19"/>
    <mergeCell ref="DVV18:DVZ19"/>
    <mergeCell ref="DWD18:DWH19"/>
    <mergeCell ref="DUX18:DVB19"/>
    <mergeCell ref="DVF18:DVJ19"/>
    <mergeCell ref="DVN18:DVR19"/>
    <mergeCell ref="DUH18:DUL19"/>
    <mergeCell ref="DUP18:DUT19"/>
    <mergeCell ref="DTR18:DTV19"/>
    <mergeCell ref="DTZ18:DUD19"/>
    <mergeCell ref="DTB18:DTF19"/>
    <mergeCell ref="DTJ18:DTN19"/>
    <mergeCell ref="DSD18:DSH19"/>
    <mergeCell ref="DSL18:DSP19"/>
    <mergeCell ref="DST18:DSX19"/>
    <mergeCell ref="DRN18:DRR19"/>
    <mergeCell ref="DRV18:DRZ19"/>
    <mergeCell ref="DQX18:DRB19"/>
    <mergeCell ref="DRF18:DRJ19"/>
    <mergeCell ref="DQH18:DQL19"/>
    <mergeCell ref="DQP18:DQT19"/>
    <mergeCell ref="DPJ18:DPN19"/>
    <mergeCell ref="DPR18:DPV19"/>
    <mergeCell ref="DPZ18:DQD19"/>
    <mergeCell ref="DOT18:DOX19"/>
    <mergeCell ref="DPB18:DPF19"/>
    <mergeCell ref="DOD18:DOH19"/>
    <mergeCell ref="DOL18:DOP19"/>
    <mergeCell ref="DNN18:DNR19"/>
    <mergeCell ref="DNV18:DNZ19"/>
    <mergeCell ref="DMP18:DMT19"/>
    <mergeCell ref="DMX18:DNB19"/>
    <mergeCell ref="DNF18:DNJ19"/>
    <mergeCell ref="DLZ18:DMD19"/>
    <mergeCell ref="DMH18:DML19"/>
    <mergeCell ref="DLJ18:DLN19"/>
    <mergeCell ref="DLR18:DLV19"/>
    <mergeCell ref="DKT18:DKX19"/>
    <mergeCell ref="DLB18:DLF19"/>
    <mergeCell ref="DJV18:DJZ19"/>
    <mergeCell ref="DKD18:DKH19"/>
    <mergeCell ref="DKL18:DKP19"/>
    <mergeCell ref="DJF18:DJJ19"/>
    <mergeCell ref="DJN18:DJR19"/>
    <mergeCell ref="DIP18:DIT19"/>
    <mergeCell ref="DIX18:DJB19"/>
    <mergeCell ref="DHZ18:DID19"/>
    <mergeCell ref="DIH18:DIL19"/>
    <mergeCell ref="DHB18:DHF19"/>
    <mergeCell ref="DHJ18:DHN19"/>
    <mergeCell ref="DHR18:DHV19"/>
    <mergeCell ref="DGL18:DGP19"/>
    <mergeCell ref="DGT18:DGX19"/>
    <mergeCell ref="DFV18:DFZ19"/>
    <mergeCell ref="DGD18:DGH19"/>
    <mergeCell ref="DFF18:DFJ19"/>
    <mergeCell ref="DFN18:DFR19"/>
    <mergeCell ref="DEH18:DEL19"/>
    <mergeCell ref="DEP18:DET19"/>
    <mergeCell ref="DEX18:DFB19"/>
    <mergeCell ref="DDR18:DDV19"/>
    <mergeCell ref="DDZ18:DED19"/>
    <mergeCell ref="DDB18:DDF19"/>
    <mergeCell ref="DDJ18:DDN19"/>
    <mergeCell ref="DCL18:DCP19"/>
    <mergeCell ref="DCT18:DCX19"/>
    <mergeCell ref="DBN18:DBR19"/>
    <mergeCell ref="DBV18:DBZ19"/>
    <mergeCell ref="DCD18:DCH19"/>
    <mergeCell ref="DAX18:DBB19"/>
    <mergeCell ref="DBF18:DBJ19"/>
    <mergeCell ref="DAH18:DAL19"/>
    <mergeCell ref="DAP18:DAT19"/>
    <mergeCell ref="CZR18:CZV19"/>
    <mergeCell ref="CZZ18:DAD19"/>
    <mergeCell ref="CYT18:CYX19"/>
    <mergeCell ref="CZB18:CZF19"/>
    <mergeCell ref="CZJ18:CZN19"/>
    <mergeCell ref="CYD18:CYH19"/>
    <mergeCell ref="CYL18:CYP19"/>
    <mergeCell ref="CXN18:CXR19"/>
    <mergeCell ref="CXV18:CXZ19"/>
    <mergeCell ref="CWX18:CXB19"/>
    <mergeCell ref="CXF18:CXJ19"/>
    <mergeCell ref="CVZ18:CWD19"/>
    <mergeCell ref="CWH18:CWL19"/>
    <mergeCell ref="CWP18:CWT19"/>
    <mergeCell ref="CVJ18:CVN19"/>
    <mergeCell ref="CVR18:CVV19"/>
    <mergeCell ref="CUT18:CUX19"/>
    <mergeCell ref="CVB18:CVF19"/>
    <mergeCell ref="CUD18:CUH19"/>
    <mergeCell ref="CUL18:CUP19"/>
    <mergeCell ref="CTF18:CTJ19"/>
    <mergeCell ref="CTN18:CTR19"/>
    <mergeCell ref="CTV18:CTZ19"/>
    <mergeCell ref="CSP18:CST19"/>
    <mergeCell ref="CSX18:CTB19"/>
    <mergeCell ref="CRZ18:CSD19"/>
    <mergeCell ref="CSH18:CSL19"/>
    <mergeCell ref="CRJ18:CRN19"/>
    <mergeCell ref="CRR18:CRV19"/>
    <mergeCell ref="CQL18:CQP19"/>
    <mergeCell ref="CQT18:CQX19"/>
    <mergeCell ref="CRB18:CRF19"/>
    <mergeCell ref="CPV18:CPZ19"/>
    <mergeCell ref="CQD18:CQH19"/>
    <mergeCell ref="CPF18:CPJ19"/>
    <mergeCell ref="CPN18:CPR19"/>
    <mergeCell ref="COP18:COT19"/>
    <mergeCell ref="COX18:CPB19"/>
    <mergeCell ref="CNR18:CNV19"/>
    <mergeCell ref="CNZ18:COD19"/>
    <mergeCell ref="COH18:COL19"/>
    <mergeCell ref="CNB18:CNF19"/>
    <mergeCell ref="CNJ18:CNN19"/>
    <mergeCell ref="CML18:CMP19"/>
    <mergeCell ref="CMT18:CMX19"/>
    <mergeCell ref="CLV18:CLZ19"/>
    <mergeCell ref="CMD18:CMH19"/>
    <mergeCell ref="CKX18:CLB19"/>
    <mergeCell ref="CLF18:CLJ19"/>
    <mergeCell ref="CLN18:CLR19"/>
    <mergeCell ref="CKH18:CKL19"/>
    <mergeCell ref="CKP18:CKT19"/>
    <mergeCell ref="CJR18:CJV19"/>
    <mergeCell ref="CJZ18:CKD19"/>
    <mergeCell ref="CJB18:CJF19"/>
    <mergeCell ref="CJJ18:CJN19"/>
    <mergeCell ref="CID18:CIH19"/>
    <mergeCell ref="CIL18:CIP19"/>
    <mergeCell ref="CIT18:CIX19"/>
    <mergeCell ref="CHN18:CHR19"/>
    <mergeCell ref="CHV18:CHZ19"/>
    <mergeCell ref="CGX18:CHB19"/>
    <mergeCell ref="CHF18:CHJ19"/>
    <mergeCell ref="CGH18:CGL19"/>
    <mergeCell ref="CGP18:CGT19"/>
    <mergeCell ref="CFJ18:CFN19"/>
    <mergeCell ref="CFR18:CFV19"/>
    <mergeCell ref="CFZ18:CGD19"/>
    <mergeCell ref="CET18:CEX19"/>
    <mergeCell ref="CFB18:CFF19"/>
    <mergeCell ref="CED18:CEH19"/>
    <mergeCell ref="CEL18:CEP19"/>
    <mergeCell ref="CDN18:CDR19"/>
    <mergeCell ref="CDV18:CDZ19"/>
    <mergeCell ref="CCP18:CCT19"/>
    <mergeCell ref="CCX18:CDB19"/>
    <mergeCell ref="CDF18:CDJ19"/>
    <mergeCell ref="CBZ18:CCD19"/>
    <mergeCell ref="CCH18:CCL19"/>
    <mergeCell ref="CBJ18:CBN19"/>
    <mergeCell ref="CBR18:CBV19"/>
    <mergeCell ref="CAT18:CAX19"/>
    <mergeCell ref="CBB18:CBF19"/>
    <mergeCell ref="BZV18:BZZ19"/>
    <mergeCell ref="CAD18:CAH19"/>
    <mergeCell ref="CAL18:CAP19"/>
    <mergeCell ref="BZF18:BZJ19"/>
    <mergeCell ref="BZN18:BZR19"/>
    <mergeCell ref="BYP18:BYT19"/>
    <mergeCell ref="BYX18:BZB19"/>
    <mergeCell ref="BXZ18:BYD19"/>
    <mergeCell ref="BYH18:BYL19"/>
    <mergeCell ref="BXB18:BXF19"/>
    <mergeCell ref="BXJ18:BXN19"/>
    <mergeCell ref="BXR18:BXV19"/>
    <mergeCell ref="BWL18:BWP19"/>
    <mergeCell ref="BWT18:BWX19"/>
    <mergeCell ref="BVV18:BVZ19"/>
    <mergeCell ref="BWD18:BWH19"/>
    <mergeCell ref="BVF18:BVJ19"/>
    <mergeCell ref="BVN18:BVR19"/>
    <mergeCell ref="BUH18:BUL19"/>
    <mergeCell ref="BUP18:BUT19"/>
    <mergeCell ref="BUX18:BVB19"/>
    <mergeCell ref="BTR18:BTV19"/>
    <mergeCell ref="BTZ18:BUD19"/>
    <mergeCell ref="BTB18:BTF19"/>
    <mergeCell ref="BTJ18:BTN19"/>
    <mergeCell ref="BSL18:BSP19"/>
    <mergeCell ref="BST18:BSX19"/>
    <mergeCell ref="BRN18:BRR19"/>
    <mergeCell ref="BRV18:BRZ19"/>
    <mergeCell ref="BSD18:BSH19"/>
    <mergeCell ref="BQX18:BRB19"/>
    <mergeCell ref="BRF18:BRJ19"/>
    <mergeCell ref="BQH18:BQL19"/>
    <mergeCell ref="BQP18:BQT19"/>
    <mergeCell ref="BPR18:BPV19"/>
    <mergeCell ref="BPZ18:BQD19"/>
    <mergeCell ref="BOT18:BOX19"/>
    <mergeCell ref="BPB18:BPF19"/>
    <mergeCell ref="BPJ18:BPN19"/>
    <mergeCell ref="BOD18:BOH19"/>
    <mergeCell ref="BOL18:BOP19"/>
    <mergeCell ref="BNN18:BNR19"/>
    <mergeCell ref="BNV18:BNZ19"/>
    <mergeCell ref="BMX18:BNB19"/>
    <mergeCell ref="BNF18:BNJ19"/>
    <mergeCell ref="BLZ18:BMD19"/>
    <mergeCell ref="BMH18:BML19"/>
    <mergeCell ref="BMP18:BMT19"/>
    <mergeCell ref="CS20:CS21"/>
    <mergeCell ref="CT20:CX21"/>
    <mergeCell ref="CY20:CY21"/>
    <mergeCell ref="CZ20:CZ21"/>
    <mergeCell ref="DA20:DA21"/>
    <mergeCell ref="DB20:DF21"/>
    <mergeCell ref="DG20:DG21"/>
    <mergeCell ref="DH20:DH21"/>
    <mergeCell ref="DI20:DI21"/>
    <mergeCell ref="CB20:CB21"/>
    <mergeCell ref="CC20:CC21"/>
    <mergeCell ref="CD20:CH21"/>
    <mergeCell ref="CI20:CI21"/>
    <mergeCell ref="CJ20:CJ21"/>
    <mergeCell ref="CK20:CK21"/>
    <mergeCell ref="CL20:CP21"/>
    <mergeCell ref="CQ20:CQ21"/>
    <mergeCell ref="CR20:CR21"/>
    <mergeCell ref="GY20:GY21"/>
    <mergeCell ref="GZ20:GZ21"/>
    <mergeCell ref="HA20:HA21"/>
    <mergeCell ref="IG20:IG21"/>
    <mergeCell ref="IH20:IL21"/>
    <mergeCell ref="IM20:IM21"/>
    <mergeCell ref="IN20:IN21"/>
    <mergeCell ref="IO20:IO21"/>
    <mergeCell ref="IP20:IT21"/>
    <mergeCell ref="IU20:IU21"/>
    <mergeCell ref="IV20:IV21"/>
    <mergeCell ref="IW20:IW21"/>
    <mergeCell ref="HP20:HP21"/>
    <mergeCell ref="HQ20:HQ21"/>
    <mergeCell ref="HR20:HV21"/>
    <mergeCell ref="HW20:HW21"/>
    <mergeCell ref="HX20:HX21"/>
    <mergeCell ref="HY20:HY21"/>
    <mergeCell ref="HZ20:ID21"/>
    <mergeCell ref="IE20:IE21"/>
    <mergeCell ref="IF20:IF21"/>
    <mergeCell ref="HB20:HF21"/>
    <mergeCell ref="HG20:HG21"/>
    <mergeCell ref="HH20:HH21"/>
    <mergeCell ref="HI20:HI21"/>
    <mergeCell ref="HJ20:HN21"/>
    <mergeCell ref="HO20:HO21"/>
    <mergeCell ref="GD20:GH21"/>
    <mergeCell ref="GI20:GI21"/>
    <mergeCell ref="GJ20:GJ21"/>
    <mergeCell ref="A8:H8"/>
    <mergeCell ref="A9:H9"/>
    <mergeCell ref="A1:H3"/>
    <mergeCell ref="A4:H4"/>
    <mergeCell ref="A5:H5"/>
    <mergeCell ref="A6:A7"/>
    <mergeCell ref="B6:E7"/>
    <mergeCell ref="F6:F7"/>
    <mergeCell ref="G6:G7"/>
    <mergeCell ref="H6:H7"/>
    <mergeCell ref="B10:F10"/>
    <mergeCell ref="B12:D12"/>
    <mergeCell ref="B11:F11"/>
    <mergeCell ref="B22:D22"/>
    <mergeCell ref="B23:D23"/>
    <mergeCell ref="B28:F28"/>
    <mergeCell ref="B27:F27"/>
    <mergeCell ref="B45:F45"/>
    <mergeCell ref="B51:F51"/>
    <mergeCell ref="B56:H56"/>
    <mergeCell ref="B57:F57"/>
    <mergeCell ref="B58:D58"/>
    <mergeCell ref="B59:D59"/>
    <mergeCell ref="B60:D60"/>
    <mergeCell ref="B61:D61"/>
    <mergeCell ref="B14:D14"/>
    <mergeCell ref="B13:D13"/>
    <mergeCell ref="B39:D39"/>
    <mergeCell ref="B38:D38"/>
    <mergeCell ref="B16:H16"/>
    <mergeCell ref="B41:H41"/>
    <mergeCell ref="B29:D29"/>
    <mergeCell ref="B30:D30"/>
    <mergeCell ref="B31:D31"/>
    <mergeCell ref="B32:D32"/>
    <mergeCell ref="B33:H33"/>
    <mergeCell ref="B15:D15"/>
    <mergeCell ref="B46:D46"/>
    <mergeCell ref="B47:D47"/>
    <mergeCell ref="B48:D48"/>
    <mergeCell ref="B49:D49"/>
    <mergeCell ref="B50:H50"/>
    <mergeCell ref="L54:P54"/>
    <mergeCell ref="T54:X54"/>
    <mergeCell ref="AB54:AF54"/>
    <mergeCell ref="AJ54:AN54"/>
    <mergeCell ref="AR54:AV54"/>
    <mergeCell ref="AZ54:BD54"/>
    <mergeCell ref="BH54:BL54"/>
    <mergeCell ref="BP54:BT54"/>
    <mergeCell ref="BX54:CB54"/>
    <mergeCell ref="CF54:CJ54"/>
    <mergeCell ref="CN54:CR54"/>
    <mergeCell ref="CV54:CZ54"/>
    <mergeCell ref="DD54:DH54"/>
    <mergeCell ref="DL54:DP54"/>
    <mergeCell ref="DT54:DX54"/>
    <mergeCell ref="EB54:EF54"/>
    <mergeCell ref="EJ54:EN54"/>
    <mergeCell ref="ER54:EV54"/>
    <mergeCell ref="EZ54:FD54"/>
    <mergeCell ref="FH54:FL54"/>
    <mergeCell ref="FP54:FT54"/>
    <mergeCell ref="FX54:GB54"/>
    <mergeCell ref="GF54:GJ54"/>
    <mergeCell ref="GN54:GR54"/>
    <mergeCell ref="GV54:GZ54"/>
    <mergeCell ref="HD54:HH54"/>
    <mergeCell ref="HL54:HP54"/>
    <mergeCell ref="HT54:HX54"/>
    <mergeCell ref="IB54:IF54"/>
    <mergeCell ref="IJ54:IN54"/>
    <mergeCell ref="IR54:IV54"/>
    <mergeCell ref="IZ54:JD54"/>
    <mergeCell ref="JH54:JL54"/>
    <mergeCell ref="JP54:JT54"/>
    <mergeCell ref="JX54:KB54"/>
    <mergeCell ref="KF54:KJ54"/>
    <mergeCell ref="KN54:KR54"/>
    <mergeCell ref="KV54:KZ54"/>
    <mergeCell ref="LD54:LH54"/>
    <mergeCell ref="LL54:LP54"/>
    <mergeCell ref="LT54:LX54"/>
    <mergeCell ref="MB54:MF54"/>
    <mergeCell ref="MJ54:MN54"/>
    <mergeCell ref="MR54:MV54"/>
    <mergeCell ref="MZ54:ND54"/>
    <mergeCell ref="NH54:NL54"/>
    <mergeCell ref="NP54:NT54"/>
    <mergeCell ref="NX54:OB54"/>
    <mergeCell ref="OF54:OJ54"/>
    <mergeCell ref="ON54:OR54"/>
    <mergeCell ref="OV54:OZ54"/>
    <mergeCell ref="PD54:PH54"/>
    <mergeCell ref="PL54:PP54"/>
    <mergeCell ref="PT54:PX54"/>
    <mergeCell ref="QB54:QF54"/>
    <mergeCell ref="QJ54:QN54"/>
    <mergeCell ref="QR54:QV54"/>
    <mergeCell ref="QZ54:RD54"/>
    <mergeCell ref="RH54:RL54"/>
    <mergeCell ref="RP54:RT54"/>
    <mergeCell ref="RX54:SB54"/>
    <mergeCell ref="SF54:SJ54"/>
    <mergeCell ref="SN54:SR54"/>
    <mergeCell ref="SV54:SZ54"/>
    <mergeCell ref="TD54:TH54"/>
    <mergeCell ref="TL54:TP54"/>
    <mergeCell ref="TT54:TX54"/>
    <mergeCell ref="UB54:UF54"/>
    <mergeCell ref="UJ54:UN54"/>
    <mergeCell ref="UR54:UV54"/>
    <mergeCell ref="UZ54:VD54"/>
    <mergeCell ref="VH54:VL54"/>
    <mergeCell ref="VP54:VT54"/>
    <mergeCell ref="VX54:WB54"/>
    <mergeCell ref="WF54:WJ54"/>
    <mergeCell ref="WN54:WR54"/>
    <mergeCell ref="WV54:WZ54"/>
    <mergeCell ref="XD54:XH54"/>
    <mergeCell ref="XL54:XP54"/>
    <mergeCell ref="XT54:XX54"/>
    <mergeCell ref="YB54:YF54"/>
    <mergeCell ref="YJ54:YN54"/>
    <mergeCell ref="YR54:YV54"/>
    <mergeCell ref="YZ54:ZD54"/>
    <mergeCell ref="ZH54:ZL54"/>
    <mergeCell ref="ZP54:ZT54"/>
    <mergeCell ref="ZX54:AAB54"/>
    <mergeCell ref="AAF54:AAJ54"/>
    <mergeCell ref="AAN54:AAR54"/>
    <mergeCell ref="AAV54:AAZ54"/>
    <mergeCell ref="ABD54:ABH54"/>
    <mergeCell ref="ABL54:ABP54"/>
    <mergeCell ref="ABT54:ABX54"/>
    <mergeCell ref="ACB54:ACF54"/>
    <mergeCell ref="ACJ54:ACN54"/>
    <mergeCell ref="ACR54:ACV54"/>
    <mergeCell ref="ACZ54:ADD54"/>
    <mergeCell ref="ADH54:ADL54"/>
    <mergeCell ref="ADP54:ADT54"/>
    <mergeCell ref="ADX54:AEB54"/>
    <mergeCell ref="AEF54:AEJ54"/>
    <mergeCell ref="AEN54:AER54"/>
    <mergeCell ref="AEV54:AEZ54"/>
    <mergeCell ref="AFD54:AFH54"/>
    <mergeCell ref="AFL54:AFP54"/>
    <mergeCell ref="AFT54:AFX54"/>
    <mergeCell ref="AGB54:AGF54"/>
    <mergeCell ref="AGJ54:AGN54"/>
    <mergeCell ref="AGR54:AGV54"/>
    <mergeCell ref="AGZ54:AHD54"/>
    <mergeCell ref="AHH54:AHL54"/>
    <mergeCell ref="AHP54:AHT54"/>
    <mergeCell ref="AHX54:AIB54"/>
    <mergeCell ref="AIF54:AIJ54"/>
    <mergeCell ref="AIN54:AIR54"/>
    <mergeCell ref="AIV54:AIZ54"/>
    <mergeCell ref="AJD54:AJH54"/>
    <mergeCell ref="AJL54:AJP54"/>
    <mergeCell ref="AJT54:AJX54"/>
    <mergeCell ref="AKB54:AKF54"/>
    <mergeCell ref="AKJ54:AKN54"/>
    <mergeCell ref="AKR54:AKV54"/>
    <mergeCell ref="AKZ54:ALD54"/>
    <mergeCell ref="ALH54:ALL54"/>
    <mergeCell ref="ALP54:ALT54"/>
    <mergeCell ref="ALX54:AMB54"/>
    <mergeCell ref="AMF54:AMJ54"/>
    <mergeCell ref="AMN54:AMR54"/>
    <mergeCell ref="AMV54:AMZ54"/>
    <mergeCell ref="AND54:ANH54"/>
    <mergeCell ref="ANL54:ANP54"/>
    <mergeCell ref="ANT54:ANX54"/>
    <mergeCell ref="AOB54:AOF54"/>
    <mergeCell ref="AOJ54:AON54"/>
    <mergeCell ref="AOR54:AOV54"/>
    <mergeCell ref="AOZ54:APD54"/>
    <mergeCell ref="APH54:APL54"/>
    <mergeCell ref="APP54:APT54"/>
    <mergeCell ref="APX54:AQB54"/>
    <mergeCell ref="AQF54:AQJ54"/>
    <mergeCell ref="AQN54:AQR54"/>
    <mergeCell ref="AQV54:AQZ54"/>
    <mergeCell ref="ARD54:ARH54"/>
    <mergeCell ref="ARL54:ARP54"/>
    <mergeCell ref="ART54:ARX54"/>
    <mergeCell ref="ASB54:ASF54"/>
    <mergeCell ref="ASJ54:ASN54"/>
    <mergeCell ref="ASR54:ASV54"/>
    <mergeCell ref="ASZ54:ATD54"/>
    <mergeCell ref="ATH54:ATL54"/>
    <mergeCell ref="ATP54:ATT54"/>
    <mergeCell ref="ATX54:AUB54"/>
    <mergeCell ref="AUF54:AUJ54"/>
    <mergeCell ref="AUN54:AUR54"/>
    <mergeCell ref="AUV54:AUZ54"/>
    <mergeCell ref="AVD54:AVH54"/>
    <mergeCell ref="AVL54:AVP54"/>
    <mergeCell ref="AVT54:AVX54"/>
    <mergeCell ref="AWB54:AWF54"/>
    <mergeCell ref="AWJ54:AWN54"/>
    <mergeCell ref="AWR54:AWV54"/>
    <mergeCell ref="AWZ54:AXD54"/>
    <mergeCell ref="AXH54:AXL54"/>
    <mergeCell ref="AXP54:AXT54"/>
    <mergeCell ref="AXX54:AYB54"/>
    <mergeCell ref="AYF54:AYJ54"/>
    <mergeCell ref="AYN54:AYR54"/>
    <mergeCell ref="AYV54:AYZ54"/>
    <mergeCell ref="AZD54:AZH54"/>
    <mergeCell ref="AZL54:AZP54"/>
    <mergeCell ref="AZT54:AZX54"/>
    <mergeCell ref="BAB54:BAF54"/>
    <mergeCell ref="BAJ54:BAN54"/>
    <mergeCell ref="BAR54:BAV54"/>
    <mergeCell ref="BAZ54:BBD54"/>
    <mergeCell ref="BBH54:BBL54"/>
    <mergeCell ref="BBP54:BBT54"/>
    <mergeCell ref="BBX54:BCB54"/>
    <mergeCell ref="BCF54:BCJ54"/>
    <mergeCell ref="BCN54:BCR54"/>
    <mergeCell ref="BCV54:BCZ54"/>
    <mergeCell ref="BDD54:BDH54"/>
    <mergeCell ref="BDL54:BDP54"/>
    <mergeCell ref="BDT54:BDX54"/>
    <mergeCell ref="BEB54:BEF54"/>
    <mergeCell ref="BEJ54:BEN54"/>
    <mergeCell ref="BER54:BEV54"/>
    <mergeCell ref="BEZ54:BFD54"/>
    <mergeCell ref="BFH54:BFL54"/>
    <mergeCell ref="BFP54:BFT54"/>
    <mergeCell ref="BFX54:BGB54"/>
    <mergeCell ref="BGF54:BGJ54"/>
    <mergeCell ref="BGN54:BGR54"/>
    <mergeCell ref="BGV54:BGZ54"/>
    <mergeCell ref="BHD54:BHH54"/>
    <mergeCell ref="BHL54:BHP54"/>
    <mergeCell ref="BHT54:BHX54"/>
    <mergeCell ref="BIB54:BIF54"/>
    <mergeCell ref="BIJ54:BIN54"/>
    <mergeCell ref="BIR54:BIV54"/>
    <mergeCell ref="BIZ54:BJD54"/>
    <mergeCell ref="BJH54:BJL54"/>
    <mergeCell ref="BJP54:BJT54"/>
    <mergeCell ref="BJX54:BKB54"/>
    <mergeCell ref="BKF54:BKJ54"/>
    <mergeCell ref="BKN54:BKR54"/>
    <mergeCell ref="BKV54:BKZ54"/>
    <mergeCell ref="BLD54:BLH54"/>
    <mergeCell ref="BLL54:BLP54"/>
    <mergeCell ref="BLT54:BLX54"/>
    <mergeCell ref="BMB54:BMF54"/>
    <mergeCell ref="BMJ54:BMN54"/>
    <mergeCell ref="BMR54:BMV54"/>
    <mergeCell ref="BMZ54:BND54"/>
    <mergeCell ref="BNH54:BNL54"/>
    <mergeCell ref="BNP54:BNT54"/>
    <mergeCell ref="BNX54:BOB54"/>
    <mergeCell ref="BOF54:BOJ54"/>
    <mergeCell ref="BON54:BOR54"/>
    <mergeCell ref="BOV54:BOZ54"/>
    <mergeCell ref="BPD54:BPH54"/>
    <mergeCell ref="BPL54:BPP54"/>
    <mergeCell ref="BPT54:BPX54"/>
    <mergeCell ref="BQB54:BQF54"/>
    <mergeCell ref="BQJ54:BQN54"/>
    <mergeCell ref="BQR54:BQV54"/>
    <mergeCell ref="BQZ54:BRD54"/>
    <mergeCell ref="BRH54:BRL54"/>
    <mergeCell ref="BRP54:BRT54"/>
    <mergeCell ref="BRX54:BSB54"/>
    <mergeCell ref="BSF54:BSJ54"/>
    <mergeCell ref="BSN54:BSR54"/>
    <mergeCell ref="BSV54:BSZ54"/>
    <mergeCell ref="BTD54:BTH54"/>
    <mergeCell ref="BTL54:BTP54"/>
    <mergeCell ref="BTT54:BTX54"/>
    <mergeCell ref="BUB54:BUF54"/>
    <mergeCell ref="BUJ54:BUN54"/>
    <mergeCell ref="BUR54:BUV54"/>
    <mergeCell ref="BUZ54:BVD54"/>
    <mergeCell ref="BVH54:BVL54"/>
    <mergeCell ref="BVP54:BVT54"/>
    <mergeCell ref="BVX54:BWB54"/>
    <mergeCell ref="BWF54:BWJ54"/>
    <mergeCell ref="BWN54:BWR54"/>
    <mergeCell ref="BWV54:BWZ54"/>
    <mergeCell ref="BXD54:BXH54"/>
    <mergeCell ref="BXL54:BXP54"/>
    <mergeCell ref="BXT54:BXX54"/>
    <mergeCell ref="BYB54:BYF54"/>
    <mergeCell ref="BYJ54:BYN54"/>
    <mergeCell ref="BYR54:BYV54"/>
    <mergeCell ref="BYZ54:BZD54"/>
    <mergeCell ref="BZH54:BZL54"/>
    <mergeCell ref="BZP54:BZT54"/>
    <mergeCell ref="BZX54:CAB54"/>
    <mergeCell ref="CAF54:CAJ54"/>
    <mergeCell ref="CAN54:CAR54"/>
    <mergeCell ref="CAV54:CAZ54"/>
    <mergeCell ref="CBD54:CBH54"/>
    <mergeCell ref="CBL54:CBP54"/>
    <mergeCell ref="CBT54:CBX54"/>
    <mergeCell ref="CCB54:CCF54"/>
    <mergeCell ref="CCJ54:CCN54"/>
    <mergeCell ref="CCR54:CCV54"/>
    <mergeCell ref="CCZ54:CDD54"/>
    <mergeCell ref="CDH54:CDL54"/>
    <mergeCell ref="CDP54:CDT54"/>
    <mergeCell ref="CDX54:CEB54"/>
    <mergeCell ref="CEF54:CEJ54"/>
    <mergeCell ref="CEN54:CER54"/>
    <mergeCell ref="CEV54:CEZ54"/>
    <mergeCell ref="CFD54:CFH54"/>
    <mergeCell ref="CFL54:CFP54"/>
    <mergeCell ref="CFT54:CFX54"/>
    <mergeCell ref="CGB54:CGF54"/>
    <mergeCell ref="CGJ54:CGN54"/>
    <mergeCell ref="CGR54:CGV54"/>
    <mergeCell ref="CGZ54:CHD54"/>
    <mergeCell ref="CHH54:CHL54"/>
    <mergeCell ref="CHP54:CHT54"/>
    <mergeCell ref="CHX54:CIB54"/>
    <mergeCell ref="CIF54:CIJ54"/>
    <mergeCell ref="CIN54:CIR54"/>
    <mergeCell ref="CIV54:CIZ54"/>
    <mergeCell ref="CJD54:CJH54"/>
    <mergeCell ref="CJL54:CJP54"/>
    <mergeCell ref="CJT54:CJX54"/>
    <mergeCell ref="CKB54:CKF54"/>
    <mergeCell ref="CKJ54:CKN54"/>
    <mergeCell ref="CKR54:CKV54"/>
    <mergeCell ref="CKZ54:CLD54"/>
    <mergeCell ref="CLH54:CLL54"/>
    <mergeCell ref="CLP54:CLT54"/>
    <mergeCell ref="CLX54:CMB54"/>
    <mergeCell ref="CMF54:CMJ54"/>
    <mergeCell ref="CMN54:CMR54"/>
    <mergeCell ref="CMV54:CMZ54"/>
    <mergeCell ref="CND54:CNH54"/>
    <mergeCell ref="CNL54:CNP54"/>
    <mergeCell ref="CNT54:CNX54"/>
    <mergeCell ref="COB54:COF54"/>
    <mergeCell ref="COJ54:CON54"/>
    <mergeCell ref="COR54:COV54"/>
    <mergeCell ref="COZ54:CPD54"/>
    <mergeCell ref="CPH54:CPL54"/>
    <mergeCell ref="CPP54:CPT54"/>
    <mergeCell ref="CPX54:CQB54"/>
    <mergeCell ref="CQF54:CQJ54"/>
    <mergeCell ref="CQN54:CQR54"/>
    <mergeCell ref="CQV54:CQZ54"/>
    <mergeCell ref="CRD54:CRH54"/>
    <mergeCell ref="CRL54:CRP54"/>
    <mergeCell ref="CRT54:CRX54"/>
    <mergeCell ref="CSB54:CSF54"/>
    <mergeCell ref="CSJ54:CSN54"/>
    <mergeCell ref="CSR54:CSV54"/>
    <mergeCell ref="CSZ54:CTD54"/>
    <mergeCell ref="CTH54:CTL54"/>
    <mergeCell ref="CTP54:CTT54"/>
    <mergeCell ref="CTX54:CUB54"/>
    <mergeCell ref="CUF54:CUJ54"/>
    <mergeCell ref="CUN54:CUR54"/>
    <mergeCell ref="CUV54:CUZ54"/>
    <mergeCell ref="CVD54:CVH54"/>
    <mergeCell ref="CVL54:CVP54"/>
    <mergeCell ref="CVT54:CVX54"/>
    <mergeCell ref="CWB54:CWF54"/>
    <mergeCell ref="CWJ54:CWN54"/>
    <mergeCell ref="CWR54:CWV54"/>
    <mergeCell ref="CWZ54:CXD54"/>
    <mergeCell ref="CXH54:CXL54"/>
    <mergeCell ref="CXP54:CXT54"/>
    <mergeCell ref="CXX54:CYB54"/>
    <mergeCell ref="CYF54:CYJ54"/>
    <mergeCell ref="CYN54:CYR54"/>
    <mergeCell ref="CYV54:CYZ54"/>
    <mergeCell ref="CZD54:CZH54"/>
    <mergeCell ref="CZL54:CZP54"/>
    <mergeCell ref="CZT54:CZX54"/>
    <mergeCell ref="DAB54:DAF54"/>
    <mergeCell ref="DAJ54:DAN54"/>
    <mergeCell ref="DAR54:DAV54"/>
    <mergeCell ref="DAZ54:DBD54"/>
    <mergeCell ref="DBH54:DBL54"/>
    <mergeCell ref="DBP54:DBT54"/>
    <mergeCell ref="DBX54:DCB54"/>
    <mergeCell ref="DCF54:DCJ54"/>
    <mergeCell ref="DCN54:DCR54"/>
    <mergeCell ref="DCV54:DCZ54"/>
    <mergeCell ref="DDD54:DDH54"/>
    <mergeCell ref="DDL54:DDP54"/>
    <mergeCell ref="DDT54:DDX54"/>
    <mergeCell ref="DEB54:DEF54"/>
    <mergeCell ref="DEJ54:DEN54"/>
    <mergeCell ref="DER54:DEV54"/>
    <mergeCell ref="DEZ54:DFD54"/>
    <mergeCell ref="DFH54:DFL54"/>
    <mergeCell ref="DFP54:DFT54"/>
    <mergeCell ref="DFX54:DGB54"/>
    <mergeCell ref="DGF54:DGJ54"/>
    <mergeCell ref="DGN54:DGR54"/>
    <mergeCell ref="DGV54:DGZ54"/>
    <mergeCell ref="DHD54:DHH54"/>
    <mergeCell ref="DHL54:DHP54"/>
    <mergeCell ref="DHT54:DHX54"/>
    <mergeCell ref="DIB54:DIF54"/>
    <mergeCell ref="DIJ54:DIN54"/>
    <mergeCell ref="DIR54:DIV54"/>
    <mergeCell ref="DIZ54:DJD54"/>
    <mergeCell ref="DJH54:DJL54"/>
    <mergeCell ref="DJP54:DJT54"/>
    <mergeCell ref="DJX54:DKB54"/>
    <mergeCell ref="DKF54:DKJ54"/>
    <mergeCell ref="DKN54:DKR54"/>
    <mergeCell ref="DKV54:DKZ54"/>
    <mergeCell ref="DLD54:DLH54"/>
    <mergeCell ref="DLL54:DLP54"/>
    <mergeCell ref="DLT54:DLX54"/>
    <mergeCell ref="DMB54:DMF54"/>
    <mergeCell ref="DMJ54:DMN54"/>
    <mergeCell ref="DMR54:DMV54"/>
    <mergeCell ref="DMZ54:DND54"/>
    <mergeCell ref="DNH54:DNL54"/>
    <mergeCell ref="DNP54:DNT54"/>
    <mergeCell ref="DNX54:DOB54"/>
    <mergeCell ref="DOF54:DOJ54"/>
    <mergeCell ref="DON54:DOR54"/>
    <mergeCell ref="DOV54:DOZ54"/>
    <mergeCell ref="DPD54:DPH54"/>
    <mergeCell ref="DPL54:DPP54"/>
    <mergeCell ref="DPT54:DPX54"/>
    <mergeCell ref="DQB54:DQF54"/>
    <mergeCell ref="DQJ54:DQN54"/>
    <mergeCell ref="DQR54:DQV54"/>
    <mergeCell ref="DQZ54:DRD54"/>
    <mergeCell ref="DRH54:DRL54"/>
    <mergeCell ref="DRP54:DRT54"/>
    <mergeCell ref="DRX54:DSB54"/>
    <mergeCell ref="DSF54:DSJ54"/>
    <mergeCell ref="DSN54:DSR54"/>
    <mergeCell ref="DSV54:DSZ54"/>
    <mergeCell ref="DTD54:DTH54"/>
    <mergeCell ref="DTL54:DTP54"/>
    <mergeCell ref="DTT54:DTX54"/>
    <mergeCell ref="DUB54:DUF54"/>
    <mergeCell ref="DUJ54:DUN54"/>
    <mergeCell ref="DUR54:DUV54"/>
    <mergeCell ref="DUZ54:DVD54"/>
    <mergeCell ref="DVH54:DVL54"/>
    <mergeCell ref="DVP54:DVT54"/>
    <mergeCell ref="DVX54:DWB54"/>
    <mergeCell ref="DWF54:DWJ54"/>
    <mergeCell ref="DWN54:DWR54"/>
    <mergeCell ref="DWV54:DWZ54"/>
    <mergeCell ref="DXD54:DXH54"/>
    <mergeCell ref="DXL54:DXP54"/>
    <mergeCell ref="DXT54:DXX54"/>
    <mergeCell ref="DYB54:DYF54"/>
    <mergeCell ref="DYJ54:DYN54"/>
    <mergeCell ref="DYR54:DYV54"/>
    <mergeCell ref="DYZ54:DZD54"/>
    <mergeCell ref="DZH54:DZL54"/>
    <mergeCell ref="DZP54:DZT54"/>
    <mergeCell ref="DZX54:EAB54"/>
    <mergeCell ref="EAF54:EAJ54"/>
    <mergeCell ref="EAN54:EAR54"/>
    <mergeCell ref="EAV54:EAZ54"/>
    <mergeCell ref="EBD54:EBH54"/>
    <mergeCell ref="EBL54:EBP54"/>
    <mergeCell ref="EBT54:EBX54"/>
    <mergeCell ref="ECB54:ECF54"/>
    <mergeCell ref="ECJ54:ECN54"/>
    <mergeCell ref="ECR54:ECV54"/>
    <mergeCell ref="ECZ54:EDD54"/>
    <mergeCell ref="EDH54:EDL54"/>
    <mergeCell ref="EDP54:EDT54"/>
    <mergeCell ref="EDX54:EEB54"/>
    <mergeCell ref="EEF54:EEJ54"/>
    <mergeCell ref="EEN54:EER54"/>
    <mergeCell ref="EEV54:EEZ54"/>
    <mergeCell ref="EFD54:EFH54"/>
    <mergeCell ref="EFL54:EFP54"/>
    <mergeCell ref="EFT54:EFX54"/>
    <mergeCell ref="EGB54:EGF54"/>
    <mergeCell ref="EGJ54:EGN54"/>
    <mergeCell ref="EGR54:EGV54"/>
    <mergeCell ref="EGZ54:EHD54"/>
    <mergeCell ref="EHH54:EHL54"/>
    <mergeCell ref="EHP54:EHT54"/>
    <mergeCell ref="EHX54:EIB54"/>
    <mergeCell ref="EIF54:EIJ54"/>
    <mergeCell ref="EIN54:EIR54"/>
    <mergeCell ref="EIV54:EIZ54"/>
    <mergeCell ref="EJD54:EJH54"/>
    <mergeCell ref="EJL54:EJP54"/>
    <mergeCell ref="EJT54:EJX54"/>
    <mergeCell ref="EKB54:EKF54"/>
    <mergeCell ref="EKJ54:EKN54"/>
    <mergeCell ref="EKR54:EKV54"/>
    <mergeCell ref="EKZ54:ELD54"/>
    <mergeCell ref="ELH54:ELL54"/>
    <mergeCell ref="ELP54:ELT54"/>
    <mergeCell ref="ELX54:EMB54"/>
    <mergeCell ref="EMF54:EMJ54"/>
    <mergeCell ref="EMN54:EMR54"/>
    <mergeCell ref="EMV54:EMZ54"/>
    <mergeCell ref="END54:ENH54"/>
    <mergeCell ref="ENL54:ENP54"/>
    <mergeCell ref="ENT54:ENX54"/>
    <mergeCell ref="EOB54:EOF54"/>
    <mergeCell ref="EOJ54:EON54"/>
    <mergeCell ref="EOR54:EOV54"/>
    <mergeCell ref="EOZ54:EPD54"/>
    <mergeCell ref="EPH54:EPL54"/>
    <mergeCell ref="EPP54:EPT54"/>
    <mergeCell ref="EPX54:EQB54"/>
    <mergeCell ref="EQF54:EQJ54"/>
    <mergeCell ref="EQN54:EQR54"/>
    <mergeCell ref="EQV54:EQZ54"/>
    <mergeCell ref="ERD54:ERH54"/>
    <mergeCell ref="ERL54:ERP54"/>
    <mergeCell ref="ERT54:ERX54"/>
    <mergeCell ref="ESB54:ESF54"/>
    <mergeCell ref="ESJ54:ESN54"/>
    <mergeCell ref="ESR54:ESV54"/>
    <mergeCell ref="ESZ54:ETD54"/>
    <mergeCell ref="ETH54:ETL54"/>
    <mergeCell ref="ETP54:ETT54"/>
    <mergeCell ref="ETX54:EUB54"/>
    <mergeCell ref="EUF54:EUJ54"/>
    <mergeCell ref="EUN54:EUR54"/>
    <mergeCell ref="EUV54:EUZ54"/>
    <mergeCell ref="EVD54:EVH54"/>
    <mergeCell ref="EVL54:EVP54"/>
    <mergeCell ref="EVT54:EVX54"/>
    <mergeCell ref="EWB54:EWF54"/>
    <mergeCell ref="EWJ54:EWN54"/>
    <mergeCell ref="EWR54:EWV54"/>
    <mergeCell ref="EWZ54:EXD54"/>
    <mergeCell ref="EXH54:EXL54"/>
    <mergeCell ref="EXP54:EXT54"/>
    <mergeCell ref="EXX54:EYB54"/>
    <mergeCell ref="EYF54:EYJ54"/>
    <mergeCell ref="EYN54:EYR54"/>
    <mergeCell ref="EYV54:EYZ54"/>
    <mergeCell ref="EZD54:EZH54"/>
    <mergeCell ref="EZL54:EZP54"/>
    <mergeCell ref="EZT54:EZX54"/>
    <mergeCell ref="FAB54:FAF54"/>
    <mergeCell ref="FAJ54:FAN54"/>
    <mergeCell ref="FAR54:FAV54"/>
    <mergeCell ref="FAZ54:FBD54"/>
    <mergeCell ref="FBH54:FBL54"/>
    <mergeCell ref="FBP54:FBT54"/>
    <mergeCell ref="FBX54:FCB54"/>
    <mergeCell ref="FCF54:FCJ54"/>
    <mergeCell ref="FCN54:FCR54"/>
    <mergeCell ref="FCV54:FCZ54"/>
    <mergeCell ref="FDD54:FDH54"/>
    <mergeCell ref="FDL54:FDP54"/>
    <mergeCell ref="FDT54:FDX54"/>
    <mergeCell ref="FEB54:FEF54"/>
    <mergeCell ref="FEJ54:FEN54"/>
    <mergeCell ref="FER54:FEV54"/>
    <mergeCell ref="FEZ54:FFD54"/>
    <mergeCell ref="FFH54:FFL54"/>
    <mergeCell ref="FFP54:FFT54"/>
    <mergeCell ref="FFX54:FGB54"/>
    <mergeCell ref="FGF54:FGJ54"/>
    <mergeCell ref="FGN54:FGR54"/>
    <mergeCell ref="FGV54:FGZ54"/>
    <mergeCell ref="FHD54:FHH54"/>
    <mergeCell ref="FHL54:FHP54"/>
    <mergeCell ref="FHT54:FHX54"/>
    <mergeCell ref="FIB54:FIF54"/>
    <mergeCell ref="FIJ54:FIN54"/>
    <mergeCell ref="FIR54:FIV54"/>
    <mergeCell ref="FIZ54:FJD54"/>
    <mergeCell ref="FJH54:FJL54"/>
    <mergeCell ref="FJP54:FJT54"/>
    <mergeCell ref="FJX54:FKB54"/>
    <mergeCell ref="FKF54:FKJ54"/>
    <mergeCell ref="FKN54:FKR54"/>
    <mergeCell ref="FKV54:FKZ54"/>
    <mergeCell ref="FLD54:FLH54"/>
    <mergeCell ref="FLL54:FLP54"/>
    <mergeCell ref="FLT54:FLX54"/>
    <mergeCell ref="FMB54:FMF54"/>
    <mergeCell ref="FMJ54:FMN54"/>
    <mergeCell ref="FMR54:FMV54"/>
    <mergeCell ref="FMZ54:FND54"/>
    <mergeCell ref="FNH54:FNL54"/>
    <mergeCell ref="FNP54:FNT54"/>
    <mergeCell ref="FNX54:FOB54"/>
    <mergeCell ref="FOF54:FOJ54"/>
    <mergeCell ref="FON54:FOR54"/>
    <mergeCell ref="FOV54:FOZ54"/>
    <mergeCell ref="FPD54:FPH54"/>
    <mergeCell ref="FPL54:FPP54"/>
    <mergeCell ref="FPT54:FPX54"/>
    <mergeCell ref="FQB54:FQF54"/>
    <mergeCell ref="FQJ54:FQN54"/>
    <mergeCell ref="FQR54:FQV54"/>
    <mergeCell ref="FQZ54:FRD54"/>
    <mergeCell ref="FRH54:FRL54"/>
    <mergeCell ref="FRP54:FRT54"/>
    <mergeCell ref="FRX54:FSB54"/>
    <mergeCell ref="FSF54:FSJ54"/>
    <mergeCell ref="FSN54:FSR54"/>
    <mergeCell ref="FSV54:FSZ54"/>
    <mergeCell ref="FTD54:FTH54"/>
    <mergeCell ref="FTL54:FTP54"/>
    <mergeCell ref="FTT54:FTX54"/>
    <mergeCell ref="FUB54:FUF54"/>
    <mergeCell ref="FUJ54:FUN54"/>
    <mergeCell ref="FUR54:FUV54"/>
    <mergeCell ref="FUZ54:FVD54"/>
    <mergeCell ref="FVH54:FVL54"/>
    <mergeCell ref="FVP54:FVT54"/>
    <mergeCell ref="FVX54:FWB54"/>
    <mergeCell ref="FWF54:FWJ54"/>
    <mergeCell ref="FWN54:FWR54"/>
    <mergeCell ref="FWV54:FWZ54"/>
    <mergeCell ref="FXD54:FXH54"/>
    <mergeCell ref="FXL54:FXP54"/>
    <mergeCell ref="FXT54:FXX54"/>
    <mergeCell ref="FYB54:FYF54"/>
    <mergeCell ref="FYJ54:FYN54"/>
    <mergeCell ref="FYR54:FYV54"/>
    <mergeCell ref="FYZ54:FZD54"/>
    <mergeCell ref="FZH54:FZL54"/>
    <mergeCell ref="FZP54:FZT54"/>
    <mergeCell ref="FZX54:GAB54"/>
    <mergeCell ref="GAF54:GAJ54"/>
    <mergeCell ref="GAN54:GAR54"/>
    <mergeCell ref="GAV54:GAZ54"/>
    <mergeCell ref="GBD54:GBH54"/>
    <mergeCell ref="GBL54:GBP54"/>
    <mergeCell ref="GBT54:GBX54"/>
    <mergeCell ref="GCB54:GCF54"/>
    <mergeCell ref="GCJ54:GCN54"/>
    <mergeCell ref="GCR54:GCV54"/>
    <mergeCell ref="GCZ54:GDD54"/>
    <mergeCell ref="GDH54:GDL54"/>
    <mergeCell ref="GDP54:GDT54"/>
    <mergeCell ref="GDX54:GEB54"/>
    <mergeCell ref="GEF54:GEJ54"/>
    <mergeCell ref="GEN54:GER54"/>
    <mergeCell ref="GEV54:GEZ54"/>
    <mergeCell ref="GFD54:GFH54"/>
    <mergeCell ref="GFL54:GFP54"/>
    <mergeCell ref="GFT54:GFX54"/>
    <mergeCell ref="GGB54:GGF54"/>
    <mergeCell ref="GGJ54:GGN54"/>
    <mergeCell ref="GGR54:GGV54"/>
    <mergeCell ref="GGZ54:GHD54"/>
    <mergeCell ref="GHH54:GHL54"/>
    <mergeCell ref="GHP54:GHT54"/>
    <mergeCell ref="GHX54:GIB54"/>
    <mergeCell ref="GIF54:GIJ54"/>
    <mergeCell ref="GIN54:GIR54"/>
    <mergeCell ref="GIV54:GIZ54"/>
    <mergeCell ref="GJD54:GJH54"/>
    <mergeCell ref="GJL54:GJP54"/>
    <mergeCell ref="GJT54:GJX54"/>
    <mergeCell ref="GKB54:GKF54"/>
    <mergeCell ref="GKJ54:GKN54"/>
    <mergeCell ref="GKR54:GKV54"/>
    <mergeCell ref="GKZ54:GLD54"/>
    <mergeCell ref="GLH54:GLL54"/>
    <mergeCell ref="GLP54:GLT54"/>
    <mergeCell ref="GLX54:GMB54"/>
    <mergeCell ref="GMF54:GMJ54"/>
    <mergeCell ref="GMN54:GMR54"/>
    <mergeCell ref="GMV54:GMZ54"/>
    <mergeCell ref="GND54:GNH54"/>
    <mergeCell ref="GNL54:GNP54"/>
    <mergeCell ref="GNT54:GNX54"/>
    <mergeCell ref="GOB54:GOF54"/>
    <mergeCell ref="GOJ54:GON54"/>
    <mergeCell ref="GOR54:GOV54"/>
    <mergeCell ref="GOZ54:GPD54"/>
    <mergeCell ref="GPH54:GPL54"/>
    <mergeCell ref="GPP54:GPT54"/>
    <mergeCell ref="GPX54:GQB54"/>
    <mergeCell ref="GQF54:GQJ54"/>
    <mergeCell ref="GQN54:GQR54"/>
    <mergeCell ref="GQV54:GQZ54"/>
    <mergeCell ref="GRD54:GRH54"/>
    <mergeCell ref="GRL54:GRP54"/>
    <mergeCell ref="GRT54:GRX54"/>
    <mergeCell ref="GSB54:GSF54"/>
    <mergeCell ref="GSJ54:GSN54"/>
    <mergeCell ref="GSR54:GSV54"/>
    <mergeCell ref="GSZ54:GTD54"/>
    <mergeCell ref="GTH54:GTL54"/>
    <mergeCell ref="GTP54:GTT54"/>
    <mergeCell ref="GTX54:GUB54"/>
    <mergeCell ref="GUF54:GUJ54"/>
    <mergeCell ref="GUN54:GUR54"/>
    <mergeCell ref="GUV54:GUZ54"/>
    <mergeCell ref="GVD54:GVH54"/>
    <mergeCell ref="GVL54:GVP54"/>
    <mergeCell ref="GVT54:GVX54"/>
    <mergeCell ref="GWB54:GWF54"/>
    <mergeCell ref="GWJ54:GWN54"/>
    <mergeCell ref="GWR54:GWV54"/>
    <mergeCell ref="GWZ54:GXD54"/>
    <mergeCell ref="GXH54:GXL54"/>
    <mergeCell ref="GXP54:GXT54"/>
    <mergeCell ref="GXX54:GYB54"/>
    <mergeCell ref="GYF54:GYJ54"/>
    <mergeCell ref="GYN54:GYR54"/>
    <mergeCell ref="GYV54:GYZ54"/>
    <mergeCell ref="GZD54:GZH54"/>
    <mergeCell ref="GZL54:GZP54"/>
    <mergeCell ref="GZT54:GZX54"/>
    <mergeCell ref="HAB54:HAF54"/>
    <mergeCell ref="HAJ54:HAN54"/>
    <mergeCell ref="HAR54:HAV54"/>
    <mergeCell ref="HAZ54:HBD54"/>
    <mergeCell ref="HBH54:HBL54"/>
    <mergeCell ref="HBP54:HBT54"/>
    <mergeCell ref="HBX54:HCB54"/>
    <mergeCell ref="HCF54:HCJ54"/>
    <mergeCell ref="HCN54:HCR54"/>
    <mergeCell ref="HCV54:HCZ54"/>
    <mergeCell ref="HDD54:HDH54"/>
    <mergeCell ref="HDL54:HDP54"/>
    <mergeCell ref="HDT54:HDX54"/>
    <mergeCell ref="HEB54:HEF54"/>
    <mergeCell ref="HEJ54:HEN54"/>
    <mergeCell ref="HER54:HEV54"/>
    <mergeCell ref="HEZ54:HFD54"/>
    <mergeCell ref="HFH54:HFL54"/>
    <mergeCell ref="HFP54:HFT54"/>
    <mergeCell ref="HFX54:HGB54"/>
    <mergeCell ref="HGF54:HGJ54"/>
    <mergeCell ref="HGN54:HGR54"/>
    <mergeCell ref="HGV54:HGZ54"/>
    <mergeCell ref="HHD54:HHH54"/>
    <mergeCell ref="HHL54:HHP54"/>
    <mergeCell ref="HHT54:HHX54"/>
    <mergeCell ref="HIB54:HIF54"/>
    <mergeCell ref="HIJ54:HIN54"/>
    <mergeCell ref="HIR54:HIV54"/>
    <mergeCell ref="HIZ54:HJD54"/>
    <mergeCell ref="HJH54:HJL54"/>
    <mergeCell ref="HJP54:HJT54"/>
    <mergeCell ref="HJX54:HKB54"/>
    <mergeCell ref="HKF54:HKJ54"/>
    <mergeCell ref="HKN54:HKR54"/>
    <mergeCell ref="HKV54:HKZ54"/>
    <mergeCell ref="HLD54:HLH54"/>
    <mergeCell ref="HLL54:HLP54"/>
    <mergeCell ref="HLT54:HLX54"/>
    <mergeCell ref="HMB54:HMF54"/>
    <mergeCell ref="HMJ54:HMN54"/>
    <mergeCell ref="HMR54:HMV54"/>
    <mergeCell ref="HMZ54:HND54"/>
    <mergeCell ref="HNH54:HNL54"/>
    <mergeCell ref="HNP54:HNT54"/>
    <mergeCell ref="HNX54:HOB54"/>
    <mergeCell ref="HOF54:HOJ54"/>
    <mergeCell ref="HON54:HOR54"/>
    <mergeCell ref="HOV54:HOZ54"/>
    <mergeCell ref="HPD54:HPH54"/>
    <mergeCell ref="HPL54:HPP54"/>
    <mergeCell ref="HPT54:HPX54"/>
    <mergeCell ref="HQB54:HQF54"/>
    <mergeCell ref="HQJ54:HQN54"/>
    <mergeCell ref="HQR54:HQV54"/>
    <mergeCell ref="HQZ54:HRD54"/>
    <mergeCell ref="HRH54:HRL54"/>
    <mergeCell ref="HRP54:HRT54"/>
    <mergeCell ref="HRX54:HSB54"/>
    <mergeCell ref="HSF54:HSJ54"/>
    <mergeCell ref="HSN54:HSR54"/>
    <mergeCell ref="HSV54:HSZ54"/>
    <mergeCell ref="HTD54:HTH54"/>
    <mergeCell ref="HTL54:HTP54"/>
    <mergeCell ref="HTT54:HTX54"/>
    <mergeCell ref="HUB54:HUF54"/>
    <mergeCell ref="HUJ54:HUN54"/>
    <mergeCell ref="HUR54:HUV54"/>
    <mergeCell ref="HUZ54:HVD54"/>
    <mergeCell ref="HVH54:HVL54"/>
    <mergeCell ref="HVP54:HVT54"/>
    <mergeCell ref="HVX54:HWB54"/>
    <mergeCell ref="HWF54:HWJ54"/>
    <mergeCell ref="HWN54:HWR54"/>
    <mergeCell ref="HWV54:HWZ54"/>
    <mergeCell ref="HXD54:HXH54"/>
    <mergeCell ref="HXL54:HXP54"/>
    <mergeCell ref="HXT54:HXX54"/>
    <mergeCell ref="HYB54:HYF54"/>
    <mergeCell ref="HYJ54:HYN54"/>
    <mergeCell ref="HYR54:HYV54"/>
    <mergeCell ref="HYZ54:HZD54"/>
    <mergeCell ref="HZH54:HZL54"/>
    <mergeCell ref="HZP54:HZT54"/>
    <mergeCell ref="HZX54:IAB54"/>
    <mergeCell ref="IAF54:IAJ54"/>
    <mergeCell ref="IAN54:IAR54"/>
    <mergeCell ref="IAV54:IAZ54"/>
    <mergeCell ref="IBD54:IBH54"/>
    <mergeCell ref="IBL54:IBP54"/>
    <mergeCell ref="IBT54:IBX54"/>
    <mergeCell ref="ICB54:ICF54"/>
    <mergeCell ref="ICJ54:ICN54"/>
    <mergeCell ref="ICR54:ICV54"/>
    <mergeCell ref="ICZ54:IDD54"/>
    <mergeCell ref="IDH54:IDL54"/>
    <mergeCell ref="IDP54:IDT54"/>
    <mergeCell ref="IDX54:IEB54"/>
    <mergeCell ref="IEF54:IEJ54"/>
    <mergeCell ref="IEN54:IER54"/>
    <mergeCell ref="IEV54:IEZ54"/>
    <mergeCell ref="IFD54:IFH54"/>
    <mergeCell ref="IFL54:IFP54"/>
    <mergeCell ref="IFT54:IFX54"/>
    <mergeCell ref="IGB54:IGF54"/>
    <mergeCell ref="IGJ54:IGN54"/>
    <mergeCell ref="IGR54:IGV54"/>
    <mergeCell ref="IGZ54:IHD54"/>
    <mergeCell ref="IHH54:IHL54"/>
    <mergeCell ref="IHP54:IHT54"/>
    <mergeCell ref="IHX54:IIB54"/>
    <mergeCell ref="IIF54:IIJ54"/>
    <mergeCell ref="IIN54:IIR54"/>
    <mergeCell ref="IIV54:IIZ54"/>
    <mergeCell ref="IJD54:IJH54"/>
    <mergeCell ref="IJL54:IJP54"/>
    <mergeCell ref="IJT54:IJX54"/>
    <mergeCell ref="IKB54:IKF54"/>
    <mergeCell ref="IKJ54:IKN54"/>
    <mergeCell ref="IKR54:IKV54"/>
    <mergeCell ref="IKZ54:ILD54"/>
    <mergeCell ref="ILH54:ILL54"/>
    <mergeCell ref="ILP54:ILT54"/>
    <mergeCell ref="ILX54:IMB54"/>
    <mergeCell ref="IMF54:IMJ54"/>
    <mergeCell ref="IMN54:IMR54"/>
    <mergeCell ref="IMV54:IMZ54"/>
    <mergeCell ref="IND54:INH54"/>
    <mergeCell ref="INL54:INP54"/>
    <mergeCell ref="INT54:INX54"/>
    <mergeCell ref="IOB54:IOF54"/>
    <mergeCell ref="IOJ54:ION54"/>
    <mergeCell ref="IOR54:IOV54"/>
    <mergeCell ref="IOZ54:IPD54"/>
    <mergeCell ref="IPH54:IPL54"/>
    <mergeCell ref="IPP54:IPT54"/>
    <mergeCell ref="IPX54:IQB54"/>
    <mergeCell ref="IQF54:IQJ54"/>
    <mergeCell ref="IQN54:IQR54"/>
    <mergeCell ref="IQV54:IQZ54"/>
    <mergeCell ref="IRD54:IRH54"/>
    <mergeCell ref="IRL54:IRP54"/>
    <mergeCell ref="IRT54:IRX54"/>
    <mergeCell ref="ISB54:ISF54"/>
    <mergeCell ref="ISJ54:ISN54"/>
    <mergeCell ref="ISR54:ISV54"/>
    <mergeCell ref="ISZ54:ITD54"/>
    <mergeCell ref="ITH54:ITL54"/>
    <mergeCell ref="ITP54:ITT54"/>
    <mergeCell ref="ITX54:IUB54"/>
    <mergeCell ref="IUF54:IUJ54"/>
    <mergeCell ref="IUN54:IUR54"/>
    <mergeCell ref="IUV54:IUZ54"/>
    <mergeCell ref="IVD54:IVH54"/>
    <mergeCell ref="IVL54:IVP54"/>
    <mergeCell ref="IVT54:IVX54"/>
    <mergeCell ref="IWB54:IWF54"/>
    <mergeCell ref="IWJ54:IWN54"/>
    <mergeCell ref="IWR54:IWV54"/>
    <mergeCell ref="IWZ54:IXD54"/>
    <mergeCell ref="IXH54:IXL54"/>
    <mergeCell ref="IXP54:IXT54"/>
    <mergeCell ref="IXX54:IYB54"/>
    <mergeCell ref="IYF54:IYJ54"/>
    <mergeCell ref="IYN54:IYR54"/>
    <mergeCell ref="IYV54:IYZ54"/>
    <mergeCell ref="IZD54:IZH54"/>
    <mergeCell ref="IZL54:IZP54"/>
    <mergeCell ref="IZT54:IZX54"/>
    <mergeCell ref="JAB54:JAF54"/>
    <mergeCell ref="JAJ54:JAN54"/>
    <mergeCell ref="JAR54:JAV54"/>
    <mergeCell ref="JAZ54:JBD54"/>
    <mergeCell ref="JBH54:JBL54"/>
    <mergeCell ref="JBP54:JBT54"/>
    <mergeCell ref="JBX54:JCB54"/>
    <mergeCell ref="JCF54:JCJ54"/>
    <mergeCell ref="JCN54:JCR54"/>
    <mergeCell ref="JCV54:JCZ54"/>
    <mergeCell ref="JDD54:JDH54"/>
    <mergeCell ref="JDL54:JDP54"/>
    <mergeCell ref="JDT54:JDX54"/>
    <mergeCell ref="JEB54:JEF54"/>
    <mergeCell ref="JEJ54:JEN54"/>
    <mergeCell ref="JER54:JEV54"/>
    <mergeCell ref="JEZ54:JFD54"/>
    <mergeCell ref="JFH54:JFL54"/>
    <mergeCell ref="JFP54:JFT54"/>
    <mergeCell ref="JFX54:JGB54"/>
    <mergeCell ref="JGF54:JGJ54"/>
    <mergeCell ref="JGN54:JGR54"/>
    <mergeCell ref="JGV54:JGZ54"/>
    <mergeCell ref="JHD54:JHH54"/>
    <mergeCell ref="JHL54:JHP54"/>
    <mergeCell ref="JHT54:JHX54"/>
    <mergeCell ref="JIB54:JIF54"/>
    <mergeCell ref="JIJ54:JIN54"/>
    <mergeCell ref="JIR54:JIV54"/>
    <mergeCell ref="JIZ54:JJD54"/>
    <mergeCell ref="JJH54:JJL54"/>
    <mergeCell ref="JJP54:JJT54"/>
    <mergeCell ref="JJX54:JKB54"/>
    <mergeCell ref="JKF54:JKJ54"/>
    <mergeCell ref="JKN54:JKR54"/>
    <mergeCell ref="JKV54:JKZ54"/>
    <mergeCell ref="JLD54:JLH54"/>
    <mergeCell ref="JLL54:JLP54"/>
    <mergeCell ref="JLT54:JLX54"/>
    <mergeCell ref="JMB54:JMF54"/>
    <mergeCell ref="JMJ54:JMN54"/>
    <mergeCell ref="JMR54:JMV54"/>
    <mergeCell ref="JMZ54:JND54"/>
    <mergeCell ref="JNH54:JNL54"/>
    <mergeCell ref="JNP54:JNT54"/>
    <mergeCell ref="JNX54:JOB54"/>
    <mergeCell ref="JOF54:JOJ54"/>
    <mergeCell ref="JON54:JOR54"/>
    <mergeCell ref="JOV54:JOZ54"/>
    <mergeCell ref="JPD54:JPH54"/>
    <mergeCell ref="JPL54:JPP54"/>
    <mergeCell ref="JPT54:JPX54"/>
    <mergeCell ref="JQB54:JQF54"/>
    <mergeCell ref="JQJ54:JQN54"/>
    <mergeCell ref="JQR54:JQV54"/>
    <mergeCell ref="JQZ54:JRD54"/>
    <mergeCell ref="JRH54:JRL54"/>
    <mergeCell ref="JRP54:JRT54"/>
    <mergeCell ref="JRX54:JSB54"/>
    <mergeCell ref="JSF54:JSJ54"/>
    <mergeCell ref="JSN54:JSR54"/>
    <mergeCell ref="JSV54:JSZ54"/>
    <mergeCell ref="JTD54:JTH54"/>
    <mergeCell ref="JTL54:JTP54"/>
    <mergeCell ref="JTT54:JTX54"/>
    <mergeCell ref="JUB54:JUF54"/>
    <mergeCell ref="JUJ54:JUN54"/>
    <mergeCell ref="JUR54:JUV54"/>
    <mergeCell ref="JUZ54:JVD54"/>
    <mergeCell ref="JVH54:JVL54"/>
    <mergeCell ref="JVP54:JVT54"/>
    <mergeCell ref="JVX54:JWB54"/>
    <mergeCell ref="JWF54:JWJ54"/>
    <mergeCell ref="JWN54:JWR54"/>
    <mergeCell ref="JWV54:JWZ54"/>
    <mergeCell ref="JXD54:JXH54"/>
    <mergeCell ref="JXL54:JXP54"/>
    <mergeCell ref="JXT54:JXX54"/>
    <mergeCell ref="JYB54:JYF54"/>
    <mergeCell ref="JYJ54:JYN54"/>
    <mergeCell ref="JYR54:JYV54"/>
    <mergeCell ref="JYZ54:JZD54"/>
    <mergeCell ref="JZH54:JZL54"/>
    <mergeCell ref="JZP54:JZT54"/>
    <mergeCell ref="JZX54:KAB54"/>
    <mergeCell ref="KAF54:KAJ54"/>
    <mergeCell ref="KAN54:KAR54"/>
    <mergeCell ref="KAV54:KAZ54"/>
    <mergeCell ref="KBD54:KBH54"/>
    <mergeCell ref="KBL54:KBP54"/>
    <mergeCell ref="KBT54:KBX54"/>
    <mergeCell ref="KCB54:KCF54"/>
    <mergeCell ref="KCJ54:KCN54"/>
    <mergeCell ref="KCR54:KCV54"/>
    <mergeCell ref="KCZ54:KDD54"/>
    <mergeCell ref="KDH54:KDL54"/>
    <mergeCell ref="KDP54:KDT54"/>
    <mergeCell ref="KDX54:KEB54"/>
    <mergeCell ref="KEF54:KEJ54"/>
    <mergeCell ref="KEN54:KER54"/>
    <mergeCell ref="KEV54:KEZ54"/>
    <mergeCell ref="KFD54:KFH54"/>
    <mergeCell ref="KFL54:KFP54"/>
    <mergeCell ref="KFT54:KFX54"/>
    <mergeCell ref="KGB54:KGF54"/>
    <mergeCell ref="KGJ54:KGN54"/>
    <mergeCell ref="KGR54:KGV54"/>
    <mergeCell ref="KGZ54:KHD54"/>
    <mergeCell ref="KHH54:KHL54"/>
    <mergeCell ref="KHP54:KHT54"/>
    <mergeCell ref="KHX54:KIB54"/>
    <mergeCell ref="KIF54:KIJ54"/>
    <mergeCell ref="KIN54:KIR54"/>
    <mergeCell ref="KIV54:KIZ54"/>
    <mergeCell ref="KJD54:KJH54"/>
    <mergeCell ref="KJL54:KJP54"/>
    <mergeCell ref="KJT54:KJX54"/>
    <mergeCell ref="KKB54:KKF54"/>
    <mergeCell ref="KKJ54:KKN54"/>
    <mergeCell ref="KKR54:KKV54"/>
    <mergeCell ref="KKZ54:KLD54"/>
    <mergeCell ref="KLH54:KLL54"/>
    <mergeCell ref="KLP54:KLT54"/>
    <mergeCell ref="KLX54:KMB54"/>
    <mergeCell ref="KMF54:KMJ54"/>
    <mergeCell ref="KMN54:KMR54"/>
    <mergeCell ref="KMV54:KMZ54"/>
    <mergeCell ref="KND54:KNH54"/>
    <mergeCell ref="KNL54:KNP54"/>
    <mergeCell ref="KNT54:KNX54"/>
    <mergeCell ref="KOB54:KOF54"/>
    <mergeCell ref="KOJ54:KON54"/>
    <mergeCell ref="KOR54:KOV54"/>
    <mergeCell ref="KOZ54:KPD54"/>
    <mergeCell ref="KPH54:KPL54"/>
    <mergeCell ref="KPP54:KPT54"/>
    <mergeCell ref="KPX54:KQB54"/>
    <mergeCell ref="KQF54:KQJ54"/>
    <mergeCell ref="KQN54:KQR54"/>
    <mergeCell ref="KQV54:KQZ54"/>
    <mergeCell ref="KRD54:KRH54"/>
    <mergeCell ref="KRL54:KRP54"/>
    <mergeCell ref="KRT54:KRX54"/>
    <mergeCell ref="KSB54:KSF54"/>
    <mergeCell ref="KSJ54:KSN54"/>
    <mergeCell ref="KSR54:KSV54"/>
    <mergeCell ref="KSZ54:KTD54"/>
    <mergeCell ref="KTH54:KTL54"/>
    <mergeCell ref="KTP54:KTT54"/>
    <mergeCell ref="KTX54:KUB54"/>
    <mergeCell ref="KUF54:KUJ54"/>
    <mergeCell ref="KUN54:KUR54"/>
    <mergeCell ref="KUV54:KUZ54"/>
    <mergeCell ref="KVD54:KVH54"/>
    <mergeCell ref="KVL54:KVP54"/>
    <mergeCell ref="KVT54:KVX54"/>
    <mergeCell ref="KWB54:KWF54"/>
    <mergeCell ref="KWJ54:KWN54"/>
    <mergeCell ref="KWR54:KWV54"/>
    <mergeCell ref="KWZ54:KXD54"/>
    <mergeCell ref="KXH54:KXL54"/>
    <mergeCell ref="KXP54:KXT54"/>
    <mergeCell ref="KXX54:KYB54"/>
    <mergeCell ref="KYF54:KYJ54"/>
    <mergeCell ref="KYN54:KYR54"/>
    <mergeCell ref="KYV54:KYZ54"/>
    <mergeCell ref="KZD54:KZH54"/>
    <mergeCell ref="KZL54:KZP54"/>
    <mergeCell ref="KZT54:KZX54"/>
    <mergeCell ref="LAB54:LAF54"/>
    <mergeCell ref="LAJ54:LAN54"/>
    <mergeCell ref="LAR54:LAV54"/>
    <mergeCell ref="LAZ54:LBD54"/>
    <mergeCell ref="LBH54:LBL54"/>
    <mergeCell ref="LBP54:LBT54"/>
    <mergeCell ref="LBX54:LCB54"/>
    <mergeCell ref="LCF54:LCJ54"/>
    <mergeCell ref="LCN54:LCR54"/>
    <mergeCell ref="LCV54:LCZ54"/>
    <mergeCell ref="LDD54:LDH54"/>
    <mergeCell ref="LDL54:LDP54"/>
    <mergeCell ref="LDT54:LDX54"/>
    <mergeCell ref="LEB54:LEF54"/>
    <mergeCell ref="LEJ54:LEN54"/>
    <mergeCell ref="LER54:LEV54"/>
    <mergeCell ref="LEZ54:LFD54"/>
    <mergeCell ref="LFH54:LFL54"/>
    <mergeCell ref="LFP54:LFT54"/>
    <mergeCell ref="LFX54:LGB54"/>
    <mergeCell ref="LGF54:LGJ54"/>
    <mergeCell ref="LGN54:LGR54"/>
    <mergeCell ref="LGV54:LGZ54"/>
    <mergeCell ref="LHD54:LHH54"/>
    <mergeCell ref="LHL54:LHP54"/>
    <mergeCell ref="LHT54:LHX54"/>
    <mergeCell ref="LIB54:LIF54"/>
    <mergeCell ref="LIJ54:LIN54"/>
    <mergeCell ref="LIR54:LIV54"/>
    <mergeCell ref="LIZ54:LJD54"/>
    <mergeCell ref="LJH54:LJL54"/>
    <mergeCell ref="LJP54:LJT54"/>
    <mergeCell ref="LJX54:LKB54"/>
    <mergeCell ref="LKF54:LKJ54"/>
    <mergeCell ref="LKN54:LKR54"/>
    <mergeCell ref="LKV54:LKZ54"/>
    <mergeCell ref="LLD54:LLH54"/>
    <mergeCell ref="LLL54:LLP54"/>
    <mergeCell ref="LLT54:LLX54"/>
    <mergeCell ref="LMB54:LMF54"/>
    <mergeCell ref="LMJ54:LMN54"/>
    <mergeCell ref="LMR54:LMV54"/>
    <mergeCell ref="LMZ54:LND54"/>
    <mergeCell ref="LNH54:LNL54"/>
    <mergeCell ref="LNP54:LNT54"/>
    <mergeCell ref="LNX54:LOB54"/>
    <mergeCell ref="LOF54:LOJ54"/>
    <mergeCell ref="LON54:LOR54"/>
    <mergeCell ref="LOV54:LOZ54"/>
    <mergeCell ref="LPD54:LPH54"/>
    <mergeCell ref="LPL54:LPP54"/>
    <mergeCell ref="LPT54:LPX54"/>
    <mergeCell ref="LQB54:LQF54"/>
    <mergeCell ref="LQJ54:LQN54"/>
    <mergeCell ref="LQR54:LQV54"/>
    <mergeCell ref="LQZ54:LRD54"/>
    <mergeCell ref="LRH54:LRL54"/>
    <mergeCell ref="LRP54:LRT54"/>
    <mergeCell ref="LRX54:LSB54"/>
    <mergeCell ref="LSF54:LSJ54"/>
    <mergeCell ref="LSN54:LSR54"/>
    <mergeCell ref="LSV54:LSZ54"/>
    <mergeCell ref="LTD54:LTH54"/>
    <mergeCell ref="LTL54:LTP54"/>
    <mergeCell ref="LTT54:LTX54"/>
    <mergeCell ref="LUB54:LUF54"/>
    <mergeCell ref="LUJ54:LUN54"/>
    <mergeCell ref="LUR54:LUV54"/>
    <mergeCell ref="LUZ54:LVD54"/>
    <mergeCell ref="LVH54:LVL54"/>
    <mergeCell ref="LVP54:LVT54"/>
    <mergeCell ref="LVX54:LWB54"/>
    <mergeCell ref="LWF54:LWJ54"/>
    <mergeCell ref="LWN54:LWR54"/>
    <mergeCell ref="LWV54:LWZ54"/>
    <mergeCell ref="LXD54:LXH54"/>
    <mergeCell ref="LXL54:LXP54"/>
    <mergeCell ref="LXT54:LXX54"/>
    <mergeCell ref="LYB54:LYF54"/>
    <mergeCell ref="LYJ54:LYN54"/>
    <mergeCell ref="LYR54:LYV54"/>
    <mergeCell ref="LYZ54:LZD54"/>
    <mergeCell ref="LZH54:LZL54"/>
    <mergeCell ref="LZP54:LZT54"/>
    <mergeCell ref="LZX54:MAB54"/>
    <mergeCell ref="MAF54:MAJ54"/>
    <mergeCell ref="MAN54:MAR54"/>
    <mergeCell ref="MAV54:MAZ54"/>
    <mergeCell ref="MBD54:MBH54"/>
    <mergeCell ref="MBL54:MBP54"/>
    <mergeCell ref="MBT54:MBX54"/>
    <mergeCell ref="MCB54:MCF54"/>
    <mergeCell ref="MCJ54:MCN54"/>
    <mergeCell ref="MCR54:MCV54"/>
    <mergeCell ref="MCZ54:MDD54"/>
    <mergeCell ref="MDH54:MDL54"/>
    <mergeCell ref="MDP54:MDT54"/>
    <mergeCell ref="MDX54:MEB54"/>
    <mergeCell ref="MEF54:MEJ54"/>
    <mergeCell ref="MEN54:MER54"/>
    <mergeCell ref="MEV54:MEZ54"/>
    <mergeCell ref="MFD54:MFH54"/>
    <mergeCell ref="MFL54:MFP54"/>
    <mergeCell ref="MFT54:MFX54"/>
    <mergeCell ref="MGB54:MGF54"/>
    <mergeCell ref="MGJ54:MGN54"/>
    <mergeCell ref="MGR54:MGV54"/>
    <mergeCell ref="MGZ54:MHD54"/>
    <mergeCell ref="MHH54:MHL54"/>
    <mergeCell ref="MHP54:MHT54"/>
    <mergeCell ref="MHX54:MIB54"/>
    <mergeCell ref="MIF54:MIJ54"/>
    <mergeCell ref="MIN54:MIR54"/>
    <mergeCell ref="MIV54:MIZ54"/>
    <mergeCell ref="MJD54:MJH54"/>
    <mergeCell ref="MJL54:MJP54"/>
    <mergeCell ref="MJT54:MJX54"/>
    <mergeCell ref="MKB54:MKF54"/>
    <mergeCell ref="MKJ54:MKN54"/>
    <mergeCell ref="MKR54:MKV54"/>
    <mergeCell ref="MKZ54:MLD54"/>
    <mergeCell ref="MLH54:MLL54"/>
    <mergeCell ref="MLP54:MLT54"/>
    <mergeCell ref="MLX54:MMB54"/>
    <mergeCell ref="MMF54:MMJ54"/>
    <mergeCell ref="MMN54:MMR54"/>
    <mergeCell ref="MMV54:MMZ54"/>
    <mergeCell ref="MND54:MNH54"/>
    <mergeCell ref="MNL54:MNP54"/>
    <mergeCell ref="MNT54:MNX54"/>
    <mergeCell ref="MOB54:MOF54"/>
    <mergeCell ref="MOJ54:MON54"/>
    <mergeCell ref="MOR54:MOV54"/>
    <mergeCell ref="MOZ54:MPD54"/>
    <mergeCell ref="MPH54:MPL54"/>
    <mergeCell ref="MPP54:MPT54"/>
    <mergeCell ref="MPX54:MQB54"/>
    <mergeCell ref="MQF54:MQJ54"/>
    <mergeCell ref="MQN54:MQR54"/>
    <mergeCell ref="MQV54:MQZ54"/>
    <mergeCell ref="MRD54:MRH54"/>
    <mergeCell ref="MRL54:MRP54"/>
    <mergeCell ref="MRT54:MRX54"/>
    <mergeCell ref="MSB54:MSF54"/>
    <mergeCell ref="MSJ54:MSN54"/>
    <mergeCell ref="MSR54:MSV54"/>
    <mergeCell ref="MSZ54:MTD54"/>
    <mergeCell ref="MTH54:MTL54"/>
    <mergeCell ref="MTP54:MTT54"/>
    <mergeCell ref="MTX54:MUB54"/>
    <mergeCell ref="MUF54:MUJ54"/>
    <mergeCell ref="MUN54:MUR54"/>
    <mergeCell ref="MUV54:MUZ54"/>
    <mergeCell ref="MVD54:MVH54"/>
    <mergeCell ref="MVL54:MVP54"/>
    <mergeCell ref="MVT54:MVX54"/>
    <mergeCell ref="MWB54:MWF54"/>
    <mergeCell ref="MWJ54:MWN54"/>
    <mergeCell ref="MWR54:MWV54"/>
    <mergeCell ref="MWZ54:MXD54"/>
    <mergeCell ref="MXH54:MXL54"/>
    <mergeCell ref="MXP54:MXT54"/>
    <mergeCell ref="MXX54:MYB54"/>
    <mergeCell ref="MYF54:MYJ54"/>
    <mergeCell ref="MYN54:MYR54"/>
    <mergeCell ref="MYV54:MYZ54"/>
    <mergeCell ref="MZD54:MZH54"/>
    <mergeCell ref="MZL54:MZP54"/>
    <mergeCell ref="MZT54:MZX54"/>
    <mergeCell ref="NAB54:NAF54"/>
    <mergeCell ref="NAJ54:NAN54"/>
    <mergeCell ref="NAR54:NAV54"/>
    <mergeCell ref="NAZ54:NBD54"/>
    <mergeCell ref="NBH54:NBL54"/>
    <mergeCell ref="NBP54:NBT54"/>
    <mergeCell ref="NBX54:NCB54"/>
    <mergeCell ref="NCF54:NCJ54"/>
    <mergeCell ref="NCN54:NCR54"/>
    <mergeCell ref="NCV54:NCZ54"/>
    <mergeCell ref="NDD54:NDH54"/>
    <mergeCell ref="NDL54:NDP54"/>
    <mergeCell ref="NDT54:NDX54"/>
    <mergeCell ref="NEB54:NEF54"/>
    <mergeCell ref="NEJ54:NEN54"/>
    <mergeCell ref="NER54:NEV54"/>
    <mergeCell ref="NEZ54:NFD54"/>
    <mergeCell ref="NFH54:NFL54"/>
    <mergeCell ref="NFP54:NFT54"/>
    <mergeCell ref="NFX54:NGB54"/>
    <mergeCell ref="NGF54:NGJ54"/>
    <mergeCell ref="NGN54:NGR54"/>
    <mergeCell ref="NGV54:NGZ54"/>
    <mergeCell ref="NHD54:NHH54"/>
    <mergeCell ref="NHL54:NHP54"/>
    <mergeCell ref="NHT54:NHX54"/>
    <mergeCell ref="NIB54:NIF54"/>
    <mergeCell ref="NIJ54:NIN54"/>
    <mergeCell ref="NIR54:NIV54"/>
    <mergeCell ref="NIZ54:NJD54"/>
    <mergeCell ref="NJH54:NJL54"/>
    <mergeCell ref="NJP54:NJT54"/>
    <mergeCell ref="NJX54:NKB54"/>
    <mergeCell ref="NKF54:NKJ54"/>
    <mergeCell ref="NKN54:NKR54"/>
    <mergeCell ref="NKV54:NKZ54"/>
    <mergeCell ref="NLD54:NLH54"/>
    <mergeCell ref="NLL54:NLP54"/>
    <mergeCell ref="NLT54:NLX54"/>
    <mergeCell ref="NMB54:NMF54"/>
    <mergeCell ref="NMJ54:NMN54"/>
    <mergeCell ref="NMR54:NMV54"/>
    <mergeCell ref="NMZ54:NND54"/>
    <mergeCell ref="NNH54:NNL54"/>
    <mergeCell ref="NNP54:NNT54"/>
    <mergeCell ref="NNX54:NOB54"/>
    <mergeCell ref="NOF54:NOJ54"/>
    <mergeCell ref="NON54:NOR54"/>
    <mergeCell ref="NOV54:NOZ54"/>
    <mergeCell ref="NPD54:NPH54"/>
    <mergeCell ref="NPL54:NPP54"/>
    <mergeCell ref="NPT54:NPX54"/>
    <mergeCell ref="NQB54:NQF54"/>
    <mergeCell ref="NQJ54:NQN54"/>
    <mergeCell ref="NQR54:NQV54"/>
    <mergeCell ref="NQZ54:NRD54"/>
    <mergeCell ref="NRH54:NRL54"/>
    <mergeCell ref="NRP54:NRT54"/>
    <mergeCell ref="NRX54:NSB54"/>
    <mergeCell ref="NSF54:NSJ54"/>
    <mergeCell ref="NSN54:NSR54"/>
    <mergeCell ref="NSV54:NSZ54"/>
    <mergeCell ref="NTD54:NTH54"/>
    <mergeCell ref="NTL54:NTP54"/>
    <mergeCell ref="NTT54:NTX54"/>
    <mergeCell ref="NUB54:NUF54"/>
    <mergeCell ref="NUJ54:NUN54"/>
    <mergeCell ref="NUR54:NUV54"/>
    <mergeCell ref="NUZ54:NVD54"/>
    <mergeCell ref="NVH54:NVL54"/>
    <mergeCell ref="NVP54:NVT54"/>
    <mergeCell ref="NVX54:NWB54"/>
    <mergeCell ref="NWF54:NWJ54"/>
    <mergeCell ref="NWN54:NWR54"/>
    <mergeCell ref="NWV54:NWZ54"/>
    <mergeCell ref="NXD54:NXH54"/>
    <mergeCell ref="NXL54:NXP54"/>
    <mergeCell ref="NXT54:NXX54"/>
    <mergeCell ref="NYB54:NYF54"/>
    <mergeCell ref="NYJ54:NYN54"/>
    <mergeCell ref="NYR54:NYV54"/>
    <mergeCell ref="NYZ54:NZD54"/>
    <mergeCell ref="NZH54:NZL54"/>
    <mergeCell ref="NZP54:NZT54"/>
    <mergeCell ref="NZX54:OAB54"/>
    <mergeCell ref="OAF54:OAJ54"/>
    <mergeCell ref="OAN54:OAR54"/>
    <mergeCell ref="OAV54:OAZ54"/>
    <mergeCell ref="OBD54:OBH54"/>
    <mergeCell ref="OBL54:OBP54"/>
    <mergeCell ref="OBT54:OBX54"/>
    <mergeCell ref="OCB54:OCF54"/>
    <mergeCell ref="OCJ54:OCN54"/>
    <mergeCell ref="OCR54:OCV54"/>
    <mergeCell ref="OCZ54:ODD54"/>
    <mergeCell ref="ODH54:ODL54"/>
    <mergeCell ref="ODP54:ODT54"/>
    <mergeCell ref="ODX54:OEB54"/>
    <mergeCell ref="OEF54:OEJ54"/>
    <mergeCell ref="OEN54:OER54"/>
    <mergeCell ref="OEV54:OEZ54"/>
    <mergeCell ref="OFD54:OFH54"/>
    <mergeCell ref="OFL54:OFP54"/>
    <mergeCell ref="OFT54:OFX54"/>
    <mergeCell ref="OGB54:OGF54"/>
    <mergeCell ref="OGJ54:OGN54"/>
    <mergeCell ref="OGR54:OGV54"/>
    <mergeCell ref="OGZ54:OHD54"/>
    <mergeCell ref="OHH54:OHL54"/>
    <mergeCell ref="OHP54:OHT54"/>
    <mergeCell ref="OHX54:OIB54"/>
    <mergeCell ref="OIF54:OIJ54"/>
    <mergeCell ref="OIN54:OIR54"/>
    <mergeCell ref="OIV54:OIZ54"/>
    <mergeCell ref="OJD54:OJH54"/>
    <mergeCell ref="OJL54:OJP54"/>
    <mergeCell ref="OJT54:OJX54"/>
    <mergeCell ref="OKB54:OKF54"/>
    <mergeCell ref="OKJ54:OKN54"/>
    <mergeCell ref="OKR54:OKV54"/>
    <mergeCell ref="OKZ54:OLD54"/>
    <mergeCell ref="OLH54:OLL54"/>
    <mergeCell ref="OLP54:OLT54"/>
    <mergeCell ref="OLX54:OMB54"/>
    <mergeCell ref="OMF54:OMJ54"/>
    <mergeCell ref="OMN54:OMR54"/>
    <mergeCell ref="OMV54:OMZ54"/>
    <mergeCell ref="OND54:ONH54"/>
    <mergeCell ref="ONL54:ONP54"/>
    <mergeCell ref="ONT54:ONX54"/>
    <mergeCell ref="OOB54:OOF54"/>
    <mergeCell ref="OOJ54:OON54"/>
    <mergeCell ref="OOR54:OOV54"/>
    <mergeCell ref="OOZ54:OPD54"/>
    <mergeCell ref="OPH54:OPL54"/>
    <mergeCell ref="OPP54:OPT54"/>
    <mergeCell ref="OPX54:OQB54"/>
    <mergeCell ref="OQF54:OQJ54"/>
    <mergeCell ref="OQN54:OQR54"/>
    <mergeCell ref="OQV54:OQZ54"/>
    <mergeCell ref="ORD54:ORH54"/>
    <mergeCell ref="ORL54:ORP54"/>
    <mergeCell ref="ORT54:ORX54"/>
    <mergeCell ref="OSB54:OSF54"/>
    <mergeCell ref="OSJ54:OSN54"/>
    <mergeCell ref="OSR54:OSV54"/>
    <mergeCell ref="OSZ54:OTD54"/>
    <mergeCell ref="OTH54:OTL54"/>
    <mergeCell ref="OTP54:OTT54"/>
    <mergeCell ref="OTX54:OUB54"/>
    <mergeCell ref="OUF54:OUJ54"/>
    <mergeCell ref="OUN54:OUR54"/>
    <mergeCell ref="OUV54:OUZ54"/>
    <mergeCell ref="OVD54:OVH54"/>
    <mergeCell ref="OVL54:OVP54"/>
    <mergeCell ref="OVT54:OVX54"/>
    <mergeCell ref="OWB54:OWF54"/>
    <mergeCell ref="OWJ54:OWN54"/>
    <mergeCell ref="OWR54:OWV54"/>
    <mergeCell ref="OWZ54:OXD54"/>
    <mergeCell ref="OXH54:OXL54"/>
    <mergeCell ref="OXP54:OXT54"/>
    <mergeCell ref="OXX54:OYB54"/>
    <mergeCell ref="OYF54:OYJ54"/>
    <mergeCell ref="OYN54:OYR54"/>
    <mergeCell ref="OYV54:OYZ54"/>
    <mergeCell ref="OZD54:OZH54"/>
    <mergeCell ref="OZL54:OZP54"/>
    <mergeCell ref="OZT54:OZX54"/>
    <mergeCell ref="PAB54:PAF54"/>
    <mergeCell ref="PAJ54:PAN54"/>
    <mergeCell ref="PAR54:PAV54"/>
    <mergeCell ref="PAZ54:PBD54"/>
    <mergeCell ref="PBH54:PBL54"/>
    <mergeCell ref="PBP54:PBT54"/>
    <mergeCell ref="PBX54:PCB54"/>
    <mergeCell ref="PCF54:PCJ54"/>
    <mergeCell ref="PCN54:PCR54"/>
    <mergeCell ref="PCV54:PCZ54"/>
    <mergeCell ref="PDD54:PDH54"/>
    <mergeCell ref="PDL54:PDP54"/>
    <mergeCell ref="PDT54:PDX54"/>
    <mergeCell ref="PEB54:PEF54"/>
    <mergeCell ref="PEJ54:PEN54"/>
    <mergeCell ref="PER54:PEV54"/>
    <mergeCell ref="PEZ54:PFD54"/>
    <mergeCell ref="PFH54:PFL54"/>
    <mergeCell ref="PFP54:PFT54"/>
    <mergeCell ref="PFX54:PGB54"/>
    <mergeCell ref="PGF54:PGJ54"/>
    <mergeCell ref="PGN54:PGR54"/>
    <mergeCell ref="PGV54:PGZ54"/>
    <mergeCell ref="PHD54:PHH54"/>
    <mergeCell ref="PHL54:PHP54"/>
    <mergeCell ref="PHT54:PHX54"/>
    <mergeCell ref="PIB54:PIF54"/>
    <mergeCell ref="PIJ54:PIN54"/>
    <mergeCell ref="PIR54:PIV54"/>
    <mergeCell ref="PIZ54:PJD54"/>
    <mergeCell ref="PJH54:PJL54"/>
    <mergeCell ref="PJP54:PJT54"/>
    <mergeCell ref="PJX54:PKB54"/>
    <mergeCell ref="PKF54:PKJ54"/>
    <mergeCell ref="PKN54:PKR54"/>
    <mergeCell ref="PKV54:PKZ54"/>
    <mergeCell ref="PLD54:PLH54"/>
    <mergeCell ref="PLL54:PLP54"/>
    <mergeCell ref="PLT54:PLX54"/>
    <mergeCell ref="PMB54:PMF54"/>
    <mergeCell ref="PMJ54:PMN54"/>
    <mergeCell ref="PMR54:PMV54"/>
    <mergeCell ref="PMZ54:PND54"/>
    <mergeCell ref="PNH54:PNL54"/>
    <mergeCell ref="PNP54:PNT54"/>
    <mergeCell ref="PNX54:POB54"/>
    <mergeCell ref="POF54:POJ54"/>
    <mergeCell ref="PON54:POR54"/>
    <mergeCell ref="POV54:POZ54"/>
    <mergeCell ref="PPD54:PPH54"/>
    <mergeCell ref="PPL54:PPP54"/>
    <mergeCell ref="PPT54:PPX54"/>
    <mergeCell ref="PQB54:PQF54"/>
    <mergeCell ref="PQJ54:PQN54"/>
    <mergeCell ref="PQR54:PQV54"/>
    <mergeCell ref="PQZ54:PRD54"/>
    <mergeCell ref="PRH54:PRL54"/>
    <mergeCell ref="PRP54:PRT54"/>
    <mergeCell ref="PRX54:PSB54"/>
    <mergeCell ref="PSF54:PSJ54"/>
    <mergeCell ref="PSN54:PSR54"/>
    <mergeCell ref="PSV54:PSZ54"/>
    <mergeCell ref="PTD54:PTH54"/>
    <mergeCell ref="PTL54:PTP54"/>
    <mergeCell ref="PTT54:PTX54"/>
    <mergeCell ref="PUB54:PUF54"/>
    <mergeCell ref="PUJ54:PUN54"/>
    <mergeCell ref="PUR54:PUV54"/>
    <mergeCell ref="PUZ54:PVD54"/>
    <mergeCell ref="PVH54:PVL54"/>
    <mergeCell ref="PVP54:PVT54"/>
    <mergeCell ref="PVX54:PWB54"/>
    <mergeCell ref="PWF54:PWJ54"/>
    <mergeCell ref="PWN54:PWR54"/>
    <mergeCell ref="PWV54:PWZ54"/>
    <mergeCell ref="PXD54:PXH54"/>
    <mergeCell ref="PXL54:PXP54"/>
    <mergeCell ref="PXT54:PXX54"/>
    <mergeCell ref="PYB54:PYF54"/>
    <mergeCell ref="PYJ54:PYN54"/>
    <mergeCell ref="PYR54:PYV54"/>
    <mergeCell ref="PYZ54:PZD54"/>
    <mergeCell ref="PZH54:PZL54"/>
    <mergeCell ref="PZP54:PZT54"/>
    <mergeCell ref="PZX54:QAB54"/>
    <mergeCell ref="QAF54:QAJ54"/>
    <mergeCell ref="QAN54:QAR54"/>
    <mergeCell ref="QAV54:QAZ54"/>
    <mergeCell ref="QBD54:QBH54"/>
    <mergeCell ref="QBL54:QBP54"/>
    <mergeCell ref="QBT54:QBX54"/>
    <mergeCell ref="QCB54:QCF54"/>
    <mergeCell ref="QCJ54:QCN54"/>
    <mergeCell ref="QCR54:QCV54"/>
    <mergeCell ref="QCZ54:QDD54"/>
    <mergeCell ref="QDH54:QDL54"/>
    <mergeCell ref="QDP54:QDT54"/>
    <mergeCell ref="QDX54:QEB54"/>
    <mergeCell ref="QEF54:QEJ54"/>
    <mergeCell ref="QEN54:QER54"/>
    <mergeCell ref="QEV54:QEZ54"/>
    <mergeCell ref="QFD54:QFH54"/>
    <mergeCell ref="QFL54:QFP54"/>
    <mergeCell ref="QFT54:QFX54"/>
    <mergeCell ref="QGB54:QGF54"/>
    <mergeCell ref="QGJ54:QGN54"/>
    <mergeCell ref="QGR54:QGV54"/>
    <mergeCell ref="QGZ54:QHD54"/>
    <mergeCell ref="QHH54:QHL54"/>
    <mergeCell ref="QHP54:QHT54"/>
    <mergeCell ref="QHX54:QIB54"/>
    <mergeCell ref="QIF54:QIJ54"/>
    <mergeCell ref="QIN54:QIR54"/>
    <mergeCell ref="QIV54:QIZ54"/>
    <mergeCell ref="QJD54:QJH54"/>
    <mergeCell ref="QJL54:QJP54"/>
    <mergeCell ref="QJT54:QJX54"/>
    <mergeCell ref="QKB54:QKF54"/>
    <mergeCell ref="QKJ54:QKN54"/>
    <mergeCell ref="QKR54:QKV54"/>
    <mergeCell ref="QKZ54:QLD54"/>
    <mergeCell ref="QLH54:QLL54"/>
    <mergeCell ref="QLP54:QLT54"/>
    <mergeCell ref="QLX54:QMB54"/>
    <mergeCell ref="QMF54:QMJ54"/>
    <mergeCell ref="QMN54:QMR54"/>
    <mergeCell ref="QMV54:QMZ54"/>
    <mergeCell ref="QND54:QNH54"/>
    <mergeCell ref="QNL54:QNP54"/>
    <mergeCell ref="QNT54:QNX54"/>
    <mergeCell ref="QOB54:QOF54"/>
    <mergeCell ref="QOJ54:QON54"/>
    <mergeCell ref="QOR54:QOV54"/>
    <mergeCell ref="QOZ54:QPD54"/>
    <mergeCell ref="QPH54:QPL54"/>
    <mergeCell ref="QPP54:QPT54"/>
    <mergeCell ref="QPX54:QQB54"/>
    <mergeCell ref="QQF54:QQJ54"/>
    <mergeCell ref="QQN54:QQR54"/>
    <mergeCell ref="QQV54:QQZ54"/>
    <mergeCell ref="QRD54:QRH54"/>
    <mergeCell ref="QRL54:QRP54"/>
    <mergeCell ref="QRT54:QRX54"/>
    <mergeCell ref="QSB54:QSF54"/>
    <mergeCell ref="QSJ54:QSN54"/>
    <mergeCell ref="QSR54:QSV54"/>
    <mergeCell ref="QSZ54:QTD54"/>
    <mergeCell ref="QTH54:QTL54"/>
    <mergeCell ref="QTP54:QTT54"/>
    <mergeCell ref="QTX54:QUB54"/>
    <mergeCell ref="QUF54:QUJ54"/>
    <mergeCell ref="QUN54:QUR54"/>
    <mergeCell ref="QUV54:QUZ54"/>
    <mergeCell ref="QVD54:QVH54"/>
    <mergeCell ref="QVL54:QVP54"/>
    <mergeCell ref="QVT54:QVX54"/>
    <mergeCell ref="QWB54:QWF54"/>
    <mergeCell ref="QWJ54:QWN54"/>
    <mergeCell ref="QWR54:QWV54"/>
    <mergeCell ref="QWZ54:QXD54"/>
    <mergeCell ref="QXH54:QXL54"/>
    <mergeCell ref="QXP54:QXT54"/>
    <mergeCell ref="QXX54:QYB54"/>
    <mergeCell ref="QYF54:QYJ54"/>
    <mergeCell ref="QYN54:QYR54"/>
    <mergeCell ref="QYV54:QYZ54"/>
    <mergeCell ref="QZD54:QZH54"/>
    <mergeCell ref="QZL54:QZP54"/>
    <mergeCell ref="QZT54:QZX54"/>
    <mergeCell ref="RAB54:RAF54"/>
    <mergeCell ref="RAJ54:RAN54"/>
    <mergeCell ref="RAR54:RAV54"/>
    <mergeCell ref="RAZ54:RBD54"/>
    <mergeCell ref="RBH54:RBL54"/>
    <mergeCell ref="RBP54:RBT54"/>
    <mergeCell ref="RBX54:RCB54"/>
    <mergeCell ref="RCF54:RCJ54"/>
    <mergeCell ref="RCN54:RCR54"/>
    <mergeCell ref="RCV54:RCZ54"/>
    <mergeCell ref="RDD54:RDH54"/>
    <mergeCell ref="RDL54:RDP54"/>
    <mergeCell ref="RDT54:RDX54"/>
    <mergeCell ref="REB54:REF54"/>
    <mergeCell ref="REJ54:REN54"/>
    <mergeCell ref="RER54:REV54"/>
    <mergeCell ref="REZ54:RFD54"/>
    <mergeCell ref="RFH54:RFL54"/>
    <mergeCell ref="RFP54:RFT54"/>
    <mergeCell ref="RFX54:RGB54"/>
    <mergeCell ref="RGF54:RGJ54"/>
    <mergeCell ref="RGN54:RGR54"/>
    <mergeCell ref="RGV54:RGZ54"/>
    <mergeCell ref="RHD54:RHH54"/>
    <mergeCell ref="RHL54:RHP54"/>
    <mergeCell ref="RHT54:RHX54"/>
    <mergeCell ref="RIB54:RIF54"/>
    <mergeCell ref="RIJ54:RIN54"/>
    <mergeCell ref="RIR54:RIV54"/>
    <mergeCell ref="RIZ54:RJD54"/>
    <mergeCell ref="RJH54:RJL54"/>
    <mergeCell ref="RJP54:RJT54"/>
    <mergeCell ref="RJX54:RKB54"/>
    <mergeCell ref="RKF54:RKJ54"/>
    <mergeCell ref="RKN54:RKR54"/>
    <mergeCell ref="RKV54:RKZ54"/>
    <mergeCell ref="RLD54:RLH54"/>
    <mergeCell ref="RLL54:RLP54"/>
    <mergeCell ref="RLT54:RLX54"/>
    <mergeCell ref="RMB54:RMF54"/>
    <mergeCell ref="RMJ54:RMN54"/>
    <mergeCell ref="RMR54:RMV54"/>
    <mergeCell ref="RMZ54:RND54"/>
    <mergeCell ref="RNH54:RNL54"/>
    <mergeCell ref="RNP54:RNT54"/>
    <mergeCell ref="RNX54:ROB54"/>
    <mergeCell ref="ROF54:ROJ54"/>
    <mergeCell ref="RON54:ROR54"/>
    <mergeCell ref="ROV54:ROZ54"/>
    <mergeCell ref="RPD54:RPH54"/>
    <mergeCell ref="RPL54:RPP54"/>
    <mergeCell ref="RPT54:RPX54"/>
    <mergeCell ref="RQB54:RQF54"/>
    <mergeCell ref="RQJ54:RQN54"/>
    <mergeCell ref="RQR54:RQV54"/>
    <mergeCell ref="RQZ54:RRD54"/>
    <mergeCell ref="RRH54:RRL54"/>
    <mergeCell ref="RRP54:RRT54"/>
    <mergeCell ref="RRX54:RSB54"/>
    <mergeCell ref="RSF54:RSJ54"/>
    <mergeCell ref="RSN54:RSR54"/>
    <mergeCell ref="RSV54:RSZ54"/>
    <mergeCell ref="RTD54:RTH54"/>
    <mergeCell ref="RTL54:RTP54"/>
    <mergeCell ref="RTT54:RTX54"/>
    <mergeCell ref="RUB54:RUF54"/>
    <mergeCell ref="RUJ54:RUN54"/>
    <mergeCell ref="RUR54:RUV54"/>
    <mergeCell ref="RUZ54:RVD54"/>
    <mergeCell ref="RVH54:RVL54"/>
    <mergeCell ref="RVP54:RVT54"/>
    <mergeCell ref="RVX54:RWB54"/>
    <mergeCell ref="RWF54:RWJ54"/>
    <mergeCell ref="RWN54:RWR54"/>
    <mergeCell ref="RWV54:RWZ54"/>
    <mergeCell ref="RXD54:RXH54"/>
    <mergeCell ref="RXL54:RXP54"/>
    <mergeCell ref="RXT54:RXX54"/>
    <mergeCell ref="RYB54:RYF54"/>
    <mergeCell ref="RYJ54:RYN54"/>
    <mergeCell ref="RYR54:RYV54"/>
    <mergeCell ref="RYZ54:RZD54"/>
    <mergeCell ref="RZH54:RZL54"/>
    <mergeCell ref="RZP54:RZT54"/>
    <mergeCell ref="RZX54:SAB54"/>
    <mergeCell ref="SAF54:SAJ54"/>
    <mergeCell ref="SAN54:SAR54"/>
    <mergeCell ref="SAV54:SAZ54"/>
    <mergeCell ref="SBD54:SBH54"/>
    <mergeCell ref="SBL54:SBP54"/>
    <mergeCell ref="SBT54:SBX54"/>
    <mergeCell ref="SCB54:SCF54"/>
    <mergeCell ref="SCJ54:SCN54"/>
    <mergeCell ref="SCR54:SCV54"/>
    <mergeCell ref="SCZ54:SDD54"/>
    <mergeCell ref="SDH54:SDL54"/>
    <mergeCell ref="SDP54:SDT54"/>
    <mergeCell ref="SDX54:SEB54"/>
    <mergeCell ref="SEF54:SEJ54"/>
    <mergeCell ref="SEN54:SER54"/>
    <mergeCell ref="SEV54:SEZ54"/>
    <mergeCell ref="SFD54:SFH54"/>
    <mergeCell ref="SFL54:SFP54"/>
    <mergeCell ref="SFT54:SFX54"/>
    <mergeCell ref="SGB54:SGF54"/>
    <mergeCell ref="SGJ54:SGN54"/>
    <mergeCell ref="SGR54:SGV54"/>
    <mergeCell ref="SGZ54:SHD54"/>
    <mergeCell ref="SHH54:SHL54"/>
    <mergeCell ref="SHP54:SHT54"/>
    <mergeCell ref="SHX54:SIB54"/>
    <mergeCell ref="SIF54:SIJ54"/>
    <mergeCell ref="SIN54:SIR54"/>
    <mergeCell ref="SIV54:SIZ54"/>
    <mergeCell ref="SJD54:SJH54"/>
    <mergeCell ref="SJL54:SJP54"/>
    <mergeCell ref="SJT54:SJX54"/>
    <mergeCell ref="SKB54:SKF54"/>
    <mergeCell ref="SKJ54:SKN54"/>
    <mergeCell ref="SKR54:SKV54"/>
    <mergeCell ref="SKZ54:SLD54"/>
    <mergeCell ref="SLH54:SLL54"/>
    <mergeCell ref="SLP54:SLT54"/>
    <mergeCell ref="SLX54:SMB54"/>
    <mergeCell ref="SMF54:SMJ54"/>
    <mergeCell ref="SMN54:SMR54"/>
    <mergeCell ref="SMV54:SMZ54"/>
    <mergeCell ref="SND54:SNH54"/>
    <mergeCell ref="SNL54:SNP54"/>
    <mergeCell ref="SNT54:SNX54"/>
    <mergeCell ref="SOB54:SOF54"/>
    <mergeCell ref="SOJ54:SON54"/>
    <mergeCell ref="SOR54:SOV54"/>
    <mergeCell ref="SOZ54:SPD54"/>
    <mergeCell ref="SPH54:SPL54"/>
    <mergeCell ref="SPP54:SPT54"/>
    <mergeCell ref="SPX54:SQB54"/>
    <mergeCell ref="SQF54:SQJ54"/>
    <mergeCell ref="SQN54:SQR54"/>
    <mergeCell ref="SQV54:SQZ54"/>
    <mergeCell ref="SRD54:SRH54"/>
    <mergeCell ref="SRL54:SRP54"/>
    <mergeCell ref="SRT54:SRX54"/>
    <mergeCell ref="SSB54:SSF54"/>
    <mergeCell ref="SSJ54:SSN54"/>
    <mergeCell ref="SSR54:SSV54"/>
    <mergeCell ref="SSZ54:STD54"/>
    <mergeCell ref="STH54:STL54"/>
    <mergeCell ref="STP54:STT54"/>
    <mergeCell ref="STX54:SUB54"/>
    <mergeCell ref="SUF54:SUJ54"/>
    <mergeCell ref="SUN54:SUR54"/>
    <mergeCell ref="SUV54:SUZ54"/>
    <mergeCell ref="SVD54:SVH54"/>
    <mergeCell ref="SVL54:SVP54"/>
    <mergeCell ref="SVT54:SVX54"/>
    <mergeCell ref="SWB54:SWF54"/>
    <mergeCell ref="SWJ54:SWN54"/>
    <mergeCell ref="SWR54:SWV54"/>
    <mergeCell ref="SWZ54:SXD54"/>
    <mergeCell ref="SXH54:SXL54"/>
    <mergeCell ref="SXP54:SXT54"/>
    <mergeCell ref="SXX54:SYB54"/>
    <mergeCell ref="SYF54:SYJ54"/>
    <mergeCell ref="SYN54:SYR54"/>
    <mergeCell ref="SYV54:SYZ54"/>
    <mergeCell ref="SZD54:SZH54"/>
    <mergeCell ref="SZL54:SZP54"/>
    <mergeCell ref="SZT54:SZX54"/>
    <mergeCell ref="TAB54:TAF54"/>
    <mergeCell ref="TAJ54:TAN54"/>
    <mergeCell ref="TAR54:TAV54"/>
    <mergeCell ref="TAZ54:TBD54"/>
    <mergeCell ref="TBH54:TBL54"/>
    <mergeCell ref="TBP54:TBT54"/>
    <mergeCell ref="TBX54:TCB54"/>
    <mergeCell ref="TCF54:TCJ54"/>
    <mergeCell ref="TCN54:TCR54"/>
    <mergeCell ref="TCV54:TCZ54"/>
    <mergeCell ref="TDD54:TDH54"/>
    <mergeCell ref="TDL54:TDP54"/>
    <mergeCell ref="TDT54:TDX54"/>
    <mergeCell ref="TEB54:TEF54"/>
    <mergeCell ref="TEJ54:TEN54"/>
    <mergeCell ref="TER54:TEV54"/>
    <mergeCell ref="TEZ54:TFD54"/>
    <mergeCell ref="TFH54:TFL54"/>
    <mergeCell ref="TFP54:TFT54"/>
    <mergeCell ref="TFX54:TGB54"/>
    <mergeCell ref="TGF54:TGJ54"/>
    <mergeCell ref="TGN54:TGR54"/>
    <mergeCell ref="TGV54:TGZ54"/>
    <mergeCell ref="THD54:THH54"/>
    <mergeCell ref="THL54:THP54"/>
    <mergeCell ref="THT54:THX54"/>
    <mergeCell ref="TIB54:TIF54"/>
    <mergeCell ref="TIJ54:TIN54"/>
    <mergeCell ref="TIR54:TIV54"/>
    <mergeCell ref="TIZ54:TJD54"/>
    <mergeCell ref="TJH54:TJL54"/>
    <mergeCell ref="TJP54:TJT54"/>
    <mergeCell ref="TJX54:TKB54"/>
    <mergeCell ref="TKF54:TKJ54"/>
    <mergeCell ref="TKN54:TKR54"/>
    <mergeCell ref="TKV54:TKZ54"/>
    <mergeCell ref="TLD54:TLH54"/>
    <mergeCell ref="TLL54:TLP54"/>
    <mergeCell ref="TLT54:TLX54"/>
    <mergeCell ref="TMB54:TMF54"/>
    <mergeCell ref="TMJ54:TMN54"/>
    <mergeCell ref="TMR54:TMV54"/>
    <mergeCell ref="TMZ54:TND54"/>
    <mergeCell ref="TNH54:TNL54"/>
    <mergeCell ref="TNP54:TNT54"/>
    <mergeCell ref="TNX54:TOB54"/>
    <mergeCell ref="TOF54:TOJ54"/>
    <mergeCell ref="TON54:TOR54"/>
    <mergeCell ref="TOV54:TOZ54"/>
    <mergeCell ref="TPD54:TPH54"/>
    <mergeCell ref="TPL54:TPP54"/>
    <mergeCell ref="TPT54:TPX54"/>
    <mergeCell ref="TQB54:TQF54"/>
    <mergeCell ref="TQJ54:TQN54"/>
    <mergeCell ref="TQR54:TQV54"/>
    <mergeCell ref="TQZ54:TRD54"/>
    <mergeCell ref="TRH54:TRL54"/>
    <mergeCell ref="TRP54:TRT54"/>
    <mergeCell ref="TRX54:TSB54"/>
    <mergeCell ref="TSF54:TSJ54"/>
    <mergeCell ref="TSN54:TSR54"/>
    <mergeCell ref="TSV54:TSZ54"/>
    <mergeCell ref="TTD54:TTH54"/>
    <mergeCell ref="TTL54:TTP54"/>
    <mergeCell ref="TTT54:TTX54"/>
    <mergeCell ref="TUB54:TUF54"/>
    <mergeCell ref="TUJ54:TUN54"/>
    <mergeCell ref="TUR54:TUV54"/>
    <mergeCell ref="TUZ54:TVD54"/>
    <mergeCell ref="TVH54:TVL54"/>
    <mergeCell ref="TVP54:TVT54"/>
    <mergeCell ref="TVX54:TWB54"/>
    <mergeCell ref="TWF54:TWJ54"/>
    <mergeCell ref="TWN54:TWR54"/>
    <mergeCell ref="TWV54:TWZ54"/>
    <mergeCell ref="TXD54:TXH54"/>
    <mergeCell ref="TXL54:TXP54"/>
    <mergeCell ref="TXT54:TXX54"/>
    <mergeCell ref="TYB54:TYF54"/>
    <mergeCell ref="TYJ54:TYN54"/>
    <mergeCell ref="TYR54:TYV54"/>
    <mergeCell ref="TYZ54:TZD54"/>
    <mergeCell ref="TZH54:TZL54"/>
    <mergeCell ref="TZP54:TZT54"/>
    <mergeCell ref="TZX54:UAB54"/>
    <mergeCell ref="UAF54:UAJ54"/>
    <mergeCell ref="UAN54:UAR54"/>
    <mergeCell ref="UAV54:UAZ54"/>
    <mergeCell ref="UBD54:UBH54"/>
    <mergeCell ref="UBL54:UBP54"/>
    <mergeCell ref="UBT54:UBX54"/>
    <mergeCell ref="UCB54:UCF54"/>
    <mergeCell ref="UCJ54:UCN54"/>
    <mergeCell ref="UCR54:UCV54"/>
    <mergeCell ref="UCZ54:UDD54"/>
    <mergeCell ref="UDH54:UDL54"/>
    <mergeCell ref="UDP54:UDT54"/>
    <mergeCell ref="UDX54:UEB54"/>
    <mergeCell ref="UEF54:UEJ54"/>
    <mergeCell ref="UEN54:UER54"/>
    <mergeCell ref="UEV54:UEZ54"/>
    <mergeCell ref="UFD54:UFH54"/>
    <mergeCell ref="UFL54:UFP54"/>
    <mergeCell ref="UFT54:UFX54"/>
    <mergeCell ref="UGB54:UGF54"/>
    <mergeCell ref="UGJ54:UGN54"/>
    <mergeCell ref="UGR54:UGV54"/>
    <mergeCell ref="UGZ54:UHD54"/>
    <mergeCell ref="UHH54:UHL54"/>
    <mergeCell ref="UHP54:UHT54"/>
    <mergeCell ref="UHX54:UIB54"/>
    <mergeCell ref="UIF54:UIJ54"/>
    <mergeCell ref="UIN54:UIR54"/>
    <mergeCell ref="UIV54:UIZ54"/>
    <mergeCell ref="UJD54:UJH54"/>
    <mergeCell ref="UJL54:UJP54"/>
    <mergeCell ref="UJT54:UJX54"/>
    <mergeCell ref="UKB54:UKF54"/>
    <mergeCell ref="UKJ54:UKN54"/>
    <mergeCell ref="UKR54:UKV54"/>
    <mergeCell ref="UKZ54:ULD54"/>
    <mergeCell ref="ULH54:ULL54"/>
    <mergeCell ref="ULP54:ULT54"/>
    <mergeCell ref="ULX54:UMB54"/>
    <mergeCell ref="UMF54:UMJ54"/>
    <mergeCell ref="UMN54:UMR54"/>
    <mergeCell ref="UMV54:UMZ54"/>
    <mergeCell ref="UND54:UNH54"/>
    <mergeCell ref="UNL54:UNP54"/>
    <mergeCell ref="UNT54:UNX54"/>
    <mergeCell ref="UOB54:UOF54"/>
    <mergeCell ref="UOJ54:UON54"/>
    <mergeCell ref="UOR54:UOV54"/>
    <mergeCell ref="UOZ54:UPD54"/>
    <mergeCell ref="UPH54:UPL54"/>
    <mergeCell ref="UPP54:UPT54"/>
    <mergeCell ref="UPX54:UQB54"/>
    <mergeCell ref="UQF54:UQJ54"/>
    <mergeCell ref="UQN54:UQR54"/>
    <mergeCell ref="UQV54:UQZ54"/>
    <mergeCell ref="URD54:URH54"/>
    <mergeCell ref="URL54:URP54"/>
    <mergeCell ref="URT54:URX54"/>
    <mergeCell ref="USB54:USF54"/>
    <mergeCell ref="USJ54:USN54"/>
    <mergeCell ref="USR54:USV54"/>
    <mergeCell ref="USZ54:UTD54"/>
    <mergeCell ref="UTH54:UTL54"/>
    <mergeCell ref="UTP54:UTT54"/>
    <mergeCell ref="UTX54:UUB54"/>
    <mergeCell ref="UUF54:UUJ54"/>
    <mergeCell ref="UUN54:UUR54"/>
    <mergeCell ref="UUV54:UUZ54"/>
    <mergeCell ref="UVD54:UVH54"/>
    <mergeCell ref="UVL54:UVP54"/>
    <mergeCell ref="UVT54:UVX54"/>
    <mergeCell ref="UWB54:UWF54"/>
    <mergeCell ref="UWJ54:UWN54"/>
    <mergeCell ref="UWR54:UWV54"/>
    <mergeCell ref="UWZ54:UXD54"/>
    <mergeCell ref="UXH54:UXL54"/>
    <mergeCell ref="UXP54:UXT54"/>
    <mergeCell ref="UXX54:UYB54"/>
    <mergeCell ref="UYF54:UYJ54"/>
    <mergeCell ref="UYN54:UYR54"/>
    <mergeCell ref="UYV54:UYZ54"/>
    <mergeCell ref="UZD54:UZH54"/>
    <mergeCell ref="UZL54:UZP54"/>
    <mergeCell ref="UZT54:UZX54"/>
    <mergeCell ref="VAB54:VAF54"/>
    <mergeCell ref="VAJ54:VAN54"/>
    <mergeCell ref="VAR54:VAV54"/>
    <mergeCell ref="VAZ54:VBD54"/>
    <mergeCell ref="VBH54:VBL54"/>
    <mergeCell ref="VBP54:VBT54"/>
    <mergeCell ref="VBX54:VCB54"/>
    <mergeCell ref="VCF54:VCJ54"/>
    <mergeCell ref="VCN54:VCR54"/>
    <mergeCell ref="VCV54:VCZ54"/>
    <mergeCell ref="VDD54:VDH54"/>
    <mergeCell ref="VDL54:VDP54"/>
    <mergeCell ref="VDT54:VDX54"/>
    <mergeCell ref="VEB54:VEF54"/>
    <mergeCell ref="VEJ54:VEN54"/>
    <mergeCell ref="VER54:VEV54"/>
    <mergeCell ref="VEZ54:VFD54"/>
    <mergeCell ref="VFH54:VFL54"/>
    <mergeCell ref="VFP54:VFT54"/>
    <mergeCell ref="VFX54:VGB54"/>
    <mergeCell ref="VGF54:VGJ54"/>
    <mergeCell ref="VGN54:VGR54"/>
    <mergeCell ref="VGV54:VGZ54"/>
    <mergeCell ref="VHD54:VHH54"/>
    <mergeCell ref="VHL54:VHP54"/>
    <mergeCell ref="VHT54:VHX54"/>
    <mergeCell ref="VIB54:VIF54"/>
    <mergeCell ref="VIJ54:VIN54"/>
    <mergeCell ref="VIR54:VIV54"/>
    <mergeCell ref="VIZ54:VJD54"/>
    <mergeCell ref="VJH54:VJL54"/>
    <mergeCell ref="VJP54:VJT54"/>
    <mergeCell ref="VJX54:VKB54"/>
    <mergeCell ref="VKF54:VKJ54"/>
    <mergeCell ref="VKN54:VKR54"/>
    <mergeCell ref="VKV54:VKZ54"/>
    <mergeCell ref="VLD54:VLH54"/>
    <mergeCell ref="VLL54:VLP54"/>
    <mergeCell ref="VLT54:VLX54"/>
    <mergeCell ref="VMB54:VMF54"/>
    <mergeCell ref="VMJ54:VMN54"/>
    <mergeCell ref="VMR54:VMV54"/>
    <mergeCell ref="VMZ54:VND54"/>
    <mergeCell ref="VNH54:VNL54"/>
    <mergeCell ref="VNP54:VNT54"/>
    <mergeCell ref="VNX54:VOB54"/>
    <mergeCell ref="VOF54:VOJ54"/>
    <mergeCell ref="VON54:VOR54"/>
    <mergeCell ref="VOV54:VOZ54"/>
    <mergeCell ref="VPD54:VPH54"/>
    <mergeCell ref="VPL54:VPP54"/>
    <mergeCell ref="VPT54:VPX54"/>
    <mergeCell ref="VQB54:VQF54"/>
    <mergeCell ref="VQJ54:VQN54"/>
    <mergeCell ref="VQR54:VQV54"/>
    <mergeCell ref="VQZ54:VRD54"/>
    <mergeCell ref="VRH54:VRL54"/>
    <mergeCell ref="VRP54:VRT54"/>
    <mergeCell ref="VRX54:VSB54"/>
    <mergeCell ref="VSF54:VSJ54"/>
    <mergeCell ref="VSN54:VSR54"/>
    <mergeCell ref="VSV54:VSZ54"/>
    <mergeCell ref="VTD54:VTH54"/>
    <mergeCell ref="VTL54:VTP54"/>
    <mergeCell ref="VTT54:VTX54"/>
    <mergeCell ref="VUB54:VUF54"/>
    <mergeCell ref="VUJ54:VUN54"/>
    <mergeCell ref="VUR54:VUV54"/>
    <mergeCell ref="VUZ54:VVD54"/>
    <mergeCell ref="VVH54:VVL54"/>
    <mergeCell ref="VVP54:VVT54"/>
    <mergeCell ref="VVX54:VWB54"/>
    <mergeCell ref="VWF54:VWJ54"/>
    <mergeCell ref="VWN54:VWR54"/>
    <mergeCell ref="VWV54:VWZ54"/>
    <mergeCell ref="VXD54:VXH54"/>
    <mergeCell ref="VXL54:VXP54"/>
    <mergeCell ref="VXT54:VXX54"/>
    <mergeCell ref="VYB54:VYF54"/>
    <mergeCell ref="VYJ54:VYN54"/>
    <mergeCell ref="VYR54:VYV54"/>
    <mergeCell ref="VYZ54:VZD54"/>
    <mergeCell ref="VZH54:VZL54"/>
    <mergeCell ref="VZP54:VZT54"/>
    <mergeCell ref="VZX54:WAB54"/>
    <mergeCell ref="WAF54:WAJ54"/>
    <mergeCell ref="WAN54:WAR54"/>
    <mergeCell ref="WAV54:WAZ54"/>
    <mergeCell ref="WBD54:WBH54"/>
    <mergeCell ref="WBL54:WBP54"/>
    <mergeCell ref="WBT54:WBX54"/>
    <mergeCell ref="WCB54:WCF54"/>
    <mergeCell ref="WCJ54:WCN54"/>
    <mergeCell ref="WCR54:WCV54"/>
    <mergeCell ref="WCZ54:WDD54"/>
    <mergeCell ref="WDH54:WDL54"/>
    <mergeCell ref="WDP54:WDT54"/>
    <mergeCell ref="WDX54:WEB54"/>
    <mergeCell ref="WEF54:WEJ54"/>
    <mergeCell ref="WEN54:WER54"/>
    <mergeCell ref="WEV54:WEZ54"/>
    <mergeCell ref="WFD54:WFH54"/>
    <mergeCell ref="WFL54:WFP54"/>
    <mergeCell ref="WFT54:WFX54"/>
    <mergeCell ref="WGB54:WGF54"/>
    <mergeCell ref="WGJ54:WGN54"/>
    <mergeCell ref="WGR54:WGV54"/>
    <mergeCell ref="WGZ54:WHD54"/>
    <mergeCell ref="WHH54:WHL54"/>
    <mergeCell ref="WHP54:WHT54"/>
    <mergeCell ref="WHX54:WIB54"/>
    <mergeCell ref="WIF54:WIJ54"/>
    <mergeCell ref="WIN54:WIR54"/>
    <mergeCell ref="WIV54:WIZ54"/>
    <mergeCell ref="WJD54:WJH54"/>
    <mergeCell ref="WJL54:WJP54"/>
    <mergeCell ref="WJT54:WJX54"/>
    <mergeCell ref="WKB54:WKF54"/>
    <mergeCell ref="WKJ54:WKN54"/>
    <mergeCell ref="WKR54:WKV54"/>
    <mergeCell ref="WKZ54:WLD54"/>
    <mergeCell ref="WLH54:WLL54"/>
    <mergeCell ref="WLP54:WLT54"/>
    <mergeCell ref="WLX54:WMB54"/>
    <mergeCell ref="WMF54:WMJ54"/>
    <mergeCell ref="WMN54:WMR54"/>
    <mergeCell ref="WMV54:WMZ54"/>
    <mergeCell ref="WND54:WNH54"/>
    <mergeCell ref="WNL54:WNP54"/>
    <mergeCell ref="WNT54:WNX54"/>
    <mergeCell ref="WOB54:WOF54"/>
    <mergeCell ref="WOJ54:WON54"/>
    <mergeCell ref="WOR54:WOV54"/>
    <mergeCell ref="WOZ54:WPD54"/>
    <mergeCell ref="WPH54:WPL54"/>
    <mergeCell ref="WPP54:WPT54"/>
    <mergeCell ref="WPX54:WQB54"/>
    <mergeCell ref="WQF54:WQJ54"/>
    <mergeCell ref="WQN54:WQR54"/>
    <mergeCell ref="WQV54:WQZ54"/>
    <mergeCell ref="WRD54:WRH54"/>
    <mergeCell ref="WRL54:WRP54"/>
    <mergeCell ref="WRT54:WRX54"/>
    <mergeCell ref="WSB54:WSF54"/>
    <mergeCell ref="WSJ54:WSN54"/>
    <mergeCell ref="WSR54:WSV54"/>
    <mergeCell ref="WSZ54:WTD54"/>
    <mergeCell ref="WTH54:WTL54"/>
    <mergeCell ref="WTP54:WTT54"/>
    <mergeCell ref="WTX54:WUB54"/>
    <mergeCell ref="WUF54:WUJ54"/>
    <mergeCell ref="WUN54:WUR54"/>
    <mergeCell ref="WUV54:WUZ54"/>
    <mergeCell ref="WVD54:WVH54"/>
    <mergeCell ref="WVL54:WVP54"/>
    <mergeCell ref="WVT54:WVX54"/>
    <mergeCell ref="WWB54:WWF54"/>
    <mergeCell ref="WWJ54:WWN54"/>
    <mergeCell ref="WWR54:WWV54"/>
    <mergeCell ref="WWZ54:WXD54"/>
    <mergeCell ref="WXH54:WXL54"/>
    <mergeCell ref="WXP54:WXT54"/>
    <mergeCell ref="WXX54:WYB54"/>
    <mergeCell ref="WYF54:WYJ54"/>
    <mergeCell ref="B52:D52"/>
    <mergeCell ref="L55:N55"/>
    <mergeCell ref="T55:V55"/>
    <mergeCell ref="AB55:AD55"/>
    <mergeCell ref="AJ55:AL55"/>
    <mergeCell ref="AR55:AT55"/>
    <mergeCell ref="AZ55:BB55"/>
    <mergeCell ref="BH55:BJ55"/>
    <mergeCell ref="BP55:BR55"/>
    <mergeCell ref="BX55:BZ55"/>
    <mergeCell ref="CF55:CH55"/>
    <mergeCell ref="CN55:CP55"/>
    <mergeCell ref="CV55:CX55"/>
    <mergeCell ref="DD55:DF55"/>
    <mergeCell ref="DL55:DN55"/>
    <mergeCell ref="DT55:DV55"/>
    <mergeCell ref="EB55:ED55"/>
    <mergeCell ref="EJ55:EL55"/>
    <mergeCell ref="ER55:ET55"/>
    <mergeCell ref="EZ55:FB55"/>
    <mergeCell ref="FH55:FJ55"/>
    <mergeCell ref="FP55:FR55"/>
    <mergeCell ref="FX55:FZ55"/>
    <mergeCell ref="GF55:GH55"/>
    <mergeCell ref="GN55:GP55"/>
    <mergeCell ref="GV55:GX55"/>
    <mergeCell ref="HD55:HF55"/>
    <mergeCell ref="HL55:HN55"/>
    <mergeCell ref="HT55:HV55"/>
    <mergeCell ref="IB55:ID55"/>
    <mergeCell ref="IJ55:IL55"/>
    <mergeCell ref="IR55:IT55"/>
    <mergeCell ref="IZ55:JB55"/>
    <mergeCell ref="JH55:JJ55"/>
    <mergeCell ref="JP55:JR55"/>
    <mergeCell ref="JX55:JZ55"/>
    <mergeCell ref="KF55:KH55"/>
    <mergeCell ref="KN55:KP55"/>
    <mergeCell ref="KV55:KX55"/>
    <mergeCell ref="LD55:LF55"/>
    <mergeCell ref="LL55:LN55"/>
    <mergeCell ref="LT55:LV55"/>
    <mergeCell ref="MB55:MD55"/>
    <mergeCell ref="MJ55:ML55"/>
    <mergeCell ref="MR55:MT55"/>
    <mergeCell ref="MZ55:NB55"/>
    <mergeCell ref="NH55:NJ55"/>
    <mergeCell ref="NP55:NR55"/>
    <mergeCell ref="NX55:NZ55"/>
    <mergeCell ref="OF55:OH55"/>
    <mergeCell ref="ON55:OP55"/>
    <mergeCell ref="OV55:OX55"/>
    <mergeCell ref="PD55:PF55"/>
    <mergeCell ref="PL55:PN55"/>
    <mergeCell ref="PT55:PV55"/>
    <mergeCell ref="QB55:QD55"/>
    <mergeCell ref="QJ55:QL55"/>
    <mergeCell ref="QR55:QT55"/>
    <mergeCell ref="QZ55:RB55"/>
    <mergeCell ref="RH55:RJ55"/>
    <mergeCell ref="RP55:RR55"/>
    <mergeCell ref="RX55:RZ55"/>
    <mergeCell ref="SF55:SH55"/>
    <mergeCell ref="SN55:SP55"/>
    <mergeCell ref="SV55:SX55"/>
    <mergeCell ref="TD55:TF55"/>
    <mergeCell ref="TL55:TN55"/>
    <mergeCell ref="TT55:TV55"/>
    <mergeCell ref="UB55:UD55"/>
    <mergeCell ref="UJ55:UL55"/>
    <mergeCell ref="UR55:UT55"/>
    <mergeCell ref="UZ55:VB55"/>
    <mergeCell ref="VH55:VJ55"/>
    <mergeCell ref="VP55:VR55"/>
    <mergeCell ref="VX55:VZ55"/>
    <mergeCell ref="WF55:WH55"/>
    <mergeCell ref="WN55:WP55"/>
    <mergeCell ref="WV55:WX55"/>
    <mergeCell ref="XD55:XF55"/>
    <mergeCell ref="XL55:XN55"/>
    <mergeCell ref="XT55:XV55"/>
    <mergeCell ref="YB55:YD55"/>
    <mergeCell ref="YJ55:YL55"/>
    <mergeCell ref="YR55:YT55"/>
    <mergeCell ref="YZ55:ZB55"/>
    <mergeCell ref="ZH55:ZJ55"/>
    <mergeCell ref="ZP55:ZR55"/>
    <mergeCell ref="ZX55:ZZ55"/>
    <mergeCell ref="AAF55:AAH55"/>
    <mergeCell ref="AAN55:AAP55"/>
    <mergeCell ref="AAV55:AAX55"/>
    <mergeCell ref="ABD55:ABF55"/>
    <mergeCell ref="ABL55:ABN55"/>
    <mergeCell ref="ABT55:ABV55"/>
    <mergeCell ref="ACB55:ACD55"/>
    <mergeCell ref="ACJ55:ACL55"/>
    <mergeCell ref="ACR55:ACT55"/>
    <mergeCell ref="ACZ55:ADB55"/>
    <mergeCell ref="ADH55:ADJ55"/>
    <mergeCell ref="ADP55:ADR55"/>
    <mergeCell ref="ADX55:ADZ55"/>
    <mergeCell ref="AEF55:AEH55"/>
    <mergeCell ref="AEN55:AEP55"/>
    <mergeCell ref="AEV55:AEX55"/>
    <mergeCell ref="AFD55:AFF55"/>
    <mergeCell ref="AFL55:AFN55"/>
    <mergeCell ref="AFT55:AFV55"/>
    <mergeCell ref="AGB55:AGD55"/>
    <mergeCell ref="AGJ55:AGL55"/>
    <mergeCell ref="AGR55:AGT55"/>
    <mergeCell ref="AGZ55:AHB55"/>
    <mergeCell ref="AHH55:AHJ55"/>
    <mergeCell ref="AHP55:AHR55"/>
    <mergeCell ref="AHX55:AHZ55"/>
    <mergeCell ref="AIF55:AIH55"/>
    <mergeCell ref="AIN55:AIP55"/>
    <mergeCell ref="AIV55:AIX55"/>
    <mergeCell ref="AJD55:AJF55"/>
    <mergeCell ref="AJL55:AJN55"/>
    <mergeCell ref="AJT55:AJV55"/>
    <mergeCell ref="AKB55:AKD55"/>
    <mergeCell ref="AKJ55:AKL55"/>
    <mergeCell ref="AKR55:AKT55"/>
    <mergeCell ref="AKZ55:ALB55"/>
    <mergeCell ref="ALH55:ALJ55"/>
    <mergeCell ref="ALP55:ALR55"/>
    <mergeCell ref="ALX55:ALZ55"/>
    <mergeCell ref="AMF55:AMH55"/>
    <mergeCell ref="AMN55:AMP55"/>
    <mergeCell ref="AMV55:AMX55"/>
    <mergeCell ref="AND55:ANF55"/>
    <mergeCell ref="ANL55:ANN55"/>
    <mergeCell ref="ANT55:ANV55"/>
    <mergeCell ref="AOB55:AOD55"/>
    <mergeCell ref="AOJ55:AOL55"/>
    <mergeCell ref="AOR55:AOT55"/>
    <mergeCell ref="AOZ55:APB55"/>
    <mergeCell ref="APH55:APJ55"/>
    <mergeCell ref="APP55:APR55"/>
    <mergeCell ref="APX55:APZ55"/>
    <mergeCell ref="AQF55:AQH55"/>
    <mergeCell ref="AQN55:AQP55"/>
    <mergeCell ref="AQV55:AQX55"/>
    <mergeCell ref="ARD55:ARF55"/>
    <mergeCell ref="ARL55:ARN55"/>
    <mergeCell ref="ART55:ARV55"/>
    <mergeCell ref="ASB55:ASD55"/>
    <mergeCell ref="ASJ55:ASL55"/>
    <mergeCell ref="ASR55:AST55"/>
    <mergeCell ref="ASZ55:ATB55"/>
    <mergeCell ref="ATH55:ATJ55"/>
    <mergeCell ref="ATP55:ATR55"/>
    <mergeCell ref="ATX55:ATZ55"/>
    <mergeCell ref="AUF55:AUH55"/>
    <mergeCell ref="AUN55:AUP55"/>
    <mergeCell ref="AUV55:AUX55"/>
    <mergeCell ref="AVD55:AVF55"/>
    <mergeCell ref="AVL55:AVN55"/>
    <mergeCell ref="AVT55:AVV55"/>
    <mergeCell ref="AWB55:AWD55"/>
    <mergeCell ref="AWJ55:AWL55"/>
    <mergeCell ref="AWR55:AWT55"/>
    <mergeCell ref="AWZ55:AXB55"/>
    <mergeCell ref="AXH55:AXJ55"/>
    <mergeCell ref="AXP55:AXR55"/>
    <mergeCell ref="AXX55:AXZ55"/>
    <mergeCell ref="AYF55:AYH55"/>
    <mergeCell ref="AYN55:AYP55"/>
    <mergeCell ref="AYV55:AYX55"/>
    <mergeCell ref="AZD55:AZF55"/>
    <mergeCell ref="AZL55:AZN55"/>
    <mergeCell ref="AZT55:AZV55"/>
    <mergeCell ref="BAB55:BAD55"/>
    <mergeCell ref="BAJ55:BAL55"/>
    <mergeCell ref="BAR55:BAT55"/>
    <mergeCell ref="BAZ55:BBB55"/>
    <mergeCell ref="BBH55:BBJ55"/>
    <mergeCell ref="BBP55:BBR55"/>
    <mergeCell ref="BBX55:BBZ55"/>
    <mergeCell ref="BCF55:BCH55"/>
    <mergeCell ref="BCN55:BCP55"/>
    <mergeCell ref="BCV55:BCX55"/>
    <mergeCell ref="BDD55:BDF55"/>
    <mergeCell ref="BDL55:BDN55"/>
    <mergeCell ref="BDT55:BDV55"/>
    <mergeCell ref="BEB55:BED55"/>
    <mergeCell ref="BEJ55:BEL55"/>
    <mergeCell ref="BER55:BET55"/>
    <mergeCell ref="BEZ55:BFB55"/>
    <mergeCell ref="BFH55:BFJ55"/>
    <mergeCell ref="BFP55:BFR55"/>
    <mergeCell ref="BFX55:BFZ55"/>
    <mergeCell ref="BGF55:BGH55"/>
    <mergeCell ref="BGN55:BGP55"/>
    <mergeCell ref="BGV55:BGX55"/>
    <mergeCell ref="BHD55:BHF55"/>
    <mergeCell ref="BHL55:BHN55"/>
    <mergeCell ref="BHT55:BHV55"/>
    <mergeCell ref="BIB55:BID55"/>
    <mergeCell ref="BIJ55:BIL55"/>
    <mergeCell ref="BIR55:BIT55"/>
    <mergeCell ref="BIZ55:BJB55"/>
    <mergeCell ref="BJH55:BJJ55"/>
    <mergeCell ref="BJP55:BJR55"/>
    <mergeCell ref="BJX55:BJZ55"/>
    <mergeCell ref="BKF55:BKH55"/>
    <mergeCell ref="BKN55:BKP55"/>
    <mergeCell ref="BKV55:BKX55"/>
    <mergeCell ref="BLD55:BLF55"/>
    <mergeCell ref="BLL55:BLN55"/>
    <mergeCell ref="BLT55:BLV55"/>
    <mergeCell ref="BMB55:BMD55"/>
    <mergeCell ref="BMJ55:BML55"/>
    <mergeCell ref="BMR55:BMT55"/>
    <mergeCell ref="BMZ55:BNB55"/>
    <mergeCell ref="BNH55:BNJ55"/>
    <mergeCell ref="BNP55:BNR55"/>
    <mergeCell ref="BNX55:BNZ55"/>
    <mergeCell ref="BOF55:BOH55"/>
    <mergeCell ref="BON55:BOP55"/>
    <mergeCell ref="BOV55:BOX55"/>
    <mergeCell ref="BPD55:BPF55"/>
    <mergeCell ref="BPL55:BPN55"/>
    <mergeCell ref="BPT55:BPV55"/>
    <mergeCell ref="BQB55:BQD55"/>
    <mergeCell ref="BQJ55:BQL55"/>
    <mergeCell ref="BQR55:BQT55"/>
    <mergeCell ref="BQZ55:BRB55"/>
    <mergeCell ref="BRH55:BRJ55"/>
    <mergeCell ref="BRP55:BRR55"/>
    <mergeCell ref="BRX55:BRZ55"/>
    <mergeCell ref="BSF55:BSH55"/>
    <mergeCell ref="BSN55:BSP55"/>
    <mergeCell ref="BSV55:BSX55"/>
    <mergeCell ref="BTD55:BTF55"/>
    <mergeCell ref="BTL55:BTN55"/>
    <mergeCell ref="BTT55:BTV55"/>
    <mergeCell ref="BUB55:BUD55"/>
    <mergeCell ref="BUJ55:BUL55"/>
    <mergeCell ref="BUR55:BUT55"/>
    <mergeCell ref="BUZ55:BVB55"/>
    <mergeCell ref="BVH55:BVJ55"/>
    <mergeCell ref="BVP55:BVR55"/>
    <mergeCell ref="BVX55:BVZ55"/>
    <mergeCell ref="BWF55:BWH55"/>
    <mergeCell ref="BWN55:BWP55"/>
    <mergeCell ref="BWV55:BWX55"/>
    <mergeCell ref="BXD55:BXF55"/>
    <mergeCell ref="BXL55:BXN55"/>
    <mergeCell ref="BXT55:BXV55"/>
    <mergeCell ref="BYB55:BYD55"/>
    <mergeCell ref="BYJ55:BYL55"/>
    <mergeCell ref="BYR55:BYT55"/>
    <mergeCell ref="BYZ55:BZB55"/>
    <mergeCell ref="BZH55:BZJ55"/>
    <mergeCell ref="BZP55:BZR55"/>
    <mergeCell ref="BZX55:BZZ55"/>
    <mergeCell ref="CAF55:CAH55"/>
    <mergeCell ref="CAN55:CAP55"/>
    <mergeCell ref="CAV55:CAX55"/>
    <mergeCell ref="CBD55:CBF55"/>
    <mergeCell ref="CBL55:CBN55"/>
    <mergeCell ref="CBT55:CBV55"/>
    <mergeCell ref="CCB55:CCD55"/>
    <mergeCell ref="CCJ55:CCL55"/>
    <mergeCell ref="CCR55:CCT55"/>
    <mergeCell ref="CCZ55:CDB55"/>
    <mergeCell ref="CDH55:CDJ55"/>
    <mergeCell ref="CDP55:CDR55"/>
    <mergeCell ref="CDX55:CDZ55"/>
    <mergeCell ref="CEF55:CEH55"/>
    <mergeCell ref="CEN55:CEP55"/>
    <mergeCell ref="CEV55:CEX55"/>
    <mergeCell ref="CFD55:CFF55"/>
    <mergeCell ref="CFL55:CFN55"/>
    <mergeCell ref="CFT55:CFV55"/>
    <mergeCell ref="CGB55:CGD55"/>
    <mergeCell ref="CGJ55:CGL55"/>
    <mergeCell ref="CGR55:CGT55"/>
    <mergeCell ref="CGZ55:CHB55"/>
    <mergeCell ref="CHH55:CHJ55"/>
    <mergeCell ref="CHP55:CHR55"/>
    <mergeCell ref="CHX55:CHZ55"/>
    <mergeCell ref="CIF55:CIH55"/>
    <mergeCell ref="CIN55:CIP55"/>
    <mergeCell ref="CIV55:CIX55"/>
    <mergeCell ref="CJD55:CJF55"/>
    <mergeCell ref="CJL55:CJN55"/>
    <mergeCell ref="CJT55:CJV55"/>
    <mergeCell ref="CKB55:CKD55"/>
    <mergeCell ref="CKJ55:CKL55"/>
    <mergeCell ref="CKR55:CKT55"/>
    <mergeCell ref="CKZ55:CLB55"/>
    <mergeCell ref="CLH55:CLJ55"/>
    <mergeCell ref="CLP55:CLR55"/>
    <mergeCell ref="CLX55:CLZ55"/>
    <mergeCell ref="CMF55:CMH55"/>
    <mergeCell ref="CMN55:CMP55"/>
    <mergeCell ref="CMV55:CMX55"/>
    <mergeCell ref="CND55:CNF55"/>
    <mergeCell ref="CNL55:CNN55"/>
    <mergeCell ref="CNT55:CNV55"/>
    <mergeCell ref="COB55:COD55"/>
    <mergeCell ref="COJ55:COL55"/>
    <mergeCell ref="COR55:COT55"/>
    <mergeCell ref="COZ55:CPB55"/>
    <mergeCell ref="CPH55:CPJ55"/>
    <mergeCell ref="CPP55:CPR55"/>
    <mergeCell ref="CPX55:CPZ55"/>
    <mergeCell ref="CQF55:CQH55"/>
    <mergeCell ref="CQN55:CQP55"/>
    <mergeCell ref="CQV55:CQX55"/>
    <mergeCell ref="CRD55:CRF55"/>
    <mergeCell ref="CRL55:CRN55"/>
    <mergeCell ref="CRT55:CRV55"/>
    <mergeCell ref="CSB55:CSD55"/>
    <mergeCell ref="CSJ55:CSL55"/>
    <mergeCell ref="CSR55:CST55"/>
    <mergeCell ref="CSZ55:CTB55"/>
    <mergeCell ref="CTH55:CTJ55"/>
    <mergeCell ref="CTP55:CTR55"/>
    <mergeCell ref="CTX55:CTZ55"/>
    <mergeCell ref="CUF55:CUH55"/>
    <mergeCell ref="CUN55:CUP55"/>
    <mergeCell ref="CUV55:CUX55"/>
    <mergeCell ref="CVD55:CVF55"/>
    <mergeCell ref="CVL55:CVN55"/>
    <mergeCell ref="CVT55:CVV55"/>
    <mergeCell ref="CWB55:CWD55"/>
    <mergeCell ref="CWJ55:CWL55"/>
    <mergeCell ref="CWR55:CWT55"/>
    <mergeCell ref="CWZ55:CXB55"/>
    <mergeCell ref="CXH55:CXJ55"/>
    <mergeCell ref="CXP55:CXR55"/>
    <mergeCell ref="CXX55:CXZ55"/>
    <mergeCell ref="CYF55:CYH55"/>
    <mergeCell ref="CYN55:CYP55"/>
    <mergeCell ref="CYV55:CYX55"/>
    <mergeCell ref="CZD55:CZF55"/>
    <mergeCell ref="CZL55:CZN55"/>
    <mergeCell ref="CZT55:CZV55"/>
    <mergeCell ref="DAB55:DAD55"/>
    <mergeCell ref="DAJ55:DAL55"/>
    <mergeCell ref="DAR55:DAT55"/>
    <mergeCell ref="DAZ55:DBB55"/>
    <mergeCell ref="DBH55:DBJ55"/>
    <mergeCell ref="DBP55:DBR55"/>
    <mergeCell ref="DBX55:DBZ55"/>
    <mergeCell ref="DCF55:DCH55"/>
    <mergeCell ref="DCN55:DCP55"/>
    <mergeCell ref="DCV55:DCX55"/>
    <mergeCell ref="DDD55:DDF55"/>
    <mergeCell ref="DDL55:DDN55"/>
    <mergeCell ref="DDT55:DDV55"/>
    <mergeCell ref="DEB55:DED55"/>
    <mergeCell ref="DEJ55:DEL55"/>
    <mergeCell ref="DER55:DET55"/>
    <mergeCell ref="DEZ55:DFB55"/>
    <mergeCell ref="DFH55:DFJ55"/>
    <mergeCell ref="DFP55:DFR55"/>
    <mergeCell ref="DFX55:DFZ55"/>
    <mergeCell ref="DGF55:DGH55"/>
    <mergeCell ref="DGN55:DGP55"/>
    <mergeCell ref="DGV55:DGX55"/>
    <mergeCell ref="DHD55:DHF55"/>
    <mergeCell ref="DHL55:DHN55"/>
    <mergeCell ref="DHT55:DHV55"/>
    <mergeCell ref="DIB55:DID55"/>
    <mergeCell ref="DIJ55:DIL55"/>
    <mergeCell ref="DIR55:DIT55"/>
    <mergeCell ref="DIZ55:DJB55"/>
    <mergeCell ref="DJH55:DJJ55"/>
    <mergeCell ref="DJP55:DJR55"/>
    <mergeCell ref="DJX55:DJZ55"/>
    <mergeCell ref="DKF55:DKH55"/>
    <mergeCell ref="DKN55:DKP55"/>
    <mergeCell ref="DKV55:DKX55"/>
    <mergeCell ref="DLD55:DLF55"/>
    <mergeCell ref="DLL55:DLN55"/>
    <mergeCell ref="DLT55:DLV55"/>
    <mergeCell ref="DMB55:DMD55"/>
    <mergeCell ref="DMJ55:DML55"/>
    <mergeCell ref="DMR55:DMT55"/>
    <mergeCell ref="DMZ55:DNB55"/>
    <mergeCell ref="DNH55:DNJ55"/>
    <mergeCell ref="DNP55:DNR55"/>
    <mergeCell ref="DNX55:DNZ55"/>
    <mergeCell ref="DOF55:DOH55"/>
    <mergeCell ref="DON55:DOP55"/>
    <mergeCell ref="DOV55:DOX55"/>
    <mergeCell ref="DPD55:DPF55"/>
    <mergeCell ref="DPL55:DPN55"/>
    <mergeCell ref="DPT55:DPV55"/>
    <mergeCell ref="DQB55:DQD55"/>
    <mergeCell ref="DQJ55:DQL55"/>
    <mergeCell ref="DQR55:DQT55"/>
    <mergeCell ref="DQZ55:DRB55"/>
    <mergeCell ref="DRH55:DRJ55"/>
    <mergeCell ref="DRP55:DRR55"/>
    <mergeCell ref="DRX55:DRZ55"/>
    <mergeCell ref="DSF55:DSH55"/>
    <mergeCell ref="DSN55:DSP55"/>
    <mergeCell ref="DSV55:DSX55"/>
    <mergeCell ref="DTD55:DTF55"/>
    <mergeCell ref="DTL55:DTN55"/>
    <mergeCell ref="DTT55:DTV55"/>
    <mergeCell ref="DUB55:DUD55"/>
    <mergeCell ref="DUJ55:DUL55"/>
    <mergeCell ref="DUR55:DUT55"/>
    <mergeCell ref="DUZ55:DVB55"/>
    <mergeCell ref="DVH55:DVJ55"/>
    <mergeCell ref="DVP55:DVR55"/>
    <mergeCell ref="DVX55:DVZ55"/>
    <mergeCell ref="DWF55:DWH55"/>
    <mergeCell ref="DWN55:DWP55"/>
    <mergeCell ref="DWV55:DWX55"/>
    <mergeCell ref="DXD55:DXF55"/>
    <mergeCell ref="DXL55:DXN55"/>
    <mergeCell ref="DXT55:DXV55"/>
    <mergeCell ref="DYB55:DYD55"/>
    <mergeCell ref="DYJ55:DYL55"/>
    <mergeCell ref="DYR55:DYT55"/>
    <mergeCell ref="DYZ55:DZB55"/>
    <mergeCell ref="DZH55:DZJ55"/>
    <mergeCell ref="DZP55:DZR55"/>
    <mergeCell ref="DZX55:DZZ55"/>
    <mergeCell ref="EAF55:EAH55"/>
    <mergeCell ref="EAN55:EAP55"/>
    <mergeCell ref="EAV55:EAX55"/>
    <mergeCell ref="EBD55:EBF55"/>
    <mergeCell ref="EBL55:EBN55"/>
    <mergeCell ref="EBT55:EBV55"/>
    <mergeCell ref="ECB55:ECD55"/>
    <mergeCell ref="ECJ55:ECL55"/>
    <mergeCell ref="ECR55:ECT55"/>
    <mergeCell ref="ECZ55:EDB55"/>
    <mergeCell ref="EDH55:EDJ55"/>
    <mergeCell ref="EDP55:EDR55"/>
    <mergeCell ref="EDX55:EDZ55"/>
    <mergeCell ref="EEF55:EEH55"/>
    <mergeCell ref="EEN55:EEP55"/>
    <mergeCell ref="EEV55:EEX55"/>
    <mergeCell ref="EFD55:EFF55"/>
    <mergeCell ref="EFL55:EFN55"/>
    <mergeCell ref="EFT55:EFV55"/>
    <mergeCell ref="EGB55:EGD55"/>
    <mergeCell ref="EGJ55:EGL55"/>
    <mergeCell ref="EGR55:EGT55"/>
    <mergeCell ref="EGZ55:EHB55"/>
    <mergeCell ref="EHH55:EHJ55"/>
    <mergeCell ref="EHP55:EHR55"/>
    <mergeCell ref="EHX55:EHZ55"/>
    <mergeCell ref="EIF55:EIH55"/>
    <mergeCell ref="EIN55:EIP55"/>
    <mergeCell ref="EIV55:EIX55"/>
    <mergeCell ref="EJD55:EJF55"/>
    <mergeCell ref="EJL55:EJN55"/>
    <mergeCell ref="EJT55:EJV55"/>
    <mergeCell ref="EKB55:EKD55"/>
    <mergeCell ref="EKJ55:EKL55"/>
    <mergeCell ref="EKR55:EKT55"/>
    <mergeCell ref="EKZ55:ELB55"/>
    <mergeCell ref="ELH55:ELJ55"/>
    <mergeCell ref="ELP55:ELR55"/>
    <mergeCell ref="ELX55:ELZ55"/>
    <mergeCell ref="EMF55:EMH55"/>
    <mergeCell ref="EMN55:EMP55"/>
    <mergeCell ref="EMV55:EMX55"/>
    <mergeCell ref="END55:ENF55"/>
    <mergeCell ref="ENL55:ENN55"/>
    <mergeCell ref="ENT55:ENV55"/>
    <mergeCell ref="EOB55:EOD55"/>
    <mergeCell ref="EOJ55:EOL55"/>
    <mergeCell ref="EOR55:EOT55"/>
    <mergeCell ref="EOZ55:EPB55"/>
    <mergeCell ref="EPH55:EPJ55"/>
    <mergeCell ref="EPP55:EPR55"/>
    <mergeCell ref="EPX55:EPZ55"/>
    <mergeCell ref="EQF55:EQH55"/>
    <mergeCell ref="EQN55:EQP55"/>
    <mergeCell ref="EQV55:EQX55"/>
    <mergeCell ref="ERD55:ERF55"/>
    <mergeCell ref="ERL55:ERN55"/>
    <mergeCell ref="ERT55:ERV55"/>
    <mergeCell ref="ESB55:ESD55"/>
    <mergeCell ref="ESJ55:ESL55"/>
    <mergeCell ref="ESR55:EST55"/>
    <mergeCell ref="ESZ55:ETB55"/>
    <mergeCell ref="ETH55:ETJ55"/>
    <mergeCell ref="ETP55:ETR55"/>
    <mergeCell ref="ETX55:ETZ55"/>
    <mergeCell ref="EUF55:EUH55"/>
    <mergeCell ref="EUN55:EUP55"/>
    <mergeCell ref="EUV55:EUX55"/>
    <mergeCell ref="EVD55:EVF55"/>
    <mergeCell ref="EVL55:EVN55"/>
    <mergeCell ref="EVT55:EVV55"/>
    <mergeCell ref="EWB55:EWD55"/>
    <mergeCell ref="EWJ55:EWL55"/>
    <mergeCell ref="EWR55:EWT55"/>
    <mergeCell ref="EWZ55:EXB55"/>
    <mergeCell ref="EXH55:EXJ55"/>
    <mergeCell ref="EXP55:EXR55"/>
    <mergeCell ref="EXX55:EXZ55"/>
    <mergeCell ref="EYF55:EYH55"/>
    <mergeCell ref="EYN55:EYP55"/>
    <mergeCell ref="EYV55:EYX55"/>
    <mergeCell ref="EZD55:EZF55"/>
    <mergeCell ref="EZL55:EZN55"/>
    <mergeCell ref="EZT55:EZV55"/>
    <mergeCell ref="FAB55:FAD55"/>
    <mergeCell ref="FAJ55:FAL55"/>
    <mergeCell ref="FAR55:FAT55"/>
    <mergeCell ref="FAZ55:FBB55"/>
    <mergeCell ref="FBH55:FBJ55"/>
    <mergeCell ref="FBP55:FBR55"/>
    <mergeCell ref="FBX55:FBZ55"/>
    <mergeCell ref="FCF55:FCH55"/>
    <mergeCell ref="FCN55:FCP55"/>
    <mergeCell ref="FCV55:FCX55"/>
    <mergeCell ref="FDD55:FDF55"/>
    <mergeCell ref="FDL55:FDN55"/>
    <mergeCell ref="FDT55:FDV55"/>
    <mergeCell ref="FEB55:FED55"/>
    <mergeCell ref="FEJ55:FEL55"/>
    <mergeCell ref="FER55:FET55"/>
    <mergeCell ref="FEZ55:FFB55"/>
    <mergeCell ref="FFH55:FFJ55"/>
    <mergeCell ref="FFP55:FFR55"/>
    <mergeCell ref="FFX55:FFZ55"/>
    <mergeCell ref="FGF55:FGH55"/>
    <mergeCell ref="FGN55:FGP55"/>
    <mergeCell ref="FGV55:FGX55"/>
    <mergeCell ref="FHD55:FHF55"/>
    <mergeCell ref="FHL55:FHN55"/>
    <mergeCell ref="FHT55:FHV55"/>
    <mergeCell ref="FIB55:FID55"/>
    <mergeCell ref="FIJ55:FIL55"/>
    <mergeCell ref="FIR55:FIT55"/>
    <mergeCell ref="FIZ55:FJB55"/>
    <mergeCell ref="FJH55:FJJ55"/>
    <mergeCell ref="FJP55:FJR55"/>
    <mergeCell ref="FJX55:FJZ55"/>
    <mergeCell ref="FKF55:FKH55"/>
    <mergeCell ref="FKN55:FKP55"/>
    <mergeCell ref="FKV55:FKX55"/>
    <mergeCell ref="FLD55:FLF55"/>
    <mergeCell ref="FLL55:FLN55"/>
    <mergeCell ref="FLT55:FLV55"/>
    <mergeCell ref="FMB55:FMD55"/>
    <mergeCell ref="FMJ55:FML55"/>
    <mergeCell ref="FMR55:FMT55"/>
    <mergeCell ref="FMZ55:FNB55"/>
    <mergeCell ref="FNH55:FNJ55"/>
    <mergeCell ref="FNP55:FNR55"/>
    <mergeCell ref="FNX55:FNZ55"/>
    <mergeCell ref="FOF55:FOH55"/>
    <mergeCell ref="FON55:FOP55"/>
    <mergeCell ref="FOV55:FOX55"/>
    <mergeCell ref="FPD55:FPF55"/>
    <mergeCell ref="FPL55:FPN55"/>
    <mergeCell ref="FPT55:FPV55"/>
    <mergeCell ref="FQB55:FQD55"/>
    <mergeCell ref="FQJ55:FQL55"/>
    <mergeCell ref="FQR55:FQT55"/>
    <mergeCell ref="FQZ55:FRB55"/>
    <mergeCell ref="FRH55:FRJ55"/>
    <mergeCell ref="FRP55:FRR55"/>
    <mergeCell ref="FRX55:FRZ55"/>
    <mergeCell ref="FSF55:FSH55"/>
    <mergeCell ref="FSN55:FSP55"/>
    <mergeCell ref="FSV55:FSX55"/>
    <mergeCell ref="FTD55:FTF55"/>
    <mergeCell ref="FTL55:FTN55"/>
    <mergeCell ref="FTT55:FTV55"/>
    <mergeCell ref="FUB55:FUD55"/>
    <mergeCell ref="FUJ55:FUL55"/>
    <mergeCell ref="FUR55:FUT55"/>
    <mergeCell ref="FUZ55:FVB55"/>
    <mergeCell ref="FVH55:FVJ55"/>
    <mergeCell ref="FVP55:FVR55"/>
    <mergeCell ref="FVX55:FVZ55"/>
    <mergeCell ref="FWF55:FWH55"/>
    <mergeCell ref="FWN55:FWP55"/>
    <mergeCell ref="FWV55:FWX55"/>
    <mergeCell ref="FXD55:FXF55"/>
    <mergeCell ref="FXL55:FXN55"/>
    <mergeCell ref="FXT55:FXV55"/>
    <mergeCell ref="FYB55:FYD55"/>
    <mergeCell ref="FYJ55:FYL55"/>
    <mergeCell ref="FYR55:FYT55"/>
    <mergeCell ref="FYZ55:FZB55"/>
    <mergeCell ref="FZH55:FZJ55"/>
    <mergeCell ref="FZP55:FZR55"/>
    <mergeCell ref="FZX55:FZZ55"/>
    <mergeCell ref="GAF55:GAH55"/>
    <mergeCell ref="GAN55:GAP55"/>
    <mergeCell ref="GAV55:GAX55"/>
    <mergeCell ref="GBD55:GBF55"/>
    <mergeCell ref="GBL55:GBN55"/>
    <mergeCell ref="GBT55:GBV55"/>
    <mergeCell ref="GCB55:GCD55"/>
    <mergeCell ref="GCJ55:GCL55"/>
    <mergeCell ref="GCR55:GCT55"/>
    <mergeCell ref="GCZ55:GDB55"/>
    <mergeCell ref="GDH55:GDJ55"/>
    <mergeCell ref="GDP55:GDR55"/>
    <mergeCell ref="GDX55:GDZ55"/>
    <mergeCell ref="GEF55:GEH55"/>
    <mergeCell ref="GEN55:GEP55"/>
    <mergeCell ref="GEV55:GEX55"/>
    <mergeCell ref="GFD55:GFF55"/>
    <mergeCell ref="GFL55:GFN55"/>
    <mergeCell ref="GFT55:GFV55"/>
    <mergeCell ref="GGB55:GGD55"/>
    <mergeCell ref="GGJ55:GGL55"/>
    <mergeCell ref="GGR55:GGT55"/>
    <mergeCell ref="GGZ55:GHB55"/>
    <mergeCell ref="GHH55:GHJ55"/>
    <mergeCell ref="GHP55:GHR55"/>
    <mergeCell ref="GHX55:GHZ55"/>
    <mergeCell ref="GIF55:GIH55"/>
    <mergeCell ref="GIN55:GIP55"/>
    <mergeCell ref="GIV55:GIX55"/>
    <mergeCell ref="GJD55:GJF55"/>
    <mergeCell ref="GJL55:GJN55"/>
    <mergeCell ref="GJT55:GJV55"/>
    <mergeCell ref="GKB55:GKD55"/>
    <mergeCell ref="GKJ55:GKL55"/>
    <mergeCell ref="GKR55:GKT55"/>
    <mergeCell ref="GKZ55:GLB55"/>
    <mergeCell ref="GLH55:GLJ55"/>
    <mergeCell ref="GLP55:GLR55"/>
    <mergeCell ref="GLX55:GLZ55"/>
    <mergeCell ref="GMF55:GMH55"/>
    <mergeCell ref="GMN55:GMP55"/>
    <mergeCell ref="GMV55:GMX55"/>
    <mergeCell ref="GND55:GNF55"/>
    <mergeCell ref="GNL55:GNN55"/>
    <mergeCell ref="GNT55:GNV55"/>
    <mergeCell ref="GOB55:GOD55"/>
    <mergeCell ref="GOJ55:GOL55"/>
    <mergeCell ref="GOR55:GOT55"/>
    <mergeCell ref="GOZ55:GPB55"/>
    <mergeCell ref="GPH55:GPJ55"/>
    <mergeCell ref="GPP55:GPR55"/>
    <mergeCell ref="GPX55:GPZ55"/>
    <mergeCell ref="GQF55:GQH55"/>
    <mergeCell ref="GQN55:GQP55"/>
    <mergeCell ref="GQV55:GQX55"/>
    <mergeCell ref="GRD55:GRF55"/>
    <mergeCell ref="GRL55:GRN55"/>
    <mergeCell ref="GRT55:GRV55"/>
    <mergeCell ref="GSB55:GSD55"/>
    <mergeCell ref="GSJ55:GSL55"/>
    <mergeCell ref="GSR55:GST55"/>
    <mergeCell ref="GSZ55:GTB55"/>
    <mergeCell ref="GTH55:GTJ55"/>
    <mergeCell ref="GTP55:GTR55"/>
    <mergeCell ref="GTX55:GTZ55"/>
    <mergeCell ref="GUF55:GUH55"/>
    <mergeCell ref="GUN55:GUP55"/>
    <mergeCell ref="GUV55:GUX55"/>
    <mergeCell ref="GVD55:GVF55"/>
    <mergeCell ref="GVL55:GVN55"/>
    <mergeCell ref="GVT55:GVV55"/>
    <mergeCell ref="GWB55:GWD55"/>
    <mergeCell ref="GWJ55:GWL55"/>
    <mergeCell ref="GWR55:GWT55"/>
    <mergeCell ref="GWZ55:GXB55"/>
    <mergeCell ref="GXH55:GXJ55"/>
    <mergeCell ref="GXP55:GXR55"/>
    <mergeCell ref="GXX55:GXZ55"/>
    <mergeCell ref="GYF55:GYH55"/>
    <mergeCell ref="GYN55:GYP55"/>
    <mergeCell ref="GYV55:GYX55"/>
    <mergeCell ref="GZD55:GZF55"/>
    <mergeCell ref="GZL55:GZN55"/>
    <mergeCell ref="GZT55:GZV55"/>
    <mergeCell ref="HAB55:HAD55"/>
    <mergeCell ref="HAJ55:HAL55"/>
    <mergeCell ref="HAR55:HAT55"/>
    <mergeCell ref="HAZ55:HBB55"/>
    <mergeCell ref="HBH55:HBJ55"/>
    <mergeCell ref="HBP55:HBR55"/>
    <mergeCell ref="HBX55:HBZ55"/>
    <mergeCell ref="HCF55:HCH55"/>
    <mergeCell ref="HCN55:HCP55"/>
    <mergeCell ref="HCV55:HCX55"/>
    <mergeCell ref="HDD55:HDF55"/>
    <mergeCell ref="HDL55:HDN55"/>
    <mergeCell ref="HDT55:HDV55"/>
    <mergeCell ref="HEB55:HED55"/>
    <mergeCell ref="HEJ55:HEL55"/>
    <mergeCell ref="HER55:HET55"/>
    <mergeCell ref="HEZ55:HFB55"/>
    <mergeCell ref="HFH55:HFJ55"/>
    <mergeCell ref="HFP55:HFR55"/>
    <mergeCell ref="HFX55:HFZ55"/>
    <mergeCell ref="HGF55:HGH55"/>
    <mergeCell ref="HGN55:HGP55"/>
    <mergeCell ref="HGV55:HGX55"/>
    <mergeCell ref="HHD55:HHF55"/>
    <mergeCell ref="HHL55:HHN55"/>
    <mergeCell ref="HHT55:HHV55"/>
    <mergeCell ref="HIB55:HID55"/>
    <mergeCell ref="HIJ55:HIL55"/>
    <mergeCell ref="HIR55:HIT55"/>
    <mergeCell ref="HIZ55:HJB55"/>
    <mergeCell ref="HJH55:HJJ55"/>
    <mergeCell ref="HJP55:HJR55"/>
    <mergeCell ref="HJX55:HJZ55"/>
    <mergeCell ref="HKF55:HKH55"/>
    <mergeCell ref="HKN55:HKP55"/>
    <mergeCell ref="HKV55:HKX55"/>
    <mergeCell ref="HLD55:HLF55"/>
    <mergeCell ref="HLL55:HLN55"/>
    <mergeCell ref="HLT55:HLV55"/>
    <mergeCell ref="HMB55:HMD55"/>
    <mergeCell ref="HMJ55:HML55"/>
    <mergeCell ref="HMR55:HMT55"/>
    <mergeCell ref="HMZ55:HNB55"/>
    <mergeCell ref="HNH55:HNJ55"/>
    <mergeCell ref="HNP55:HNR55"/>
    <mergeCell ref="HNX55:HNZ55"/>
    <mergeCell ref="HOF55:HOH55"/>
    <mergeCell ref="HON55:HOP55"/>
    <mergeCell ref="HOV55:HOX55"/>
    <mergeCell ref="HPD55:HPF55"/>
    <mergeCell ref="HPL55:HPN55"/>
    <mergeCell ref="HPT55:HPV55"/>
    <mergeCell ref="HQB55:HQD55"/>
    <mergeCell ref="HQJ55:HQL55"/>
    <mergeCell ref="HQR55:HQT55"/>
    <mergeCell ref="HQZ55:HRB55"/>
    <mergeCell ref="HRH55:HRJ55"/>
    <mergeCell ref="HRP55:HRR55"/>
    <mergeCell ref="HRX55:HRZ55"/>
    <mergeCell ref="HSF55:HSH55"/>
    <mergeCell ref="HSN55:HSP55"/>
    <mergeCell ref="HSV55:HSX55"/>
    <mergeCell ref="HTD55:HTF55"/>
    <mergeCell ref="HTL55:HTN55"/>
    <mergeCell ref="HTT55:HTV55"/>
    <mergeCell ref="HUB55:HUD55"/>
    <mergeCell ref="HUJ55:HUL55"/>
    <mergeCell ref="HUR55:HUT55"/>
    <mergeCell ref="HUZ55:HVB55"/>
    <mergeCell ref="HVH55:HVJ55"/>
    <mergeCell ref="HVP55:HVR55"/>
    <mergeCell ref="HVX55:HVZ55"/>
    <mergeCell ref="HWF55:HWH55"/>
    <mergeCell ref="HWN55:HWP55"/>
    <mergeCell ref="HWV55:HWX55"/>
    <mergeCell ref="HXD55:HXF55"/>
    <mergeCell ref="HXL55:HXN55"/>
    <mergeCell ref="HXT55:HXV55"/>
    <mergeCell ref="HYB55:HYD55"/>
    <mergeCell ref="HYJ55:HYL55"/>
    <mergeCell ref="HYR55:HYT55"/>
    <mergeCell ref="HYZ55:HZB55"/>
    <mergeCell ref="HZH55:HZJ55"/>
    <mergeCell ref="HZP55:HZR55"/>
    <mergeCell ref="HZX55:HZZ55"/>
    <mergeCell ref="IAF55:IAH55"/>
    <mergeCell ref="IAN55:IAP55"/>
    <mergeCell ref="IAV55:IAX55"/>
    <mergeCell ref="IBD55:IBF55"/>
    <mergeCell ref="IBL55:IBN55"/>
    <mergeCell ref="IBT55:IBV55"/>
    <mergeCell ref="ICB55:ICD55"/>
    <mergeCell ref="ICJ55:ICL55"/>
    <mergeCell ref="ICR55:ICT55"/>
    <mergeCell ref="ICZ55:IDB55"/>
    <mergeCell ref="IDH55:IDJ55"/>
    <mergeCell ref="IDP55:IDR55"/>
    <mergeCell ref="IDX55:IDZ55"/>
    <mergeCell ref="IEF55:IEH55"/>
    <mergeCell ref="IEN55:IEP55"/>
    <mergeCell ref="IEV55:IEX55"/>
    <mergeCell ref="IFD55:IFF55"/>
    <mergeCell ref="IFL55:IFN55"/>
    <mergeCell ref="IFT55:IFV55"/>
    <mergeCell ref="IGB55:IGD55"/>
    <mergeCell ref="IGJ55:IGL55"/>
    <mergeCell ref="IGR55:IGT55"/>
    <mergeCell ref="IGZ55:IHB55"/>
    <mergeCell ref="IHH55:IHJ55"/>
    <mergeCell ref="IHP55:IHR55"/>
    <mergeCell ref="IHX55:IHZ55"/>
    <mergeCell ref="IIF55:IIH55"/>
    <mergeCell ref="IIN55:IIP55"/>
    <mergeCell ref="IIV55:IIX55"/>
    <mergeCell ref="IJD55:IJF55"/>
    <mergeCell ref="IJL55:IJN55"/>
    <mergeCell ref="IJT55:IJV55"/>
    <mergeCell ref="IKB55:IKD55"/>
    <mergeCell ref="IKJ55:IKL55"/>
    <mergeCell ref="IKR55:IKT55"/>
    <mergeCell ref="IKZ55:ILB55"/>
    <mergeCell ref="ILH55:ILJ55"/>
    <mergeCell ref="ILP55:ILR55"/>
    <mergeCell ref="ILX55:ILZ55"/>
    <mergeCell ref="IMF55:IMH55"/>
    <mergeCell ref="IMN55:IMP55"/>
    <mergeCell ref="IMV55:IMX55"/>
    <mergeCell ref="IND55:INF55"/>
    <mergeCell ref="INL55:INN55"/>
    <mergeCell ref="INT55:INV55"/>
    <mergeCell ref="IOB55:IOD55"/>
    <mergeCell ref="IOJ55:IOL55"/>
    <mergeCell ref="IOR55:IOT55"/>
    <mergeCell ref="IOZ55:IPB55"/>
    <mergeCell ref="IPH55:IPJ55"/>
    <mergeCell ref="IPP55:IPR55"/>
    <mergeCell ref="IPX55:IPZ55"/>
    <mergeCell ref="IQF55:IQH55"/>
    <mergeCell ref="IQN55:IQP55"/>
    <mergeCell ref="IQV55:IQX55"/>
    <mergeCell ref="IRD55:IRF55"/>
    <mergeCell ref="IRL55:IRN55"/>
    <mergeCell ref="IRT55:IRV55"/>
    <mergeCell ref="ISB55:ISD55"/>
    <mergeCell ref="ISJ55:ISL55"/>
    <mergeCell ref="ISR55:IST55"/>
    <mergeCell ref="ISZ55:ITB55"/>
    <mergeCell ref="ITH55:ITJ55"/>
    <mergeCell ref="ITP55:ITR55"/>
    <mergeCell ref="ITX55:ITZ55"/>
    <mergeCell ref="IUF55:IUH55"/>
    <mergeCell ref="IUN55:IUP55"/>
    <mergeCell ref="IUV55:IUX55"/>
    <mergeCell ref="IVD55:IVF55"/>
    <mergeCell ref="IVL55:IVN55"/>
    <mergeCell ref="IVT55:IVV55"/>
    <mergeCell ref="IWB55:IWD55"/>
    <mergeCell ref="IWJ55:IWL55"/>
    <mergeCell ref="IWR55:IWT55"/>
    <mergeCell ref="IWZ55:IXB55"/>
    <mergeCell ref="IXH55:IXJ55"/>
    <mergeCell ref="IXP55:IXR55"/>
    <mergeCell ref="IXX55:IXZ55"/>
    <mergeCell ref="IYF55:IYH55"/>
    <mergeCell ref="IYN55:IYP55"/>
    <mergeCell ref="IYV55:IYX55"/>
    <mergeCell ref="IZD55:IZF55"/>
    <mergeCell ref="IZL55:IZN55"/>
    <mergeCell ref="IZT55:IZV55"/>
    <mergeCell ref="JAB55:JAD55"/>
    <mergeCell ref="JAJ55:JAL55"/>
    <mergeCell ref="JAR55:JAT55"/>
    <mergeCell ref="JAZ55:JBB55"/>
    <mergeCell ref="JBH55:JBJ55"/>
    <mergeCell ref="JBP55:JBR55"/>
    <mergeCell ref="JBX55:JBZ55"/>
    <mergeCell ref="JCF55:JCH55"/>
    <mergeCell ref="JCN55:JCP55"/>
    <mergeCell ref="JCV55:JCX55"/>
    <mergeCell ref="JDD55:JDF55"/>
    <mergeCell ref="JDL55:JDN55"/>
    <mergeCell ref="JDT55:JDV55"/>
    <mergeCell ref="JEB55:JED55"/>
    <mergeCell ref="JEJ55:JEL55"/>
    <mergeCell ref="JER55:JET55"/>
    <mergeCell ref="JEZ55:JFB55"/>
    <mergeCell ref="JFH55:JFJ55"/>
    <mergeCell ref="JFP55:JFR55"/>
    <mergeCell ref="JFX55:JFZ55"/>
    <mergeCell ref="JGF55:JGH55"/>
    <mergeCell ref="JGN55:JGP55"/>
    <mergeCell ref="JGV55:JGX55"/>
    <mergeCell ref="JHD55:JHF55"/>
    <mergeCell ref="JHL55:JHN55"/>
    <mergeCell ref="JHT55:JHV55"/>
    <mergeCell ref="JIB55:JID55"/>
    <mergeCell ref="JIJ55:JIL55"/>
    <mergeCell ref="JIR55:JIT55"/>
    <mergeCell ref="JIZ55:JJB55"/>
    <mergeCell ref="JJH55:JJJ55"/>
    <mergeCell ref="JJP55:JJR55"/>
    <mergeCell ref="JJX55:JJZ55"/>
    <mergeCell ref="JKF55:JKH55"/>
    <mergeCell ref="JKN55:JKP55"/>
    <mergeCell ref="JKV55:JKX55"/>
    <mergeCell ref="JLD55:JLF55"/>
    <mergeCell ref="JLL55:JLN55"/>
    <mergeCell ref="JLT55:JLV55"/>
    <mergeCell ref="JMB55:JMD55"/>
    <mergeCell ref="JMJ55:JML55"/>
    <mergeCell ref="JMR55:JMT55"/>
    <mergeCell ref="JMZ55:JNB55"/>
    <mergeCell ref="JNH55:JNJ55"/>
    <mergeCell ref="JNP55:JNR55"/>
    <mergeCell ref="JNX55:JNZ55"/>
    <mergeCell ref="JOF55:JOH55"/>
    <mergeCell ref="JON55:JOP55"/>
    <mergeCell ref="JOV55:JOX55"/>
    <mergeCell ref="JPD55:JPF55"/>
    <mergeCell ref="JPL55:JPN55"/>
    <mergeCell ref="JPT55:JPV55"/>
    <mergeCell ref="JQB55:JQD55"/>
    <mergeCell ref="JQJ55:JQL55"/>
    <mergeCell ref="JQR55:JQT55"/>
    <mergeCell ref="JQZ55:JRB55"/>
    <mergeCell ref="JRH55:JRJ55"/>
    <mergeCell ref="JRP55:JRR55"/>
    <mergeCell ref="JRX55:JRZ55"/>
    <mergeCell ref="JSF55:JSH55"/>
    <mergeCell ref="JSN55:JSP55"/>
    <mergeCell ref="JSV55:JSX55"/>
    <mergeCell ref="JTD55:JTF55"/>
    <mergeCell ref="JTL55:JTN55"/>
    <mergeCell ref="JTT55:JTV55"/>
    <mergeCell ref="JUB55:JUD55"/>
    <mergeCell ref="JUJ55:JUL55"/>
    <mergeCell ref="JUR55:JUT55"/>
    <mergeCell ref="JUZ55:JVB55"/>
    <mergeCell ref="JVH55:JVJ55"/>
    <mergeCell ref="JVP55:JVR55"/>
    <mergeCell ref="JVX55:JVZ55"/>
    <mergeCell ref="JWF55:JWH55"/>
    <mergeCell ref="JWN55:JWP55"/>
    <mergeCell ref="JWV55:JWX55"/>
    <mergeCell ref="JXD55:JXF55"/>
    <mergeCell ref="JXL55:JXN55"/>
    <mergeCell ref="JXT55:JXV55"/>
    <mergeCell ref="JYB55:JYD55"/>
    <mergeCell ref="JYJ55:JYL55"/>
    <mergeCell ref="JYR55:JYT55"/>
    <mergeCell ref="JYZ55:JZB55"/>
    <mergeCell ref="JZH55:JZJ55"/>
    <mergeCell ref="JZP55:JZR55"/>
    <mergeCell ref="JZX55:JZZ55"/>
    <mergeCell ref="KAF55:KAH55"/>
    <mergeCell ref="KAN55:KAP55"/>
    <mergeCell ref="KAV55:KAX55"/>
    <mergeCell ref="KBD55:KBF55"/>
    <mergeCell ref="KBL55:KBN55"/>
    <mergeCell ref="KBT55:KBV55"/>
    <mergeCell ref="KCB55:KCD55"/>
    <mergeCell ref="KCJ55:KCL55"/>
    <mergeCell ref="KCR55:KCT55"/>
    <mergeCell ref="KCZ55:KDB55"/>
    <mergeCell ref="KDH55:KDJ55"/>
    <mergeCell ref="KDP55:KDR55"/>
    <mergeCell ref="KDX55:KDZ55"/>
    <mergeCell ref="KEF55:KEH55"/>
    <mergeCell ref="KEN55:KEP55"/>
    <mergeCell ref="KEV55:KEX55"/>
    <mergeCell ref="KFD55:KFF55"/>
    <mergeCell ref="KFL55:KFN55"/>
    <mergeCell ref="KFT55:KFV55"/>
    <mergeCell ref="KGB55:KGD55"/>
    <mergeCell ref="KGJ55:KGL55"/>
    <mergeCell ref="KGR55:KGT55"/>
    <mergeCell ref="KGZ55:KHB55"/>
    <mergeCell ref="KHH55:KHJ55"/>
    <mergeCell ref="KHP55:KHR55"/>
    <mergeCell ref="KHX55:KHZ55"/>
    <mergeCell ref="KIF55:KIH55"/>
    <mergeCell ref="KIN55:KIP55"/>
    <mergeCell ref="KIV55:KIX55"/>
    <mergeCell ref="KJD55:KJF55"/>
    <mergeCell ref="KJL55:KJN55"/>
    <mergeCell ref="KJT55:KJV55"/>
    <mergeCell ref="KKB55:KKD55"/>
    <mergeCell ref="KKJ55:KKL55"/>
    <mergeCell ref="KKR55:KKT55"/>
    <mergeCell ref="KKZ55:KLB55"/>
    <mergeCell ref="KLH55:KLJ55"/>
    <mergeCell ref="KLP55:KLR55"/>
    <mergeCell ref="KLX55:KLZ55"/>
    <mergeCell ref="KMF55:KMH55"/>
    <mergeCell ref="KMN55:KMP55"/>
    <mergeCell ref="KMV55:KMX55"/>
    <mergeCell ref="KND55:KNF55"/>
    <mergeCell ref="KNL55:KNN55"/>
    <mergeCell ref="KNT55:KNV55"/>
    <mergeCell ref="KOB55:KOD55"/>
    <mergeCell ref="KOJ55:KOL55"/>
    <mergeCell ref="KOR55:KOT55"/>
    <mergeCell ref="KOZ55:KPB55"/>
    <mergeCell ref="KPH55:KPJ55"/>
    <mergeCell ref="KPP55:KPR55"/>
    <mergeCell ref="KPX55:KPZ55"/>
    <mergeCell ref="KQF55:KQH55"/>
    <mergeCell ref="KQN55:KQP55"/>
    <mergeCell ref="KQV55:KQX55"/>
    <mergeCell ref="KRD55:KRF55"/>
    <mergeCell ref="KRL55:KRN55"/>
    <mergeCell ref="KRT55:KRV55"/>
    <mergeCell ref="KSB55:KSD55"/>
    <mergeCell ref="KSJ55:KSL55"/>
    <mergeCell ref="KSR55:KST55"/>
    <mergeCell ref="KSZ55:KTB55"/>
    <mergeCell ref="KTH55:KTJ55"/>
    <mergeCell ref="KTP55:KTR55"/>
    <mergeCell ref="KTX55:KTZ55"/>
    <mergeCell ref="KUF55:KUH55"/>
    <mergeCell ref="KUN55:KUP55"/>
    <mergeCell ref="KUV55:KUX55"/>
    <mergeCell ref="KVD55:KVF55"/>
    <mergeCell ref="KVL55:KVN55"/>
    <mergeCell ref="KVT55:KVV55"/>
    <mergeCell ref="KWB55:KWD55"/>
    <mergeCell ref="KWJ55:KWL55"/>
    <mergeCell ref="KWR55:KWT55"/>
    <mergeCell ref="KWZ55:KXB55"/>
    <mergeCell ref="KXH55:KXJ55"/>
    <mergeCell ref="KXP55:KXR55"/>
    <mergeCell ref="KXX55:KXZ55"/>
    <mergeCell ref="KYF55:KYH55"/>
    <mergeCell ref="KYN55:KYP55"/>
    <mergeCell ref="KYV55:KYX55"/>
    <mergeCell ref="KZD55:KZF55"/>
    <mergeCell ref="KZL55:KZN55"/>
    <mergeCell ref="KZT55:KZV55"/>
    <mergeCell ref="LAB55:LAD55"/>
    <mergeCell ref="LAJ55:LAL55"/>
    <mergeCell ref="LAR55:LAT55"/>
    <mergeCell ref="LAZ55:LBB55"/>
    <mergeCell ref="LBH55:LBJ55"/>
    <mergeCell ref="LBP55:LBR55"/>
    <mergeCell ref="LBX55:LBZ55"/>
    <mergeCell ref="LCF55:LCH55"/>
    <mergeCell ref="LCN55:LCP55"/>
    <mergeCell ref="LCV55:LCX55"/>
    <mergeCell ref="LDD55:LDF55"/>
    <mergeCell ref="LDL55:LDN55"/>
    <mergeCell ref="LDT55:LDV55"/>
    <mergeCell ref="LEB55:LED55"/>
    <mergeCell ref="LEJ55:LEL55"/>
    <mergeCell ref="LER55:LET55"/>
    <mergeCell ref="LEZ55:LFB55"/>
    <mergeCell ref="LFH55:LFJ55"/>
    <mergeCell ref="LFP55:LFR55"/>
    <mergeCell ref="LFX55:LFZ55"/>
    <mergeCell ref="LGF55:LGH55"/>
    <mergeCell ref="LGN55:LGP55"/>
    <mergeCell ref="LGV55:LGX55"/>
    <mergeCell ref="LHD55:LHF55"/>
    <mergeCell ref="LHL55:LHN55"/>
    <mergeCell ref="LHT55:LHV55"/>
    <mergeCell ref="LIB55:LID55"/>
    <mergeCell ref="LIJ55:LIL55"/>
    <mergeCell ref="LIR55:LIT55"/>
    <mergeCell ref="LIZ55:LJB55"/>
    <mergeCell ref="LJH55:LJJ55"/>
    <mergeCell ref="LJP55:LJR55"/>
    <mergeCell ref="LJX55:LJZ55"/>
    <mergeCell ref="LKF55:LKH55"/>
    <mergeCell ref="LKN55:LKP55"/>
    <mergeCell ref="LKV55:LKX55"/>
    <mergeCell ref="LLD55:LLF55"/>
    <mergeCell ref="LLL55:LLN55"/>
    <mergeCell ref="LLT55:LLV55"/>
    <mergeCell ref="LMB55:LMD55"/>
    <mergeCell ref="LMJ55:LML55"/>
    <mergeCell ref="LMR55:LMT55"/>
    <mergeCell ref="LMZ55:LNB55"/>
    <mergeCell ref="LNH55:LNJ55"/>
    <mergeCell ref="LNP55:LNR55"/>
    <mergeCell ref="LNX55:LNZ55"/>
    <mergeCell ref="LOF55:LOH55"/>
    <mergeCell ref="LON55:LOP55"/>
    <mergeCell ref="LOV55:LOX55"/>
    <mergeCell ref="LPD55:LPF55"/>
    <mergeCell ref="LPL55:LPN55"/>
    <mergeCell ref="LPT55:LPV55"/>
    <mergeCell ref="LQB55:LQD55"/>
    <mergeCell ref="LQJ55:LQL55"/>
    <mergeCell ref="LQR55:LQT55"/>
    <mergeCell ref="LQZ55:LRB55"/>
    <mergeCell ref="LRH55:LRJ55"/>
    <mergeCell ref="LRP55:LRR55"/>
    <mergeCell ref="LRX55:LRZ55"/>
    <mergeCell ref="LSF55:LSH55"/>
    <mergeCell ref="LSN55:LSP55"/>
    <mergeCell ref="LSV55:LSX55"/>
    <mergeCell ref="LTD55:LTF55"/>
    <mergeCell ref="LTL55:LTN55"/>
    <mergeCell ref="LTT55:LTV55"/>
    <mergeCell ref="LUB55:LUD55"/>
    <mergeCell ref="LUJ55:LUL55"/>
    <mergeCell ref="LUR55:LUT55"/>
    <mergeCell ref="LUZ55:LVB55"/>
    <mergeCell ref="LVH55:LVJ55"/>
    <mergeCell ref="LVP55:LVR55"/>
    <mergeCell ref="LVX55:LVZ55"/>
    <mergeCell ref="LWF55:LWH55"/>
    <mergeCell ref="LWN55:LWP55"/>
    <mergeCell ref="LWV55:LWX55"/>
    <mergeCell ref="LXD55:LXF55"/>
    <mergeCell ref="LXL55:LXN55"/>
    <mergeCell ref="LXT55:LXV55"/>
    <mergeCell ref="LYB55:LYD55"/>
    <mergeCell ref="LYJ55:LYL55"/>
    <mergeCell ref="LYR55:LYT55"/>
    <mergeCell ref="LYZ55:LZB55"/>
    <mergeCell ref="LZH55:LZJ55"/>
    <mergeCell ref="LZP55:LZR55"/>
    <mergeCell ref="LZX55:LZZ55"/>
    <mergeCell ref="MAF55:MAH55"/>
    <mergeCell ref="MAN55:MAP55"/>
    <mergeCell ref="MAV55:MAX55"/>
    <mergeCell ref="MBD55:MBF55"/>
    <mergeCell ref="MBL55:MBN55"/>
    <mergeCell ref="MBT55:MBV55"/>
    <mergeCell ref="MCB55:MCD55"/>
    <mergeCell ref="MCJ55:MCL55"/>
    <mergeCell ref="MCR55:MCT55"/>
    <mergeCell ref="MCZ55:MDB55"/>
    <mergeCell ref="MDH55:MDJ55"/>
    <mergeCell ref="MDP55:MDR55"/>
    <mergeCell ref="MDX55:MDZ55"/>
    <mergeCell ref="MEF55:MEH55"/>
    <mergeCell ref="MEN55:MEP55"/>
    <mergeCell ref="MEV55:MEX55"/>
    <mergeCell ref="MFD55:MFF55"/>
    <mergeCell ref="MFL55:MFN55"/>
    <mergeCell ref="MFT55:MFV55"/>
    <mergeCell ref="MGB55:MGD55"/>
    <mergeCell ref="MGJ55:MGL55"/>
    <mergeCell ref="MGR55:MGT55"/>
    <mergeCell ref="MGZ55:MHB55"/>
    <mergeCell ref="MHH55:MHJ55"/>
    <mergeCell ref="MHP55:MHR55"/>
    <mergeCell ref="MHX55:MHZ55"/>
    <mergeCell ref="MIF55:MIH55"/>
    <mergeCell ref="MIN55:MIP55"/>
    <mergeCell ref="MIV55:MIX55"/>
    <mergeCell ref="MJD55:MJF55"/>
    <mergeCell ref="MJL55:MJN55"/>
    <mergeCell ref="MJT55:MJV55"/>
    <mergeCell ref="MKB55:MKD55"/>
    <mergeCell ref="MKJ55:MKL55"/>
    <mergeCell ref="MKR55:MKT55"/>
    <mergeCell ref="MKZ55:MLB55"/>
    <mergeCell ref="MLH55:MLJ55"/>
    <mergeCell ref="MLP55:MLR55"/>
    <mergeCell ref="MLX55:MLZ55"/>
    <mergeCell ref="MMF55:MMH55"/>
    <mergeCell ref="MMN55:MMP55"/>
    <mergeCell ref="MMV55:MMX55"/>
    <mergeCell ref="MND55:MNF55"/>
    <mergeCell ref="MNL55:MNN55"/>
    <mergeCell ref="MNT55:MNV55"/>
    <mergeCell ref="MOB55:MOD55"/>
    <mergeCell ref="MOJ55:MOL55"/>
    <mergeCell ref="MOR55:MOT55"/>
    <mergeCell ref="MOZ55:MPB55"/>
    <mergeCell ref="MPH55:MPJ55"/>
    <mergeCell ref="MPP55:MPR55"/>
    <mergeCell ref="MPX55:MPZ55"/>
    <mergeCell ref="MQF55:MQH55"/>
    <mergeCell ref="MQN55:MQP55"/>
    <mergeCell ref="MQV55:MQX55"/>
    <mergeCell ref="MRD55:MRF55"/>
    <mergeCell ref="MRL55:MRN55"/>
    <mergeCell ref="MRT55:MRV55"/>
    <mergeCell ref="MSB55:MSD55"/>
    <mergeCell ref="MSJ55:MSL55"/>
    <mergeCell ref="MSR55:MST55"/>
    <mergeCell ref="MSZ55:MTB55"/>
    <mergeCell ref="MTH55:MTJ55"/>
    <mergeCell ref="MTP55:MTR55"/>
    <mergeCell ref="MTX55:MTZ55"/>
    <mergeCell ref="MUF55:MUH55"/>
    <mergeCell ref="MUN55:MUP55"/>
    <mergeCell ref="MUV55:MUX55"/>
    <mergeCell ref="MVD55:MVF55"/>
    <mergeCell ref="MVL55:MVN55"/>
    <mergeCell ref="MVT55:MVV55"/>
    <mergeCell ref="MWB55:MWD55"/>
    <mergeCell ref="MWJ55:MWL55"/>
    <mergeCell ref="MWR55:MWT55"/>
    <mergeCell ref="MWZ55:MXB55"/>
    <mergeCell ref="MXH55:MXJ55"/>
    <mergeCell ref="MXP55:MXR55"/>
    <mergeCell ref="MXX55:MXZ55"/>
    <mergeCell ref="MYF55:MYH55"/>
    <mergeCell ref="MYN55:MYP55"/>
    <mergeCell ref="MYV55:MYX55"/>
    <mergeCell ref="MZD55:MZF55"/>
    <mergeCell ref="MZL55:MZN55"/>
    <mergeCell ref="MZT55:MZV55"/>
    <mergeCell ref="NAB55:NAD55"/>
    <mergeCell ref="NAJ55:NAL55"/>
    <mergeCell ref="NAR55:NAT55"/>
    <mergeCell ref="NAZ55:NBB55"/>
    <mergeCell ref="NBH55:NBJ55"/>
    <mergeCell ref="NBP55:NBR55"/>
    <mergeCell ref="NBX55:NBZ55"/>
    <mergeCell ref="NCF55:NCH55"/>
    <mergeCell ref="NCN55:NCP55"/>
    <mergeCell ref="NCV55:NCX55"/>
    <mergeCell ref="NDD55:NDF55"/>
    <mergeCell ref="NDL55:NDN55"/>
    <mergeCell ref="NDT55:NDV55"/>
    <mergeCell ref="NEB55:NED55"/>
    <mergeCell ref="NEJ55:NEL55"/>
    <mergeCell ref="NER55:NET55"/>
    <mergeCell ref="NEZ55:NFB55"/>
    <mergeCell ref="NFH55:NFJ55"/>
    <mergeCell ref="NFP55:NFR55"/>
    <mergeCell ref="NFX55:NFZ55"/>
    <mergeCell ref="NGF55:NGH55"/>
    <mergeCell ref="NGN55:NGP55"/>
    <mergeCell ref="NGV55:NGX55"/>
    <mergeCell ref="NHD55:NHF55"/>
    <mergeCell ref="NHL55:NHN55"/>
    <mergeCell ref="NHT55:NHV55"/>
    <mergeCell ref="NIB55:NID55"/>
    <mergeCell ref="NIJ55:NIL55"/>
    <mergeCell ref="NIR55:NIT55"/>
    <mergeCell ref="NIZ55:NJB55"/>
    <mergeCell ref="NJH55:NJJ55"/>
    <mergeCell ref="NJP55:NJR55"/>
    <mergeCell ref="NJX55:NJZ55"/>
    <mergeCell ref="NKF55:NKH55"/>
    <mergeCell ref="NKN55:NKP55"/>
    <mergeCell ref="NKV55:NKX55"/>
    <mergeCell ref="NLD55:NLF55"/>
    <mergeCell ref="NLL55:NLN55"/>
    <mergeCell ref="NLT55:NLV55"/>
    <mergeCell ref="NMB55:NMD55"/>
    <mergeCell ref="NMJ55:NML55"/>
    <mergeCell ref="NMR55:NMT55"/>
    <mergeCell ref="NMZ55:NNB55"/>
    <mergeCell ref="NNH55:NNJ55"/>
    <mergeCell ref="NNP55:NNR55"/>
    <mergeCell ref="NNX55:NNZ55"/>
    <mergeCell ref="NOF55:NOH55"/>
    <mergeCell ref="NON55:NOP55"/>
    <mergeCell ref="NOV55:NOX55"/>
    <mergeCell ref="NPD55:NPF55"/>
    <mergeCell ref="NPL55:NPN55"/>
    <mergeCell ref="NPT55:NPV55"/>
    <mergeCell ref="NQB55:NQD55"/>
    <mergeCell ref="NQJ55:NQL55"/>
    <mergeCell ref="NQR55:NQT55"/>
    <mergeCell ref="NQZ55:NRB55"/>
    <mergeCell ref="NRH55:NRJ55"/>
    <mergeCell ref="NRP55:NRR55"/>
    <mergeCell ref="NRX55:NRZ55"/>
    <mergeCell ref="NSF55:NSH55"/>
    <mergeCell ref="NSN55:NSP55"/>
    <mergeCell ref="NSV55:NSX55"/>
    <mergeCell ref="NTD55:NTF55"/>
    <mergeCell ref="NTL55:NTN55"/>
    <mergeCell ref="NTT55:NTV55"/>
    <mergeCell ref="NUB55:NUD55"/>
    <mergeCell ref="NUJ55:NUL55"/>
    <mergeCell ref="NUR55:NUT55"/>
    <mergeCell ref="NUZ55:NVB55"/>
    <mergeCell ref="NVH55:NVJ55"/>
    <mergeCell ref="NVP55:NVR55"/>
    <mergeCell ref="NVX55:NVZ55"/>
    <mergeCell ref="NWF55:NWH55"/>
    <mergeCell ref="NWN55:NWP55"/>
    <mergeCell ref="NWV55:NWX55"/>
    <mergeCell ref="NXD55:NXF55"/>
    <mergeCell ref="NXL55:NXN55"/>
    <mergeCell ref="NXT55:NXV55"/>
    <mergeCell ref="NYB55:NYD55"/>
    <mergeCell ref="NYJ55:NYL55"/>
    <mergeCell ref="NYR55:NYT55"/>
    <mergeCell ref="NYZ55:NZB55"/>
    <mergeCell ref="NZH55:NZJ55"/>
    <mergeCell ref="NZP55:NZR55"/>
    <mergeCell ref="NZX55:NZZ55"/>
    <mergeCell ref="OAF55:OAH55"/>
    <mergeCell ref="OAN55:OAP55"/>
    <mergeCell ref="OAV55:OAX55"/>
    <mergeCell ref="OBD55:OBF55"/>
    <mergeCell ref="OBL55:OBN55"/>
    <mergeCell ref="OBT55:OBV55"/>
    <mergeCell ref="OCB55:OCD55"/>
    <mergeCell ref="OCJ55:OCL55"/>
    <mergeCell ref="OCR55:OCT55"/>
    <mergeCell ref="OCZ55:ODB55"/>
    <mergeCell ref="ODH55:ODJ55"/>
    <mergeCell ref="ODP55:ODR55"/>
    <mergeCell ref="ODX55:ODZ55"/>
    <mergeCell ref="OEF55:OEH55"/>
    <mergeCell ref="OEN55:OEP55"/>
    <mergeCell ref="OEV55:OEX55"/>
    <mergeCell ref="OFD55:OFF55"/>
    <mergeCell ref="OFL55:OFN55"/>
    <mergeCell ref="OFT55:OFV55"/>
    <mergeCell ref="OGB55:OGD55"/>
    <mergeCell ref="OGJ55:OGL55"/>
    <mergeCell ref="OGR55:OGT55"/>
    <mergeCell ref="OGZ55:OHB55"/>
    <mergeCell ref="OHH55:OHJ55"/>
    <mergeCell ref="OHP55:OHR55"/>
    <mergeCell ref="OHX55:OHZ55"/>
    <mergeCell ref="OIF55:OIH55"/>
    <mergeCell ref="OIN55:OIP55"/>
    <mergeCell ref="OIV55:OIX55"/>
    <mergeCell ref="OJD55:OJF55"/>
    <mergeCell ref="OJL55:OJN55"/>
    <mergeCell ref="OJT55:OJV55"/>
    <mergeCell ref="OKB55:OKD55"/>
    <mergeCell ref="OKJ55:OKL55"/>
    <mergeCell ref="OKR55:OKT55"/>
    <mergeCell ref="OKZ55:OLB55"/>
    <mergeCell ref="OLH55:OLJ55"/>
    <mergeCell ref="OLP55:OLR55"/>
    <mergeCell ref="OLX55:OLZ55"/>
    <mergeCell ref="OMF55:OMH55"/>
    <mergeCell ref="OMN55:OMP55"/>
    <mergeCell ref="OMV55:OMX55"/>
    <mergeCell ref="OND55:ONF55"/>
    <mergeCell ref="ONL55:ONN55"/>
    <mergeCell ref="ONT55:ONV55"/>
    <mergeCell ref="OOB55:OOD55"/>
    <mergeCell ref="OOJ55:OOL55"/>
    <mergeCell ref="OOR55:OOT55"/>
    <mergeCell ref="OOZ55:OPB55"/>
    <mergeCell ref="OPH55:OPJ55"/>
    <mergeCell ref="OPP55:OPR55"/>
    <mergeCell ref="OPX55:OPZ55"/>
    <mergeCell ref="OQF55:OQH55"/>
    <mergeCell ref="OQN55:OQP55"/>
    <mergeCell ref="OQV55:OQX55"/>
    <mergeCell ref="ORD55:ORF55"/>
    <mergeCell ref="ORL55:ORN55"/>
    <mergeCell ref="ORT55:ORV55"/>
    <mergeCell ref="OSB55:OSD55"/>
    <mergeCell ref="OSJ55:OSL55"/>
    <mergeCell ref="OSR55:OST55"/>
    <mergeCell ref="OSZ55:OTB55"/>
    <mergeCell ref="OTH55:OTJ55"/>
    <mergeCell ref="OTP55:OTR55"/>
    <mergeCell ref="OTX55:OTZ55"/>
    <mergeCell ref="OUF55:OUH55"/>
    <mergeCell ref="OUN55:OUP55"/>
    <mergeCell ref="OUV55:OUX55"/>
    <mergeCell ref="OVD55:OVF55"/>
    <mergeCell ref="OVL55:OVN55"/>
    <mergeCell ref="OVT55:OVV55"/>
    <mergeCell ref="OWB55:OWD55"/>
    <mergeCell ref="OWJ55:OWL55"/>
    <mergeCell ref="OWR55:OWT55"/>
    <mergeCell ref="OWZ55:OXB55"/>
    <mergeCell ref="OXH55:OXJ55"/>
    <mergeCell ref="OXP55:OXR55"/>
    <mergeCell ref="OXX55:OXZ55"/>
    <mergeCell ref="OYF55:OYH55"/>
    <mergeCell ref="OYN55:OYP55"/>
    <mergeCell ref="OYV55:OYX55"/>
    <mergeCell ref="OZD55:OZF55"/>
    <mergeCell ref="OZL55:OZN55"/>
    <mergeCell ref="OZT55:OZV55"/>
    <mergeCell ref="PAB55:PAD55"/>
    <mergeCell ref="PAJ55:PAL55"/>
    <mergeCell ref="PAR55:PAT55"/>
    <mergeCell ref="PAZ55:PBB55"/>
    <mergeCell ref="PBH55:PBJ55"/>
    <mergeCell ref="PBP55:PBR55"/>
    <mergeCell ref="PBX55:PBZ55"/>
    <mergeCell ref="PCF55:PCH55"/>
    <mergeCell ref="PCN55:PCP55"/>
    <mergeCell ref="PCV55:PCX55"/>
    <mergeCell ref="PDD55:PDF55"/>
    <mergeCell ref="PDL55:PDN55"/>
    <mergeCell ref="PDT55:PDV55"/>
    <mergeCell ref="PEB55:PED55"/>
    <mergeCell ref="PEJ55:PEL55"/>
    <mergeCell ref="PER55:PET55"/>
    <mergeCell ref="PEZ55:PFB55"/>
    <mergeCell ref="PFH55:PFJ55"/>
    <mergeCell ref="PFP55:PFR55"/>
    <mergeCell ref="PFX55:PFZ55"/>
    <mergeCell ref="PGF55:PGH55"/>
    <mergeCell ref="PGN55:PGP55"/>
    <mergeCell ref="PGV55:PGX55"/>
    <mergeCell ref="PHD55:PHF55"/>
    <mergeCell ref="PHL55:PHN55"/>
    <mergeCell ref="PHT55:PHV55"/>
    <mergeCell ref="PIB55:PID55"/>
    <mergeCell ref="PIJ55:PIL55"/>
    <mergeCell ref="PIR55:PIT55"/>
    <mergeCell ref="PIZ55:PJB55"/>
    <mergeCell ref="PJH55:PJJ55"/>
    <mergeCell ref="PJP55:PJR55"/>
    <mergeCell ref="PJX55:PJZ55"/>
    <mergeCell ref="PKF55:PKH55"/>
    <mergeCell ref="PKN55:PKP55"/>
    <mergeCell ref="PKV55:PKX55"/>
    <mergeCell ref="PLD55:PLF55"/>
    <mergeCell ref="PLL55:PLN55"/>
    <mergeCell ref="PLT55:PLV55"/>
    <mergeCell ref="PMB55:PMD55"/>
    <mergeCell ref="PMJ55:PML55"/>
    <mergeCell ref="PMR55:PMT55"/>
    <mergeCell ref="PMZ55:PNB55"/>
    <mergeCell ref="PNH55:PNJ55"/>
    <mergeCell ref="PNP55:PNR55"/>
    <mergeCell ref="PNX55:PNZ55"/>
    <mergeCell ref="POF55:POH55"/>
    <mergeCell ref="PON55:POP55"/>
    <mergeCell ref="POV55:POX55"/>
    <mergeCell ref="PPD55:PPF55"/>
    <mergeCell ref="PPL55:PPN55"/>
    <mergeCell ref="PPT55:PPV55"/>
    <mergeCell ref="PQB55:PQD55"/>
    <mergeCell ref="PQJ55:PQL55"/>
    <mergeCell ref="PQR55:PQT55"/>
    <mergeCell ref="PQZ55:PRB55"/>
    <mergeCell ref="PRH55:PRJ55"/>
    <mergeCell ref="PRP55:PRR55"/>
    <mergeCell ref="PRX55:PRZ55"/>
    <mergeCell ref="PSF55:PSH55"/>
    <mergeCell ref="PSN55:PSP55"/>
    <mergeCell ref="PSV55:PSX55"/>
    <mergeCell ref="PTD55:PTF55"/>
    <mergeCell ref="PTL55:PTN55"/>
    <mergeCell ref="PTT55:PTV55"/>
    <mergeCell ref="PUB55:PUD55"/>
    <mergeCell ref="PUJ55:PUL55"/>
    <mergeCell ref="PUR55:PUT55"/>
    <mergeCell ref="PUZ55:PVB55"/>
    <mergeCell ref="PVH55:PVJ55"/>
    <mergeCell ref="PVP55:PVR55"/>
    <mergeCell ref="PVX55:PVZ55"/>
    <mergeCell ref="PWF55:PWH55"/>
    <mergeCell ref="PWN55:PWP55"/>
    <mergeCell ref="PWV55:PWX55"/>
    <mergeCell ref="PXD55:PXF55"/>
    <mergeCell ref="PXL55:PXN55"/>
    <mergeCell ref="PXT55:PXV55"/>
    <mergeCell ref="PYB55:PYD55"/>
    <mergeCell ref="PYJ55:PYL55"/>
    <mergeCell ref="PYR55:PYT55"/>
    <mergeCell ref="PYZ55:PZB55"/>
    <mergeCell ref="PZH55:PZJ55"/>
    <mergeCell ref="PZP55:PZR55"/>
    <mergeCell ref="PZX55:PZZ55"/>
    <mergeCell ref="QAF55:QAH55"/>
    <mergeCell ref="QAN55:QAP55"/>
    <mergeCell ref="QAV55:QAX55"/>
    <mergeCell ref="QBD55:QBF55"/>
    <mergeCell ref="QBL55:QBN55"/>
    <mergeCell ref="QBT55:QBV55"/>
    <mergeCell ref="QCB55:QCD55"/>
    <mergeCell ref="QCJ55:QCL55"/>
    <mergeCell ref="QCR55:QCT55"/>
    <mergeCell ref="QCZ55:QDB55"/>
    <mergeCell ref="QDH55:QDJ55"/>
    <mergeCell ref="QDP55:QDR55"/>
    <mergeCell ref="QDX55:QDZ55"/>
    <mergeCell ref="QEF55:QEH55"/>
    <mergeCell ref="QEN55:QEP55"/>
    <mergeCell ref="QEV55:QEX55"/>
    <mergeCell ref="QFD55:QFF55"/>
    <mergeCell ref="QFL55:QFN55"/>
    <mergeCell ref="QFT55:QFV55"/>
    <mergeCell ref="QGB55:QGD55"/>
    <mergeCell ref="QGJ55:QGL55"/>
    <mergeCell ref="QGR55:QGT55"/>
    <mergeCell ref="QGZ55:QHB55"/>
    <mergeCell ref="QHH55:QHJ55"/>
    <mergeCell ref="QHP55:QHR55"/>
    <mergeCell ref="QHX55:QHZ55"/>
    <mergeCell ref="QIF55:QIH55"/>
    <mergeCell ref="QIN55:QIP55"/>
    <mergeCell ref="QIV55:QIX55"/>
    <mergeCell ref="QJD55:QJF55"/>
    <mergeCell ref="QJL55:QJN55"/>
    <mergeCell ref="QJT55:QJV55"/>
    <mergeCell ref="QKB55:QKD55"/>
    <mergeCell ref="QKJ55:QKL55"/>
    <mergeCell ref="QKR55:QKT55"/>
    <mergeCell ref="QKZ55:QLB55"/>
    <mergeCell ref="QLH55:QLJ55"/>
    <mergeCell ref="QLP55:QLR55"/>
    <mergeCell ref="QLX55:QLZ55"/>
    <mergeCell ref="QMF55:QMH55"/>
    <mergeCell ref="QMN55:QMP55"/>
    <mergeCell ref="QMV55:QMX55"/>
    <mergeCell ref="QND55:QNF55"/>
    <mergeCell ref="QNL55:QNN55"/>
    <mergeCell ref="QNT55:QNV55"/>
    <mergeCell ref="QOB55:QOD55"/>
    <mergeCell ref="QOJ55:QOL55"/>
    <mergeCell ref="QOR55:QOT55"/>
    <mergeCell ref="QOZ55:QPB55"/>
    <mergeCell ref="QPH55:QPJ55"/>
    <mergeCell ref="QPP55:QPR55"/>
    <mergeCell ref="QPX55:QPZ55"/>
    <mergeCell ref="QQF55:QQH55"/>
    <mergeCell ref="QQN55:QQP55"/>
    <mergeCell ref="QQV55:QQX55"/>
    <mergeCell ref="QRD55:QRF55"/>
    <mergeCell ref="QRL55:QRN55"/>
    <mergeCell ref="QRT55:QRV55"/>
    <mergeCell ref="QSB55:QSD55"/>
    <mergeCell ref="QSJ55:QSL55"/>
    <mergeCell ref="QSR55:QST55"/>
    <mergeCell ref="QSZ55:QTB55"/>
    <mergeCell ref="QTH55:QTJ55"/>
    <mergeCell ref="QTP55:QTR55"/>
    <mergeCell ref="QTX55:QTZ55"/>
    <mergeCell ref="QUF55:QUH55"/>
    <mergeCell ref="QUN55:QUP55"/>
    <mergeCell ref="QUV55:QUX55"/>
    <mergeCell ref="QVD55:QVF55"/>
    <mergeCell ref="QVL55:QVN55"/>
    <mergeCell ref="QVT55:QVV55"/>
    <mergeCell ref="QWB55:QWD55"/>
    <mergeCell ref="QWJ55:QWL55"/>
    <mergeCell ref="QWR55:QWT55"/>
    <mergeCell ref="QWZ55:QXB55"/>
    <mergeCell ref="QXH55:QXJ55"/>
    <mergeCell ref="QXP55:QXR55"/>
    <mergeCell ref="QXX55:QXZ55"/>
    <mergeCell ref="QYF55:QYH55"/>
    <mergeCell ref="QYN55:QYP55"/>
    <mergeCell ref="QYV55:QYX55"/>
    <mergeCell ref="QZD55:QZF55"/>
    <mergeCell ref="QZL55:QZN55"/>
    <mergeCell ref="QZT55:QZV55"/>
    <mergeCell ref="RAB55:RAD55"/>
    <mergeCell ref="RAJ55:RAL55"/>
    <mergeCell ref="RAR55:RAT55"/>
    <mergeCell ref="RAZ55:RBB55"/>
    <mergeCell ref="RBH55:RBJ55"/>
    <mergeCell ref="RBP55:RBR55"/>
    <mergeCell ref="RBX55:RBZ55"/>
    <mergeCell ref="RCF55:RCH55"/>
    <mergeCell ref="RCN55:RCP55"/>
    <mergeCell ref="RCV55:RCX55"/>
    <mergeCell ref="RDD55:RDF55"/>
    <mergeCell ref="RDL55:RDN55"/>
    <mergeCell ref="RDT55:RDV55"/>
    <mergeCell ref="REB55:RED55"/>
    <mergeCell ref="REJ55:REL55"/>
    <mergeCell ref="RER55:RET55"/>
    <mergeCell ref="REZ55:RFB55"/>
    <mergeCell ref="RFH55:RFJ55"/>
    <mergeCell ref="RFP55:RFR55"/>
    <mergeCell ref="RFX55:RFZ55"/>
    <mergeCell ref="RGF55:RGH55"/>
    <mergeCell ref="RGN55:RGP55"/>
    <mergeCell ref="RGV55:RGX55"/>
    <mergeCell ref="RHD55:RHF55"/>
    <mergeCell ref="RHL55:RHN55"/>
    <mergeCell ref="RHT55:RHV55"/>
    <mergeCell ref="RIB55:RID55"/>
    <mergeCell ref="RIJ55:RIL55"/>
    <mergeCell ref="RIR55:RIT55"/>
    <mergeCell ref="RIZ55:RJB55"/>
    <mergeCell ref="RJH55:RJJ55"/>
    <mergeCell ref="RJP55:RJR55"/>
    <mergeCell ref="RJX55:RJZ55"/>
    <mergeCell ref="RKF55:RKH55"/>
    <mergeCell ref="RKN55:RKP55"/>
    <mergeCell ref="RKV55:RKX55"/>
    <mergeCell ref="RLD55:RLF55"/>
    <mergeCell ref="RLL55:RLN55"/>
    <mergeCell ref="RLT55:RLV55"/>
    <mergeCell ref="RMB55:RMD55"/>
    <mergeCell ref="RMJ55:RML55"/>
    <mergeCell ref="RMR55:RMT55"/>
    <mergeCell ref="RMZ55:RNB55"/>
    <mergeCell ref="RNH55:RNJ55"/>
    <mergeCell ref="RNP55:RNR55"/>
    <mergeCell ref="RNX55:RNZ55"/>
    <mergeCell ref="ROF55:ROH55"/>
    <mergeCell ref="RON55:ROP55"/>
    <mergeCell ref="ROV55:ROX55"/>
    <mergeCell ref="RPD55:RPF55"/>
    <mergeCell ref="RPL55:RPN55"/>
    <mergeCell ref="RPT55:RPV55"/>
    <mergeCell ref="RQB55:RQD55"/>
    <mergeCell ref="RQJ55:RQL55"/>
    <mergeCell ref="RQR55:RQT55"/>
    <mergeCell ref="RQZ55:RRB55"/>
    <mergeCell ref="RRH55:RRJ55"/>
    <mergeCell ref="RRP55:RRR55"/>
    <mergeCell ref="RRX55:RRZ55"/>
    <mergeCell ref="RSF55:RSH55"/>
    <mergeCell ref="RSN55:RSP55"/>
    <mergeCell ref="RSV55:RSX55"/>
    <mergeCell ref="RTD55:RTF55"/>
    <mergeCell ref="RTL55:RTN55"/>
    <mergeCell ref="RTT55:RTV55"/>
    <mergeCell ref="RUB55:RUD55"/>
    <mergeCell ref="RUJ55:RUL55"/>
    <mergeCell ref="RUR55:RUT55"/>
    <mergeCell ref="RUZ55:RVB55"/>
    <mergeCell ref="RVH55:RVJ55"/>
    <mergeCell ref="RVP55:RVR55"/>
    <mergeCell ref="RVX55:RVZ55"/>
    <mergeCell ref="RWF55:RWH55"/>
    <mergeCell ref="RWN55:RWP55"/>
    <mergeCell ref="RWV55:RWX55"/>
    <mergeCell ref="RXD55:RXF55"/>
    <mergeCell ref="RXL55:RXN55"/>
    <mergeCell ref="RXT55:RXV55"/>
    <mergeCell ref="RYB55:RYD55"/>
    <mergeCell ref="RYJ55:RYL55"/>
    <mergeCell ref="RYR55:RYT55"/>
    <mergeCell ref="RYZ55:RZB55"/>
    <mergeCell ref="RZH55:RZJ55"/>
    <mergeCell ref="RZP55:RZR55"/>
    <mergeCell ref="RZX55:RZZ55"/>
    <mergeCell ref="SAF55:SAH55"/>
    <mergeCell ref="SAN55:SAP55"/>
    <mergeCell ref="SAV55:SAX55"/>
    <mergeCell ref="SBD55:SBF55"/>
    <mergeCell ref="SBL55:SBN55"/>
    <mergeCell ref="SBT55:SBV55"/>
    <mergeCell ref="SCB55:SCD55"/>
    <mergeCell ref="SCJ55:SCL55"/>
    <mergeCell ref="SCR55:SCT55"/>
    <mergeCell ref="SCZ55:SDB55"/>
    <mergeCell ref="SDH55:SDJ55"/>
    <mergeCell ref="SDP55:SDR55"/>
    <mergeCell ref="SDX55:SDZ55"/>
    <mergeCell ref="SEF55:SEH55"/>
    <mergeCell ref="SEN55:SEP55"/>
    <mergeCell ref="SEV55:SEX55"/>
    <mergeCell ref="SFD55:SFF55"/>
    <mergeCell ref="SFL55:SFN55"/>
    <mergeCell ref="SFT55:SFV55"/>
    <mergeCell ref="SGB55:SGD55"/>
    <mergeCell ref="SGJ55:SGL55"/>
    <mergeCell ref="SGR55:SGT55"/>
    <mergeCell ref="SGZ55:SHB55"/>
    <mergeCell ref="SHH55:SHJ55"/>
    <mergeCell ref="SHP55:SHR55"/>
    <mergeCell ref="SHX55:SHZ55"/>
    <mergeCell ref="SIF55:SIH55"/>
    <mergeCell ref="SIN55:SIP55"/>
    <mergeCell ref="SIV55:SIX55"/>
    <mergeCell ref="SJD55:SJF55"/>
    <mergeCell ref="SJL55:SJN55"/>
    <mergeCell ref="SJT55:SJV55"/>
    <mergeCell ref="SKB55:SKD55"/>
    <mergeCell ref="SKJ55:SKL55"/>
    <mergeCell ref="SKR55:SKT55"/>
    <mergeCell ref="SKZ55:SLB55"/>
    <mergeCell ref="SLH55:SLJ55"/>
    <mergeCell ref="SLP55:SLR55"/>
    <mergeCell ref="SLX55:SLZ55"/>
    <mergeCell ref="SMF55:SMH55"/>
    <mergeCell ref="SMN55:SMP55"/>
    <mergeCell ref="SMV55:SMX55"/>
    <mergeCell ref="SND55:SNF55"/>
    <mergeCell ref="SNL55:SNN55"/>
    <mergeCell ref="SNT55:SNV55"/>
    <mergeCell ref="SOB55:SOD55"/>
    <mergeCell ref="SOJ55:SOL55"/>
    <mergeCell ref="SOR55:SOT55"/>
    <mergeCell ref="SOZ55:SPB55"/>
    <mergeCell ref="SPH55:SPJ55"/>
    <mergeCell ref="SPP55:SPR55"/>
    <mergeCell ref="SPX55:SPZ55"/>
    <mergeCell ref="SQF55:SQH55"/>
    <mergeCell ref="SQN55:SQP55"/>
    <mergeCell ref="SQV55:SQX55"/>
    <mergeCell ref="SRD55:SRF55"/>
    <mergeCell ref="SRL55:SRN55"/>
    <mergeCell ref="SRT55:SRV55"/>
    <mergeCell ref="SSB55:SSD55"/>
    <mergeCell ref="SSJ55:SSL55"/>
    <mergeCell ref="SSR55:SST55"/>
    <mergeCell ref="SSZ55:STB55"/>
    <mergeCell ref="STH55:STJ55"/>
    <mergeCell ref="STP55:STR55"/>
    <mergeCell ref="STX55:STZ55"/>
    <mergeCell ref="SUF55:SUH55"/>
    <mergeCell ref="SUN55:SUP55"/>
    <mergeCell ref="SUV55:SUX55"/>
    <mergeCell ref="SVD55:SVF55"/>
    <mergeCell ref="SVL55:SVN55"/>
    <mergeCell ref="SVT55:SVV55"/>
    <mergeCell ref="SWB55:SWD55"/>
    <mergeCell ref="SWJ55:SWL55"/>
    <mergeCell ref="SWR55:SWT55"/>
    <mergeCell ref="SWZ55:SXB55"/>
    <mergeCell ref="SXH55:SXJ55"/>
    <mergeCell ref="SXP55:SXR55"/>
    <mergeCell ref="SXX55:SXZ55"/>
    <mergeCell ref="SYF55:SYH55"/>
    <mergeCell ref="SYN55:SYP55"/>
    <mergeCell ref="SYV55:SYX55"/>
    <mergeCell ref="SZD55:SZF55"/>
    <mergeCell ref="SZL55:SZN55"/>
    <mergeCell ref="SZT55:SZV55"/>
    <mergeCell ref="TAB55:TAD55"/>
    <mergeCell ref="TAJ55:TAL55"/>
    <mergeCell ref="TAR55:TAT55"/>
    <mergeCell ref="TAZ55:TBB55"/>
    <mergeCell ref="TBH55:TBJ55"/>
    <mergeCell ref="TBP55:TBR55"/>
    <mergeCell ref="TBX55:TBZ55"/>
    <mergeCell ref="TCF55:TCH55"/>
    <mergeCell ref="TCN55:TCP55"/>
    <mergeCell ref="TCV55:TCX55"/>
    <mergeCell ref="TDD55:TDF55"/>
    <mergeCell ref="TDL55:TDN55"/>
    <mergeCell ref="TDT55:TDV55"/>
    <mergeCell ref="TEB55:TED55"/>
    <mergeCell ref="TEJ55:TEL55"/>
    <mergeCell ref="TER55:TET55"/>
    <mergeCell ref="TEZ55:TFB55"/>
    <mergeCell ref="TFH55:TFJ55"/>
    <mergeCell ref="TFP55:TFR55"/>
    <mergeCell ref="TFX55:TFZ55"/>
    <mergeCell ref="TGF55:TGH55"/>
    <mergeCell ref="TGN55:TGP55"/>
    <mergeCell ref="TGV55:TGX55"/>
    <mergeCell ref="THD55:THF55"/>
    <mergeCell ref="THL55:THN55"/>
    <mergeCell ref="THT55:THV55"/>
    <mergeCell ref="TIB55:TID55"/>
    <mergeCell ref="TIJ55:TIL55"/>
    <mergeCell ref="TIR55:TIT55"/>
    <mergeCell ref="TIZ55:TJB55"/>
    <mergeCell ref="TJH55:TJJ55"/>
    <mergeCell ref="TJP55:TJR55"/>
    <mergeCell ref="TJX55:TJZ55"/>
    <mergeCell ref="TKF55:TKH55"/>
    <mergeCell ref="TKN55:TKP55"/>
    <mergeCell ref="TKV55:TKX55"/>
    <mergeCell ref="TLD55:TLF55"/>
    <mergeCell ref="TLL55:TLN55"/>
    <mergeCell ref="TLT55:TLV55"/>
    <mergeCell ref="TMB55:TMD55"/>
    <mergeCell ref="TMJ55:TML55"/>
    <mergeCell ref="TMR55:TMT55"/>
    <mergeCell ref="TMZ55:TNB55"/>
    <mergeCell ref="TNH55:TNJ55"/>
    <mergeCell ref="TNP55:TNR55"/>
    <mergeCell ref="TNX55:TNZ55"/>
    <mergeCell ref="TOF55:TOH55"/>
    <mergeCell ref="TON55:TOP55"/>
    <mergeCell ref="TOV55:TOX55"/>
    <mergeCell ref="TPD55:TPF55"/>
    <mergeCell ref="TPL55:TPN55"/>
    <mergeCell ref="TPT55:TPV55"/>
    <mergeCell ref="TQB55:TQD55"/>
    <mergeCell ref="TQJ55:TQL55"/>
    <mergeCell ref="TQR55:TQT55"/>
    <mergeCell ref="TQZ55:TRB55"/>
    <mergeCell ref="TRH55:TRJ55"/>
    <mergeCell ref="TRP55:TRR55"/>
    <mergeCell ref="TRX55:TRZ55"/>
    <mergeCell ref="TSF55:TSH55"/>
    <mergeCell ref="TSN55:TSP55"/>
    <mergeCell ref="TSV55:TSX55"/>
    <mergeCell ref="TTD55:TTF55"/>
    <mergeCell ref="TTL55:TTN55"/>
    <mergeCell ref="TTT55:TTV55"/>
    <mergeCell ref="TUB55:TUD55"/>
    <mergeCell ref="TUJ55:TUL55"/>
    <mergeCell ref="TUR55:TUT55"/>
    <mergeCell ref="TUZ55:TVB55"/>
    <mergeCell ref="TVH55:TVJ55"/>
    <mergeCell ref="TVP55:TVR55"/>
    <mergeCell ref="TVX55:TVZ55"/>
    <mergeCell ref="TWF55:TWH55"/>
    <mergeCell ref="TWN55:TWP55"/>
    <mergeCell ref="TWV55:TWX55"/>
    <mergeCell ref="TXD55:TXF55"/>
    <mergeCell ref="TXL55:TXN55"/>
    <mergeCell ref="TXT55:TXV55"/>
    <mergeCell ref="TYB55:TYD55"/>
    <mergeCell ref="TYJ55:TYL55"/>
    <mergeCell ref="TYR55:TYT55"/>
    <mergeCell ref="TYZ55:TZB55"/>
    <mergeCell ref="TZH55:TZJ55"/>
    <mergeCell ref="TZP55:TZR55"/>
    <mergeCell ref="TZX55:TZZ55"/>
    <mergeCell ref="UAF55:UAH55"/>
    <mergeCell ref="UAN55:UAP55"/>
    <mergeCell ref="UAV55:UAX55"/>
    <mergeCell ref="UBD55:UBF55"/>
    <mergeCell ref="UBL55:UBN55"/>
    <mergeCell ref="UBT55:UBV55"/>
    <mergeCell ref="UCB55:UCD55"/>
    <mergeCell ref="UCJ55:UCL55"/>
    <mergeCell ref="UCR55:UCT55"/>
    <mergeCell ref="UCZ55:UDB55"/>
    <mergeCell ref="UDH55:UDJ55"/>
    <mergeCell ref="UDP55:UDR55"/>
    <mergeCell ref="UDX55:UDZ55"/>
    <mergeCell ref="UEF55:UEH55"/>
    <mergeCell ref="UEN55:UEP55"/>
    <mergeCell ref="UEV55:UEX55"/>
    <mergeCell ref="UFD55:UFF55"/>
    <mergeCell ref="UFL55:UFN55"/>
    <mergeCell ref="UFT55:UFV55"/>
    <mergeCell ref="UGB55:UGD55"/>
    <mergeCell ref="UGJ55:UGL55"/>
    <mergeCell ref="UGR55:UGT55"/>
    <mergeCell ref="UGZ55:UHB55"/>
    <mergeCell ref="UHH55:UHJ55"/>
    <mergeCell ref="UHP55:UHR55"/>
    <mergeCell ref="UHX55:UHZ55"/>
    <mergeCell ref="UIF55:UIH55"/>
    <mergeCell ref="UIN55:UIP55"/>
    <mergeCell ref="UIV55:UIX55"/>
    <mergeCell ref="UJD55:UJF55"/>
    <mergeCell ref="UJL55:UJN55"/>
    <mergeCell ref="UJT55:UJV55"/>
    <mergeCell ref="UKB55:UKD55"/>
    <mergeCell ref="UKJ55:UKL55"/>
    <mergeCell ref="UKR55:UKT55"/>
    <mergeCell ref="UKZ55:ULB55"/>
    <mergeCell ref="ULH55:ULJ55"/>
    <mergeCell ref="ULP55:ULR55"/>
    <mergeCell ref="ULX55:ULZ55"/>
    <mergeCell ref="UMF55:UMH55"/>
    <mergeCell ref="UMN55:UMP55"/>
    <mergeCell ref="UMV55:UMX55"/>
    <mergeCell ref="UND55:UNF55"/>
    <mergeCell ref="UNL55:UNN55"/>
    <mergeCell ref="UNT55:UNV55"/>
    <mergeCell ref="UOB55:UOD55"/>
    <mergeCell ref="UOJ55:UOL55"/>
    <mergeCell ref="UOR55:UOT55"/>
    <mergeCell ref="UOZ55:UPB55"/>
    <mergeCell ref="UPH55:UPJ55"/>
    <mergeCell ref="UPP55:UPR55"/>
    <mergeCell ref="UPX55:UPZ55"/>
    <mergeCell ref="UQF55:UQH55"/>
    <mergeCell ref="UQN55:UQP55"/>
    <mergeCell ref="UQV55:UQX55"/>
    <mergeCell ref="URD55:URF55"/>
    <mergeCell ref="URL55:URN55"/>
    <mergeCell ref="URT55:URV55"/>
    <mergeCell ref="USB55:USD55"/>
    <mergeCell ref="USJ55:USL55"/>
    <mergeCell ref="USR55:UST55"/>
    <mergeCell ref="USZ55:UTB55"/>
    <mergeCell ref="UTH55:UTJ55"/>
    <mergeCell ref="UTP55:UTR55"/>
    <mergeCell ref="UTX55:UTZ55"/>
    <mergeCell ref="UUF55:UUH55"/>
    <mergeCell ref="UUN55:UUP55"/>
    <mergeCell ref="UUV55:UUX55"/>
    <mergeCell ref="UVD55:UVF55"/>
    <mergeCell ref="UVL55:UVN55"/>
    <mergeCell ref="UVT55:UVV55"/>
    <mergeCell ref="UWB55:UWD55"/>
    <mergeCell ref="UWJ55:UWL55"/>
    <mergeCell ref="UWR55:UWT55"/>
    <mergeCell ref="UWZ55:UXB55"/>
    <mergeCell ref="UXH55:UXJ55"/>
    <mergeCell ref="UXP55:UXR55"/>
    <mergeCell ref="UXX55:UXZ55"/>
    <mergeCell ref="UYF55:UYH55"/>
    <mergeCell ref="UYN55:UYP55"/>
    <mergeCell ref="UYV55:UYX55"/>
    <mergeCell ref="UZD55:UZF55"/>
    <mergeCell ref="UZL55:UZN55"/>
    <mergeCell ref="UZT55:UZV55"/>
    <mergeCell ref="VAB55:VAD55"/>
    <mergeCell ref="VAJ55:VAL55"/>
    <mergeCell ref="VAR55:VAT55"/>
    <mergeCell ref="VAZ55:VBB55"/>
    <mergeCell ref="VBH55:VBJ55"/>
    <mergeCell ref="VBP55:VBR55"/>
    <mergeCell ref="VBX55:VBZ55"/>
    <mergeCell ref="VCF55:VCH55"/>
    <mergeCell ref="VCN55:VCP55"/>
    <mergeCell ref="VCV55:VCX55"/>
    <mergeCell ref="VDD55:VDF55"/>
    <mergeCell ref="VDL55:VDN55"/>
    <mergeCell ref="VDT55:VDV55"/>
    <mergeCell ref="VEB55:VED55"/>
    <mergeCell ref="VEJ55:VEL55"/>
    <mergeCell ref="VER55:VET55"/>
    <mergeCell ref="VEZ55:VFB55"/>
    <mergeCell ref="VFH55:VFJ55"/>
    <mergeCell ref="VFP55:VFR55"/>
    <mergeCell ref="VFX55:VFZ55"/>
    <mergeCell ref="VGF55:VGH55"/>
    <mergeCell ref="VGN55:VGP55"/>
    <mergeCell ref="VGV55:VGX55"/>
    <mergeCell ref="VHD55:VHF55"/>
    <mergeCell ref="VHL55:VHN55"/>
    <mergeCell ref="VHT55:VHV55"/>
    <mergeCell ref="VIB55:VID55"/>
    <mergeCell ref="VIJ55:VIL55"/>
    <mergeCell ref="VIR55:VIT55"/>
    <mergeCell ref="VIZ55:VJB55"/>
    <mergeCell ref="VJH55:VJJ55"/>
    <mergeCell ref="VJP55:VJR55"/>
    <mergeCell ref="VJX55:VJZ55"/>
    <mergeCell ref="VKF55:VKH55"/>
    <mergeCell ref="VKN55:VKP55"/>
    <mergeCell ref="VKV55:VKX55"/>
    <mergeCell ref="VLD55:VLF55"/>
    <mergeCell ref="VLL55:VLN55"/>
    <mergeCell ref="VLT55:VLV55"/>
    <mergeCell ref="VMB55:VMD55"/>
    <mergeCell ref="VMJ55:VML55"/>
    <mergeCell ref="VMR55:VMT55"/>
    <mergeCell ref="VMZ55:VNB55"/>
    <mergeCell ref="VNH55:VNJ55"/>
    <mergeCell ref="VNP55:VNR55"/>
    <mergeCell ref="VNX55:VNZ55"/>
    <mergeCell ref="VOF55:VOH55"/>
    <mergeCell ref="VON55:VOP55"/>
    <mergeCell ref="VOV55:VOX55"/>
    <mergeCell ref="VPD55:VPF55"/>
    <mergeCell ref="VPL55:VPN55"/>
    <mergeCell ref="VPT55:VPV55"/>
    <mergeCell ref="VQB55:VQD55"/>
    <mergeCell ref="VQJ55:VQL55"/>
    <mergeCell ref="VQR55:VQT55"/>
    <mergeCell ref="VQZ55:VRB55"/>
    <mergeCell ref="VRH55:VRJ55"/>
    <mergeCell ref="VRP55:VRR55"/>
    <mergeCell ref="VRX55:VRZ55"/>
    <mergeCell ref="VSF55:VSH55"/>
    <mergeCell ref="VSN55:VSP55"/>
    <mergeCell ref="VSV55:VSX55"/>
    <mergeCell ref="VTD55:VTF55"/>
    <mergeCell ref="VTL55:VTN55"/>
    <mergeCell ref="VTT55:VTV55"/>
    <mergeCell ref="VUB55:VUD55"/>
    <mergeCell ref="VUJ55:VUL55"/>
    <mergeCell ref="VUR55:VUT55"/>
    <mergeCell ref="VUZ55:VVB55"/>
    <mergeCell ref="VVH55:VVJ55"/>
    <mergeCell ref="VVP55:VVR55"/>
    <mergeCell ref="VVX55:VVZ55"/>
    <mergeCell ref="VWF55:VWH55"/>
    <mergeCell ref="VWN55:VWP55"/>
    <mergeCell ref="VWV55:VWX55"/>
    <mergeCell ref="VXD55:VXF55"/>
    <mergeCell ref="VXL55:VXN55"/>
    <mergeCell ref="VXT55:VXV55"/>
    <mergeCell ref="VYB55:VYD55"/>
    <mergeCell ref="VYJ55:VYL55"/>
    <mergeCell ref="VYR55:VYT55"/>
    <mergeCell ref="VYZ55:VZB55"/>
    <mergeCell ref="VZH55:VZJ55"/>
    <mergeCell ref="VZP55:VZR55"/>
    <mergeCell ref="VZX55:VZZ55"/>
    <mergeCell ref="WAF55:WAH55"/>
    <mergeCell ref="WAN55:WAP55"/>
    <mergeCell ref="WAV55:WAX55"/>
    <mergeCell ref="WBD55:WBF55"/>
    <mergeCell ref="WBL55:WBN55"/>
    <mergeCell ref="WBT55:WBV55"/>
    <mergeCell ref="WCB55:WCD55"/>
    <mergeCell ref="WCJ55:WCL55"/>
    <mergeCell ref="WCR55:WCT55"/>
    <mergeCell ref="WCZ55:WDB55"/>
    <mergeCell ref="WDH55:WDJ55"/>
    <mergeCell ref="WDP55:WDR55"/>
    <mergeCell ref="WDX55:WDZ55"/>
    <mergeCell ref="WEF55:WEH55"/>
    <mergeCell ref="WEN55:WEP55"/>
    <mergeCell ref="WEV55:WEX55"/>
    <mergeCell ref="WFD55:WFF55"/>
    <mergeCell ref="WFL55:WFN55"/>
    <mergeCell ref="WFT55:WFV55"/>
    <mergeCell ref="WGB55:WGD55"/>
    <mergeCell ref="WGJ55:WGL55"/>
    <mergeCell ref="WGR55:WGT55"/>
    <mergeCell ref="WGZ55:WHB55"/>
    <mergeCell ref="WHH55:WHJ55"/>
    <mergeCell ref="WHP55:WHR55"/>
    <mergeCell ref="WHX55:WHZ55"/>
    <mergeCell ref="WIF55:WIH55"/>
    <mergeCell ref="WIN55:WIP55"/>
    <mergeCell ref="WIV55:WIX55"/>
    <mergeCell ref="WJD55:WJF55"/>
    <mergeCell ref="WJL55:WJN55"/>
    <mergeCell ref="WJT55:WJV55"/>
    <mergeCell ref="WKB55:WKD55"/>
    <mergeCell ref="WKJ55:WKL55"/>
    <mergeCell ref="WKR55:WKT55"/>
    <mergeCell ref="WKZ55:WLB55"/>
    <mergeCell ref="WLH55:WLJ55"/>
    <mergeCell ref="WLP55:WLR55"/>
    <mergeCell ref="WLX55:WLZ55"/>
    <mergeCell ref="WMF55:WMH55"/>
    <mergeCell ref="WMN55:WMP55"/>
    <mergeCell ref="WMV55:WMX55"/>
    <mergeCell ref="WND55:WNF55"/>
    <mergeCell ref="WNL55:WNN55"/>
    <mergeCell ref="WNT55:WNV55"/>
    <mergeCell ref="WOB55:WOD55"/>
    <mergeCell ref="WOJ55:WOL55"/>
    <mergeCell ref="WOR55:WOT55"/>
    <mergeCell ref="WOZ55:WPB55"/>
    <mergeCell ref="WPH55:WPJ55"/>
    <mergeCell ref="WPP55:WPR55"/>
    <mergeCell ref="WPX55:WPZ55"/>
    <mergeCell ref="WQF55:WQH55"/>
    <mergeCell ref="WQN55:WQP55"/>
    <mergeCell ref="WQV55:WQX55"/>
    <mergeCell ref="WRD55:WRF55"/>
    <mergeCell ref="WRL55:WRN55"/>
    <mergeCell ref="WRT55:WRV55"/>
    <mergeCell ref="WSB55:WSD55"/>
    <mergeCell ref="WSJ55:WSL55"/>
    <mergeCell ref="WSR55:WST55"/>
    <mergeCell ref="WSZ55:WTB55"/>
    <mergeCell ref="WTH55:WTJ55"/>
    <mergeCell ref="WTP55:WTR55"/>
    <mergeCell ref="WTX55:WTZ55"/>
    <mergeCell ref="WUF55:WUH55"/>
    <mergeCell ref="WUN55:WUP55"/>
    <mergeCell ref="WUV55:WUX55"/>
    <mergeCell ref="WVD55:WVF55"/>
    <mergeCell ref="WVL55:WVN55"/>
    <mergeCell ref="WVT55:WVV55"/>
    <mergeCell ref="WWB55:WWD55"/>
    <mergeCell ref="WWJ55:WWL55"/>
    <mergeCell ref="WWR55:WWT55"/>
    <mergeCell ref="WWZ55:WXB55"/>
    <mergeCell ref="WXH55:WXJ55"/>
    <mergeCell ref="WXP55:WXR55"/>
    <mergeCell ref="WXX55:WXZ55"/>
    <mergeCell ref="WYF55:WYH55"/>
    <mergeCell ref="B53:D53"/>
    <mergeCell ref="L56:N56"/>
    <mergeCell ref="T56:V56"/>
    <mergeCell ref="AB56:AD56"/>
    <mergeCell ref="AJ56:AL56"/>
    <mergeCell ref="AR56:AT56"/>
    <mergeCell ref="AZ56:BB56"/>
    <mergeCell ref="BH56:BJ56"/>
    <mergeCell ref="BP56:BR56"/>
    <mergeCell ref="BX56:BZ56"/>
    <mergeCell ref="CF56:CH56"/>
    <mergeCell ref="CN56:CP56"/>
    <mergeCell ref="CV56:CX56"/>
    <mergeCell ref="DD56:DF56"/>
    <mergeCell ref="DL56:DN56"/>
    <mergeCell ref="DT56:DV56"/>
    <mergeCell ref="EB56:ED56"/>
    <mergeCell ref="EJ56:EL56"/>
    <mergeCell ref="ER56:ET56"/>
    <mergeCell ref="EZ56:FB56"/>
    <mergeCell ref="FH56:FJ56"/>
    <mergeCell ref="FP56:FR56"/>
    <mergeCell ref="FX56:FZ56"/>
    <mergeCell ref="GF56:GH56"/>
    <mergeCell ref="GN56:GP56"/>
    <mergeCell ref="GV56:GX56"/>
    <mergeCell ref="HD56:HF56"/>
    <mergeCell ref="HL56:HN56"/>
    <mergeCell ref="HT56:HV56"/>
    <mergeCell ref="IB56:ID56"/>
    <mergeCell ref="IJ56:IL56"/>
    <mergeCell ref="IR56:IT56"/>
    <mergeCell ref="IZ56:JB56"/>
    <mergeCell ref="JH56:JJ56"/>
    <mergeCell ref="JP56:JR56"/>
    <mergeCell ref="JX56:JZ56"/>
    <mergeCell ref="KF56:KH56"/>
    <mergeCell ref="KN56:KP56"/>
    <mergeCell ref="KV56:KX56"/>
    <mergeCell ref="LD56:LF56"/>
    <mergeCell ref="LL56:LN56"/>
    <mergeCell ref="LT56:LV56"/>
    <mergeCell ref="MB56:MD56"/>
    <mergeCell ref="MJ56:ML56"/>
    <mergeCell ref="MR56:MT56"/>
    <mergeCell ref="MZ56:NB56"/>
    <mergeCell ref="NH56:NJ56"/>
    <mergeCell ref="NP56:NR56"/>
    <mergeCell ref="NX56:NZ56"/>
    <mergeCell ref="OF56:OH56"/>
    <mergeCell ref="ON56:OP56"/>
    <mergeCell ref="OV56:OX56"/>
    <mergeCell ref="PD56:PF56"/>
    <mergeCell ref="PL56:PN56"/>
    <mergeCell ref="PT56:PV56"/>
    <mergeCell ref="QB56:QD56"/>
    <mergeCell ref="QJ56:QL56"/>
    <mergeCell ref="QR56:QT56"/>
    <mergeCell ref="QZ56:RB56"/>
    <mergeCell ref="RH56:RJ56"/>
    <mergeCell ref="RP56:RR56"/>
    <mergeCell ref="RX56:RZ56"/>
    <mergeCell ref="SF56:SH56"/>
    <mergeCell ref="SN56:SP56"/>
    <mergeCell ref="SV56:SX56"/>
    <mergeCell ref="TD56:TF56"/>
    <mergeCell ref="TL56:TN56"/>
    <mergeCell ref="TT56:TV56"/>
    <mergeCell ref="UB56:UD56"/>
    <mergeCell ref="UJ56:UL56"/>
    <mergeCell ref="UR56:UT56"/>
    <mergeCell ref="UZ56:VB56"/>
    <mergeCell ref="VH56:VJ56"/>
    <mergeCell ref="VP56:VR56"/>
    <mergeCell ref="VX56:VZ56"/>
    <mergeCell ref="WF56:WH56"/>
    <mergeCell ref="WN56:WP56"/>
    <mergeCell ref="WV56:WX56"/>
    <mergeCell ref="XD56:XF56"/>
    <mergeCell ref="XL56:XN56"/>
    <mergeCell ref="XT56:XV56"/>
    <mergeCell ref="YB56:YD56"/>
    <mergeCell ref="YJ56:YL56"/>
    <mergeCell ref="YR56:YT56"/>
    <mergeCell ref="YZ56:ZB56"/>
    <mergeCell ref="ZH56:ZJ56"/>
    <mergeCell ref="ZP56:ZR56"/>
    <mergeCell ref="ZX56:ZZ56"/>
    <mergeCell ref="AAF56:AAH56"/>
    <mergeCell ref="AAN56:AAP56"/>
    <mergeCell ref="AAV56:AAX56"/>
    <mergeCell ref="ABD56:ABF56"/>
    <mergeCell ref="ABL56:ABN56"/>
    <mergeCell ref="ABT56:ABV56"/>
    <mergeCell ref="ACB56:ACD56"/>
    <mergeCell ref="ACJ56:ACL56"/>
    <mergeCell ref="ACR56:ACT56"/>
    <mergeCell ref="ACZ56:ADB56"/>
    <mergeCell ref="ADH56:ADJ56"/>
    <mergeCell ref="ADP56:ADR56"/>
    <mergeCell ref="ADX56:ADZ56"/>
    <mergeCell ref="AEF56:AEH56"/>
    <mergeCell ref="AEN56:AEP56"/>
    <mergeCell ref="AEV56:AEX56"/>
    <mergeCell ref="AFD56:AFF56"/>
    <mergeCell ref="AFL56:AFN56"/>
    <mergeCell ref="AFT56:AFV56"/>
    <mergeCell ref="AGB56:AGD56"/>
    <mergeCell ref="AGJ56:AGL56"/>
    <mergeCell ref="AGR56:AGT56"/>
    <mergeCell ref="AGZ56:AHB56"/>
    <mergeCell ref="AHH56:AHJ56"/>
    <mergeCell ref="AHP56:AHR56"/>
    <mergeCell ref="AHX56:AHZ56"/>
    <mergeCell ref="AIF56:AIH56"/>
    <mergeCell ref="AIN56:AIP56"/>
    <mergeCell ref="AIV56:AIX56"/>
    <mergeCell ref="AJD56:AJF56"/>
    <mergeCell ref="AJL56:AJN56"/>
    <mergeCell ref="AJT56:AJV56"/>
    <mergeCell ref="AKB56:AKD56"/>
    <mergeCell ref="AKJ56:AKL56"/>
    <mergeCell ref="AKR56:AKT56"/>
    <mergeCell ref="AKZ56:ALB56"/>
    <mergeCell ref="ALH56:ALJ56"/>
    <mergeCell ref="ALP56:ALR56"/>
    <mergeCell ref="ALX56:ALZ56"/>
    <mergeCell ref="AMF56:AMH56"/>
    <mergeCell ref="AMN56:AMP56"/>
    <mergeCell ref="AMV56:AMX56"/>
    <mergeCell ref="AND56:ANF56"/>
    <mergeCell ref="ANL56:ANN56"/>
    <mergeCell ref="ANT56:ANV56"/>
    <mergeCell ref="AOB56:AOD56"/>
    <mergeCell ref="AOJ56:AOL56"/>
    <mergeCell ref="AOR56:AOT56"/>
    <mergeCell ref="AOZ56:APB56"/>
    <mergeCell ref="APH56:APJ56"/>
    <mergeCell ref="APP56:APR56"/>
    <mergeCell ref="APX56:APZ56"/>
    <mergeCell ref="AQF56:AQH56"/>
    <mergeCell ref="AQN56:AQP56"/>
    <mergeCell ref="AQV56:AQX56"/>
    <mergeCell ref="ARD56:ARF56"/>
    <mergeCell ref="ARL56:ARN56"/>
    <mergeCell ref="ART56:ARV56"/>
    <mergeCell ref="ASB56:ASD56"/>
    <mergeCell ref="ASJ56:ASL56"/>
    <mergeCell ref="ASR56:AST56"/>
    <mergeCell ref="ASZ56:ATB56"/>
    <mergeCell ref="ATH56:ATJ56"/>
    <mergeCell ref="ATP56:ATR56"/>
    <mergeCell ref="ATX56:ATZ56"/>
    <mergeCell ref="AUF56:AUH56"/>
    <mergeCell ref="AUN56:AUP56"/>
    <mergeCell ref="AUV56:AUX56"/>
    <mergeCell ref="AVD56:AVF56"/>
    <mergeCell ref="AVL56:AVN56"/>
    <mergeCell ref="AVT56:AVV56"/>
    <mergeCell ref="AWB56:AWD56"/>
    <mergeCell ref="AWJ56:AWL56"/>
    <mergeCell ref="AWR56:AWT56"/>
    <mergeCell ref="AWZ56:AXB56"/>
    <mergeCell ref="AXH56:AXJ56"/>
    <mergeCell ref="AXP56:AXR56"/>
    <mergeCell ref="AXX56:AXZ56"/>
    <mergeCell ref="AYF56:AYH56"/>
    <mergeCell ref="AYN56:AYP56"/>
    <mergeCell ref="AYV56:AYX56"/>
    <mergeCell ref="AZD56:AZF56"/>
    <mergeCell ref="AZL56:AZN56"/>
    <mergeCell ref="AZT56:AZV56"/>
    <mergeCell ref="BAB56:BAD56"/>
    <mergeCell ref="BAJ56:BAL56"/>
    <mergeCell ref="BAR56:BAT56"/>
    <mergeCell ref="BAZ56:BBB56"/>
    <mergeCell ref="BBH56:BBJ56"/>
    <mergeCell ref="BBP56:BBR56"/>
    <mergeCell ref="BBX56:BBZ56"/>
    <mergeCell ref="BCF56:BCH56"/>
    <mergeCell ref="BCN56:BCP56"/>
    <mergeCell ref="BCV56:BCX56"/>
    <mergeCell ref="BDD56:BDF56"/>
    <mergeCell ref="BDL56:BDN56"/>
    <mergeCell ref="BDT56:BDV56"/>
    <mergeCell ref="BEB56:BED56"/>
    <mergeCell ref="BEJ56:BEL56"/>
    <mergeCell ref="BER56:BET56"/>
    <mergeCell ref="BEZ56:BFB56"/>
    <mergeCell ref="BFH56:BFJ56"/>
    <mergeCell ref="BFP56:BFR56"/>
    <mergeCell ref="BFX56:BFZ56"/>
    <mergeCell ref="BGF56:BGH56"/>
    <mergeCell ref="BGN56:BGP56"/>
    <mergeCell ref="BGV56:BGX56"/>
    <mergeCell ref="BHD56:BHF56"/>
    <mergeCell ref="BHL56:BHN56"/>
    <mergeCell ref="BHT56:BHV56"/>
    <mergeCell ref="BIB56:BID56"/>
    <mergeCell ref="BIJ56:BIL56"/>
    <mergeCell ref="BIR56:BIT56"/>
    <mergeCell ref="BIZ56:BJB56"/>
    <mergeCell ref="BJH56:BJJ56"/>
    <mergeCell ref="BJP56:BJR56"/>
    <mergeCell ref="BJX56:BJZ56"/>
    <mergeCell ref="BKF56:BKH56"/>
    <mergeCell ref="BKN56:BKP56"/>
    <mergeCell ref="BKV56:BKX56"/>
    <mergeCell ref="BLD56:BLF56"/>
    <mergeCell ref="BLL56:BLN56"/>
    <mergeCell ref="BLT56:BLV56"/>
    <mergeCell ref="BMB56:BMD56"/>
    <mergeCell ref="BMJ56:BML56"/>
    <mergeCell ref="BMR56:BMT56"/>
    <mergeCell ref="BMZ56:BNB56"/>
    <mergeCell ref="BNH56:BNJ56"/>
    <mergeCell ref="BNP56:BNR56"/>
    <mergeCell ref="BNX56:BNZ56"/>
    <mergeCell ref="BOF56:BOH56"/>
    <mergeCell ref="BON56:BOP56"/>
    <mergeCell ref="BOV56:BOX56"/>
    <mergeCell ref="BPD56:BPF56"/>
    <mergeCell ref="BPL56:BPN56"/>
    <mergeCell ref="BPT56:BPV56"/>
    <mergeCell ref="BQB56:BQD56"/>
    <mergeCell ref="BQJ56:BQL56"/>
    <mergeCell ref="BQR56:BQT56"/>
    <mergeCell ref="BQZ56:BRB56"/>
    <mergeCell ref="BRH56:BRJ56"/>
    <mergeCell ref="BRP56:BRR56"/>
    <mergeCell ref="BRX56:BRZ56"/>
    <mergeCell ref="BSF56:BSH56"/>
    <mergeCell ref="BSN56:BSP56"/>
    <mergeCell ref="BSV56:BSX56"/>
    <mergeCell ref="BTD56:BTF56"/>
    <mergeCell ref="BTL56:BTN56"/>
    <mergeCell ref="BTT56:BTV56"/>
    <mergeCell ref="BUB56:BUD56"/>
    <mergeCell ref="BUJ56:BUL56"/>
    <mergeCell ref="BUR56:BUT56"/>
    <mergeCell ref="BUZ56:BVB56"/>
    <mergeCell ref="BVH56:BVJ56"/>
    <mergeCell ref="BVP56:BVR56"/>
    <mergeCell ref="BVX56:BVZ56"/>
    <mergeCell ref="BWF56:BWH56"/>
    <mergeCell ref="BWN56:BWP56"/>
    <mergeCell ref="BWV56:BWX56"/>
    <mergeCell ref="BXD56:BXF56"/>
    <mergeCell ref="BXL56:BXN56"/>
    <mergeCell ref="BXT56:BXV56"/>
    <mergeCell ref="BYB56:BYD56"/>
    <mergeCell ref="BYJ56:BYL56"/>
    <mergeCell ref="BYR56:BYT56"/>
    <mergeCell ref="BYZ56:BZB56"/>
    <mergeCell ref="BZH56:BZJ56"/>
    <mergeCell ref="BZP56:BZR56"/>
    <mergeCell ref="BZX56:BZZ56"/>
    <mergeCell ref="CAF56:CAH56"/>
    <mergeCell ref="CAN56:CAP56"/>
    <mergeCell ref="CAV56:CAX56"/>
    <mergeCell ref="CBD56:CBF56"/>
    <mergeCell ref="CBL56:CBN56"/>
    <mergeCell ref="CBT56:CBV56"/>
    <mergeCell ref="CCB56:CCD56"/>
    <mergeCell ref="CCJ56:CCL56"/>
    <mergeCell ref="CCR56:CCT56"/>
    <mergeCell ref="CCZ56:CDB56"/>
    <mergeCell ref="CDH56:CDJ56"/>
    <mergeCell ref="CDP56:CDR56"/>
    <mergeCell ref="CDX56:CDZ56"/>
    <mergeCell ref="CEF56:CEH56"/>
    <mergeCell ref="CEN56:CEP56"/>
    <mergeCell ref="CEV56:CEX56"/>
    <mergeCell ref="CFD56:CFF56"/>
    <mergeCell ref="CFL56:CFN56"/>
    <mergeCell ref="CFT56:CFV56"/>
    <mergeCell ref="CGB56:CGD56"/>
    <mergeCell ref="CGJ56:CGL56"/>
    <mergeCell ref="CGR56:CGT56"/>
    <mergeCell ref="CGZ56:CHB56"/>
    <mergeCell ref="CHH56:CHJ56"/>
    <mergeCell ref="CHP56:CHR56"/>
    <mergeCell ref="CHX56:CHZ56"/>
    <mergeCell ref="CIF56:CIH56"/>
    <mergeCell ref="CIN56:CIP56"/>
    <mergeCell ref="CIV56:CIX56"/>
    <mergeCell ref="CJD56:CJF56"/>
    <mergeCell ref="CJL56:CJN56"/>
    <mergeCell ref="CJT56:CJV56"/>
    <mergeCell ref="CKB56:CKD56"/>
    <mergeCell ref="CKJ56:CKL56"/>
    <mergeCell ref="CKR56:CKT56"/>
    <mergeCell ref="CKZ56:CLB56"/>
    <mergeCell ref="CLH56:CLJ56"/>
    <mergeCell ref="CLP56:CLR56"/>
    <mergeCell ref="CLX56:CLZ56"/>
    <mergeCell ref="CMF56:CMH56"/>
    <mergeCell ref="CMN56:CMP56"/>
    <mergeCell ref="CMV56:CMX56"/>
    <mergeCell ref="CND56:CNF56"/>
    <mergeCell ref="CNL56:CNN56"/>
    <mergeCell ref="CNT56:CNV56"/>
    <mergeCell ref="COB56:COD56"/>
    <mergeCell ref="COJ56:COL56"/>
    <mergeCell ref="COR56:COT56"/>
    <mergeCell ref="COZ56:CPB56"/>
    <mergeCell ref="CPH56:CPJ56"/>
    <mergeCell ref="CPP56:CPR56"/>
    <mergeCell ref="CPX56:CPZ56"/>
    <mergeCell ref="CQF56:CQH56"/>
    <mergeCell ref="CQN56:CQP56"/>
    <mergeCell ref="CQV56:CQX56"/>
    <mergeCell ref="CRD56:CRF56"/>
    <mergeCell ref="CRL56:CRN56"/>
    <mergeCell ref="CRT56:CRV56"/>
    <mergeCell ref="CSB56:CSD56"/>
    <mergeCell ref="CSJ56:CSL56"/>
    <mergeCell ref="CSR56:CST56"/>
    <mergeCell ref="CSZ56:CTB56"/>
    <mergeCell ref="CTH56:CTJ56"/>
    <mergeCell ref="CTP56:CTR56"/>
    <mergeCell ref="CTX56:CTZ56"/>
    <mergeCell ref="CUF56:CUH56"/>
    <mergeCell ref="CUN56:CUP56"/>
    <mergeCell ref="CUV56:CUX56"/>
    <mergeCell ref="CVD56:CVF56"/>
    <mergeCell ref="CVL56:CVN56"/>
    <mergeCell ref="CVT56:CVV56"/>
    <mergeCell ref="CWB56:CWD56"/>
    <mergeCell ref="CWJ56:CWL56"/>
    <mergeCell ref="CWR56:CWT56"/>
    <mergeCell ref="CWZ56:CXB56"/>
    <mergeCell ref="CXH56:CXJ56"/>
    <mergeCell ref="CXP56:CXR56"/>
    <mergeCell ref="CXX56:CXZ56"/>
    <mergeCell ref="CYF56:CYH56"/>
    <mergeCell ref="CYN56:CYP56"/>
    <mergeCell ref="CYV56:CYX56"/>
    <mergeCell ref="CZD56:CZF56"/>
    <mergeCell ref="CZL56:CZN56"/>
    <mergeCell ref="CZT56:CZV56"/>
    <mergeCell ref="DAB56:DAD56"/>
    <mergeCell ref="DAJ56:DAL56"/>
    <mergeCell ref="DAR56:DAT56"/>
    <mergeCell ref="DAZ56:DBB56"/>
    <mergeCell ref="DBH56:DBJ56"/>
    <mergeCell ref="DBP56:DBR56"/>
    <mergeCell ref="DBX56:DBZ56"/>
    <mergeCell ref="DCF56:DCH56"/>
    <mergeCell ref="DCN56:DCP56"/>
    <mergeCell ref="DCV56:DCX56"/>
    <mergeCell ref="DDD56:DDF56"/>
    <mergeCell ref="DDL56:DDN56"/>
    <mergeCell ref="DDT56:DDV56"/>
    <mergeCell ref="DEB56:DED56"/>
    <mergeCell ref="DEJ56:DEL56"/>
    <mergeCell ref="DER56:DET56"/>
    <mergeCell ref="DEZ56:DFB56"/>
    <mergeCell ref="DFH56:DFJ56"/>
    <mergeCell ref="DFP56:DFR56"/>
    <mergeCell ref="DFX56:DFZ56"/>
    <mergeCell ref="DGF56:DGH56"/>
    <mergeCell ref="DGN56:DGP56"/>
    <mergeCell ref="DGV56:DGX56"/>
    <mergeCell ref="DHD56:DHF56"/>
    <mergeCell ref="DHL56:DHN56"/>
    <mergeCell ref="DHT56:DHV56"/>
    <mergeCell ref="DIB56:DID56"/>
    <mergeCell ref="DIJ56:DIL56"/>
    <mergeCell ref="DIR56:DIT56"/>
    <mergeCell ref="DIZ56:DJB56"/>
    <mergeCell ref="DJH56:DJJ56"/>
    <mergeCell ref="DJP56:DJR56"/>
    <mergeCell ref="DJX56:DJZ56"/>
    <mergeCell ref="DKF56:DKH56"/>
    <mergeCell ref="DKN56:DKP56"/>
    <mergeCell ref="DKV56:DKX56"/>
    <mergeCell ref="DLD56:DLF56"/>
    <mergeCell ref="DLL56:DLN56"/>
    <mergeCell ref="DLT56:DLV56"/>
    <mergeCell ref="DMB56:DMD56"/>
    <mergeCell ref="DMJ56:DML56"/>
    <mergeCell ref="DMR56:DMT56"/>
    <mergeCell ref="DMZ56:DNB56"/>
    <mergeCell ref="DNH56:DNJ56"/>
    <mergeCell ref="DNP56:DNR56"/>
    <mergeCell ref="DNX56:DNZ56"/>
    <mergeCell ref="DOF56:DOH56"/>
    <mergeCell ref="DON56:DOP56"/>
    <mergeCell ref="DOV56:DOX56"/>
    <mergeCell ref="DPD56:DPF56"/>
    <mergeCell ref="DPL56:DPN56"/>
    <mergeCell ref="DPT56:DPV56"/>
    <mergeCell ref="DQB56:DQD56"/>
    <mergeCell ref="DQJ56:DQL56"/>
    <mergeCell ref="DQR56:DQT56"/>
    <mergeCell ref="DQZ56:DRB56"/>
    <mergeCell ref="DRH56:DRJ56"/>
    <mergeCell ref="DRP56:DRR56"/>
    <mergeCell ref="DRX56:DRZ56"/>
    <mergeCell ref="DSF56:DSH56"/>
    <mergeCell ref="DSN56:DSP56"/>
    <mergeCell ref="DSV56:DSX56"/>
    <mergeCell ref="DTD56:DTF56"/>
    <mergeCell ref="DTL56:DTN56"/>
    <mergeCell ref="DTT56:DTV56"/>
    <mergeCell ref="DUB56:DUD56"/>
    <mergeCell ref="DUJ56:DUL56"/>
    <mergeCell ref="DUR56:DUT56"/>
    <mergeCell ref="DUZ56:DVB56"/>
    <mergeCell ref="DVH56:DVJ56"/>
    <mergeCell ref="DVP56:DVR56"/>
    <mergeCell ref="DVX56:DVZ56"/>
    <mergeCell ref="DWF56:DWH56"/>
    <mergeCell ref="DWN56:DWP56"/>
    <mergeCell ref="DWV56:DWX56"/>
    <mergeCell ref="DXD56:DXF56"/>
    <mergeCell ref="DXL56:DXN56"/>
    <mergeCell ref="DXT56:DXV56"/>
    <mergeCell ref="DYB56:DYD56"/>
    <mergeCell ref="DYJ56:DYL56"/>
    <mergeCell ref="DYR56:DYT56"/>
    <mergeCell ref="DYZ56:DZB56"/>
    <mergeCell ref="DZH56:DZJ56"/>
    <mergeCell ref="DZP56:DZR56"/>
    <mergeCell ref="DZX56:DZZ56"/>
    <mergeCell ref="EAF56:EAH56"/>
    <mergeCell ref="EAN56:EAP56"/>
    <mergeCell ref="EAV56:EAX56"/>
    <mergeCell ref="EBD56:EBF56"/>
    <mergeCell ref="EBL56:EBN56"/>
    <mergeCell ref="EBT56:EBV56"/>
    <mergeCell ref="ECB56:ECD56"/>
    <mergeCell ref="ECJ56:ECL56"/>
    <mergeCell ref="ECR56:ECT56"/>
    <mergeCell ref="ECZ56:EDB56"/>
    <mergeCell ref="EDH56:EDJ56"/>
    <mergeCell ref="EDP56:EDR56"/>
    <mergeCell ref="EDX56:EDZ56"/>
    <mergeCell ref="EEF56:EEH56"/>
    <mergeCell ref="EEN56:EEP56"/>
    <mergeCell ref="EEV56:EEX56"/>
    <mergeCell ref="EFD56:EFF56"/>
    <mergeCell ref="EFL56:EFN56"/>
    <mergeCell ref="EFT56:EFV56"/>
    <mergeCell ref="EGB56:EGD56"/>
    <mergeCell ref="EGJ56:EGL56"/>
    <mergeCell ref="EGR56:EGT56"/>
    <mergeCell ref="EGZ56:EHB56"/>
    <mergeCell ref="EHH56:EHJ56"/>
    <mergeCell ref="EHP56:EHR56"/>
    <mergeCell ref="EHX56:EHZ56"/>
    <mergeCell ref="EIF56:EIH56"/>
    <mergeCell ref="EIN56:EIP56"/>
    <mergeCell ref="EIV56:EIX56"/>
    <mergeCell ref="EJD56:EJF56"/>
    <mergeCell ref="EJL56:EJN56"/>
    <mergeCell ref="EJT56:EJV56"/>
    <mergeCell ref="EKB56:EKD56"/>
    <mergeCell ref="EKJ56:EKL56"/>
    <mergeCell ref="EKR56:EKT56"/>
    <mergeCell ref="EKZ56:ELB56"/>
    <mergeCell ref="ELH56:ELJ56"/>
    <mergeCell ref="ELP56:ELR56"/>
    <mergeCell ref="ELX56:ELZ56"/>
    <mergeCell ref="EMF56:EMH56"/>
    <mergeCell ref="EMN56:EMP56"/>
    <mergeCell ref="EMV56:EMX56"/>
    <mergeCell ref="END56:ENF56"/>
    <mergeCell ref="ENL56:ENN56"/>
    <mergeCell ref="ENT56:ENV56"/>
    <mergeCell ref="EOB56:EOD56"/>
    <mergeCell ref="EOJ56:EOL56"/>
    <mergeCell ref="EOR56:EOT56"/>
    <mergeCell ref="EOZ56:EPB56"/>
    <mergeCell ref="EPH56:EPJ56"/>
    <mergeCell ref="EPP56:EPR56"/>
    <mergeCell ref="EPX56:EPZ56"/>
    <mergeCell ref="EQF56:EQH56"/>
    <mergeCell ref="EQN56:EQP56"/>
    <mergeCell ref="EQV56:EQX56"/>
    <mergeCell ref="ERD56:ERF56"/>
    <mergeCell ref="ERL56:ERN56"/>
    <mergeCell ref="ERT56:ERV56"/>
    <mergeCell ref="ESB56:ESD56"/>
    <mergeCell ref="ESJ56:ESL56"/>
    <mergeCell ref="ESR56:EST56"/>
    <mergeCell ref="ESZ56:ETB56"/>
    <mergeCell ref="ETH56:ETJ56"/>
    <mergeCell ref="ETP56:ETR56"/>
    <mergeCell ref="ETX56:ETZ56"/>
    <mergeCell ref="EUF56:EUH56"/>
    <mergeCell ref="EUN56:EUP56"/>
    <mergeCell ref="EUV56:EUX56"/>
    <mergeCell ref="EVD56:EVF56"/>
    <mergeCell ref="EVL56:EVN56"/>
    <mergeCell ref="EVT56:EVV56"/>
    <mergeCell ref="EWB56:EWD56"/>
    <mergeCell ref="EWJ56:EWL56"/>
    <mergeCell ref="EWR56:EWT56"/>
    <mergeCell ref="EWZ56:EXB56"/>
    <mergeCell ref="EXH56:EXJ56"/>
    <mergeCell ref="EXP56:EXR56"/>
    <mergeCell ref="EXX56:EXZ56"/>
    <mergeCell ref="EYF56:EYH56"/>
    <mergeCell ref="EYN56:EYP56"/>
    <mergeCell ref="EYV56:EYX56"/>
    <mergeCell ref="EZD56:EZF56"/>
    <mergeCell ref="EZL56:EZN56"/>
    <mergeCell ref="EZT56:EZV56"/>
    <mergeCell ref="FAB56:FAD56"/>
    <mergeCell ref="FAJ56:FAL56"/>
    <mergeCell ref="FAR56:FAT56"/>
    <mergeCell ref="FAZ56:FBB56"/>
    <mergeCell ref="FBH56:FBJ56"/>
    <mergeCell ref="FBP56:FBR56"/>
    <mergeCell ref="FBX56:FBZ56"/>
    <mergeCell ref="FCF56:FCH56"/>
    <mergeCell ref="FCN56:FCP56"/>
    <mergeCell ref="FCV56:FCX56"/>
    <mergeCell ref="FDD56:FDF56"/>
    <mergeCell ref="FDL56:FDN56"/>
    <mergeCell ref="FDT56:FDV56"/>
    <mergeCell ref="FEB56:FED56"/>
    <mergeCell ref="FEJ56:FEL56"/>
    <mergeCell ref="FER56:FET56"/>
    <mergeCell ref="FEZ56:FFB56"/>
    <mergeCell ref="FFH56:FFJ56"/>
    <mergeCell ref="FFP56:FFR56"/>
    <mergeCell ref="FFX56:FFZ56"/>
    <mergeCell ref="FGF56:FGH56"/>
    <mergeCell ref="FGN56:FGP56"/>
    <mergeCell ref="FGV56:FGX56"/>
    <mergeCell ref="FHD56:FHF56"/>
    <mergeCell ref="FHL56:FHN56"/>
    <mergeCell ref="FHT56:FHV56"/>
    <mergeCell ref="FIB56:FID56"/>
    <mergeCell ref="FIJ56:FIL56"/>
    <mergeCell ref="FIR56:FIT56"/>
    <mergeCell ref="FIZ56:FJB56"/>
    <mergeCell ref="FJH56:FJJ56"/>
    <mergeCell ref="FJP56:FJR56"/>
    <mergeCell ref="FJX56:FJZ56"/>
    <mergeCell ref="FKF56:FKH56"/>
    <mergeCell ref="FKN56:FKP56"/>
    <mergeCell ref="FKV56:FKX56"/>
    <mergeCell ref="FLD56:FLF56"/>
    <mergeCell ref="FLL56:FLN56"/>
    <mergeCell ref="FLT56:FLV56"/>
    <mergeCell ref="FMB56:FMD56"/>
    <mergeCell ref="FMJ56:FML56"/>
    <mergeCell ref="FMR56:FMT56"/>
    <mergeCell ref="FMZ56:FNB56"/>
    <mergeCell ref="FNH56:FNJ56"/>
    <mergeCell ref="FNP56:FNR56"/>
    <mergeCell ref="FNX56:FNZ56"/>
    <mergeCell ref="FOF56:FOH56"/>
    <mergeCell ref="FON56:FOP56"/>
    <mergeCell ref="FOV56:FOX56"/>
    <mergeCell ref="FPD56:FPF56"/>
    <mergeCell ref="FPL56:FPN56"/>
    <mergeCell ref="FPT56:FPV56"/>
    <mergeCell ref="FQB56:FQD56"/>
    <mergeCell ref="FQJ56:FQL56"/>
    <mergeCell ref="FQR56:FQT56"/>
    <mergeCell ref="FQZ56:FRB56"/>
    <mergeCell ref="FRH56:FRJ56"/>
    <mergeCell ref="FRP56:FRR56"/>
    <mergeCell ref="FRX56:FRZ56"/>
    <mergeCell ref="FSF56:FSH56"/>
    <mergeCell ref="FSN56:FSP56"/>
    <mergeCell ref="FSV56:FSX56"/>
    <mergeCell ref="FTD56:FTF56"/>
    <mergeCell ref="FTL56:FTN56"/>
    <mergeCell ref="FTT56:FTV56"/>
    <mergeCell ref="FUB56:FUD56"/>
    <mergeCell ref="FUJ56:FUL56"/>
    <mergeCell ref="FUR56:FUT56"/>
    <mergeCell ref="FUZ56:FVB56"/>
    <mergeCell ref="FVH56:FVJ56"/>
    <mergeCell ref="FVP56:FVR56"/>
    <mergeCell ref="FVX56:FVZ56"/>
    <mergeCell ref="FWF56:FWH56"/>
    <mergeCell ref="FWN56:FWP56"/>
    <mergeCell ref="FWV56:FWX56"/>
    <mergeCell ref="FXD56:FXF56"/>
    <mergeCell ref="FXL56:FXN56"/>
    <mergeCell ref="FXT56:FXV56"/>
    <mergeCell ref="FYB56:FYD56"/>
    <mergeCell ref="FYJ56:FYL56"/>
    <mergeCell ref="FYR56:FYT56"/>
    <mergeCell ref="FYZ56:FZB56"/>
    <mergeCell ref="FZH56:FZJ56"/>
    <mergeCell ref="FZP56:FZR56"/>
    <mergeCell ref="FZX56:FZZ56"/>
    <mergeCell ref="GAF56:GAH56"/>
    <mergeCell ref="GAN56:GAP56"/>
    <mergeCell ref="GAV56:GAX56"/>
    <mergeCell ref="GBD56:GBF56"/>
    <mergeCell ref="GBL56:GBN56"/>
    <mergeCell ref="GBT56:GBV56"/>
    <mergeCell ref="GCB56:GCD56"/>
    <mergeCell ref="GCJ56:GCL56"/>
    <mergeCell ref="GCR56:GCT56"/>
    <mergeCell ref="GCZ56:GDB56"/>
    <mergeCell ref="GDH56:GDJ56"/>
    <mergeCell ref="GDP56:GDR56"/>
    <mergeCell ref="GDX56:GDZ56"/>
    <mergeCell ref="GEF56:GEH56"/>
    <mergeCell ref="GEN56:GEP56"/>
    <mergeCell ref="GEV56:GEX56"/>
    <mergeCell ref="GFD56:GFF56"/>
    <mergeCell ref="GFL56:GFN56"/>
    <mergeCell ref="GFT56:GFV56"/>
    <mergeCell ref="GGB56:GGD56"/>
    <mergeCell ref="GGJ56:GGL56"/>
    <mergeCell ref="GGR56:GGT56"/>
    <mergeCell ref="GGZ56:GHB56"/>
    <mergeCell ref="GHH56:GHJ56"/>
    <mergeCell ref="GHP56:GHR56"/>
    <mergeCell ref="GHX56:GHZ56"/>
    <mergeCell ref="GIF56:GIH56"/>
    <mergeCell ref="GIN56:GIP56"/>
    <mergeCell ref="GIV56:GIX56"/>
    <mergeCell ref="GJD56:GJF56"/>
    <mergeCell ref="GJL56:GJN56"/>
    <mergeCell ref="GJT56:GJV56"/>
    <mergeCell ref="GKB56:GKD56"/>
    <mergeCell ref="GKJ56:GKL56"/>
    <mergeCell ref="GKR56:GKT56"/>
    <mergeCell ref="GKZ56:GLB56"/>
    <mergeCell ref="GLH56:GLJ56"/>
    <mergeCell ref="GLP56:GLR56"/>
    <mergeCell ref="GLX56:GLZ56"/>
    <mergeCell ref="GMF56:GMH56"/>
    <mergeCell ref="GMN56:GMP56"/>
    <mergeCell ref="GMV56:GMX56"/>
    <mergeCell ref="GND56:GNF56"/>
    <mergeCell ref="GNL56:GNN56"/>
    <mergeCell ref="GNT56:GNV56"/>
    <mergeCell ref="GOB56:GOD56"/>
    <mergeCell ref="GOJ56:GOL56"/>
    <mergeCell ref="GOR56:GOT56"/>
    <mergeCell ref="GOZ56:GPB56"/>
    <mergeCell ref="GPH56:GPJ56"/>
    <mergeCell ref="GPP56:GPR56"/>
    <mergeCell ref="GPX56:GPZ56"/>
    <mergeCell ref="GQF56:GQH56"/>
    <mergeCell ref="GQN56:GQP56"/>
    <mergeCell ref="GQV56:GQX56"/>
    <mergeCell ref="GRD56:GRF56"/>
    <mergeCell ref="GRL56:GRN56"/>
    <mergeCell ref="GRT56:GRV56"/>
    <mergeCell ref="GSB56:GSD56"/>
    <mergeCell ref="GSJ56:GSL56"/>
    <mergeCell ref="GSR56:GST56"/>
    <mergeCell ref="GSZ56:GTB56"/>
    <mergeCell ref="GTH56:GTJ56"/>
    <mergeCell ref="GTP56:GTR56"/>
    <mergeCell ref="GTX56:GTZ56"/>
    <mergeCell ref="GUF56:GUH56"/>
    <mergeCell ref="GUN56:GUP56"/>
    <mergeCell ref="GUV56:GUX56"/>
    <mergeCell ref="GVD56:GVF56"/>
    <mergeCell ref="GVL56:GVN56"/>
    <mergeCell ref="GVT56:GVV56"/>
    <mergeCell ref="GWB56:GWD56"/>
    <mergeCell ref="GWJ56:GWL56"/>
    <mergeCell ref="GWR56:GWT56"/>
    <mergeCell ref="GWZ56:GXB56"/>
    <mergeCell ref="GXH56:GXJ56"/>
    <mergeCell ref="GXP56:GXR56"/>
    <mergeCell ref="GXX56:GXZ56"/>
    <mergeCell ref="GYF56:GYH56"/>
    <mergeCell ref="GYN56:GYP56"/>
    <mergeCell ref="GYV56:GYX56"/>
    <mergeCell ref="GZD56:GZF56"/>
    <mergeCell ref="GZL56:GZN56"/>
    <mergeCell ref="GZT56:GZV56"/>
    <mergeCell ref="HAB56:HAD56"/>
    <mergeCell ref="HAJ56:HAL56"/>
    <mergeCell ref="HAR56:HAT56"/>
    <mergeCell ref="HAZ56:HBB56"/>
    <mergeCell ref="HBH56:HBJ56"/>
    <mergeCell ref="HBP56:HBR56"/>
    <mergeCell ref="HBX56:HBZ56"/>
    <mergeCell ref="HCF56:HCH56"/>
    <mergeCell ref="HCN56:HCP56"/>
    <mergeCell ref="HCV56:HCX56"/>
    <mergeCell ref="HDD56:HDF56"/>
    <mergeCell ref="HDL56:HDN56"/>
    <mergeCell ref="HDT56:HDV56"/>
    <mergeCell ref="HEB56:HED56"/>
    <mergeCell ref="HEJ56:HEL56"/>
    <mergeCell ref="HER56:HET56"/>
    <mergeCell ref="HEZ56:HFB56"/>
    <mergeCell ref="HFH56:HFJ56"/>
    <mergeCell ref="HFP56:HFR56"/>
    <mergeCell ref="HFX56:HFZ56"/>
    <mergeCell ref="HGF56:HGH56"/>
    <mergeCell ref="HGN56:HGP56"/>
    <mergeCell ref="HGV56:HGX56"/>
    <mergeCell ref="HHD56:HHF56"/>
    <mergeCell ref="HHL56:HHN56"/>
    <mergeCell ref="HHT56:HHV56"/>
    <mergeCell ref="HIB56:HID56"/>
    <mergeCell ref="HIJ56:HIL56"/>
    <mergeCell ref="HIR56:HIT56"/>
    <mergeCell ref="HIZ56:HJB56"/>
    <mergeCell ref="HJH56:HJJ56"/>
    <mergeCell ref="HJP56:HJR56"/>
    <mergeCell ref="HJX56:HJZ56"/>
    <mergeCell ref="HKF56:HKH56"/>
    <mergeCell ref="HKN56:HKP56"/>
    <mergeCell ref="HKV56:HKX56"/>
    <mergeCell ref="HLD56:HLF56"/>
    <mergeCell ref="HLL56:HLN56"/>
    <mergeCell ref="HLT56:HLV56"/>
    <mergeCell ref="HMB56:HMD56"/>
    <mergeCell ref="HMJ56:HML56"/>
    <mergeCell ref="HMR56:HMT56"/>
    <mergeCell ref="HMZ56:HNB56"/>
    <mergeCell ref="HNH56:HNJ56"/>
    <mergeCell ref="HNP56:HNR56"/>
    <mergeCell ref="HNX56:HNZ56"/>
    <mergeCell ref="HOF56:HOH56"/>
    <mergeCell ref="HON56:HOP56"/>
    <mergeCell ref="HOV56:HOX56"/>
    <mergeCell ref="HPD56:HPF56"/>
    <mergeCell ref="HPL56:HPN56"/>
    <mergeCell ref="HPT56:HPV56"/>
    <mergeCell ref="HQB56:HQD56"/>
    <mergeCell ref="HQJ56:HQL56"/>
    <mergeCell ref="HQR56:HQT56"/>
    <mergeCell ref="HQZ56:HRB56"/>
    <mergeCell ref="HRH56:HRJ56"/>
    <mergeCell ref="HRP56:HRR56"/>
    <mergeCell ref="HRX56:HRZ56"/>
    <mergeCell ref="HSF56:HSH56"/>
    <mergeCell ref="HSN56:HSP56"/>
    <mergeCell ref="HSV56:HSX56"/>
    <mergeCell ref="HTD56:HTF56"/>
    <mergeCell ref="HTL56:HTN56"/>
    <mergeCell ref="HTT56:HTV56"/>
    <mergeCell ref="HUB56:HUD56"/>
    <mergeCell ref="HUJ56:HUL56"/>
    <mergeCell ref="HUR56:HUT56"/>
    <mergeCell ref="HUZ56:HVB56"/>
    <mergeCell ref="HVH56:HVJ56"/>
    <mergeCell ref="HVP56:HVR56"/>
    <mergeCell ref="HVX56:HVZ56"/>
    <mergeCell ref="HWF56:HWH56"/>
    <mergeCell ref="HWN56:HWP56"/>
    <mergeCell ref="HWV56:HWX56"/>
    <mergeCell ref="HXD56:HXF56"/>
    <mergeCell ref="HXL56:HXN56"/>
    <mergeCell ref="HXT56:HXV56"/>
    <mergeCell ref="HYB56:HYD56"/>
    <mergeCell ref="HYJ56:HYL56"/>
    <mergeCell ref="HYR56:HYT56"/>
    <mergeCell ref="HYZ56:HZB56"/>
    <mergeCell ref="HZH56:HZJ56"/>
    <mergeCell ref="HZP56:HZR56"/>
    <mergeCell ref="HZX56:HZZ56"/>
    <mergeCell ref="IAF56:IAH56"/>
    <mergeCell ref="IAN56:IAP56"/>
    <mergeCell ref="IAV56:IAX56"/>
    <mergeCell ref="IBD56:IBF56"/>
    <mergeCell ref="IBL56:IBN56"/>
    <mergeCell ref="IBT56:IBV56"/>
    <mergeCell ref="ICB56:ICD56"/>
    <mergeCell ref="ICJ56:ICL56"/>
    <mergeCell ref="ICR56:ICT56"/>
    <mergeCell ref="ICZ56:IDB56"/>
    <mergeCell ref="IDH56:IDJ56"/>
    <mergeCell ref="IDP56:IDR56"/>
    <mergeCell ref="IDX56:IDZ56"/>
    <mergeCell ref="IEF56:IEH56"/>
    <mergeCell ref="IEN56:IEP56"/>
    <mergeCell ref="IEV56:IEX56"/>
    <mergeCell ref="IFD56:IFF56"/>
    <mergeCell ref="IFL56:IFN56"/>
    <mergeCell ref="IFT56:IFV56"/>
    <mergeCell ref="IGB56:IGD56"/>
    <mergeCell ref="IGJ56:IGL56"/>
    <mergeCell ref="IGR56:IGT56"/>
    <mergeCell ref="IGZ56:IHB56"/>
    <mergeCell ref="IHH56:IHJ56"/>
    <mergeCell ref="IHP56:IHR56"/>
    <mergeCell ref="IHX56:IHZ56"/>
    <mergeCell ref="IIF56:IIH56"/>
    <mergeCell ref="IIN56:IIP56"/>
    <mergeCell ref="IIV56:IIX56"/>
    <mergeCell ref="IJD56:IJF56"/>
    <mergeCell ref="IJL56:IJN56"/>
    <mergeCell ref="IJT56:IJV56"/>
    <mergeCell ref="IKB56:IKD56"/>
    <mergeCell ref="IKJ56:IKL56"/>
    <mergeCell ref="IKR56:IKT56"/>
    <mergeCell ref="IKZ56:ILB56"/>
    <mergeCell ref="ILH56:ILJ56"/>
    <mergeCell ref="ILP56:ILR56"/>
    <mergeCell ref="ILX56:ILZ56"/>
    <mergeCell ref="IMF56:IMH56"/>
    <mergeCell ref="IMN56:IMP56"/>
    <mergeCell ref="IMV56:IMX56"/>
    <mergeCell ref="IND56:INF56"/>
    <mergeCell ref="INL56:INN56"/>
    <mergeCell ref="INT56:INV56"/>
    <mergeCell ref="IOB56:IOD56"/>
    <mergeCell ref="IOJ56:IOL56"/>
    <mergeCell ref="IOR56:IOT56"/>
    <mergeCell ref="IOZ56:IPB56"/>
    <mergeCell ref="IPH56:IPJ56"/>
    <mergeCell ref="IPP56:IPR56"/>
    <mergeCell ref="IPX56:IPZ56"/>
    <mergeCell ref="IQF56:IQH56"/>
    <mergeCell ref="IQN56:IQP56"/>
    <mergeCell ref="IQV56:IQX56"/>
    <mergeCell ref="IRD56:IRF56"/>
    <mergeCell ref="IRL56:IRN56"/>
    <mergeCell ref="IRT56:IRV56"/>
    <mergeCell ref="ISB56:ISD56"/>
    <mergeCell ref="ISJ56:ISL56"/>
    <mergeCell ref="ISR56:IST56"/>
    <mergeCell ref="ISZ56:ITB56"/>
    <mergeCell ref="ITH56:ITJ56"/>
    <mergeCell ref="ITP56:ITR56"/>
    <mergeCell ref="ITX56:ITZ56"/>
    <mergeCell ref="IUF56:IUH56"/>
    <mergeCell ref="IUN56:IUP56"/>
    <mergeCell ref="IUV56:IUX56"/>
    <mergeCell ref="IVD56:IVF56"/>
    <mergeCell ref="IVL56:IVN56"/>
    <mergeCell ref="IVT56:IVV56"/>
    <mergeCell ref="IWB56:IWD56"/>
    <mergeCell ref="IWJ56:IWL56"/>
    <mergeCell ref="IWR56:IWT56"/>
    <mergeCell ref="IWZ56:IXB56"/>
    <mergeCell ref="IXH56:IXJ56"/>
    <mergeCell ref="IXP56:IXR56"/>
    <mergeCell ref="IXX56:IXZ56"/>
    <mergeCell ref="IYF56:IYH56"/>
    <mergeCell ref="IYN56:IYP56"/>
    <mergeCell ref="IYV56:IYX56"/>
    <mergeCell ref="IZD56:IZF56"/>
    <mergeCell ref="IZL56:IZN56"/>
    <mergeCell ref="IZT56:IZV56"/>
    <mergeCell ref="JAB56:JAD56"/>
    <mergeCell ref="JAJ56:JAL56"/>
    <mergeCell ref="JAR56:JAT56"/>
    <mergeCell ref="JAZ56:JBB56"/>
    <mergeCell ref="JBH56:JBJ56"/>
    <mergeCell ref="JBP56:JBR56"/>
    <mergeCell ref="JBX56:JBZ56"/>
    <mergeCell ref="JCF56:JCH56"/>
    <mergeCell ref="JCN56:JCP56"/>
    <mergeCell ref="JCV56:JCX56"/>
    <mergeCell ref="JDD56:JDF56"/>
    <mergeCell ref="JDL56:JDN56"/>
    <mergeCell ref="JDT56:JDV56"/>
    <mergeCell ref="JEB56:JED56"/>
    <mergeCell ref="JEJ56:JEL56"/>
    <mergeCell ref="JER56:JET56"/>
    <mergeCell ref="JEZ56:JFB56"/>
    <mergeCell ref="JFH56:JFJ56"/>
    <mergeCell ref="JFP56:JFR56"/>
    <mergeCell ref="JFX56:JFZ56"/>
    <mergeCell ref="JGF56:JGH56"/>
    <mergeCell ref="JGN56:JGP56"/>
    <mergeCell ref="JGV56:JGX56"/>
    <mergeCell ref="JHD56:JHF56"/>
    <mergeCell ref="JHL56:JHN56"/>
    <mergeCell ref="JHT56:JHV56"/>
    <mergeCell ref="JIB56:JID56"/>
    <mergeCell ref="JIJ56:JIL56"/>
    <mergeCell ref="JIR56:JIT56"/>
    <mergeCell ref="JIZ56:JJB56"/>
    <mergeCell ref="JJH56:JJJ56"/>
    <mergeCell ref="JJP56:JJR56"/>
    <mergeCell ref="JJX56:JJZ56"/>
    <mergeCell ref="JKF56:JKH56"/>
    <mergeCell ref="JKN56:JKP56"/>
    <mergeCell ref="JKV56:JKX56"/>
    <mergeCell ref="JLD56:JLF56"/>
    <mergeCell ref="JLL56:JLN56"/>
    <mergeCell ref="JLT56:JLV56"/>
    <mergeCell ref="JMB56:JMD56"/>
    <mergeCell ref="JMJ56:JML56"/>
    <mergeCell ref="JMR56:JMT56"/>
    <mergeCell ref="JMZ56:JNB56"/>
    <mergeCell ref="JNH56:JNJ56"/>
    <mergeCell ref="JNP56:JNR56"/>
    <mergeCell ref="JNX56:JNZ56"/>
    <mergeCell ref="JOF56:JOH56"/>
    <mergeCell ref="JON56:JOP56"/>
    <mergeCell ref="JOV56:JOX56"/>
    <mergeCell ref="JPD56:JPF56"/>
    <mergeCell ref="JPL56:JPN56"/>
    <mergeCell ref="JPT56:JPV56"/>
    <mergeCell ref="JQB56:JQD56"/>
    <mergeCell ref="JQJ56:JQL56"/>
    <mergeCell ref="JQR56:JQT56"/>
    <mergeCell ref="JQZ56:JRB56"/>
    <mergeCell ref="JRH56:JRJ56"/>
    <mergeCell ref="JRP56:JRR56"/>
    <mergeCell ref="JRX56:JRZ56"/>
    <mergeCell ref="JSF56:JSH56"/>
    <mergeCell ref="JSN56:JSP56"/>
    <mergeCell ref="JSV56:JSX56"/>
    <mergeCell ref="JTD56:JTF56"/>
    <mergeCell ref="JTL56:JTN56"/>
    <mergeCell ref="JTT56:JTV56"/>
    <mergeCell ref="JUB56:JUD56"/>
    <mergeCell ref="JUJ56:JUL56"/>
    <mergeCell ref="JUR56:JUT56"/>
    <mergeCell ref="JUZ56:JVB56"/>
    <mergeCell ref="JVH56:JVJ56"/>
    <mergeCell ref="JVP56:JVR56"/>
    <mergeCell ref="JVX56:JVZ56"/>
    <mergeCell ref="JWF56:JWH56"/>
    <mergeCell ref="JWN56:JWP56"/>
    <mergeCell ref="JWV56:JWX56"/>
    <mergeCell ref="JXD56:JXF56"/>
    <mergeCell ref="JXL56:JXN56"/>
    <mergeCell ref="JXT56:JXV56"/>
    <mergeCell ref="JYB56:JYD56"/>
    <mergeCell ref="JYJ56:JYL56"/>
    <mergeCell ref="JYR56:JYT56"/>
    <mergeCell ref="JYZ56:JZB56"/>
    <mergeCell ref="JZH56:JZJ56"/>
    <mergeCell ref="JZP56:JZR56"/>
    <mergeCell ref="JZX56:JZZ56"/>
    <mergeCell ref="KAF56:KAH56"/>
    <mergeCell ref="KAN56:KAP56"/>
    <mergeCell ref="KAV56:KAX56"/>
    <mergeCell ref="KBD56:KBF56"/>
    <mergeCell ref="KBL56:KBN56"/>
    <mergeCell ref="KBT56:KBV56"/>
    <mergeCell ref="KCB56:KCD56"/>
    <mergeCell ref="KCJ56:KCL56"/>
    <mergeCell ref="KCR56:KCT56"/>
    <mergeCell ref="KCZ56:KDB56"/>
    <mergeCell ref="KDH56:KDJ56"/>
    <mergeCell ref="KDP56:KDR56"/>
    <mergeCell ref="KDX56:KDZ56"/>
    <mergeCell ref="KEF56:KEH56"/>
    <mergeCell ref="KEN56:KEP56"/>
    <mergeCell ref="KEV56:KEX56"/>
    <mergeCell ref="KFD56:KFF56"/>
    <mergeCell ref="KFL56:KFN56"/>
    <mergeCell ref="KFT56:KFV56"/>
    <mergeCell ref="KGB56:KGD56"/>
    <mergeCell ref="KGJ56:KGL56"/>
    <mergeCell ref="KGR56:KGT56"/>
    <mergeCell ref="KGZ56:KHB56"/>
    <mergeCell ref="KHH56:KHJ56"/>
    <mergeCell ref="KHP56:KHR56"/>
    <mergeCell ref="KHX56:KHZ56"/>
    <mergeCell ref="KIF56:KIH56"/>
    <mergeCell ref="KIN56:KIP56"/>
    <mergeCell ref="KIV56:KIX56"/>
    <mergeCell ref="KJD56:KJF56"/>
    <mergeCell ref="KJL56:KJN56"/>
    <mergeCell ref="KJT56:KJV56"/>
    <mergeCell ref="KKB56:KKD56"/>
    <mergeCell ref="KKJ56:KKL56"/>
    <mergeCell ref="KKR56:KKT56"/>
    <mergeCell ref="KKZ56:KLB56"/>
    <mergeCell ref="KLH56:KLJ56"/>
    <mergeCell ref="KLP56:KLR56"/>
    <mergeCell ref="KLX56:KLZ56"/>
    <mergeCell ref="KMF56:KMH56"/>
    <mergeCell ref="KMN56:KMP56"/>
    <mergeCell ref="KMV56:KMX56"/>
    <mergeCell ref="KND56:KNF56"/>
    <mergeCell ref="KNL56:KNN56"/>
    <mergeCell ref="KNT56:KNV56"/>
    <mergeCell ref="KOB56:KOD56"/>
    <mergeCell ref="KOJ56:KOL56"/>
    <mergeCell ref="KOR56:KOT56"/>
    <mergeCell ref="KOZ56:KPB56"/>
    <mergeCell ref="KPH56:KPJ56"/>
    <mergeCell ref="KPP56:KPR56"/>
    <mergeCell ref="KPX56:KPZ56"/>
    <mergeCell ref="KQF56:KQH56"/>
    <mergeCell ref="KQN56:KQP56"/>
    <mergeCell ref="KQV56:KQX56"/>
    <mergeCell ref="KRD56:KRF56"/>
    <mergeCell ref="KRL56:KRN56"/>
    <mergeCell ref="KRT56:KRV56"/>
    <mergeCell ref="KSB56:KSD56"/>
    <mergeCell ref="KSJ56:KSL56"/>
    <mergeCell ref="KSR56:KST56"/>
    <mergeCell ref="KSZ56:KTB56"/>
    <mergeCell ref="KTH56:KTJ56"/>
    <mergeCell ref="KTP56:KTR56"/>
    <mergeCell ref="KTX56:KTZ56"/>
    <mergeCell ref="KUF56:KUH56"/>
    <mergeCell ref="KUN56:KUP56"/>
    <mergeCell ref="KUV56:KUX56"/>
    <mergeCell ref="KVD56:KVF56"/>
    <mergeCell ref="KVL56:KVN56"/>
    <mergeCell ref="KVT56:KVV56"/>
    <mergeCell ref="KWB56:KWD56"/>
    <mergeCell ref="KWJ56:KWL56"/>
    <mergeCell ref="KWR56:KWT56"/>
    <mergeCell ref="KWZ56:KXB56"/>
    <mergeCell ref="KXH56:KXJ56"/>
    <mergeCell ref="KXP56:KXR56"/>
    <mergeCell ref="KXX56:KXZ56"/>
    <mergeCell ref="KYF56:KYH56"/>
    <mergeCell ref="KYN56:KYP56"/>
    <mergeCell ref="KYV56:KYX56"/>
    <mergeCell ref="KZD56:KZF56"/>
    <mergeCell ref="KZL56:KZN56"/>
    <mergeCell ref="KZT56:KZV56"/>
    <mergeCell ref="LAB56:LAD56"/>
    <mergeCell ref="LAJ56:LAL56"/>
    <mergeCell ref="LAR56:LAT56"/>
    <mergeCell ref="LAZ56:LBB56"/>
    <mergeCell ref="LBH56:LBJ56"/>
    <mergeCell ref="LBP56:LBR56"/>
    <mergeCell ref="LBX56:LBZ56"/>
    <mergeCell ref="LCF56:LCH56"/>
    <mergeCell ref="LCN56:LCP56"/>
    <mergeCell ref="LCV56:LCX56"/>
    <mergeCell ref="LDD56:LDF56"/>
    <mergeCell ref="LDL56:LDN56"/>
    <mergeCell ref="LDT56:LDV56"/>
    <mergeCell ref="LEB56:LED56"/>
    <mergeCell ref="LEJ56:LEL56"/>
    <mergeCell ref="LER56:LET56"/>
    <mergeCell ref="LEZ56:LFB56"/>
    <mergeCell ref="LFH56:LFJ56"/>
    <mergeCell ref="LFP56:LFR56"/>
    <mergeCell ref="LFX56:LFZ56"/>
    <mergeCell ref="LGF56:LGH56"/>
    <mergeCell ref="LGN56:LGP56"/>
    <mergeCell ref="LGV56:LGX56"/>
    <mergeCell ref="LHD56:LHF56"/>
    <mergeCell ref="LHL56:LHN56"/>
    <mergeCell ref="LHT56:LHV56"/>
    <mergeCell ref="LIB56:LID56"/>
    <mergeCell ref="LIJ56:LIL56"/>
    <mergeCell ref="LIR56:LIT56"/>
    <mergeCell ref="LIZ56:LJB56"/>
    <mergeCell ref="LJH56:LJJ56"/>
    <mergeCell ref="LJP56:LJR56"/>
    <mergeCell ref="LJX56:LJZ56"/>
    <mergeCell ref="LKF56:LKH56"/>
    <mergeCell ref="LKN56:LKP56"/>
    <mergeCell ref="LKV56:LKX56"/>
    <mergeCell ref="LLD56:LLF56"/>
    <mergeCell ref="LLL56:LLN56"/>
    <mergeCell ref="LLT56:LLV56"/>
    <mergeCell ref="LMB56:LMD56"/>
    <mergeCell ref="LMJ56:LML56"/>
    <mergeCell ref="LMR56:LMT56"/>
    <mergeCell ref="LMZ56:LNB56"/>
    <mergeCell ref="LNH56:LNJ56"/>
    <mergeCell ref="LNP56:LNR56"/>
    <mergeCell ref="LNX56:LNZ56"/>
    <mergeCell ref="LOF56:LOH56"/>
    <mergeCell ref="LON56:LOP56"/>
    <mergeCell ref="LOV56:LOX56"/>
    <mergeCell ref="LPD56:LPF56"/>
    <mergeCell ref="LPL56:LPN56"/>
    <mergeCell ref="LPT56:LPV56"/>
    <mergeCell ref="LQB56:LQD56"/>
    <mergeCell ref="LQJ56:LQL56"/>
    <mergeCell ref="LQR56:LQT56"/>
    <mergeCell ref="LQZ56:LRB56"/>
    <mergeCell ref="LRH56:LRJ56"/>
    <mergeCell ref="LRP56:LRR56"/>
    <mergeCell ref="LRX56:LRZ56"/>
    <mergeCell ref="LSF56:LSH56"/>
    <mergeCell ref="LSN56:LSP56"/>
    <mergeCell ref="LSV56:LSX56"/>
    <mergeCell ref="LTD56:LTF56"/>
    <mergeCell ref="LTL56:LTN56"/>
    <mergeCell ref="LTT56:LTV56"/>
    <mergeCell ref="LUB56:LUD56"/>
    <mergeCell ref="LUJ56:LUL56"/>
    <mergeCell ref="LUR56:LUT56"/>
    <mergeCell ref="LUZ56:LVB56"/>
    <mergeCell ref="LVH56:LVJ56"/>
    <mergeCell ref="LVP56:LVR56"/>
    <mergeCell ref="LVX56:LVZ56"/>
    <mergeCell ref="LWF56:LWH56"/>
    <mergeCell ref="LWN56:LWP56"/>
    <mergeCell ref="LWV56:LWX56"/>
    <mergeCell ref="LXD56:LXF56"/>
    <mergeCell ref="LXL56:LXN56"/>
    <mergeCell ref="LXT56:LXV56"/>
    <mergeCell ref="LYB56:LYD56"/>
    <mergeCell ref="LYJ56:LYL56"/>
    <mergeCell ref="LYR56:LYT56"/>
    <mergeCell ref="LYZ56:LZB56"/>
    <mergeCell ref="LZH56:LZJ56"/>
    <mergeCell ref="LZP56:LZR56"/>
    <mergeCell ref="LZX56:LZZ56"/>
    <mergeCell ref="MAF56:MAH56"/>
    <mergeCell ref="MAN56:MAP56"/>
    <mergeCell ref="MAV56:MAX56"/>
    <mergeCell ref="MBD56:MBF56"/>
    <mergeCell ref="MBL56:MBN56"/>
    <mergeCell ref="MBT56:MBV56"/>
    <mergeCell ref="MCB56:MCD56"/>
    <mergeCell ref="MCJ56:MCL56"/>
    <mergeCell ref="MCR56:MCT56"/>
    <mergeCell ref="MCZ56:MDB56"/>
    <mergeCell ref="MDH56:MDJ56"/>
    <mergeCell ref="MDP56:MDR56"/>
    <mergeCell ref="MDX56:MDZ56"/>
    <mergeCell ref="MEF56:MEH56"/>
    <mergeCell ref="MEN56:MEP56"/>
    <mergeCell ref="MEV56:MEX56"/>
    <mergeCell ref="MFD56:MFF56"/>
    <mergeCell ref="MFL56:MFN56"/>
    <mergeCell ref="MFT56:MFV56"/>
    <mergeCell ref="MGB56:MGD56"/>
    <mergeCell ref="MGJ56:MGL56"/>
    <mergeCell ref="MGR56:MGT56"/>
    <mergeCell ref="MGZ56:MHB56"/>
    <mergeCell ref="MHH56:MHJ56"/>
    <mergeCell ref="MHP56:MHR56"/>
    <mergeCell ref="MHX56:MHZ56"/>
    <mergeCell ref="MIF56:MIH56"/>
    <mergeCell ref="MIN56:MIP56"/>
    <mergeCell ref="MIV56:MIX56"/>
    <mergeCell ref="MJD56:MJF56"/>
    <mergeCell ref="MJL56:MJN56"/>
    <mergeCell ref="MJT56:MJV56"/>
    <mergeCell ref="MKB56:MKD56"/>
    <mergeCell ref="MKJ56:MKL56"/>
    <mergeCell ref="MKR56:MKT56"/>
    <mergeCell ref="MKZ56:MLB56"/>
    <mergeCell ref="MLH56:MLJ56"/>
    <mergeCell ref="MLP56:MLR56"/>
    <mergeCell ref="MLX56:MLZ56"/>
    <mergeCell ref="MMF56:MMH56"/>
    <mergeCell ref="MMN56:MMP56"/>
    <mergeCell ref="MMV56:MMX56"/>
    <mergeCell ref="MND56:MNF56"/>
    <mergeCell ref="MNL56:MNN56"/>
    <mergeCell ref="MNT56:MNV56"/>
    <mergeCell ref="MOB56:MOD56"/>
    <mergeCell ref="MOJ56:MOL56"/>
    <mergeCell ref="MOR56:MOT56"/>
    <mergeCell ref="MOZ56:MPB56"/>
    <mergeCell ref="MPH56:MPJ56"/>
    <mergeCell ref="MPP56:MPR56"/>
    <mergeCell ref="MPX56:MPZ56"/>
    <mergeCell ref="MQF56:MQH56"/>
    <mergeCell ref="MQN56:MQP56"/>
    <mergeCell ref="MQV56:MQX56"/>
    <mergeCell ref="MRD56:MRF56"/>
    <mergeCell ref="MRL56:MRN56"/>
    <mergeCell ref="MRT56:MRV56"/>
    <mergeCell ref="MSB56:MSD56"/>
    <mergeCell ref="MSJ56:MSL56"/>
    <mergeCell ref="MSR56:MST56"/>
    <mergeCell ref="MSZ56:MTB56"/>
    <mergeCell ref="MTH56:MTJ56"/>
    <mergeCell ref="MTP56:MTR56"/>
    <mergeCell ref="MTX56:MTZ56"/>
    <mergeCell ref="MUF56:MUH56"/>
    <mergeCell ref="MUN56:MUP56"/>
    <mergeCell ref="MUV56:MUX56"/>
    <mergeCell ref="MVD56:MVF56"/>
    <mergeCell ref="MVL56:MVN56"/>
    <mergeCell ref="MVT56:MVV56"/>
    <mergeCell ref="MWB56:MWD56"/>
    <mergeCell ref="MWJ56:MWL56"/>
    <mergeCell ref="MWR56:MWT56"/>
    <mergeCell ref="MWZ56:MXB56"/>
    <mergeCell ref="MXH56:MXJ56"/>
    <mergeCell ref="MXP56:MXR56"/>
    <mergeCell ref="MXX56:MXZ56"/>
    <mergeCell ref="MYF56:MYH56"/>
    <mergeCell ref="MYN56:MYP56"/>
    <mergeCell ref="MYV56:MYX56"/>
    <mergeCell ref="MZD56:MZF56"/>
    <mergeCell ref="MZL56:MZN56"/>
    <mergeCell ref="MZT56:MZV56"/>
    <mergeCell ref="NAB56:NAD56"/>
    <mergeCell ref="NAJ56:NAL56"/>
    <mergeCell ref="NAR56:NAT56"/>
    <mergeCell ref="NAZ56:NBB56"/>
    <mergeCell ref="NBH56:NBJ56"/>
    <mergeCell ref="NBP56:NBR56"/>
    <mergeCell ref="NBX56:NBZ56"/>
    <mergeCell ref="NCF56:NCH56"/>
    <mergeCell ref="NCN56:NCP56"/>
    <mergeCell ref="NCV56:NCX56"/>
    <mergeCell ref="NDD56:NDF56"/>
    <mergeCell ref="NDL56:NDN56"/>
    <mergeCell ref="NDT56:NDV56"/>
    <mergeCell ref="NEB56:NED56"/>
    <mergeCell ref="NEJ56:NEL56"/>
    <mergeCell ref="NER56:NET56"/>
    <mergeCell ref="NEZ56:NFB56"/>
    <mergeCell ref="NFH56:NFJ56"/>
    <mergeCell ref="NFP56:NFR56"/>
    <mergeCell ref="NFX56:NFZ56"/>
    <mergeCell ref="NGF56:NGH56"/>
    <mergeCell ref="NGN56:NGP56"/>
    <mergeCell ref="NGV56:NGX56"/>
    <mergeCell ref="NHD56:NHF56"/>
    <mergeCell ref="NHL56:NHN56"/>
    <mergeCell ref="NHT56:NHV56"/>
    <mergeCell ref="NIB56:NID56"/>
    <mergeCell ref="NIJ56:NIL56"/>
    <mergeCell ref="NIR56:NIT56"/>
    <mergeCell ref="NIZ56:NJB56"/>
    <mergeCell ref="NJH56:NJJ56"/>
    <mergeCell ref="NJP56:NJR56"/>
    <mergeCell ref="NJX56:NJZ56"/>
    <mergeCell ref="NKF56:NKH56"/>
    <mergeCell ref="NKN56:NKP56"/>
    <mergeCell ref="NKV56:NKX56"/>
    <mergeCell ref="NLD56:NLF56"/>
    <mergeCell ref="NLL56:NLN56"/>
    <mergeCell ref="NLT56:NLV56"/>
    <mergeCell ref="NMB56:NMD56"/>
    <mergeCell ref="NMJ56:NML56"/>
    <mergeCell ref="NMR56:NMT56"/>
    <mergeCell ref="NMZ56:NNB56"/>
    <mergeCell ref="NNH56:NNJ56"/>
    <mergeCell ref="NNP56:NNR56"/>
    <mergeCell ref="NNX56:NNZ56"/>
    <mergeCell ref="NOF56:NOH56"/>
    <mergeCell ref="NON56:NOP56"/>
    <mergeCell ref="NOV56:NOX56"/>
    <mergeCell ref="NPD56:NPF56"/>
    <mergeCell ref="NPL56:NPN56"/>
    <mergeCell ref="NPT56:NPV56"/>
    <mergeCell ref="NQB56:NQD56"/>
    <mergeCell ref="NQJ56:NQL56"/>
    <mergeCell ref="NQR56:NQT56"/>
    <mergeCell ref="NQZ56:NRB56"/>
    <mergeCell ref="NRH56:NRJ56"/>
    <mergeCell ref="NRP56:NRR56"/>
    <mergeCell ref="NRX56:NRZ56"/>
    <mergeCell ref="NSF56:NSH56"/>
    <mergeCell ref="NSN56:NSP56"/>
    <mergeCell ref="NSV56:NSX56"/>
    <mergeCell ref="NTD56:NTF56"/>
    <mergeCell ref="NTL56:NTN56"/>
    <mergeCell ref="NTT56:NTV56"/>
    <mergeCell ref="NUB56:NUD56"/>
    <mergeCell ref="NUJ56:NUL56"/>
    <mergeCell ref="NUR56:NUT56"/>
    <mergeCell ref="NUZ56:NVB56"/>
    <mergeCell ref="NVH56:NVJ56"/>
    <mergeCell ref="NVP56:NVR56"/>
    <mergeCell ref="NVX56:NVZ56"/>
    <mergeCell ref="NWF56:NWH56"/>
    <mergeCell ref="NWN56:NWP56"/>
    <mergeCell ref="NWV56:NWX56"/>
    <mergeCell ref="NXD56:NXF56"/>
    <mergeCell ref="NXL56:NXN56"/>
    <mergeCell ref="NXT56:NXV56"/>
    <mergeCell ref="NYB56:NYD56"/>
    <mergeCell ref="NYJ56:NYL56"/>
    <mergeCell ref="NYR56:NYT56"/>
    <mergeCell ref="NYZ56:NZB56"/>
    <mergeCell ref="NZH56:NZJ56"/>
    <mergeCell ref="NZP56:NZR56"/>
    <mergeCell ref="NZX56:NZZ56"/>
    <mergeCell ref="OAF56:OAH56"/>
    <mergeCell ref="OAN56:OAP56"/>
    <mergeCell ref="OAV56:OAX56"/>
    <mergeCell ref="OBD56:OBF56"/>
    <mergeCell ref="OBL56:OBN56"/>
    <mergeCell ref="OBT56:OBV56"/>
    <mergeCell ref="OCB56:OCD56"/>
    <mergeCell ref="OCJ56:OCL56"/>
    <mergeCell ref="OCR56:OCT56"/>
    <mergeCell ref="OCZ56:ODB56"/>
    <mergeCell ref="ODH56:ODJ56"/>
    <mergeCell ref="ODP56:ODR56"/>
    <mergeCell ref="ODX56:ODZ56"/>
    <mergeCell ref="OEF56:OEH56"/>
    <mergeCell ref="OEN56:OEP56"/>
    <mergeCell ref="OEV56:OEX56"/>
    <mergeCell ref="OFD56:OFF56"/>
    <mergeCell ref="OFL56:OFN56"/>
    <mergeCell ref="OFT56:OFV56"/>
    <mergeCell ref="OGB56:OGD56"/>
    <mergeCell ref="OGJ56:OGL56"/>
    <mergeCell ref="OGR56:OGT56"/>
    <mergeCell ref="OGZ56:OHB56"/>
    <mergeCell ref="OHH56:OHJ56"/>
    <mergeCell ref="OHP56:OHR56"/>
    <mergeCell ref="OHX56:OHZ56"/>
    <mergeCell ref="OIF56:OIH56"/>
    <mergeCell ref="OIN56:OIP56"/>
    <mergeCell ref="OIV56:OIX56"/>
    <mergeCell ref="OJD56:OJF56"/>
    <mergeCell ref="OJL56:OJN56"/>
    <mergeCell ref="OJT56:OJV56"/>
    <mergeCell ref="OKB56:OKD56"/>
    <mergeCell ref="OKJ56:OKL56"/>
    <mergeCell ref="OKR56:OKT56"/>
    <mergeCell ref="OKZ56:OLB56"/>
    <mergeCell ref="OLH56:OLJ56"/>
    <mergeCell ref="OLP56:OLR56"/>
    <mergeCell ref="OLX56:OLZ56"/>
    <mergeCell ref="OMF56:OMH56"/>
    <mergeCell ref="OMN56:OMP56"/>
    <mergeCell ref="OMV56:OMX56"/>
    <mergeCell ref="OND56:ONF56"/>
    <mergeCell ref="ONL56:ONN56"/>
    <mergeCell ref="ONT56:ONV56"/>
    <mergeCell ref="OOB56:OOD56"/>
    <mergeCell ref="OOJ56:OOL56"/>
    <mergeCell ref="OOR56:OOT56"/>
    <mergeCell ref="OOZ56:OPB56"/>
    <mergeCell ref="OPH56:OPJ56"/>
    <mergeCell ref="OPP56:OPR56"/>
    <mergeCell ref="OPX56:OPZ56"/>
    <mergeCell ref="OQF56:OQH56"/>
    <mergeCell ref="OQN56:OQP56"/>
    <mergeCell ref="OQV56:OQX56"/>
    <mergeCell ref="ORD56:ORF56"/>
    <mergeCell ref="ORL56:ORN56"/>
    <mergeCell ref="ORT56:ORV56"/>
    <mergeCell ref="OSB56:OSD56"/>
    <mergeCell ref="OSJ56:OSL56"/>
    <mergeCell ref="OSR56:OST56"/>
    <mergeCell ref="OSZ56:OTB56"/>
    <mergeCell ref="OTH56:OTJ56"/>
    <mergeCell ref="OTP56:OTR56"/>
    <mergeCell ref="OTX56:OTZ56"/>
    <mergeCell ref="OUF56:OUH56"/>
    <mergeCell ref="OUN56:OUP56"/>
    <mergeCell ref="OUV56:OUX56"/>
    <mergeCell ref="OVD56:OVF56"/>
    <mergeCell ref="OVL56:OVN56"/>
    <mergeCell ref="OVT56:OVV56"/>
    <mergeCell ref="OWB56:OWD56"/>
    <mergeCell ref="OWJ56:OWL56"/>
    <mergeCell ref="OWR56:OWT56"/>
    <mergeCell ref="OWZ56:OXB56"/>
    <mergeCell ref="OXH56:OXJ56"/>
    <mergeCell ref="OXP56:OXR56"/>
    <mergeCell ref="OXX56:OXZ56"/>
    <mergeCell ref="OYF56:OYH56"/>
    <mergeCell ref="OYN56:OYP56"/>
    <mergeCell ref="OYV56:OYX56"/>
    <mergeCell ref="OZD56:OZF56"/>
    <mergeCell ref="OZL56:OZN56"/>
    <mergeCell ref="OZT56:OZV56"/>
    <mergeCell ref="PAB56:PAD56"/>
    <mergeCell ref="PAJ56:PAL56"/>
    <mergeCell ref="PAR56:PAT56"/>
    <mergeCell ref="PAZ56:PBB56"/>
    <mergeCell ref="PBH56:PBJ56"/>
    <mergeCell ref="PBP56:PBR56"/>
    <mergeCell ref="PBX56:PBZ56"/>
    <mergeCell ref="PCF56:PCH56"/>
    <mergeCell ref="PCN56:PCP56"/>
    <mergeCell ref="PCV56:PCX56"/>
    <mergeCell ref="PDD56:PDF56"/>
    <mergeCell ref="PDL56:PDN56"/>
    <mergeCell ref="PDT56:PDV56"/>
    <mergeCell ref="PEB56:PED56"/>
    <mergeCell ref="PEJ56:PEL56"/>
    <mergeCell ref="PER56:PET56"/>
    <mergeCell ref="PEZ56:PFB56"/>
    <mergeCell ref="PFH56:PFJ56"/>
    <mergeCell ref="PFP56:PFR56"/>
    <mergeCell ref="PFX56:PFZ56"/>
    <mergeCell ref="PGF56:PGH56"/>
    <mergeCell ref="PGN56:PGP56"/>
    <mergeCell ref="PGV56:PGX56"/>
    <mergeCell ref="PHD56:PHF56"/>
    <mergeCell ref="PHL56:PHN56"/>
    <mergeCell ref="PHT56:PHV56"/>
    <mergeCell ref="PIB56:PID56"/>
    <mergeCell ref="PIJ56:PIL56"/>
    <mergeCell ref="PIR56:PIT56"/>
    <mergeCell ref="PIZ56:PJB56"/>
    <mergeCell ref="PJH56:PJJ56"/>
    <mergeCell ref="PJP56:PJR56"/>
    <mergeCell ref="PJX56:PJZ56"/>
    <mergeCell ref="PKF56:PKH56"/>
    <mergeCell ref="PKN56:PKP56"/>
    <mergeCell ref="PKV56:PKX56"/>
    <mergeCell ref="PLD56:PLF56"/>
    <mergeCell ref="PLL56:PLN56"/>
    <mergeCell ref="PLT56:PLV56"/>
    <mergeCell ref="PMB56:PMD56"/>
    <mergeCell ref="PMJ56:PML56"/>
    <mergeCell ref="PMR56:PMT56"/>
    <mergeCell ref="PMZ56:PNB56"/>
    <mergeCell ref="PNH56:PNJ56"/>
    <mergeCell ref="PNP56:PNR56"/>
    <mergeCell ref="PNX56:PNZ56"/>
    <mergeCell ref="POF56:POH56"/>
    <mergeCell ref="PON56:POP56"/>
    <mergeCell ref="POV56:POX56"/>
    <mergeCell ref="PPD56:PPF56"/>
    <mergeCell ref="PPL56:PPN56"/>
    <mergeCell ref="PPT56:PPV56"/>
    <mergeCell ref="PQB56:PQD56"/>
    <mergeCell ref="PQJ56:PQL56"/>
    <mergeCell ref="PQR56:PQT56"/>
    <mergeCell ref="PQZ56:PRB56"/>
    <mergeCell ref="PRH56:PRJ56"/>
    <mergeCell ref="PRP56:PRR56"/>
    <mergeCell ref="PRX56:PRZ56"/>
    <mergeCell ref="PSF56:PSH56"/>
    <mergeCell ref="PSN56:PSP56"/>
    <mergeCell ref="PSV56:PSX56"/>
    <mergeCell ref="PTD56:PTF56"/>
    <mergeCell ref="PTL56:PTN56"/>
    <mergeCell ref="PTT56:PTV56"/>
    <mergeCell ref="PUB56:PUD56"/>
    <mergeCell ref="PUJ56:PUL56"/>
    <mergeCell ref="PUR56:PUT56"/>
    <mergeCell ref="PUZ56:PVB56"/>
    <mergeCell ref="PVH56:PVJ56"/>
    <mergeCell ref="PVP56:PVR56"/>
    <mergeCell ref="PVX56:PVZ56"/>
    <mergeCell ref="PWF56:PWH56"/>
    <mergeCell ref="PWN56:PWP56"/>
    <mergeCell ref="PWV56:PWX56"/>
    <mergeCell ref="PXD56:PXF56"/>
    <mergeCell ref="PXL56:PXN56"/>
    <mergeCell ref="PXT56:PXV56"/>
    <mergeCell ref="PYB56:PYD56"/>
    <mergeCell ref="PYJ56:PYL56"/>
    <mergeCell ref="PYR56:PYT56"/>
    <mergeCell ref="PYZ56:PZB56"/>
    <mergeCell ref="PZH56:PZJ56"/>
    <mergeCell ref="PZP56:PZR56"/>
    <mergeCell ref="PZX56:PZZ56"/>
    <mergeCell ref="QAF56:QAH56"/>
    <mergeCell ref="QAN56:QAP56"/>
    <mergeCell ref="QAV56:QAX56"/>
    <mergeCell ref="QBD56:QBF56"/>
    <mergeCell ref="QBL56:QBN56"/>
    <mergeCell ref="QBT56:QBV56"/>
    <mergeCell ref="QCB56:QCD56"/>
    <mergeCell ref="QCJ56:QCL56"/>
    <mergeCell ref="QCR56:QCT56"/>
    <mergeCell ref="QCZ56:QDB56"/>
    <mergeCell ref="QDH56:QDJ56"/>
    <mergeCell ref="QDP56:QDR56"/>
    <mergeCell ref="QDX56:QDZ56"/>
    <mergeCell ref="QEF56:QEH56"/>
    <mergeCell ref="QEN56:QEP56"/>
    <mergeCell ref="QEV56:QEX56"/>
    <mergeCell ref="QFD56:QFF56"/>
    <mergeCell ref="QFL56:QFN56"/>
    <mergeCell ref="QFT56:QFV56"/>
    <mergeCell ref="QGB56:QGD56"/>
    <mergeCell ref="QGJ56:QGL56"/>
    <mergeCell ref="QGR56:QGT56"/>
    <mergeCell ref="QGZ56:QHB56"/>
    <mergeCell ref="QHH56:QHJ56"/>
    <mergeCell ref="QHP56:QHR56"/>
    <mergeCell ref="QHX56:QHZ56"/>
    <mergeCell ref="QIF56:QIH56"/>
    <mergeCell ref="QIN56:QIP56"/>
    <mergeCell ref="QIV56:QIX56"/>
    <mergeCell ref="QJD56:QJF56"/>
    <mergeCell ref="QJL56:QJN56"/>
    <mergeCell ref="QJT56:QJV56"/>
    <mergeCell ref="QKB56:QKD56"/>
    <mergeCell ref="QKJ56:QKL56"/>
    <mergeCell ref="QKR56:QKT56"/>
    <mergeCell ref="QKZ56:QLB56"/>
    <mergeCell ref="QLH56:QLJ56"/>
    <mergeCell ref="QLP56:QLR56"/>
    <mergeCell ref="QLX56:QLZ56"/>
    <mergeCell ref="QMF56:QMH56"/>
    <mergeCell ref="QMN56:QMP56"/>
    <mergeCell ref="QMV56:QMX56"/>
    <mergeCell ref="QND56:QNF56"/>
    <mergeCell ref="QNL56:QNN56"/>
    <mergeCell ref="QNT56:QNV56"/>
    <mergeCell ref="QOB56:QOD56"/>
    <mergeCell ref="QOJ56:QOL56"/>
    <mergeCell ref="QOR56:QOT56"/>
    <mergeCell ref="QOZ56:QPB56"/>
    <mergeCell ref="QPH56:QPJ56"/>
    <mergeCell ref="QPP56:QPR56"/>
    <mergeCell ref="QPX56:QPZ56"/>
    <mergeCell ref="QQF56:QQH56"/>
    <mergeCell ref="QQN56:QQP56"/>
    <mergeCell ref="QQV56:QQX56"/>
    <mergeCell ref="QRD56:QRF56"/>
    <mergeCell ref="QRL56:QRN56"/>
    <mergeCell ref="QRT56:QRV56"/>
    <mergeCell ref="QSB56:QSD56"/>
    <mergeCell ref="QSJ56:QSL56"/>
    <mergeCell ref="QSR56:QST56"/>
    <mergeCell ref="QSZ56:QTB56"/>
    <mergeCell ref="QTH56:QTJ56"/>
    <mergeCell ref="QTP56:QTR56"/>
    <mergeCell ref="QTX56:QTZ56"/>
    <mergeCell ref="QUF56:QUH56"/>
    <mergeCell ref="QUN56:QUP56"/>
    <mergeCell ref="QUV56:QUX56"/>
    <mergeCell ref="QVD56:QVF56"/>
    <mergeCell ref="QVL56:QVN56"/>
    <mergeCell ref="QVT56:QVV56"/>
    <mergeCell ref="QWB56:QWD56"/>
    <mergeCell ref="QWJ56:QWL56"/>
    <mergeCell ref="QWR56:QWT56"/>
    <mergeCell ref="QWZ56:QXB56"/>
    <mergeCell ref="QXH56:QXJ56"/>
    <mergeCell ref="QXP56:QXR56"/>
    <mergeCell ref="QXX56:QXZ56"/>
    <mergeCell ref="QYF56:QYH56"/>
    <mergeCell ref="QYN56:QYP56"/>
    <mergeCell ref="QYV56:QYX56"/>
    <mergeCell ref="QZD56:QZF56"/>
    <mergeCell ref="QZL56:QZN56"/>
    <mergeCell ref="QZT56:QZV56"/>
    <mergeCell ref="RAB56:RAD56"/>
    <mergeCell ref="RAJ56:RAL56"/>
    <mergeCell ref="RAR56:RAT56"/>
    <mergeCell ref="RAZ56:RBB56"/>
    <mergeCell ref="RBH56:RBJ56"/>
    <mergeCell ref="RBP56:RBR56"/>
    <mergeCell ref="RBX56:RBZ56"/>
    <mergeCell ref="RCF56:RCH56"/>
    <mergeCell ref="RCN56:RCP56"/>
    <mergeCell ref="RCV56:RCX56"/>
    <mergeCell ref="RDD56:RDF56"/>
    <mergeCell ref="RDL56:RDN56"/>
    <mergeCell ref="RDT56:RDV56"/>
    <mergeCell ref="REB56:RED56"/>
    <mergeCell ref="REJ56:REL56"/>
    <mergeCell ref="RER56:RET56"/>
    <mergeCell ref="REZ56:RFB56"/>
    <mergeCell ref="RFH56:RFJ56"/>
    <mergeCell ref="RFP56:RFR56"/>
    <mergeCell ref="RFX56:RFZ56"/>
    <mergeCell ref="RGF56:RGH56"/>
    <mergeCell ref="RGN56:RGP56"/>
    <mergeCell ref="RGV56:RGX56"/>
    <mergeCell ref="RHD56:RHF56"/>
    <mergeCell ref="RHL56:RHN56"/>
    <mergeCell ref="RHT56:RHV56"/>
    <mergeCell ref="RIB56:RID56"/>
    <mergeCell ref="RIJ56:RIL56"/>
    <mergeCell ref="RIR56:RIT56"/>
    <mergeCell ref="RIZ56:RJB56"/>
    <mergeCell ref="RJH56:RJJ56"/>
    <mergeCell ref="RJP56:RJR56"/>
    <mergeCell ref="RJX56:RJZ56"/>
    <mergeCell ref="RKF56:RKH56"/>
    <mergeCell ref="RKN56:RKP56"/>
    <mergeCell ref="RKV56:RKX56"/>
    <mergeCell ref="RLD56:RLF56"/>
    <mergeCell ref="RLL56:RLN56"/>
    <mergeCell ref="RLT56:RLV56"/>
    <mergeCell ref="RMB56:RMD56"/>
    <mergeCell ref="RMJ56:RML56"/>
    <mergeCell ref="RMR56:RMT56"/>
    <mergeCell ref="RMZ56:RNB56"/>
    <mergeCell ref="RNH56:RNJ56"/>
    <mergeCell ref="RNP56:RNR56"/>
    <mergeCell ref="RNX56:RNZ56"/>
    <mergeCell ref="ROF56:ROH56"/>
    <mergeCell ref="RON56:ROP56"/>
    <mergeCell ref="ROV56:ROX56"/>
    <mergeCell ref="RPD56:RPF56"/>
    <mergeCell ref="RPL56:RPN56"/>
    <mergeCell ref="RPT56:RPV56"/>
    <mergeCell ref="RQB56:RQD56"/>
    <mergeCell ref="RQJ56:RQL56"/>
    <mergeCell ref="RQR56:RQT56"/>
    <mergeCell ref="RQZ56:RRB56"/>
    <mergeCell ref="RRH56:RRJ56"/>
    <mergeCell ref="RRP56:RRR56"/>
    <mergeCell ref="RRX56:RRZ56"/>
    <mergeCell ref="RSF56:RSH56"/>
    <mergeCell ref="RSN56:RSP56"/>
    <mergeCell ref="RSV56:RSX56"/>
    <mergeCell ref="RTD56:RTF56"/>
    <mergeCell ref="RTL56:RTN56"/>
    <mergeCell ref="RTT56:RTV56"/>
    <mergeCell ref="RUB56:RUD56"/>
    <mergeCell ref="RUJ56:RUL56"/>
    <mergeCell ref="RUR56:RUT56"/>
    <mergeCell ref="RUZ56:RVB56"/>
    <mergeCell ref="RVH56:RVJ56"/>
    <mergeCell ref="RVP56:RVR56"/>
    <mergeCell ref="RVX56:RVZ56"/>
    <mergeCell ref="RWF56:RWH56"/>
    <mergeCell ref="RWN56:RWP56"/>
    <mergeCell ref="RWV56:RWX56"/>
    <mergeCell ref="RXD56:RXF56"/>
    <mergeCell ref="RXL56:RXN56"/>
    <mergeCell ref="RXT56:RXV56"/>
    <mergeCell ref="RYB56:RYD56"/>
    <mergeCell ref="RYJ56:RYL56"/>
    <mergeCell ref="RYR56:RYT56"/>
    <mergeCell ref="RYZ56:RZB56"/>
    <mergeCell ref="RZH56:RZJ56"/>
    <mergeCell ref="RZP56:RZR56"/>
    <mergeCell ref="RZX56:RZZ56"/>
    <mergeCell ref="SAF56:SAH56"/>
    <mergeCell ref="SAN56:SAP56"/>
    <mergeCell ref="SAV56:SAX56"/>
    <mergeCell ref="SBD56:SBF56"/>
    <mergeCell ref="SBL56:SBN56"/>
    <mergeCell ref="SBT56:SBV56"/>
    <mergeCell ref="SCB56:SCD56"/>
    <mergeCell ref="SCJ56:SCL56"/>
    <mergeCell ref="SCR56:SCT56"/>
    <mergeCell ref="SCZ56:SDB56"/>
    <mergeCell ref="SDH56:SDJ56"/>
    <mergeCell ref="SDP56:SDR56"/>
    <mergeCell ref="SDX56:SDZ56"/>
    <mergeCell ref="SEF56:SEH56"/>
    <mergeCell ref="SEN56:SEP56"/>
    <mergeCell ref="SEV56:SEX56"/>
    <mergeCell ref="SFD56:SFF56"/>
    <mergeCell ref="SFL56:SFN56"/>
    <mergeCell ref="SFT56:SFV56"/>
    <mergeCell ref="SGB56:SGD56"/>
    <mergeCell ref="SGJ56:SGL56"/>
    <mergeCell ref="SGR56:SGT56"/>
    <mergeCell ref="SGZ56:SHB56"/>
    <mergeCell ref="SHH56:SHJ56"/>
    <mergeCell ref="SHP56:SHR56"/>
    <mergeCell ref="SHX56:SHZ56"/>
    <mergeCell ref="SIF56:SIH56"/>
    <mergeCell ref="SIN56:SIP56"/>
    <mergeCell ref="SIV56:SIX56"/>
    <mergeCell ref="SJD56:SJF56"/>
    <mergeCell ref="SJL56:SJN56"/>
    <mergeCell ref="SJT56:SJV56"/>
    <mergeCell ref="SKB56:SKD56"/>
    <mergeCell ref="SKJ56:SKL56"/>
    <mergeCell ref="SKR56:SKT56"/>
    <mergeCell ref="SKZ56:SLB56"/>
    <mergeCell ref="SLH56:SLJ56"/>
    <mergeCell ref="SLP56:SLR56"/>
    <mergeCell ref="SLX56:SLZ56"/>
    <mergeCell ref="SMF56:SMH56"/>
    <mergeCell ref="SMN56:SMP56"/>
    <mergeCell ref="SMV56:SMX56"/>
    <mergeCell ref="SND56:SNF56"/>
    <mergeCell ref="SNL56:SNN56"/>
    <mergeCell ref="SNT56:SNV56"/>
    <mergeCell ref="SOB56:SOD56"/>
    <mergeCell ref="SOJ56:SOL56"/>
    <mergeCell ref="SOR56:SOT56"/>
    <mergeCell ref="SOZ56:SPB56"/>
    <mergeCell ref="SPH56:SPJ56"/>
    <mergeCell ref="SPP56:SPR56"/>
    <mergeCell ref="SPX56:SPZ56"/>
    <mergeCell ref="SQF56:SQH56"/>
    <mergeCell ref="SQN56:SQP56"/>
    <mergeCell ref="SQV56:SQX56"/>
    <mergeCell ref="SRD56:SRF56"/>
    <mergeCell ref="SRL56:SRN56"/>
    <mergeCell ref="SRT56:SRV56"/>
    <mergeCell ref="SSB56:SSD56"/>
    <mergeCell ref="SSJ56:SSL56"/>
    <mergeCell ref="SSR56:SST56"/>
    <mergeCell ref="SSZ56:STB56"/>
    <mergeCell ref="STH56:STJ56"/>
    <mergeCell ref="STP56:STR56"/>
    <mergeCell ref="STX56:STZ56"/>
    <mergeCell ref="SUF56:SUH56"/>
    <mergeCell ref="SUN56:SUP56"/>
    <mergeCell ref="SUV56:SUX56"/>
    <mergeCell ref="SVD56:SVF56"/>
    <mergeCell ref="SVL56:SVN56"/>
    <mergeCell ref="SVT56:SVV56"/>
    <mergeCell ref="SWB56:SWD56"/>
    <mergeCell ref="SWJ56:SWL56"/>
    <mergeCell ref="SWR56:SWT56"/>
    <mergeCell ref="SWZ56:SXB56"/>
    <mergeCell ref="SXH56:SXJ56"/>
    <mergeCell ref="SXP56:SXR56"/>
    <mergeCell ref="SXX56:SXZ56"/>
    <mergeCell ref="SYF56:SYH56"/>
    <mergeCell ref="SYN56:SYP56"/>
    <mergeCell ref="SYV56:SYX56"/>
    <mergeCell ref="SZD56:SZF56"/>
    <mergeCell ref="SZL56:SZN56"/>
    <mergeCell ref="SZT56:SZV56"/>
    <mergeCell ref="TAB56:TAD56"/>
    <mergeCell ref="TAJ56:TAL56"/>
    <mergeCell ref="TAR56:TAT56"/>
    <mergeCell ref="TAZ56:TBB56"/>
    <mergeCell ref="TBH56:TBJ56"/>
    <mergeCell ref="TBP56:TBR56"/>
    <mergeCell ref="TBX56:TBZ56"/>
    <mergeCell ref="TCF56:TCH56"/>
    <mergeCell ref="TCN56:TCP56"/>
    <mergeCell ref="TCV56:TCX56"/>
    <mergeCell ref="TDD56:TDF56"/>
    <mergeCell ref="TDL56:TDN56"/>
    <mergeCell ref="TDT56:TDV56"/>
    <mergeCell ref="TEB56:TED56"/>
    <mergeCell ref="TEJ56:TEL56"/>
    <mergeCell ref="TER56:TET56"/>
    <mergeCell ref="TEZ56:TFB56"/>
    <mergeCell ref="TFH56:TFJ56"/>
    <mergeCell ref="TFP56:TFR56"/>
    <mergeCell ref="TFX56:TFZ56"/>
    <mergeCell ref="TGF56:TGH56"/>
    <mergeCell ref="TGN56:TGP56"/>
    <mergeCell ref="TGV56:TGX56"/>
    <mergeCell ref="THD56:THF56"/>
    <mergeCell ref="THL56:THN56"/>
    <mergeCell ref="THT56:THV56"/>
    <mergeCell ref="TIB56:TID56"/>
    <mergeCell ref="TIJ56:TIL56"/>
    <mergeCell ref="TIR56:TIT56"/>
    <mergeCell ref="TIZ56:TJB56"/>
    <mergeCell ref="TJH56:TJJ56"/>
    <mergeCell ref="TJP56:TJR56"/>
    <mergeCell ref="TJX56:TJZ56"/>
    <mergeCell ref="TKF56:TKH56"/>
    <mergeCell ref="TKN56:TKP56"/>
    <mergeCell ref="TKV56:TKX56"/>
    <mergeCell ref="TLD56:TLF56"/>
    <mergeCell ref="TLL56:TLN56"/>
    <mergeCell ref="TLT56:TLV56"/>
    <mergeCell ref="TMB56:TMD56"/>
    <mergeCell ref="TMJ56:TML56"/>
    <mergeCell ref="TMR56:TMT56"/>
    <mergeCell ref="TMZ56:TNB56"/>
    <mergeCell ref="TNH56:TNJ56"/>
    <mergeCell ref="TNP56:TNR56"/>
    <mergeCell ref="TNX56:TNZ56"/>
    <mergeCell ref="TOF56:TOH56"/>
    <mergeCell ref="TON56:TOP56"/>
    <mergeCell ref="TOV56:TOX56"/>
    <mergeCell ref="TPD56:TPF56"/>
    <mergeCell ref="TPL56:TPN56"/>
    <mergeCell ref="TPT56:TPV56"/>
    <mergeCell ref="TQB56:TQD56"/>
    <mergeCell ref="TQJ56:TQL56"/>
    <mergeCell ref="TQR56:TQT56"/>
    <mergeCell ref="TQZ56:TRB56"/>
    <mergeCell ref="TRH56:TRJ56"/>
    <mergeCell ref="TRP56:TRR56"/>
    <mergeCell ref="TRX56:TRZ56"/>
    <mergeCell ref="TSF56:TSH56"/>
    <mergeCell ref="TSN56:TSP56"/>
    <mergeCell ref="TSV56:TSX56"/>
    <mergeCell ref="TTD56:TTF56"/>
    <mergeCell ref="TTL56:TTN56"/>
    <mergeCell ref="TTT56:TTV56"/>
    <mergeCell ref="TUB56:TUD56"/>
    <mergeCell ref="TUJ56:TUL56"/>
    <mergeCell ref="TUR56:TUT56"/>
    <mergeCell ref="TUZ56:TVB56"/>
    <mergeCell ref="TVH56:TVJ56"/>
    <mergeCell ref="TVP56:TVR56"/>
    <mergeCell ref="TVX56:TVZ56"/>
    <mergeCell ref="TWF56:TWH56"/>
    <mergeCell ref="TWN56:TWP56"/>
    <mergeCell ref="TWV56:TWX56"/>
    <mergeCell ref="TXD56:TXF56"/>
    <mergeCell ref="TXL56:TXN56"/>
    <mergeCell ref="TXT56:TXV56"/>
    <mergeCell ref="TYB56:TYD56"/>
    <mergeCell ref="TYJ56:TYL56"/>
    <mergeCell ref="TYR56:TYT56"/>
    <mergeCell ref="TYZ56:TZB56"/>
    <mergeCell ref="TZH56:TZJ56"/>
    <mergeCell ref="TZP56:TZR56"/>
    <mergeCell ref="TZX56:TZZ56"/>
    <mergeCell ref="UAF56:UAH56"/>
    <mergeCell ref="UAN56:UAP56"/>
    <mergeCell ref="UAV56:UAX56"/>
    <mergeCell ref="UBD56:UBF56"/>
    <mergeCell ref="UBL56:UBN56"/>
    <mergeCell ref="UBT56:UBV56"/>
    <mergeCell ref="UCB56:UCD56"/>
    <mergeCell ref="UCJ56:UCL56"/>
    <mergeCell ref="UCR56:UCT56"/>
    <mergeCell ref="UCZ56:UDB56"/>
    <mergeCell ref="UDH56:UDJ56"/>
    <mergeCell ref="UDP56:UDR56"/>
    <mergeCell ref="UDX56:UDZ56"/>
    <mergeCell ref="UEF56:UEH56"/>
    <mergeCell ref="UEN56:UEP56"/>
    <mergeCell ref="UEV56:UEX56"/>
    <mergeCell ref="UFD56:UFF56"/>
    <mergeCell ref="UFL56:UFN56"/>
    <mergeCell ref="UFT56:UFV56"/>
    <mergeCell ref="UGB56:UGD56"/>
    <mergeCell ref="UGJ56:UGL56"/>
    <mergeCell ref="UGR56:UGT56"/>
    <mergeCell ref="UGZ56:UHB56"/>
    <mergeCell ref="UHH56:UHJ56"/>
    <mergeCell ref="UHP56:UHR56"/>
    <mergeCell ref="UHX56:UHZ56"/>
    <mergeCell ref="UIF56:UIH56"/>
    <mergeCell ref="UIN56:UIP56"/>
    <mergeCell ref="UIV56:UIX56"/>
    <mergeCell ref="UJD56:UJF56"/>
    <mergeCell ref="UJL56:UJN56"/>
    <mergeCell ref="UJT56:UJV56"/>
    <mergeCell ref="UKB56:UKD56"/>
    <mergeCell ref="UKJ56:UKL56"/>
    <mergeCell ref="UKR56:UKT56"/>
    <mergeCell ref="UKZ56:ULB56"/>
    <mergeCell ref="ULH56:ULJ56"/>
    <mergeCell ref="ULP56:ULR56"/>
    <mergeCell ref="ULX56:ULZ56"/>
    <mergeCell ref="UMF56:UMH56"/>
    <mergeCell ref="UMN56:UMP56"/>
    <mergeCell ref="UMV56:UMX56"/>
    <mergeCell ref="UND56:UNF56"/>
    <mergeCell ref="UNL56:UNN56"/>
    <mergeCell ref="UNT56:UNV56"/>
    <mergeCell ref="UOB56:UOD56"/>
    <mergeCell ref="UOJ56:UOL56"/>
    <mergeCell ref="UOR56:UOT56"/>
    <mergeCell ref="UOZ56:UPB56"/>
    <mergeCell ref="UPH56:UPJ56"/>
    <mergeCell ref="UPP56:UPR56"/>
    <mergeCell ref="UPX56:UPZ56"/>
    <mergeCell ref="UQF56:UQH56"/>
    <mergeCell ref="UQN56:UQP56"/>
    <mergeCell ref="UQV56:UQX56"/>
    <mergeCell ref="URD56:URF56"/>
    <mergeCell ref="URL56:URN56"/>
    <mergeCell ref="URT56:URV56"/>
    <mergeCell ref="USB56:USD56"/>
    <mergeCell ref="USJ56:USL56"/>
    <mergeCell ref="USR56:UST56"/>
    <mergeCell ref="USZ56:UTB56"/>
    <mergeCell ref="UTH56:UTJ56"/>
    <mergeCell ref="UTP56:UTR56"/>
    <mergeCell ref="UTX56:UTZ56"/>
    <mergeCell ref="UUF56:UUH56"/>
    <mergeCell ref="UUN56:UUP56"/>
    <mergeCell ref="UUV56:UUX56"/>
    <mergeCell ref="UVD56:UVF56"/>
    <mergeCell ref="UVL56:UVN56"/>
    <mergeCell ref="UVT56:UVV56"/>
    <mergeCell ref="UWB56:UWD56"/>
    <mergeCell ref="UWJ56:UWL56"/>
    <mergeCell ref="UWR56:UWT56"/>
    <mergeCell ref="UWZ56:UXB56"/>
    <mergeCell ref="UXH56:UXJ56"/>
    <mergeCell ref="UXP56:UXR56"/>
    <mergeCell ref="UXX56:UXZ56"/>
    <mergeCell ref="UYF56:UYH56"/>
    <mergeCell ref="UYN56:UYP56"/>
    <mergeCell ref="UYV56:UYX56"/>
    <mergeCell ref="UZD56:UZF56"/>
    <mergeCell ref="UZL56:UZN56"/>
    <mergeCell ref="UZT56:UZV56"/>
    <mergeCell ref="VAB56:VAD56"/>
    <mergeCell ref="VAJ56:VAL56"/>
    <mergeCell ref="VAR56:VAT56"/>
    <mergeCell ref="VAZ56:VBB56"/>
    <mergeCell ref="VBH56:VBJ56"/>
    <mergeCell ref="VBP56:VBR56"/>
    <mergeCell ref="VBX56:VBZ56"/>
    <mergeCell ref="VCF56:VCH56"/>
    <mergeCell ref="VCN56:VCP56"/>
    <mergeCell ref="VCV56:VCX56"/>
    <mergeCell ref="VDD56:VDF56"/>
    <mergeCell ref="VDL56:VDN56"/>
    <mergeCell ref="VDT56:VDV56"/>
    <mergeCell ref="VEB56:VED56"/>
    <mergeCell ref="VEJ56:VEL56"/>
    <mergeCell ref="VER56:VET56"/>
    <mergeCell ref="VEZ56:VFB56"/>
    <mergeCell ref="VFH56:VFJ56"/>
    <mergeCell ref="VFP56:VFR56"/>
    <mergeCell ref="VFX56:VFZ56"/>
    <mergeCell ref="VGF56:VGH56"/>
    <mergeCell ref="VGN56:VGP56"/>
    <mergeCell ref="VGV56:VGX56"/>
    <mergeCell ref="VHD56:VHF56"/>
    <mergeCell ref="VHL56:VHN56"/>
    <mergeCell ref="VHT56:VHV56"/>
    <mergeCell ref="VIB56:VID56"/>
    <mergeCell ref="VIJ56:VIL56"/>
    <mergeCell ref="VIR56:VIT56"/>
    <mergeCell ref="VIZ56:VJB56"/>
    <mergeCell ref="VJH56:VJJ56"/>
    <mergeCell ref="VJP56:VJR56"/>
    <mergeCell ref="VJX56:VJZ56"/>
    <mergeCell ref="VKF56:VKH56"/>
    <mergeCell ref="VKN56:VKP56"/>
    <mergeCell ref="VKV56:VKX56"/>
    <mergeCell ref="VLD56:VLF56"/>
    <mergeCell ref="VLL56:VLN56"/>
    <mergeCell ref="VLT56:VLV56"/>
    <mergeCell ref="VMB56:VMD56"/>
    <mergeCell ref="VMJ56:VML56"/>
    <mergeCell ref="VMR56:VMT56"/>
    <mergeCell ref="VMZ56:VNB56"/>
    <mergeCell ref="VNH56:VNJ56"/>
    <mergeCell ref="VNP56:VNR56"/>
    <mergeCell ref="VNX56:VNZ56"/>
    <mergeCell ref="VOF56:VOH56"/>
    <mergeCell ref="VON56:VOP56"/>
    <mergeCell ref="VOV56:VOX56"/>
    <mergeCell ref="VPD56:VPF56"/>
    <mergeCell ref="VPL56:VPN56"/>
    <mergeCell ref="VPT56:VPV56"/>
    <mergeCell ref="VQB56:VQD56"/>
    <mergeCell ref="VQJ56:VQL56"/>
    <mergeCell ref="VQR56:VQT56"/>
    <mergeCell ref="VQZ56:VRB56"/>
    <mergeCell ref="VRH56:VRJ56"/>
    <mergeCell ref="VRP56:VRR56"/>
    <mergeCell ref="VRX56:VRZ56"/>
    <mergeCell ref="VSF56:VSH56"/>
    <mergeCell ref="VSN56:VSP56"/>
    <mergeCell ref="VSV56:VSX56"/>
    <mergeCell ref="VTD56:VTF56"/>
    <mergeCell ref="VTL56:VTN56"/>
    <mergeCell ref="VTT56:VTV56"/>
    <mergeCell ref="VUB56:VUD56"/>
    <mergeCell ref="VUJ56:VUL56"/>
    <mergeCell ref="VUR56:VUT56"/>
    <mergeCell ref="VUZ56:VVB56"/>
    <mergeCell ref="VVH56:VVJ56"/>
    <mergeCell ref="VVP56:VVR56"/>
    <mergeCell ref="VVX56:VVZ56"/>
    <mergeCell ref="VWF56:VWH56"/>
    <mergeCell ref="VWN56:VWP56"/>
    <mergeCell ref="VWV56:VWX56"/>
    <mergeCell ref="VXD56:VXF56"/>
    <mergeCell ref="VXL56:VXN56"/>
    <mergeCell ref="VXT56:VXV56"/>
    <mergeCell ref="VYB56:VYD56"/>
    <mergeCell ref="VYJ56:VYL56"/>
    <mergeCell ref="VYR56:VYT56"/>
    <mergeCell ref="VYZ56:VZB56"/>
    <mergeCell ref="VZH56:VZJ56"/>
    <mergeCell ref="VZP56:VZR56"/>
    <mergeCell ref="VZX56:VZZ56"/>
    <mergeCell ref="WAF56:WAH56"/>
    <mergeCell ref="WAN56:WAP56"/>
    <mergeCell ref="WAV56:WAX56"/>
    <mergeCell ref="WBD56:WBF56"/>
    <mergeCell ref="WBL56:WBN56"/>
    <mergeCell ref="WBT56:WBV56"/>
    <mergeCell ref="WCB56:WCD56"/>
    <mergeCell ref="WCJ56:WCL56"/>
    <mergeCell ref="WCR56:WCT56"/>
    <mergeCell ref="WCZ56:WDB56"/>
    <mergeCell ref="WDH56:WDJ56"/>
    <mergeCell ref="WDP56:WDR56"/>
    <mergeCell ref="WDX56:WDZ56"/>
    <mergeCell ref="WEF56:WEH56"/>
    <mergeCell ref="WEN56:WEP56"/>
    <mergeCell ref="WEV56:WEX56"/>
    <mergeCell ref="WFD56:WFF56"/>
    <mergeCell ref="WFL56:WFN56"/>
    <mergeCell ref="WFT56:WFV56"/>
    <mergeCell ref="WGB56:WGD56"/>
    <mergeCell ref="WGJ56:WGL56"/>
    <mergeCell ref="WGR56:WGT56"/>
    <mergeCell ref="WGZ56:WHB56"/>
    <mergeCell ref="WHH56:WHJ56"/>
    <mergeCell ref="WHP56:WHR56"/>
    <mergeCell ref="WHX56:WHZ56"/>
    <mergeCell ref="WIF56:WIH56"/>
    <mergeCell ref="WIN56:WIP56"/>
    <mergeCell ref="WIV56:WIX56"/>
    <mergeCell ref="WJD56:WJF56"/>
    <mergeCell ref="WJL56:WJN56"/>
    <mergeCell ref="WJT56:WJV56"/>
    <mergeCell ref="WKB56:WKD56"/>
    <mergeCell ref="WKJ56:WKL56"/>
    <mergeCell ref="WKR56:WKT56"/>
    <mergeCell ref="WKZ56:WLB56"/>
    <mergeCell ref="WLH56:WLJ56"/>
    <mergeCell ref="WLP56:WLR56"/>
    <mergeCell ref="WLX56:WLZ56"/>
    <mergeCell ref="WMF56:WMH56"/>
    <mergeCell ref="WMN56:WMP56"/>
    <mergeCell ref="WMV56:WMX56"/>
    <mergeCell ref="WND56:WNF56"/>
    <mergeCell ref="WNL56:WNN56"/>
    <mergeCell ref="WNT56:WNV56"/>
    <mergeCell ref="WOB56:WOD56"/>
    <mergeCell ref="WOJ56:WOL56"/>
    <mergeCell ref="WOR56:WOT56"/>
    <mergeCell ref="WOZ56:WPB56"/>
    <mergeCell ref="WPH56:WPJ56"/>
    <mergeCell ref="WPP56:WPR56"/>
    <mergeCell ref="WPX56:WPZ56"/>
    <mergeCell ref="WQF56:WQH56"/>
    <mergeCell ref="WQN56:WQP56"/>
    <mergeCell ref="WQV56:WQX56"/>
    <mergeCell ref="WRD56:WRF56"/>
    <mergeCell ref="WRL56:WRN56"/>
    <mergeCell ref="WRT56:WRV56"/>
    <mergeCell ref="WSB56:WSD56"/>
    <mergeCell ref="WSJ56:WSL56"/>
    <mergeCell ref="WSR56:WST56"/>
    <mergeCell ref="WSZ56:WTB56"/>
    <mergeCell ref="WTH56:WTJ56"/>
    <mergeCell ref="WTP56:WTR56"/>
    <mergeCell ref="WTX56:WTZ56"/>
    <mergeCell ref="WUF56:WUH56"/>
    <mergeCell ref="WUN56:WUP56"/>
    <mergeCell ref="WUV56:WUX56"/>
    <mergeCell ref="WVD56:WVF56"/>
    <mergeCell ref="WVL56:WVN56"/>
    <mergeCell ref="WVT56:WVV56"/>
    <mergeCell ref="WWB56:WWD56"/>
    <mergeCell ref="WWJ56:WWL56"/>
    <mergeCell ref="WWR56:WWT56"/>
    <mergeCell ref="WWZ56:WXB56"/>
    <mergeCell ref="WXH56:WXJ56"/>
    <mergeCell ref="WXP56:WXR56"/>
    <mergeCell ref="WXX56:WXZ56"/>
    <mergeCell ref="WYF56:WYH56"/>
    <mergeCell ref="B54:D54"/>
    <mergeCell ref="L57:N57"/>
    <mergeCell ref="T57:V57"/>
    <mergeCell ref="AB57:AD57"/>
    <mergeCell ref="AJ57:AL57"/>
    <mergeCell ref="AR57:AT57"/>
    <mergeCell ref="AZ57:BB57"/>
    <mergeCell ref="BH57:BJ57"/>
    <mergeCell ref="BP57:BR57"/>
    <mergeCell ref="BX57:BZ57"/>
    <mergeCell ref="CF57:CH57"/>
    <mergeCell ref="CN57:CP57"/>
    <mergeCell ref="CV57:CX57"/>
    <mergeCell ref="DD57:DF57"/>
    <mergeCell ref="DL57:DN57"/>
    <mergeCell ref="DT57:DV57"/>
    <mergeCell ref="EB57:ED57"/>
    <mergeCell ref="EJ57:EL57"/>
    <mergeCell ref="ER57:ET57"/>
    <mergeCell ref="EZ57:FB57"/>
    <mergeCell ref="FH57:FJ57"/>
    <mergeCell ref="FP57:FR57"/>
    <mergeCell ref="FX57:FZ57"/>
    <mergeCell ref="GF57:GH57"/>
    <mergeCell ref="GN57:GP57"/>
    <mergeCell ref="GV57:GX57"/>
    <mergeCell ref="HD57:HF57"/>
    <mergeCell ref="HL57:HN57"/>
    <mergeCell ref="HT57:HV57"/>
    <mergeCell ref="IB57:ID57"/>
    <mergeCell ref="IJ57:IL57"/>
    <mergeCell ref="IR57:IT57"/>
    <mergeCell ref="IZ57:JB57"/>
    <mergeCell ref="JH57:JJ57"/>
    <mergeCell ref="JP57:JR57"/>
    <mergeCell ref="JX57:JZ57"/>
    <mergeCell ref="KF57:KH57"/>
    <mergeCell ref="KN57:KP57"/>
    <mergeCell ref="KV57:KX57"/>
    <mergeCell ref="LD57:LF57"/>
    <mergeCell ref="LL57:LN57"/>
    <mergeCell ref="LT57:LV57"/>
    <mergeCell ref="MB57:MD57"/>
    <mergeCell ref="MJ57:ML57"/>
    <mergeCell ref="MR57:MT57"/>
    <mergeCell ref="MZ57:NB57"/>
    <mergeCell ref="NH57:NJ57"/>
    <mergeCell ref="NP57:NR57"/>
    <mergeCell ref="NX57:NZ57"/>
    <mergeCell ref="OF57:OH57"/>
    <mergeCell ref="ON57:OP57"/>
    <mergeCell ref="OV57:OX57"/>
    <mergeCell ref="PD57:PF57"/>
    <mergeCell ref="PL57:PN57"/>
    <mergeCell ref="PT57:PV57"/>
    <mergeCell ref="QB57:QD57"/>
    <mergeCell ref="QJ57:QL57"/>
    <mergeCell ref="QR57:QT57"/>
    <mergeCell ref="QZ57:RB57"/>
    <mergeCell ref="RH57:RJ57"/>
    <mergeCell ref="RP57:RR57"/>
    <mergeCell ref="RX57:RZ57"/>
    <mergeCell ref="SF57:SH57"/>
    <mergeCell ref="SN57:SP57"/>
    <mergeCell ref="SV57:SX57"/>
    <mergeCell ref="TD57:TF57"/>
    <mergeCell ref="TL57:TN57"/>
    <mergeCell ref="TT57:TV57"/>
    <mergeCell ref="UB57:UD57"/>
    <mergeCell ref="UJ57:UL57"/>
    <mergeCell ref="UR57:UT57"/>
    <mergeCell ref="UZ57:VB57"/>
    <mergeCell ref="VH57:VJ57"/>
    <mergeCell ref="VP57:VR57"/>
    <mergeCell ref="VX57:VZ57"/>
    <mergeCell ref="WF57:WH57"/>
    <mergeCell ref="WN57:WP57"/>
    <mergeCell ref="WV57:WX57"/>
    <mergeCell ref="XD57:XF57"/>
    <mergeCell ref="XL57:XN57"/>
    <mergeCell ref="XT57:XV57"/>
    <mergeCell ref="YB57:YD57"/>
    <mergeCell ref="YJ57:YL57"/>
    <mergeCell ref="YR57:YT57"/>
    <mergeCell ref="YZ57:ZB57"/>
    <mergeCell ref="ZH57:ZJ57"/>
    <mergeCell ref="ZP57:ZR57"/>
    <mergeCell ref="ZX57:ZZ57"/>
    <mergeCell ref="AAF57:AAH57"/>
    <mergeCell ref="AAN57:AAP57"/>
    <mergeCell ref="AAV57:AAX57"/>
    <mergeCell ref="ABD57:ABF57"/>
    <mergeCell ref="ABL57:ABN57"/>
    <mergeCell ref="ABT57:ABV57"/>
    <mergeCell ref="ACB57:ACD57"/>
    <mergeCell ref="ACJ57:ACL57"/>
    <mergeCell ref="ACR57:ACT57"/>
    <mergeCell ref="ACZ57:ADB57"/>
    <mergeCell ref="ADH57:ADJ57"/>
    <mergeCell ref="ADP57:ADR57"/>
    <mergeCell ref="ADX57:ADZ57"/>
    <mergeCell ref="AEF57:AEH57"/>
    <mergeCell ref="AEN57:AEP57"/>
    <mergeCell ref="AEV57:AEX57"/>
    <mergeCell ref="AFD57:AFF57"/>
    <mergeCell ref="AFL57:AFN57"/>
    <mergeCell ref="AFT57:AFV57"/>
    <mergeCell ref="AGB57:AGD57"/>
    <mergeCell ref="AGJ57:AGL57"/>
    <mergeCell ref="AGR57:AGT57"/>
    <mergeCell ref="AGZ57:AHB57"/>
    <mergeCell ref="AHH57:AHJ57"/>
    <mergeCell ref="AHP57:AHR57"/>
    <mergeCell ref="AHX57:AHZ57"/>
    <mergeCell ref="AIF57:AIH57"/>
    <mergeCell ref="AIN57:AIP57"/>
    <mergeCell ref="AIV57:AIX57"/>
    <mergeCell ref="AJD57:AJF57"/>
    <mergeCell ref="AJL57:AJN57"/>
    <mergeCell ref="AJT57:AJV57"/>
    <mergeCell ref="AKB57:AKD57"/>
    <mergeCell ref="AKJ57:AKL57"/>
    <mergeCell ref="AKR57:AKT57"/>
    <mergeCell ref="AKZ57:ALB57"/>
    <mergeCell ref="ALH57:ALJ57"/>
    <mergeCell ref="ALP57:ALR57"/>
    <mergeCell ref="ALX57:ALZ57"/>
    <mergeCell ref="AMF57:AMH57"/>
    <mergeCell ref="AMN57:AMP57"/>
    <mergeCell ref="AMV57:AMX57"/>
    <mergeCell ref="AND57:ANF57"/>
    <mergeCell ref="ANL57:ANN57"/>
    <mergeCell ref="ANT57:ANV57"/>
    <mergeCell ref="AOB57:AOD57"/>
    <mergeCell ref="AOJ57:AOL57"/>
    <mergeCell ref="AOR57:AOT57"/>
    <mergeCell ref="AOZ57:APB57"/>
    <mergeCell ref="APH57:APJ57"/>
    <mergeCell ref="APP57:APR57"/>
    <mergeCell ref="APX57:APZ57"/>
    <mergeCell ref="AQF57:AQH57"/>
    <mergeCell ref="AQN57:AQP57"/>
    <mergeCell ref="AQV57:AQX57"/>
    <mergeCell ref="ARD57:ARF57"/>
    <mergeCell ref="ARL57:ARN57"/>
    <mergeCell ref="ART57:ARV57"/>
    <mergeCell ref="ASB57:ASD57"/>
    <mergeCell ref="ASJ57:ASL57"/>
    <mergeCell ref="ASR57:AST57"/>
    <mergeCell ref="ASZ57:ATB57"/>
    <mergeCell ref="ATH57:ATJ57"/>
    <mergeCell ref="ATP57:ATR57"/>
    <mergeCell ref="ATX57:ATZ57"/>
    <mergeCell ref="AUF57:AUH57"/>
    <mergeCell ref="AUN57:AUP57"/>
    <mergeCell ref="AUV57:AUX57"/>
    <mergeCell ref="AVD57:AVF57"/>
    <mergeCell ref="AVL57:AVN57"/>
    <mergeCell ref="AVT57:AVV57"/>
    <mergeCell ref="AWB57:AWD57"/>
    <mergeCell ref="AWJ57:AWL57"/>
    <mergeCell ref="AWR57:AWT57"/>
    <mergeCell ref="AWZ57:AXB57"/>
    <mergeCell ref="AXH57:AXJ57"/>
    <mergeCell ref="AXP57:AXR57"/>
    <mergeCell ref="AXX57:AXZ57"/>
    <mergeCell ref="AYF57:AYH57"/>
    <mergeCell ref="AYN57:AYP57"/>
    <mergeCell ref="AYV57:AYX57"/>
    <mergeCell ref="AZD57:AZF57"/>
    <mergeCell ref="AZL57:AZN57"/>
    <mergeCell ref="AZT57:AZV57"/>
    <mergeCell ref="BAB57:BAD57"/>
    <mergeCell ref="BAJ57:BAL57"/>
    <mergeCell ref="BAR57:BAT57"/>
    <mergeCell ref="BAZ57:BBB57"/>
    <mergeCell ref="BBH57:BBJ57"/>
    <mergeCell ref="BBP57:BBR57"/>
    <mergeCell ref="BBX57:BBZ57"/>
    <mergeCell ref="BCF57:BCH57"/>
    <mergeCell ref="BCN57:BCP57"/>
    <mergeCell ref="BCV57:BCX57"/>
    <mergeCell ref="BDD57:BDF57"/>
    <mergeCell ref="BDL57:BDN57"/>
    <mergeCell ref="BDT57:BDV57"/>
    <mergeCell ref="BEB57:BED57"/>
    <mergeCell ref="BEJ57:BEL57"/>
    <mergeCell ref="BER57:BET57"/>
    <mergeCell ref="BEZ57:BFB57"/>
    <mergeCell ref="BFH57:BFJ57"/>
    <mergeCell ref="BFP57:BFR57"/>
    <mergeCell ref="BFX57:BFZ57"/>
    <mergeCell ref="BGF57:BGH57"/>
    <mergeCell ref="BGN57:BGP57"/>
    <mergeCell ref="BGV57:BGX57"/>
    <mergeCell ref="BHD57:BHF57"/>
    <mergeCell ref="BHL57:BHN57"/>
    <mergeCell ref="BHT57:BHV57"/>
    <mergeCell ref="BIB57:BID57"/>
    <mergeCell ref="BIJ57:BIL57"/>
    <mergeCell ref="BIR57:BIT57"/>
    <mergeCell ref="BIZ57:BJB57"/>
    <mergeCell ref="BJH57:BJJ57"/>
    <mergeCell ref="BJP57:BJR57"/>
    <mergeCell ref="BJX57:BJZ57"/>
    <mergeCell ref="BKF57:BKH57"/>
    <mergeCell ref="BKN57:BKP57"/>
    <mergeCell ref="BKV57:BKX57"/>
    <mergeCell ref="BLD57:BLF57"/>
    <mergeCell ref="BLL57:BLN57"/>
    <mergeCell ref="BLT57:BLV57"/>
    <mergeCell ref="BMB57:BMD57"/>
    <mergeCell ref="BMJ57:BML57"/>
    <mergeCell ref="BMR57:BMT57"/>
    <mergeCell ref="BMZ57:BNB57"/>
    <mergeCell ref="BNH57:BNJ57"/>
    <mergeCell ref="BNP57:BNR57"/>
    <mergeCell ref="BNX57:BNZ57"/>
    <mergeCell ref="BOF57:BOH57"/>
    <mergeCell ref="BON57:BOP57"/>
    <mergeCell ref="BOV57:BOX57"/>
    <mergeCell ref="BPD57:BPF57"/>
    <mergeCell ref="BPL57:BPN57"/>
    <mergeCell ref="BPT57:BPV57"/>
    <mergeCell ref="BQB57:BQD57"/>
    <mergeCell ref="BQJ57:BQL57"/>
    <mergeCell ref="BQR57:BQT57"/>
    <mergeCell ref="BQZ57:BRB57"/>
    <mergeCell ref="BRH57:BRJ57"/>
    <mergeCell ref="BRP57:BRR57"/>
    <mergeCell ref="BRX57:BRZ57"/>
    <mergeCell ref="BSF57:BSH57"/>
    <mergeCell ref="BSN57:BSP57"/>
    <mergeCell ref="BSV57:BSX57"/>
    <mergeCell ref="BTD57:BTF57"/>
    <mergeCell ref="BTL57:BTN57"/>
    <mergeCell ref="BTT57:BTV57"/>
    <mergeCell ref="BUB57:BUD57"/>
    <mergeCell ref="BUJ57:BUL57"/>
    <mergeCell ref="BUR57:BUT57"/>
    <mergeCell ref="BUZ57:BVB57"/>
    <mergeCell ref="BVH57:BVJ57"/>
    <mergeCell ref="BVP57:BVR57"/>
    <mergeCell ref="BVX57:BVZ57"/>
    <mergeCell ref="BWF57:BWH57"/>
    <mergeCell ref="BWN57:BWP57"/>
    <mergeCell ref="BWV57:BWX57"/>
    <mergeCell ref="BXD57:BXF57"/>
    <mergeCell ref="BXL57:BXN57"/>
    <mergeCell ref="BXT57:BXV57"/>
    <mergeCell ref="BYB57:BYD57"/>
    <mergeCell ref="BYJ57:BYL57"/>
    <mergeCell ref="BYR57:BYT57"/>
    <mergeCell ref="BYZ57:BZB57"/>
    <mergeCell ref="BZH57:BZJ57"/>
    <mergeCell ref="BZP57:BZR57"/>
    <mergeCell ref="BZX57:BZZ57"/>
    <mergeCell ref="CAF57:CAH57"/>
    <mergeCell ref="CAN57:CAP57"/>
    <mergeCell ref="CAV57:CAX57"/>
    <mergeCell ref="CBD57:CBF57"/>
    <mergeCell ref="CBL57:CBN57"/>
    <mergeCell ref="CBT57:CBV57"/>
    <mergeCell ref="CCB57:CCD57"/>
    <mergeCell ref="CCJ57:CCL57"/>
    <mergeCell ref="CCR57:CCT57"/>
    <mergeCell ref="CCZ57:CDB57"/>
    <mergeCell ref="CDH57:CDJ57"/>
    <mergeCell ref="CDP57:CDR57"/>
    <mergeCell ref="CDX57:CDZ57"/>
    <mergeCell ref="CEF57:CEH57"/>
    <mergeCell ref="CEN57:CEP57"/>
    <mergeCell ref="CEV57:CEX57"/>
    <mergeCell ref="CFD57:CFF57"/>
    <mergeCell ref="CFL57:CFN57"/>
    <mergeCell ref="CFT57:CFV57"/>
    <mergeCell ref="CGB57:CGD57"/>
    <mergeCell ref="CGJ57:CGL57"/>
    <mergeCell ref="CGR57:CGT57"/>
    <mergeCell ref="CGZ57:CHB57"/>
    <mergeCell ref="CHH57:CHJ57"/>
    <mergeCell ref="CHP57:CHR57"/>
    <mergeCell ref="CHX57:CHZ57"/>
    <mergeCell ref="CIF57:CIH57"/>
    <mergeCell ref="CIN57:CIP57"/>
    <mergeCell ref="CIV57:CIX57"/>
    <mergeCell ref="CJD57:CJF57"/>
    <mergeCell ref="CJL57:CJN57"/>
    <mergeCell ref="CJT57:CJV57"/>
    <mergeCell ref="CKB57:CKD57"/>
    <mergeCell ref="CKJ57:CKL57"/>
    <mergeCell ref="CKR57:CKT57"/>
    <mergeCell ref="CKZ57:CLB57"/>
    <mergeCell ref="CLH57:CLJ57"/>
    <mergeCell ref="CLP57:CLR57"/>
    <mergeCell ref="CLX57:CLZ57"/>
    <mergeCell ref="CMF57:CMH57"/>
    <mergeCell ref="CMN57:CMP57"/>
    <mergeCell ref="CMV57:CMX57"/>
    <mergeCell ref="CND57:CNF57"/>
    <mergeCell ref="CNL57:CNN57"/>
    <mergeCell ref="CNT57:CNV57"/>
    <mergeCell ref="COB57:COD57"/>
    <mergeCell ref="COJ57:COL57"/>
    <mergeCell ref="COR57:COT57"/>
    <mergeCell ref="COZ57:CPB57"/>
    <mergeCell ref="CPH57:CPJ57"/>
    <mergeCell ref="CPP57:CPR57"/>
    <mergeCell ref="CPX57:CPZ57"/>
    <mergeCell ref="CQF57:CQH57"/>
    <mergeCell ref="CQN57:CQP57"/>
    <mergeCell ref="CQV57:CQX57"/>
    <mergeCell ref="CRD57:CRF57"/>
    <mergeCell ref="CRL57:CRN57"/>
    <mergeCell ref="CRT57:CRV57"/>
    <mergeCell ref="CSB57:CSD57"/>
    <mergeCell ref="CSJ57:CSL57"/>
    <mergeCell ref="CSR57:CST57"/>
    <mergeCell ref="CSZ57:CTB57"/>
    <mergeCell ref="CTH57:CTJ57"/>
    <mergeCell ref="CTP57:CTR57"/>
    <mergeCell ref="CTX57:CTZ57"/>
    <mergeCell ref="CUF57:CUH57"/>
    <mergeCell ref="CUN57:CUP57"/>
    <mergeCell ref="CUV57:CUX57"/>
    <mergeCell ref="CVD57:CVF57"/>
    <mergeCell ref="CVL57:CVN57"/>
    <mergeCell ref="CVT57:CVV57"/>
    <mergeCell ref="CWB57:CWD57"/>
    <mergeCell ref="CWJ57:CWL57"/>
    <mergeCell ref="CWR57:CWT57"/>
    <mergeCell ref="CWZ57:CXB57"/>
    <mergeCell ref="CXH57:CXJ57"/>
    <mergeCell ref="CXP57:CXR57"/>
    <mergeCell ref="CXX57:CXZ57"/>
    <mergeCell ref="CYF57:CYH57"/>
    <mergeCell ref="CYN57:CYP57"/>
    <mergeCell ref="CYV57:CYX57"/>
    <mergeCell ref="CZD57:CZF57"/>
    <mergeCell ref="CZL57:CZN57"/>
    <mergeCell ref="CZT57:CZV57"/>
    <mergeCell ref="DAB57:DAD57"/>
    <mergeCell ref="DAJ57:DAL57"/>
    <mergeCell ref="DAR57:DAT57"/>
    <mergeCell ref="DAZ57:DBB57"/>
    <mergeCell ref="DBH57:DBJ57"/>
    <mergeCell ref="DBP57:DBR57"/>
    <mergeCell ref="DBX57:DBZ57"/>
    <mergeCell ref="DCF57:DCH57"/>
    <mergeCell ref="DCN57:DCP57"/>
    <mergeCell ref="DCV57:DCX57"/>
    <mergeCell ref="DDD57:DDF57"/>
    <mergeCell ref="DDL57:DDN57"/>
    <mergeCell ref="DDT57:DDV57"/>
    <mergeCell ref="DEB57:DED57"/>
    <mergeCell ref="DEJ57:DEL57"/>
    <mergeCell ref="DER57:DET57"/>
    <mergeCell ref="DEZ57:DFB57"/>
    <mergeCell ref="DFH57:DFJ57"/>
    <mergeCell ref="DFP57:DFR57"/>
    <mergeCell ref="DFX57:DFZ57"/>
    <mergeCell ref="DGF57:DGH57"/>
    <mergeCell ref="DGN57:DGP57"/>
    <mergeCell ref="DGV57:DGX57"/>
    <mergeCell ref="DHD57:DHF57"/>
    <mergeCell ref="DHL57:DHN57"/>
    <mergeCell ref="DHT57:DHV57"/>
    <mergeCell ref="DIB57:DID57"/>
    <mergeCell ref="DIJ57:DIL57"/>
    <mergeCell ref="DIR57:DIT57"/>
    <mergeCell ref="DIZ57:DJB57"/>
    <mergeCell ref="DJH57:DJJ57"/>
    <mergeCell ref="DJP57:DJR57"/>
    <mergeCell ref="DJX57:DJZ57"/>
    <mergeCell ref="DKF57:DKH57"/>
    <mergeCell ref="DKN57:DKP57"/>
    <mergeCell ref="DKV57:DKX57"/>
    <mergeCell ref="DLD57:DLF57"/>
    <mergeCell ref="DLL57:DLN57"/>
    <mergeCell ref="DLT57:DLV57"/>
    <mergeCell ref="DMB57:DMD57"/>
    <mergeCell ref="DMJ57:DML57"/>
    <mergeCell ref="DMR57:DMT57"/>
    <mergeCell ref="DMZ57:DNB57"/>
    <mergeCell ref="DNH57:DNJ57"/>
    <mergeCell ref="DNP57:DNR57"/>
    <mergeCell ref="DNX57:DNZ57"/>
    <mergeCell ref="DOF57:DOH57"/>
    <mergeCell ref="DON57:DOP57"/>
    <mergeCell ref="DOV57:DOX57"/>
    <mergeCell ref="DPD57:DPF57"/>
    <mergeCell ref="DPL57:DPN57"/>
    <mergeCell ref="DPT57:DPV57"/>
    <mergeCell ref="DQB57:DQD57"/>
    <mergeCell ref="DQJ57:DQL57"/>
    <mergeCell ref="DQR57:DQT57"/>
    <mergeCell ref="DQZ57:DRB57"/>
    <mergeCell ref="DRH57:DRJ57"/>
    <mergeCell ref="DRP57:DRR57"/>
    <mergeCell ref="DRX57:DRZ57"/>
    <mergeCell ref="DSF57:DSH57"/>
    <mergeCell ref="DSN57:DSP57"/>
    <mergeCell ref="DSV57:DSX57"/>
    <mergeCell ref="DTD57:DTF57"/>
    <mergeCell ref="DTL57:DTN57"/>
    <mergeCell ref="DTT57:DTV57"/>
    <mergeCell ref="DUB57:DUD57"/>
    <mergeCell ref="DUJ57:DUL57"/>
    <mergeCell ref="DUR57:DUT57"/>
    <mergeCell ref="DUZ57:DVB57"/>
    <mergeCell ref="DVH57:DVJ57"/>
    <mergeCell ref="DVP57:DVR57"/>
    <mergeCell ref="DVX57:DVZ57"/>
    <mergeCell ref="DWF57:DWH57"/>
    <mergeCell ref="DWN57:DWP57"/>
    <mergeCell ref="DWV57:DWX57"/>
    <mergeCell ref="DXD57:DXF57"/>
    <mergeCell ref="DXL57:DXN57"/>
    <mergeCell ref="DXT57:DXV57"/>
    <mergeCell ref="DYB57:DYD57"/>
    <mergeCell ref="DYJ57:DYL57"/>
    <mergeCell ref="DYR57:DYT57"/>
    <mergeCell ref="DYZ57:DZB57"/>
    <mergeCell ref="DZH57:DZJ57"/>
    <mergeCell ref="DZP57:DZR57"/>
    <mergeCell ref="DZX57:DZZ57"/>
    <mergeCell ref="EAF57:EAH57"/>
    <mergeCell ref="EAN57:EAP57"/>
    <mergeCell ref="EAV57:EAX57"/>
    <mergeCell ref="EBD57:EBF57"/>
    <mergeCell ref="EBL57:EBN57"/>
    <mergeCell ref="EBT57:EBV57"/>
    <mergeCell ref="ECB57:ECD57"/>
    <mergeCell ref="ECJ57:ECL57"/>
    <mergeCell ref="ECR57:ECT57"/>
    <mergeCell ref="ECZ57:EDB57"/>
    <mergeCell ref="EDH57:EDJ57"/>
    <mergeCell ref="EDP57:EDR57"/>
    <mergeCell ref="EDX57:EDZ57"/>
    <mergeCell ref="EEF57:EEH57"/>
    <mergeCell ref="EEN57:EEP57"/>
    <mergeCell ref="EEV57:EEX57"/>
    <mergeCell ref="EFD57:EFF57"/>
    <mergeCell ref="EFL57:EFN57"/>
    <mergeCell ref="EFT57:EFV57"/>
    <mergeCell ref="EGB57:EGD57"/>
    <mergeCell ref="EGJ57:EGL57"/>
    <mergeCell ref="EGR57:EGT57"/>
    <mergeCell ref="EGZ57:EHB57"/>
    <mergeCell ref="EHH57:EHJ57"/>
    <mergeCell ref="EHP57:EHR57"/>
    <mergeCell ref="EHX57:EHZ57"/>
    <mergeCell ref="EIF57:EIH57"/>
    <mergeCell ref="EIN57:EIP57"/>
    <mergeCell ref="EIV57:EIX57"/>
    <mergeCell ref="EJD57:EJF57"/>
    <mergeCell ref="EJL57:EJN57"/>
    <mergeCell ref="EJT57:EJV57"/>
    <mergeCell ref="EKB57:EKD57"/>
    <mergeCell ref="EKJ57:EKL57"/>
    <mergeCell ref="EKR57:EKT57"/>
    <mergeCell ref="EKZ57:ELB57"/>
    <mergeCell ref="ELH57:ELJ57"/>
    <mergeCell ref="ELP57:ELR57"/>
    <mergeCell ref="ELX57:ELZ57"/>
    <mergeCell ref="EMF57:EMH57"/>
    <mergeCell ref="EMN57:EMP57"/>
    <mergeCell ref="EMV57:EMX57"/>
    <mergeCell ref="END57:ENF57"/>
    <mergeCell ref="ENL57:ENN57"/>
    <mergeCell ref="ENT57:ENV57"/>
    <mergeCell ref="EOB57:EOD57"/>
    <mergeCell ref="EOJ57:EOL57"/>
    <mergeCell ref="EOR57:EOT57"/>
    <mergeCell ref="EOZ57:EPB57"/>
    <mergeCell ref="EPH57:EPJ57"/>
    <mergeCell ref="EPP57:EPR57"/>
    <mergeCell ref="EPX57:EPZ57"/>
    <mergeCell ref="EQF57:EQH57"/>
    <mergeCell ref="EQN57:EQP57"/>
    <mergeCell ref="EQV57:EQX57"/>
    <mergeCell ref="ERD57:ERF57"/>
    <mergeCell ref="ERL57:ERN57"/>
    <mergeCell ref="ERT57:ERV57"/>
    <mergeCell ref="ESB57:ESD57"/>
    <mergeCell ref="ESJ57:ESL57"/>
    <mergeCell ref="ESR57:EST57"/>
    <mergeCell ref="ESZ57:ETB57"/>
    <mergeCell ref="ETH57:ETJ57"/>
    <mergeCell ref="ETP57:ETR57"/>
    <mergeCell ref="ETX57:ETZ57"/>
    <mergeCell ref="EUF57:EUH57"/>
    <mergeCell ref="EUN57:EUP57"/>
    <mergeCell ref="EUV57:EUX57"/>
    <mergeCell ref="EVD57:EVF57"/>
    <mergeCell ref="EVL57:EVN57"/>
    <mergeCell ref="EVT57:EVV57"/>
    <mergeCell ref="EWB57:EWD57"/>
    <mergeCell ref="EWJ57:EWL57"/>
    <mergeCell ref="EWR57:EWT57"/>
    <mergeCell ref="EWZ57:EXB57"/>
    <mergeCell ref="EXH57:EXJ57"/>
    <mergeCell ref="EXP57:EXR57"/>
    <mergeCell ref="EXX57:EXZ57"/>
    <mergeCell ref="EYF57:EYH57"/>
    <mergeCell ref="EYN57:EYP57"/>
    <mergeCell ref="EYV57:EYX57"/>
    <mergeCell ref="EZD57:EZF57"/>
    <mergeCell ref="EZL57:EZN57"/>
    <mergeCell ref="EZT57:EZV57"/>
    <mergeCell ref="FAB57:FAD57"/>
    <mergeCell ref="FAJ57:FAL57"/>
    <mergeCell ref="FAR57:FAT57"/>
    <mergeCell ref="FAZ57:FBB57"/>
    <mergeCell ref="FBH57:FBJ57"/>
    <mergeCell ref="FBP57:FBR57"/>
    <mergeCell ref="FBX57:FBZ57"/>
    <mergeCell ref="FCF57:FCH57"/>
    <mergeCell ref="FCN57:FCP57"/>
    <mergeCell ref="FCV57:FCX57"/>
    <mergeCell ref="FDD57:FDF57"/>
    <mergeCell ref="FDL57:FDN57"/>
    <mergeCell ref="FDT57:FDV57"/>
    <mergeCell ref="FEB57:FED57"/>
    <mergeCell ref="FEJ57:FEL57"/>
    <mergeCell ref="FER57:FET57"/>
    <mergeCell ref="FEZ57:FFB57"/>
    <mergeCell ref="FFH57:FFJ57"/>
    <mergeCell ref="FFP57:FFR57"/>
    <mergeCell ref="FFX57:FFZ57"/>
    <mergeCell ref="FGF57:FGH57"/>
    <mergeCell ref="FGN57:FGP57"/>
    <mergeCell ref="FGV57:FGX57"/>
    <mergeCell ref="FHD57:FHF57"/>
    <mergeCell ref="FHL57:FHN57"/>
    <mergeCell ref="FHT57:FHV57"/>
    <mergeCell ref="FIB57:FID57"/>
    <mergeCell ref="FIJ57:FIL57"/>
    <mergeCell ref="FIR57:FIT57"/>
    <mergeCell ref="FIZ57:FJB57"/>
    <mergeCell ref="FJH57:FJJ57"/>
    <mergeCell ref="FJP57:FJR57"/>
    <mergeCell ref="FJX57:FJZ57"/>
    <mergeCell ref="FKF57:FKH57"/>
    <mergeCell ref="FKN57:FKP57"/>
    <mergeCell ref="FKV57:FKX57"/>
    <mergeCell ref="FLD57:FLF57"/>
    <mergeCell ref="FLL57:FLN57"/>
    <mergeCell ref="FLT57:FLV57"/>
    <mergeCell ref="FMB57:FMD57"/>
    <mergeCell ref="FMJ57:FML57"/>
    <mergeCell ref="FMR57:FMT57"/>
    <mergeCell ref="FMZ57:FNB57"/>
    <mergeCell ref="FNH57:FNJ57"/>
    <mergeCell ref="FNP57:FNR57"/>
    <mergeCell ref="FNX57:FNZ57"/>
    <mergeCell ref="FOF57:FOH57"/>
    <mergeCell ref="FON57:FOP57"/>
    <mergeCell ref="FOV57:FOX57"/>
    <mergeCell ref="FPD57:FPF57"/>
    <mergeCell ref="FPL57:FPN57"/>
    <mergeCell ref="FPT57:FPV57"/>
    <mergeCell ref="FQB57:FQD57"/>
    <mergeCell ref="FQJ57:FQL57"/>
    <mergeCell ref="FQR57:FQT57"/>
    <mergeCell ref="FQZ57:FRB57"/>
    <mergeCell ref="FRH57:FRJ57"/>
    <mergeCell ref="FRP57:FRR57"/>
    <mergeCell ref="FRX57:FRZ57"/>
    <mergeCell ref="FSF57:FSH57"/>
    <mergeCell ref="FSN57:FSP57"/>
    <mergeCell ref="FSV57:FSX57"/>
    <mergeCell ref="FTD57:FTF57"/>
    <mergeCell ref="FTL57:FTN57"/>
    <mergeCell ref="FTT57:FTV57"/>
    <mergeCell ref="FUB57:FUD57"/>
    <mergeCell ref="FUJ57:FUL57"/>
    <mergeCell ref="FUR57:FUT57"/>
    <mergeCell ref="FUZ57:FVB57"/>
    <mergeCell ref="FVH57:FVJ57"/>
    <mergeCell ref="FVP57:FVR57"/>
    <mergeCell ref="FVX57:FVZ57"/>
    <mergeCell ref="FWF57:FWH57"/>
    <mergeCell ref="FWN57:FWP57"/>
    <mergeCell ref="FWV57:FWX57"/>
    <mergeCell ref="FXD57:FXF57"/>
    <mergeCell ref="FXL57:FXN57"/>
    <mergeCell ref="FXT57:FXV57"/>
    <mergeCell ref="FYB57:FYD57"/>
    <mergeCell ref="FYJ57:FYL57"/>
    <mergeCell ref="FYR57:FYT57"/>
    <mergeCell ref="FYZ57:FZB57"/>
    <mergeCell ref="FZH57:FZJ57"/>
    <mergeCell ref="FZP57:FZR57"/>
    <mergeCell ref="FZX57:FZZ57"/>
    <mergeCell ref="GAF57:GAH57"/>
    <mergeCell ref="GAN57:GAP57"/>
    <mergeCell ref="GAV57:GAX57"/>
    <mergeCell ref="GBD57:GBF57"/>
    <mergeCell ref="GBL57:GBN57"/>
    <mergeCell ref="GBT57:GBV57"/>
    <mergeCell ref="GCB57:GCD57"/>
    <mergeCell ref="GCJ57:GCL57"/>
    <mergeCell ref="GCR57:GCT57"/>
    <mergeCell ref="GCZ57:GDB57"/>
    <mergeCell ref="GDH57:GDJ57"/>
    <mergeCell ref="GDP57:GDR57"/>
    <mergeCell ref="GDX57:GDZ57"/>
    <mergeCell ref="GEF57:GEH57"/>
    <mergeCell ref="GEN57:GEP57"/>
    <mergeCell ref="GEV57:GEX57"/>
    <mergeCell ref="GFD57:GFF57"/>
    <mergeCell ref="GFL57:GFN57"/>
    <mergeCell ref="GFT57:GFV57"/>
    <mergeCell ref="GGB57:GGD57"/>
    <mergeCell ref="GGJ57:GGL57"/>
    <mergeCell ref="GGR57:GGT57"/>
    <mergeCell ref="GGZ57:GHB57"/>
    <mergeCell ref="GHH57:GHJ57"/>
    <mergeCell ref="GHP57:GHR57"/>
    <mergeCell ref="GHX57:GHZ57"/>
    <mergeCell ref="GIF57:GIH57"/>
    <mergeCell ref="GIN57:GIP57"/>
    <mergeCell ref="GIV57:GIX57"/>
    <mergeCell ref="GJD57:GJF57"/>
    <mergeCell ref="GJL57:GJN57"/>
    <mergeCell ref="GJT57:GJV57"/>
    <mergeCell ref="GKB57:GKD57"/>
    <mergeCell ref="GKJ57:GKL57"/>
    <mergeCell ref="GKR57:GKT57"/>
    <mergeCell ref="GKZ57:GLB57"/>
    <mergeCell ref="GLH57:GLJ57"/>
    <mergeCell ref="GLP57:GLR57"/>
    <mergeCell ref="GLX57:GLZ57"/>
    <mergeCell ref="GMF57:GMH57"/>
    <mergeCell ref="GMN57:GMP57"/>
    <mergeCell ref="GMV57:GMX57"/>
    <mergeCell ref="GND57:GNF57"/>
    <mergeCell ref="GNL57:GNN57"/>
    <mergeCell ref="GNT57:GNV57"/>
    <mergeCell ref="GOB57:GOD57"/>
    <mergeCell ref="GOJ57:GOL57"/>
    <mergeCell ref="GOR57:GOT57"/>
    <mergeCell ref="GOZ57:GPB57"/>
    <mergeCell ref="GPH57:GPJ57"/>
    <mergeCell ref="GPP57:GPR57"/>
    <mergeCell ref="GPX57:GPZ57"/>
    <mergeCell ref="GQF57:GQH57"/>
    <mergeCell ref="GQN57:GQP57"/>
    <mergeCell ref="GQV57:GQX57"/>
    <mergeCell ref="GRD57:GRF57"/>
    <mergeCell ref="GRL57:GRN57"/>
    <mergeCell ref="GRT57:GRV57"/>
    <mergeCell ref="GSB57:GSD57"/>
    <mergeCell ref="GSJ57:GSL57"/>
    <mergeCell ref="GSR57:GST57"/>
    <mergeCell ref="GSZ57:GTB57"/>
    <mergeCell ref="GTH57:GTJ57"/>
    <mergeCell ref="GTP57:GTR57"/>
    <mergeCell ref="GTX57:GTZ57"/>
    <mergeCell ref="GUF57:GUH57"/>
    <mergeCell ref="GUN57:GUP57"/>
    <mergeCell ref="GUV57:GUX57"/>
    <mergeCell ref="GVD57:GVF57"/>
    <mergeCell ref="GVL57:GVN57"/>
    <mergeCell ref="GVT57:GVV57"/>
    <mergeCell ref="GWB57:GWD57"/>
    <mergeCell ref="GWJ57:GWL57"/>
    <mergeCell ref="GWR57:GWT57"/>
    <mergeCell ref="GWZ57:GXB57"/>
    <mergeCell ref="GXH57:GXJ57"/>
    <mergeCell ref="GXP57:GXR57"/>
    <mergeCell ref="GXX57:GXZ57"/>
    <mergeCell ref="GYF57:GYH57"/>
    <mergeCell ref="GYN57:GYP57"/>
    <mergeCell ref="GYV57:GYX57"/>
    <mergeCell ref="GZD57:GZF57"/>
    <mergeCell ref="GZL57:GZN57"/>
    <mergeCell ref="GZT57:GZV57"/>
    <mergeCell ref="HAB57:HAD57"/>
    <mergeCell ref="HAJ57:HAL57"/>
    <mergeCell ref="HAR57:HAT57"/>
    <mergeCell ref="HAZ57:HBB57"/>
    <mergeCell ref="HBH57:HBJ57"/>
    <mergeCell ref="HBP57:HBR57"/>
    <mergeCell ref="HBX57:HBZ57"/>
    <mergeCell ref="HCF57:HCH57"/>
    <mergeCell ref="HCN57:HCP57"/>
    <mergeCell ref="HCV57:HCX57"/>
    <mergeCell ref="HDD57:HDF57"/>
    <mergeCell ref="HDL57:HDN57"/>
    <mergeCell ref="HDT57:HDV57"/>
    <mergeCell ref="HEB57:HED57"/>
    <mergeCell ref="HEJ57:HEL57"/>
    <mergeCell ref="HER57:HET57"/>
    <mergeCell ref="HEZ57:HFB57"/>
    <mergeCell ref="HFH57:HFJ57"/>
    <mergeCell ref="HFP57:HFR57"/>
    <mergeCell ref="HFX57:HFZ57"/>
    <mergeCell ref="HGF57:HGH57"/>
    <mergeCell ref="HGN57:HGP57"/>
    <mergeCell ref="HGV57:HGX57"/>
    <mergeCell ref="HHD57:HHF57"/>
    <mergeCell ref="HHL57:HHN57"/>
    <mergeCell ref="HHT57:HHV57"/>
    <mergeCell ref="HIB57:HID57"/>
    <mergeCell ref="HIJ57:HIL57"/>
    <mergeCell ref="HIR57:HIT57"/>
    <mergeCell ref="HIZ57:HJB57"/>
    <mergeCell ref="HJH57:HJJ57"/>
    <mergeCell ref="HJP57:HJR57"/>
    <mergeCell ref="HJX57:HJZ57"/>
    <mergeCell ref="HKF57:HKH57"/>
    <mergeCell ref="HKN57:HKP57"/>
    <mergeCell ref="HKV57:HKX57"/>
    <mergeCell ref="HLD57:HLF57"/>
    <mergeCell ref="HLL57:HLN57"/>
    <mergeCell ref="HLT57:HLV57"/>
    <mergeCell ref="HMB57:HMD57"/>
    <mergeCell ref="HMJ57:HML57"/>
    <mergeCell ref="HMR57:HMT57"/>
    <mergeCell ref="HMZ57:HNB57"/>
    <mergeCell ref="HNH57:HNJ57"/>
    <mergeCell ref="HNP57:HNR57"/>
    <mergeCell ref="HNX57:HNZ57"/>
    <mergeCell ref="HOF57:HOH57"/>
    <mergeCell ref="HON57:HOP57"/>
    <mergeCell ref="HOV57:HOX57"/>
    <mergeCell ref="HPD57:HPF57"/>
    <mergeCell ref="HPL57:HPN57"/>
    <mergeCell ref="HPT57:HPV57"/>
    <mergeCell ref="HQB57:HQD57"/>
    <mergeCell ref="HQJ57:HQL57"/>
    <mergeCell ref="HQR57:HQT57"/>
    <mergeCell ref="HQZ57:HRB57"/>
    <mergeCell ref="HRH57:HRJ57"/>
    <mergeCell ref="HRP57:HRR57"/>
    <mergeCell ref="HRX57:HRZ57"/>
    <mergeCell ref="HSF57:HSH57"/>
    <mergeCell ref="HSN57:HSP57"/>
    <mergeCell ref="HSV57:HSX57"/>
    <mergeCell ref="HTD57:HTF57"/>
    <mergeCell ref="HTL57:HTN57"/>
    <mergeCell ref="HTT57:HTV57"/>
    <mergeCell ref="HUB57:HUD57"/>
    <mergeCell ref="HUJ57:HUL57"/>
    <mergeCell ref="HUR57:HUT57"/>
    <mergeCell ref="HUZ57:HVB57"/>
    <mergeCell ref="HVH57:HVJ57"/>
    <mergeCell ref="HVP57:HVR57"/>
    <mergeCell ref="HVX57:HVZ57"/>
    <mergeCell ref="HWF57:HWH57"/>
    <mergeCell ref="HWN57:HWP57"/>
    <mergeCell ref="HWV57:HWX57"/>
    <mergeCell ref="HXD57:HXF57"/>
    <mergeCell ref="HXL57:HXN57"/>
    <mergeCell ref="HXT57:HXV57"/>
    <mergeCell ref="HYB57:HYD57"/>
    <mergeCell ref="HYJ57:HYL57"/>
    <mergeCell ref="HYR57:HYT57"/>
    <mergeCell ref="HYZ57:HZB57"/>
    <mergeCell ref="HZH57:HZJ57"/>
    <mergeCell ref="HZP57:HZR57"/>
    <mergeCell ref="HZX57:HZZ57"/>
    <mergeCell ref="IAF57:IAH57"/>
    <mergeCell ref="IAN57:IAP57"/>
    <mergeCell ref="IAV57:IAX57"/>
    <mergeCell ref="IBD57:IBF57"/>
    <mergeCell ref="IBL57:IBN57"/>
    <mergeCell ref="IBT57:IBV57"/>
    <mergeCell ref="ICB57:ICD57"/>
    <mergeCell ref="ICJ57:ICL57"/>
    <mergeCell ref="ICR57:ICT57"/>
    <mergeCell ref="ICZ57:IDB57"/>
    <mergeCell ref="IDH57:IDJ57"/>
    <mergeCell ref="IDP57:IDR57"/>
    <mergeCell ref="IDX57:IDZ57"/>
    <mergeCell ref="IEF57:IEH57"/>
    <mergeCell ref="IEN57:IEP57"/>
    <mergeCell ref="IEV57:IEX57"/>
    <mergeCell ref="IFD57:IFF57"/>
    <mergeCell ref="IFL57:IFN57"/>
    <mergeCell ref="IFT57:IFV57"/>
    <mergeCell ref="IGB57:IGD57"/>
    <mergeCell ref="IGJ57:IGL57"/>
    <mergeCell ref="IGR57:IGT57"/>
    <mergeCell ref="IGZ57:IHB57"/>
    <mergeCell ref="IHH57:IHJ57"/>
    <mergeCell ref="IHP57:IHR57"/>
    <mergeCell ref="IHX57:IHZ57"/>
    <mergeCell ref="IIF57:IIH57"/>
    <mergeCell ref="IIN57:IIP57"/>
    <mergeCell ref="IIV57:IIX57"/>
    <mergeCell ref="IJD57:IJF57"/>
    <mergeCell ref="IJL57:IJN57"/>
    <mergeCell ref="IJT57:IJV57"/>
    <mergeCell ref="IKB57:IKD57"/>
    <mergeCell ref="IKJ57:IKL57"/>
    <mergeCell ref="IKR57:IKT57"/>
    <mergeCell ref="IKZ57:ILB57"/>
    <mergeCell ref="ILH57:ILJ57"/>
    <mergeCell ref="ILP57:ILR57"/>
    <mergeCell ref="ILX57:ILZ57"/>
    <mergeCell ref="IMF57:IMH57"/>
    <mergeCell ref="IMN57:IMP57"/>
    <mergeCell ref="IMV57:IMX57"/>
    <mergeCell ref="IND57:INF57"/>
    <mergeCell ref="INL57:INN57"/>
    <mergeCell ref="INT57:INV57"/>
    <mergeCell ref="IOB57:IOD57"/>
    <mergeCell ref="IOJ57:IOL57"/>
    <mergeCell ref="IOR57:IOT57"/>
    <mergeCell ref="IOZ57:IPB57"/>
    <mergeCell ref="IPH57:IPJ57"/>
    <mergeCell ref="IPP57:IPR57"/>
    <mergeCell ref="IPX57:IPZ57"/>
    <mergeCell ref="IQF57:IQH57"/>
    <mergeCell ref="IQN57:IQP57"/>
    <mergeCell ref="IQV57:IQX57"/>
    <mergeCell ref="IRD57:IRF57"/>
    <mergeCell ref="IRL57:IRN57"/>
    <mergeCell ref="IRT57:IRV57"/>
    <mergeCell ref="ISB57:ISD57"/>
    <mergeCell ref="ISJ57:ISL57"/>
    <mergeCell ref="ISR57:IST57"/>
    <mergeCell ref="ISZ57:ITB57"/>
    <mergeCell ref="ITH57:ITJ57"/>
    <mergeCell ref="ITP57:ITR57"/>
    <mergeCell ref="ITX57:ITZ57"/>
    <mergeCell ref="IUF57:IUH57"/>
    <mergeCell ref="IUN57:IUP57"/>
    <mergeCell ref="IUV57:IUX57"/>
    <mergeCell ref="IVD57:IVF57"/>
    <mergeCell ref="IVL57:IVN57"/>
    <mergeCell ref="IVT57:IVV57"/>
    <mergeCell ref="IWB57:IWD57"/>
    <mergeCell ref="IWJ57:IWL57"/>
    <mergeCell ref="IWR57:IWT57"/>
    <mergeCell ref="IWZ57:IXB57"/>
    <mergeCell ref="IXH57:IXJ57"/>
    <mergeCell ref="IXP57:IXR57"/>
    <mergeCell ref="IXX57:IXZ57"/>
    <mergeCell ref="IYF57:IYH57"/>
    <mergeCell ref="IYN57:IYP57"/>
    <mergeCell ref="IYV57:IYX57"/>
    <mergeCell ref="IZD57:IZF57"/>
    <mergeCell ref="IZL57:IZN57"/>
    <mergeCell ref="IZT57:IZV57"/>
    <mergeCell ref="JAB57:JAD57"/>
    <mergeCell ref="JAJ57:JAL57"/>
    <mergeCell ref="JAR57:JAT57"/>
    <mergeCell ref="JAZ57:JBB57"/>
    <mergeCell ref="JBH57:JBJ57"/>
    <mergeCell ref="JBP57:JBR57"/>
    <mergeCell ref="JBX57:JBZ57"/>
    <mergeCell ref="JCF57:JCH57"/>
    <mergeCell ref="JCN57:JCP57"/>
    <mergeCell ref="JCV57:JCX57"/>
    <mergeCell ref="JDD57:JDF57"/>
    <mergeCell ref="JDL57:JDN57"/>
    <mergeCell ref="JDT57:JDV57"/>
    <mergeCell ref="JEB57:JED57"/>
    <mergeCell ref="JEJ57:JEL57"/>
    <mergeCell ref="JER57:JET57"/>
    <mergeCell ref="JEZ57:JFB57"/>
    <mergeCell ref="JFH57:JFJ57"/>
    <mergeCell ref="JFP57:JFR57"/>
    <mergeCell ref="JFX57:JFZ57"/>
    <mergeCell ref="JGF57:JGH57"/>
    <mergeCell ref="JGN57:JGP57"/>
    <mergeCell ref="JGV57:JGX57"/>
    <mergeCell ref="JHD57:JHF57"/>
    <mergeCell ref="JHL57:JHN57"/>
    <mergeCell ref="JHT57:JHV57"/>
    <mergeCell ref="JIB57:JID57"/>
    <mergeCell ref="JIJ57:JIL57"/>
    <mergeCell ref="JIR57:JIT57"/>
    <mergeCell ref="JIZ57:JJB57"/>
    <mergeCell ref="JJH57:JJJ57"/>
    <mergeCell ref="JJP57:JJR57"/>
    <mergeCell ref="JJX57:JJZ57"/>
    <mergeCell ref="JKF57:JKH57"/>
    <mergeCell ref="JKN57:JKP57"/>
    <mergeCell ref="JKV57:JKX57"/>
    <mergeCell ref="JLD57:JLF57"/>
    <mergeCell ref="JLL57:JLN57"/>
    <mergeCell ref="JLT57:JLV57"/>
    <mergeCell ref="JMB57:JMD57"/>
    <mergeCell ref="JMJ57:JML57"/>
    <mergeCell ref="JMR57:JMT57"/>
    <mergeCell ref="JMZ57:JNB57"/>
    <mergeCell ref="JNH57:JNJ57"/>
    <mergeCell ref="JNP57:JNR57"/>
    <mergeCell ref="JNX57:JNZ57"/>
    <mergeCell ref="JOF57:JOH57"/>
    <mergeCell ref="JON57:JOP57"/>
    <mergeCell ref="JOV57:JOX57"/>
    <mergeCell ref="JPD57:JPF57"/>
    <mergeCell ref="JPL57:JPN57"/>
    <mergeCell ref="JPT57:JPV57"/>
    <mergeCell ref="JQB57:JQD57"/>
    <mergeCell ref="JQJ57:JQL57"/>
    <mergeCell ref="JQR57:JQT57"/>
    <mergeCell ref="JQZ57:JRB57"/>
    <mergeCell ref="JRH57:JRJ57"/>
    <mergeCell ref="JRP57:JRR57"/>
    <mergeCell ref="JRX57:JRZ57"/>
    <mergeCell ref="JSF57:JSH57"/>
    <mergeCell ref="JSN57:JSP57"/>
    <mergeCell ref="JSV57:JSX57"/>
    <mergeCell ref="JTD57:JTF57"/>
    <mergeCell ref="JTL57:JTN57"/>
    <mergeCell ref="JTT57:JTV57"/>
    <mergeCell ref="JUB57:JUD57"/>
    <mergeCell ref="JUJ57:JUL57"/>
    <mergeCell ref="JUR57:JUT57"/>
    <mergeCell ref="JUZ57:JVB57"/>
    <mergeCell ref="JVH57:JVJ57"/>
    <mergeCell ref="JVP57:JVR57"/>
    <mergeCell ref="JVX57:JVZ57"/>
    <mergeCell ref="JWF57:JWH57"/>
    <mergeCell ref="JWN57:JWP57"/>
    <mergeCell ref="JWV57:JWX57"/>
    <mergeCell ref="JXD57:JXF57"/>
    <mergeCell ref="JXL57:JXN57"/>
    <mergeCell ref="JXT57:JXV57"/>
    <mergeCell ref="JYB57:JYD57"/>
    <mergeCell ref="JYJ57:JYL57"/>
    <mergeCell ref="JYR57:JYT57"/>
    <mergeCell ref="JYZ57:JZB57"/>
    <mergeCell ref="JZH57:JZJ57"/>
    <mergeCell ref="JZP57:JZR57"/>
    <mergeCell ref="JZX57:JZZ57"/>
    <mergeCell ref="KAF57:KAH57"/>
    <mergeCell ref="KAN57:KAP57"/>
    <mergeCell ref="KAV57:KAX57"/>
    <mergeCell ref="KBD57:KBF57"/>
    <mergeCell ref="KBL57:KBN57"/>
    <mergeCell ref="KBT57:KBV57"/>
    <mergeCell ref="KCB57:KCD57"/>
    <mergeCell ref="KCJ57:KCL57"/>
    <mergeCell ref="KCR57:KCT57"/>
    <mergeCell ref="KCZ57:KDB57"/>
    <mergeCell ref="KDH57:KDJ57"/>
    <mergeCell ref="KDP57:KDR57"/>
    <mergeCell ref="KDX57:KDZ57"/>
    <mergeCell ref="KEF57:KEH57"/>
    <mergeCell ref="KEN57:KEP57"/>
    <mergeCell ref="KEV57:KEX57"/>
    <mergeCell ref="KFD57:KFF57"/>
    <mergeCell ref="KFL57:KFN57"/>
    <mergeCell ref="KFT57:KFV57"/>
    <mergeCell ref="KGB57:KGD57"/>
    <mergeCell ref="KGJ57:KGL57"/>
    <mergeCell ref="KGR57:KGT57"/>
    <mergeCell ref="KGZ57:KHB57"/>
    <mergeCell ref="KHH57:KHJ57"/>
    <mergeCell ref="KHP57:KHR57"/>
    <mergeCell ref="KHX57:KHZ57"/>
    <mergeCell ref="KIF57:KIH57"/>
    <mergeCell ref="KIN57:KIP57"/>
    <mergeCell ref="KIV57:KIX57"/>
    <mergeCell ref="KJD57:KJF57"/>
    <mergeCell ref="KJL57:KJN57"/>
    <mergeCell ref="KJT57:KJV57"/>
    <mergeCell ref="KKB57:KKD57"/>
    <mergeCell ref="KKJ57:KKL57"/>
    <mergeCell ref="KKR57:KKT57"/>
    <mergeCell ref="KKZ57:KLB57"/>
    <mergeCell ref="KLH57:KLJ57"/>
    <mergeCell ref="KLP57:KLR57"/>
    <mergeCell ref="KLX57:KLZ57"/>
    <mergeCell ref="KMF57:KMH57"/>
    <mergeCell ref="KMN57:KMP57"/>
    <mergeCell ref="KMV57:KMX57"/>
    <mergeCell ref="KND57:KNF57"/>
    <mergeCell ref="KNL57:KNN57"/>
    <mergeCell ref="KNT57:KNV57"/>
    <mergeCell ref="KOB57:KOD57"/>
    <mergeCell ref="KOJ57:KOL57"/>
    <mergeCell ref="KOR57:KOT57"/>
    <mergeCell ref="KOZ57:KPB57"/>
    <mergeCell ref="KPH57:KPJ57"/>
    <mergeCell ref="KPP57:KPR57"/>
    <mergeCell ref="KPX57:KPZ57"/>
    <mergeCell ref="KQF57:KQH57"/>
    <mergeCell ref="KQN57:KQP57"/>
    <mergeCell ref="KQV57:KQX57"/>
    <mergeCell ref="KRD57:KRF57"/>
    <mergeCell ref="KRL57:KRN57"/>
    <mergeCell ref="KRT57:KRV57"/>
    <mergeCell ref="KSB57:KSD57"/>
    <mergeCell ref="KSJ57:KSL57"/>
    <mergeCell ref="KSR57:KST57"/>
    <mergeCell ref="KSZ57:KTB57"/>
    <mergeCell ref="KTH57:KTJ57"/>
    <mergeCell ref="KTP57:KTR57"/>
    <mergeCell ref="KTX57:KTZ57"/>
    <mergeCell ref="KUF57:KUH57"/>
    <mergeCell ref="KUN57:KUP57"/>
    <mergeCell ref="KUV57:KUX57"/>
    <mergeCell ref="KVD57:KVF57"/>
    <mergeCell ref="KVL57:KVN57"/>
    <mergeCell ref="KVT57:KVV57"/>
    <mergeCell ref="KWB57:KWD57"/>
    <mergeCell ref="KWJ57:KWL57"/>
    <mergeCell ref="KWR57:KWT57"/>
    <mergeCell ref="KWZ57:KXB57"/>
    <mergeCell ref="KXH57:KXJ57"/>
    <mergeCell ref="KXP57:KXR57"/>
    <mergeCell ref="KXX57:KXZ57"/>
    <mergeCell ref="KYF57:KYH57"/>
    <mergeCell ref="KYN57:KYP57"/>
    <mergeCell ref="KYV57:KYX57"/>
    <mergeCell ref="KZD57:KZF57"/>
    <mergeCell ref="KZL57:KZN57"/>
    <mergeCell ref="KZT57:KZV57"/>
    <mergeCell ref="LAB57:LAD57"/>
    <mergeCell ref="LAJ57:LAL57"/>
    <mergeCell ref="LAR57:LAT57"/>
    <mergeCell ref="LAZ57:LBB57"/>
    <mergeCell ref="LBH57:LBJ57"/>
    <mergeCell ref="LBP57:LBR57"/>
    <mergeCell ref="LBX57:LBZ57"/>
    <mergeCell ref="LCF57:LCH57"/>
    <mergeCell ref="LCN57:LCP57"/>
    <mergeCell ref="LCV57:LCX57"/>
    <mergeCell ref="LDD57:LDF57"/>
    <mergeCell ref="LDL57:LDN57"/>
    <mergeCell ref="LDT57:LDV57"/>
    <mergeCell ref="LEB57:LED57"/>
    <mergeCell ref="LEJ57:LEL57"/>
    <mergeCell ref="LER57:LET57"/>
    <mergeCell ref="LEZ57:LFB57"/>
    <mergeCell ref="LFH57:LFJ57"/>
    <mergeCell ref="LFP57:LFR57"/>
    <mergeCell ref="LFX57:LFZ57"/>
    <mergeCell ref="LGF57:LGH57"/>
    <mergeCell ref="LGN57:LGP57"/>
    <mergeCell ref="LGV57:LGX57"/>
    <mergeCell ref="LHD57:LHF57"/>
    <mergeCell ref="LHL57:LHN57"/>
    <mergeCell ref="LHT57:LHV57"/>
    <mergeCell ref="LIB57:LID57"/>
    <mergeCell ref="LIJ57:LIL57"/>
    <mergeCell ref="LIR57:LIT57"/>
    <mergeCell ref="LIZ57:LJB57"/>
    <mergeCell ref="LJH57:LJJ57"/>
    <mergeCell ref="LJP57:LJR57"/>
    <mergeCell ref="LJX57:LJZ57"/>
    <mergeCell ref="LKF57:LKH57"/>
    <mergeCell ref="LKN57:LKP57"/>
    <mergeCell ref="LKV57:LKX57"/>
    <mergeCell ref="LLD57:LLF57"/>
    <mergeCell ref="LLL57:LLN57"/>
    <mergeCell ref="LLT57:LLV57"/>
    <mergeCell ref="LMB57:LMD57"/>
    <mergeCell ref="LMJ57:LML57"/>
    <mergeCell ref="LMR57:LMT57"/>
    <mergeCell ref="LMZ57:LNB57"/>
    <mergeCell ref="LNH57:LNJ57"/>
    <mergeCell ref="LNP57:LNR57"/>
    <mergeCell ref="LNX57:LNZ57"/>
    <mergeCell ref="LOF57:LOH57"/>
    <mergeCell ref="LON57:LOP57"/>
    <mergeCell ref="LOV57:LOX57"/>
    <mergeCell ref="LPD57:LPF57"/>
    <mergeCell ref="LPL57:LPN57"/>
    <mergeCell ref="LPT57:LPV57"/>
    <mergeCell ref="LQB57:LQD57"/>
    <mergeCell ref="LQJ57:LQL57"/>
    <mergeCell ref="LQR57:LQT57"/>
    <mergeCell ref="LQZ57:LRB57"/>
    <mergeCell ref="LRH57:LRJ57"/>
    <mergeCell ref="LRP57:LRR57"/>
    <mergeCell ref="LRX57:LRZ57"/>
    <mergeCell ref="LSF57:LSH57"/>
    <mergeCell ref="LSN57:LSP57"/>
    <mergeCell ref="LSV57:LSX57"/>
    <mergeCell ref="LTD57:LTF57"/>
    <mergeCell ref="LTL57:LTN57"/>
    <mergeCell ref="LTT57:LTV57"/>
    <mergeCell ref="LUB57:LUD57"/>
    <mergeCell ref="LUJ57:LUL57"/>
    <mergeCell ref="LUR57:LUT57"/>
    <mergeCell ref="LUZ57:LVB57"/>
    <mergeCell ref="LVH57:LVJ57"/>
    <mergeCell ref="LVP57:LVR57"/>
    <mergeCell ref="LVX57:LVZ57"/>
    <mergeCell ref="LWF57:LWH57"/>
    <mergeCell ref="LWN57:LWP57"/>
    <mergeCell ref="LWV57:LWX57"/>
    <mergeCell ref="LXD57:LXF57"/>
    <mergeCell ref="LXL57:LXN57"/>
    <mergeCell ref="LXT57:LXV57"/>
    <mergeCell ref="LYB57:LYD57"/>
    <mergeCell ref="LYJ57:LYL57"/>
    <mergeCell ref="LYR57:LYT57"/>
    <mergeCell ref="LYZ57:LZB57"/>
    <mergeCell ref="LZH57:LZJ57"/>
    <mergeCell ref="LZP57:LZR57"/>
    <mergeCell ref="LZX57:LZZ57"/>
    <mergeCell ref="MAF57:MAH57"/>
    <mergeCell ref="MAN57:MAP57"/>
    <mergeCell ref="MAV57:MAX57"/>
    <mergeCell ref="MBD57:MBF57"/>
    <mergeCell ref="MBL57:MBN57"/>
    <mergeCell ref="MBT57:MBV57"/>
    <mergeCell ref="MCB57:MCD57"/>
    <mergeCell ref="MCJ57:MCL57"/>
    <mergeCell ref="MCR57:MCT57"/>
    <mergeCell ref="MCZ57:MDB57"/>
    <mergeCell ref="MDH57:MDJ57"/>
    <mergeCell ref="MDP57:MDR57"/>
    <mergeCell ref="MDX57:MDZ57"/>
    <mergeCell ref="MEF57:MEH57"/>
    <mergeCell ref="MEN57:MEP57"/>
    <mergeCell ref="MEV57:MEX57"/>
    <mergeCell ref="MFD57:MFF57"/>
    <mergeCell ref="MFL57:MFN57"/>
    <mergeCell ref="MFT57:MFV57"/>
    <mergeCell ref="MGB57:MGD57"/>
    <mergeCell ref="MGJ57:MGL57"/>
    <mergeCell ref="MGR57:MGT57"/>
    <mergeCell ref="MGZ57:MHB57"/>
    <mergeCell ref="MHH57:MHJ57"/>
    <mergeCell ref="MHP57:MHR57"/>
    <mergeCell ref="MHX57:MHZ57"/>
    <mergeCell ref="MIF57:MIH57"/>
    <mergeCell ref="MIN57:MIP57"/>
    <mergeCell ref="MIV57:MIX57"/>
    <mergeCell ref="MJD57:MJF57"/>
    <mergeCell ref="MJL57:MJN57"/>
    <mergeCell ref="MJT57:MJV57"/>
    <mergeCell ref="MKB57:MKD57"/>
    <mergeCell ref="MKJ57:MKL57"/>
    <mergeCell ref="MKR57:MKT57"/>
    <mergeCell ref="MKZ57:MLB57"/>
    <mergeCell ref="MLH57:MLJ57"/>
    <mergeCell ref="MLP57:MLR57"/>
    <mergeCell ref="MLX57:MLZ57"/>
    <mergeCell ref="MMF57:MMH57"/>
    <mergeCell ref="MMN57:MMP57"/>
    <mergeCell ref="MMV57:MMX57"/>
    <mergeCell ref="MND57:MNF57"/>
    <mergeCell ref="MNL57:MNN57"/>
    <mergeCell ref="MNT57:MNV57"/>
    <mergeCell ref="MOB57:MOD57"/>
    <mergeCell ref="MOJ57:MOL57"/>
    <mergeCell ref="MOR57:MOT57"/>
    <mergeCell ref="MOZ57:MPB57"/>
    <mergeCell ref="MPH57:MPJ57"/>
    <mergeCell ref="MPP57:MPR57"/>
    <mergeCell ref="MPX57:MPZ57"/>
    <mergeCell ref="MQF57:MQH57"/>
    <mergeCell ref="MQN57:MQP57"/>
    <mergeCell ref="MQV57:MQX57"/>
    <mergeCell ref="MRD57:MRF57"/>
    <mergeCell ref="MRL57:MRN57"/>
    <mergeCell ref="MRT57:MRV57"/>
    <mergeCell ref="MSB57:MSD57"/>
    <mergeCell ref="MSJ57:MSL57"/>
    <mergeCell ref="MSR57:MST57"/>
    <mergeCell ref="MSZ57:MTB57"/>
    <mergeCell ref="MTH57:MTJ57"/>
    <mergeCell ref="MTP57:MTR57"/>
    <mergeCell ref="MTX57:MTZ57"/>
    <mergeCell ref="MUF57:MUH57"/>
    <mergeCell ref="MUN57:MUP57"/>
    <mergeCell ref="MUV57:MUX57"/>
    <mergeCell ref="MVD57:MVF57"/>
    <mergeCell ref="MVL57:MVN57"/>
    <mergeCell ref="MVT57:MVV57"/>
    <mergeCell ref="MWB57:MWD57"/>
    <mergeCell ref="MWJ57:MWL57"/>
    <mergeCell ref="MWR57:MWT57"/>
    <mergeCell ref="MWZ57:MXB57"/>
    <mergeCell ref="MXH57:MXJ57"/>
    <mergeCell ref="MXP57:MXR57"/>
    <mergeCell ref="MXX57:MXZ57"/>
    <mergeCell ref="MYF57:MYH57"/>
    <mergeCell ref="MYN57:MYP57"/>
    <mergeCell ref="MYV57:MYX57"/>
    <mergeCell ref="MZD57:MZF57"/>
    <mergeCell ref="MZL57:MZN57"/>
    <mergeCell ref="MZT57:MZV57"/>
    <mergeCell ref="NAB57:NAD57"/>
    <mergeCell ref="NAJ57:NAL57"/>
    <mergeCell ref="NAR57:NAT57"/>
    <mergeCell ref="NAZ57:NBB57"/>
    <mergeCell ref="NBH57:NBJ57"/>
    <mergeCell ref="NBP57:NBR57"/>
    <mergeCell ref="NBX57:NBZ57"/>
    <mergeCell ref="NCF57:NCH57"/>
    <mergeCell ref="NCN57:NCP57"/>
    <mergeCell ref="NCV57:NCX57"/>
    <mergeCell ref="NDD57:NDF57"/>
    <mergeCell ref="NDL57:NDN57"/>
    <mergeCell ref="NDT57:NDV57"/>
    <mergeCell ref="NEB57:NED57"/>
    <mergeCell ref="NEJ57:NEL57"/>
    <mergeCell ref="NER57:NET57"/>
    <mergeCell ref="NEZ57:NFB57"/>
    <mergeCell ref="NFH57:NFJ57"/>
    <mergeCell ref="NFP57:NFR57"/>
    <mergeCell ref="NFX57:NFZ57"/>
    <mergeCell ref="NGF57:NGH57"/>
    <mergeCell ref="NGN57:NGP57"/>
    <mergeCell ref="NGV57:NGX57"/>
    <mergeCell ref="NHD57:NHF57"/>
    <mergeCell ref="NHL57:NHN57"/>
    <mergeCell ref="NHT57:NHV57"/>
    <mergeCell ref="NIB57:NID57"/>
    <mergeCell ref="NIJ57:NIL57"/>
    <mergeCell ref="NIR57:NIT57"/>
    <mergeCell ref="NIZ57:NJB57"/>
    <mergeCell ref="NJH57:NJJ57"/>
    <mergeCell ref="NJP57:NJR57"/>
    <mergeCell ref="NJX57:NJZ57"/>
    <mergeCell ref="NKF57:NKH57"/>
    <mergeCell ref="NKN57:NKP57"/>
    <mergeCell ref="NKV57:NKX57"/>
    <mergeCell ref="NLD57:NLF57"/>
    <mergeCell ref="NLL57:NLN57"/>
    <mergeCell ref="NLT57:NLV57"/>
    <mergeCell ref="NMB57:NMD57"/>
    <mergeCell ref="NMJ57:NML57"/>
    <mergeCell ref="NMR57:NMT57"/>
    <mergeCell ref="NMZ57:NNB57"/>
    <mergeCell ref="NNH57:NNJ57"/>
    <mergeCell ref="NNP57:NNR57"/>
    <mergeCell ref="NNX57:NNZ57"/>
    <mergeCell ref="NOF57:NOH57"/>
    <mergeCell ref="NON57:NOP57"/>
    <mergeCell ref="NOV57:NOX57"/>
    <mergeCell ref="NPD57:NPF57"/>
    <mergeCell ref="NPL57:NPN57"/>
    <mergeCell ref="NPT57:NPV57"/>
    <mergeCell ref="NQB57:NQD57"/>
    <mergeCell ref="NQJ57:NQL57"/>
    <mergeCell ref="NQR57:NQT57"/>
    <mergeCell ref="NQZ57:NRB57"/>
    <mergeCell ref="NRH57:NRJ57"/>
    <mergeCell ref="NRP57:NRR57"/>
    <mergeCell ref="NRX57:NRZ57"/>
    <mergeCell ref="NSF57:NSH57"/>
    <mergeCell ref="NSN57:NSP57"/>
    <mergeCell ref="NSV57:NSX57"/>
    <mergeCell ref="NTD57:NTF57"/>
    <mergeCell ref="NTL57:NTN57"/>
    <mergeCell ref="NTT57:NTV57"/>
    <mergeCell ref="NUB57:NUD57"/>
    <mergeCell ref="NUJ57:NUL57"/>
    <mergeCell ref="NUR57:NUT57"/>
    <mergeCell ref="NUZ57:NVB57"/>
    <mergeCell ref="NVH57:NVJ57"/>
    <mergeCell ref="NVP57:NVR57"/>
    <mergeCell ref="NVX57:NVZ57"/>
    <mergeCell ref="NWF57:NWH57"/>
    <mergeCell ref="NWN57:NWP57"/>
    <mergeCell ref="NWV57:NWX57"/>
    <mergeCell ref="NXD57:NXF57"/>
    <mergeCell ref="NXL57:NXN57"/>
    <mergeCell ref="NXT57:NXV57"/>
    <mergeCell ref="NYB57:NYD57"/>
    <mergeCell ref="NYJ57:NYL57"/>
    <mergeCell ref="NYR57:NYT57"/>
    <mergeCell ref="NYZ57:NZB57"/>
    <mergeCell ref="NZH57:NZJ57"/>
    <mergeCell ref="NZP57:NZR57"/>
    <mergeCell ref="NZX57:NZZ57"/>
    <mergeCell ref="OAF57:OAH57"/>
    <mergeCell ref="OAN57:OAP57"/>
    <mergeCell ref="OAV57:OAX57"/>
    <mergeCell ref="OBD57:OBF57"/>
    <mergeCell ref="OBL57:OBN57"/>
    <mergeCell ref="OBT57:OBV57"/>
    <mergeCell ref="OCB57:OCD57"/>
    <mergeCell ref="OCJ57:OCL57"/>
    <mergeCell ref="OCR57:OCT57"/>
    <mergeCell ref="OCZ57:ODB57"/>
    <mergeCell ref="ODH57:ODJ57"/>
    <mergeCell ref="ODP57:ODR57"/>
    <mergeCell ref="ODX57:ODZ57"/>
    <mergeCell ref="OEF57:OEH57"/>
    <mergeCell ref="OEN57:OEP57"/>
    <mergeCell ref="OEV57:OEX57"/>
    <mergeCell ref="OFD57:OFF57"/>
    <mergeCell ref="OFL57:OFN57"/>
    <mergeCell ref="OFT57:OFV57"/>
    <mergeCell ref="OGB57:OGD57"/>
    <mergeCell ref="OGJ57:OGL57"/>
    <mergeCell ref="OGR57:OGT57"/>
    <mergeCell ref="OGZ57:OHB57"/>
    <mergeCell ref="OHH57:OHJ57"/>
    <mergeCell ref="OHP57:OHR57"/>
    <mergeCell ref="OHX57:OHZ57"/>
    <mergeCell ref="OIF57:OIH57"/>
    <mergeCell ref="OIN57:OIP57"/>
    <mergeCell ref="OIV57:OIX57"/>
    <mergeCell ref="OJD57:OJF57"/>
    <mergeCell ref="OJL57:OJN57"/>
    <mergeCell ref="OJT57:OJV57"/>
    <mergeCell ref="OKB57:OKD57"/>
    <mergeCell ref="OKJ57:OKL57"/>
    <mergeCell ref="OKR57:OKT57"/>
    <mergeCell ref="OKZ57:OLB57"/>
    <mergeCell ref="OLH57:OLJ57"/>
    <mergeCell ref="OLP57:OLR57"/>
    <mergeCell ref="OLX57:OLZ57"/>
    <mergeCell ref="OMF57:OMH57"/>
    <mergeCell ref="OMN57:OMP57"/>
    <mergeCell ref="OMV57:OMX57"/>
    <mergeCell ref="OND57:ONF57"/>
    <mergeCell ref="ONL57:ONN57"/>
    <mergeCell ref="ONT57:ONV57"/>
    <mergeCell ref="OOB57:OOD57"/>
    <mergeCell ref="OOJ57:OOL57"/>
    <mergeCell ref="OOR57:OOT57"/>
    <mergeCell ref="OOZ57:OPB57"/>
    <mergeCell ref="OPH57:OPJ57"/>
    <mergeCell ref="OPP57:OPR57"/>
    <mergeCell ref="OPX57:OPZ57"/>
    <mergeCell ref="OQF57:OQH57"/>
    <mergeCell ref="OQN57:OQP57"/>
    <mergeCell ref="OQV57:OQX57"/>
    <mergeCell ref="ORD57:ORF57"/>
    <mergeCell ref="ORL57:ORN57"/>
    <mergeCell ref="ORT57:ORV57"/>
    <mergeCell ref="OSB57:OSD57"/>
    <mergeCell ref="OSJ57:OSL57"/>
    <mergeCell ref="OSR57:OST57"/>
    <mergeCell ref="OSZ57:OTB57"/>
    <mergeCell ref="OTH57:OTJ57"/>
    <mergeCell ref="OTP57:OTR57"/>
    <mergeCell ref="OTX57:OTZ57"/>
    <mergeCell ref="OUF57:OUH57"/>
    <mergeCell ref="OUN57:OUP57"/>
    <mergeCell ref="OUV57:OUX57"/>
    <mergeCell ref="OVD57:OVF57"/>
    <mergeCell ref="OVL57:OVN57"/>
    <mergeCell ref="OVT57:OVV57"/>
    <mergeCell ref="OWB57:OWD57"/>
    <mergeCell ref="OWJ57:OWL57"/>
    <mergeCell ref="OWR57:OWT57"/>
    <mergeCell ref="OWZ57:OXB57"/>
    <mergeCell ref="OXH57:OXJ57"/>
    <mergeCell ref="OXP57:OXR57"/>
    <mergeCell ref="OXX57:OXZ57"/>
    <mergeCell ref="OYF57:OYH57"/>
    <mergeCell ref="OYN57:OYP57"/>
    <mergeCell ref="OYV57:OYX57"/>
    <mergeCell ref="OZD57:OZF57"/>
    <mergeCell ref="OZL57:OZN57"/>
    <mergeCell ref="OZT57:OZV57"/>
    <mergeCell ref="PAB57:PAD57"/>
    <mergeCell ref="PAJ57:PAL57"/>
    <mergeCell ref="PAR57:PAT57"/>
    <mergeCell ref="PAZ57:PBB57"/>
    <mergeCell ref="PBH57:PBJ57"/>
    <mergeCell ref="PBP57:PBR57"/>
    <mergeCell ref="PBX57:PBZ57"/>
    <mergeCell ref="PCF57:PCH57"/>
    <mergeCell ref="PCN57:PCP57"/>
    <mergeCell ref="PCV57:PCX57"/>
    <mergeCell ref="PDD57:PDF57"/>
    <mergeCell ref="PDL57:PDN57"/>
    <mergeCell ref="PDT57:PDV57"/>
    <mergeCell ref="PEB57:PED57"/>
    <mergeCell ref="PEJ57:PEL57"/>
    <mergeCell ref="PER57:PET57"/>
    <mergeCell ref="PEZ57:PFB57"/>
    <mergeCell ref="PFH57:PFJ57"/>
    <mergeCell ref="PFP57:PFR57"/>
    <mergeCell ref="PFX57:PFZ57"/>
    <mergeCell ref="PGF57:PGH57"/>
    <mergeCell ref="PGN57:PGP57"/>
    <mergeCell ref="PGV57:PGX57"/>
    <mergeCell ref="PHD57:PHF57"/>
    <mergeCell ref="PHL57:PHN57"/>
    <mergeCell ref="PHT57:PHV57"/>
    <mergeCell ref="PIB57:PID57"/>
    <mergeCell ref="PIJ57:PIL57"/>
    <mergeCell ref="PIR57:PIT57"/>
    <mergeCell ref="PIZ57:PJB57"/>
    <mergeCell ref="PJH57:PJJ57"/>
    <mergeCell ref="PJP57:PJR57"/>
    <mergeCell ref="PJX57:PJZ57"/>
    <mergeCell ref="PKF57:PKH57"/>
    <mergeCell ref="PKN57:PKP57"/>
    <mergeCell ref="PKV57:PKX57"/>
    <mergeCell ref="PLD57:PLF57"/>
    <mergeCell ref="PLL57:PLN57"/>
    <mergeCell ref="PLT57:PLV57"/>
    <mergeCell ref="PMB57:PMD57"/>
    <mergeCell ref="PMJ57:PML57"/>
    <mergeCell ref="PMR57:PMT57"/>
    <mergeCell ref="PMZ57:PNB57"/>
    <mergeCell ref="PNH57:PNJ57"/>
    <mergeCell ref="PNP57:PNR57"/>
    <mergeCell ref="PNX57:PNZ57"/>
    <mergeCell ref="POF57:POH57"/>
    <mergeCell ref="PON57:POP57"/>
    <mergeCell ref="POV57:POX57"/>
    <mergeCell ref="PPD57:PPF57"/>
    <mergeCell ref="PPL57:PPN57"/>
    <mergeCell ref="PPT57:PPV57"/>
    <mergeCell ref="PQB57:PQD57"/>
    <mergeCell ref="PQJ57:PQL57"/>
    <mergeCell ref="PQR57:PQT57"/>
    <mergeCell ref="PQZ57:PRB57"/>
    <mergeCell ref="PRH57:PRJ57"/>
    <mergeCell ref="PRP57:PRR57"/>
    <mergeCell ref="PRX57:PRZ57"/>
    <mergeCell ref="PSF57:PSH57"/>
    <mergeCell ref="PSN57:PSP57"/>
    <mergeCell ref="PSV57:PSX57"/>
    <mergeCell ref="PTD57:PTF57"/>
    <mergeCell ref="PTL57:PTN57"/>
    <mergeCell ref="PTT57:PTV57"/>
    <mergeCell ref="PUB57:PUD57"/>
    <mergeCell ref="PUJ57:PUL57"/>
    <mergeCell ref="PUR57:PUT57"/>
    <mergeCell ref="PUZ57:PVB57"/>
    <mergeCell ref="PVH57:PVJ57"/>
    <mergeCell ref="PVP57:PVR57"/>
    <mergeCell ref="PVX57:PVZ57"/>
    <mergeCell ref="PWF57:PWH57"/>
    <mergeCell ref="PWN57:PWP57"/>
    <mergeCell ref="PWV57:PWX57"/>
    <mergeCell ref="PXD57:PXF57"/>
    <mergeCell ref="PXL57:PXN57"/>
    <mergeCell ref="PXT57:PXV57"/>
    <mergeCell ref="PYB57:PYD57"/>
    <mergeCell ref="PYJ57:PYL57"/>
    <mergeCell ref="PYR57:PYT57"/>
    <mergeCell ref="PYZ57:PZB57"/>
    <mergeCell ref="PZH57:PZJ57"/>
    <mergeCell ref="PZP57:PZR57"/>
    <mergeCell ref="PZX57:PZZ57"/>
    <mergeCell ref="QAF57:QAH57"/>
    <mergeCell ref="QAN57:QAP57"/>
    <mergeCell ref="QAV57:QAX57"/>
    <mergeCell ref="QBD57:QBF57"/>
    <mergeCell ref="QBL57:QBN57"/>
    <mergeCell ref="QBT57:QBV57"/>
    <mergeCell ref="QCB57:QCD57"/>
    <mergeCell ref="QCJ57:QCL57"/>
    <mergeCell ref="QCR57:QCT57"/>
    <mergeCell ref="QCZ57:QDB57"/>
    <mergeCell ref="QDH57:QDJ57"/>
    <mergeCell ref="QDP57:QDR57"/>
    <mergeCell ref="QDX57:QDZ57"/>
    <mergeCell ref="QEF57:QEH57"/>
    <mergeCell ref="QEN57:QEP57"/>
    <mergeCell ref="QEV57:QEX57"/>
    <mergeCell ref="QFD57:QFF57"/>
    <mergeCell ref="QFL57:QFN57"/>
    <mergeCell ref="QFT57:QFV57"/>
    <mergeCell ref="QGB57:QGD57"/>
    <mergeCell ref="QGJ57:QGL57"/>
    <mergeCell ref="QGR57:QGT57"/>
    <mergeCell ref="QGZ57:QHB57"/>
    <mergeCell ref="QHH57:QHJ57"/>
    <mergeCell ref="QHP57:QHR57"/>
    <mergeCell ref="QHX57:QHZ57"/>
    <mergeCell ref="QIF57:QIH57"/>
    <mergeCell ref="QIN57:QIP57"/>
    <mergeCell ref="QIV57:QIX57"/>
    <mergeCell ref="QJD57:QJF57"/>
    <mergeCell ref="QJL57:QJN57"/>
    <mergeCell ref="QJT57:QJV57"/>
    <mergeCell ref="QKB57:QKD57"/>
    <mergeCell ref="QKJ57:QKL57"/>
    <mergeCell ref="QKR57:QKT57"/>
    <mergeCell ref="QKZ57:QLB57"/>
    <mergeCell ref="QLH57:QLJ57"/>
    <mergeCell ref="QLP57:QLR57"/>
    <mergeCell ref="QLX57:QLZ57"/>
    <mergeCell ref="QMF57:QMH57"/>
    <mergeCell ref="QMN57:QMP57"/>
    <mergeCell ref="QMV57:QMX57"/>
    <mergeCell ref="QND57:QNF57"/>
    <mergeCell ref="QNL57:QNN57"/>
    <mergeCell ref="QNT57:QNV57"/>
    <mergeCell ref="QOB57:QOD57"/>
    <mergeCell ref="QOJ57:QOL57"/>
    <mergeCell ref="QOR57:QOT57"/>
    <mergeCell ref="QOZ57:QPB57"/>
    <mergeCell ref="QPH57:QPJ57"/>
    <mergeCell ref="QPP57:QPR57"/>
    <mergeCell ref="QPX57:QPZ57"/>
    <mergeCell ref="QQF57:QQH57"/>
    <mergeCell ref="QQN57:QQP57"/>
    <mergeCell ref="QQV57:QQX57"/>
    <mergeCell ref="QRD57:QRF57"/>
    <mergeCell ref="QRL57:QRN57"/>
    <mergeCell ref="QRT57:QRV57"/>
    <mergeCell ref="QSB57:QSD57"/>
    <mergeCell ref="QSJ57:QSL57"/>
    <mergeCell ref="QSR57:QST57"/>
    <mergeCell ref="QSZ57:QTB57"/>
    <mergeCell ref="QTH57:QTJ57"/>
    <mergeCell ref="QTP57:QTR57"/>
    <mergeCell ref="QTX57:QTZ57"/>
    <mergeCell ref="QUF57:QUH57"/>
    <mergeCell ref="QUN57:QUP57"/>
    <mergeCell ref="QUV57:QUX57"/>
    <mergeCell ref="QVD57:QVF57"/>
    <mergeCell ref="QVL57:QVN57"/>
    <mergeCell ref="QVT57:QVV57"/>
    <mergeCell ref="QWB57:QWD57"/>
    <mergeCell ref="QWJ57:QWL57"/>
    <mergeCell ref="QWR57:QWT57"/>
    <mergeCell ref="QWZ57:QXB57"/>
    <mergeCell ref="QXH57:QXJ57"/>
    <mergeCell ref="QXP57:QXR57"/>
    <mergeCell ref="QXX57:QXZ57"/>
    <mergeCell ref="QYF57:QYH57"/>
    <mergeCell ref="QYN57:QYP57"/>
    <mergeCell ref="QYV57:QYX57"/>
    <mergeCell ref="QZD57:QZF57"/>
    <mergeCell ref="QZL57:QZN57"/>
    <mergeCell ref="QZT57:QZV57"/>
    <mergeCell ref="RAB57:RAD57"/>
    <mergeCell ref="RAJ57:RAL57"/>
    <mergeCell ref="RAR57:RAT57"/>
    <mergeCell ref="RAZ57:RBB57"/>
    <mergeCell ref="RBH57:RBJ57"/>
    <mergeCell ref="RBP57:RBR57"/>
    <mergeCell ref="RBX57:RBZ57"/>
    <mergeCell ref="RCF57:RCH57"/>
    <mergeCell ref="RCN57:RCP57"/>
    <mergeCell ref="RCV57:RCX57"/>
    <mergeCell ref="RDD57:RDF57"/>
    <mergeCell ref="RDL57:RDN57"/>
    <mergeCell ref="RDT57:RDV57"/>
    <mergeCell ref="REB57:RED57"/>
    <mergeCell ref="REJ57:REL57"/>
    <mergeCell ref="RER57:RET57"/>
    <mergeCell ref="REZ57:RFB57"/>
    <mergeCell ref="RFH57:RFJ57"/>
    <mergeCell ref="RFP57:RFR57"/>
    <mergeCell ref="RFX57:RFZ57"/>
    <mergeCell ref="RGF57:RGH57"/>
    <mergeCell ref="RGN57:RGP57"/>
    <mergeCell ref="RGV57:RGX57"/>
    <mergeCell ref="RHD57:RHF57"/>
    <mergeCell ref="RHL57:RHN57"/>
    <mergeCell ref="RHT57:RHV57"/>
    <mergeCell ref="RIB57:RID57"/>
    <mergeCell ref="RIJ57:RIL57"/>
    <mergeCell ref="RIR57:RIT57"/>
    <mergeCell ref="RIZ57:RJB57"/>
    <mergeCell ref="RJH57:RJJ57"/>
    <mergeCell ref="RJP57:RJR57"/>
    <mergeCell ref="RJX57:RJZ57"/>
    <mergeCell ref="RKF57:RKH57"/>
    <mergeCell ref="RKN57:RKP57"/>
    <mergeCell ref="RKV57:RKX57"/>
    <mergeCell ref="RLD57:RLF57"/>
    <mergeCell ref="RLL57:RLN57"/>
    <mergeCell ref="RLT57:RLV57"/>
    <mergeCell ref="RMB57:RMD57"/>
    <mergeCell ref="RMJ57:RML57"/>
    <mergeCell ref="RMR57:RMT57"/>
    <mergeCell ref="RMZ57:RNB57"/>
    <mergeCell ref="RNH57:RNJ57"/>
    <mergeCell ref="RNP57:RNR57"/>
    <mergeCell ref="RNX57:RNZ57"/>
    <mergeCell ref="ROF57:ROH57"/>
    <mergeCell ref="RON57:ROP57"/>
    <mergeCell ref="ROV57:ROX57"/>
    <mergeCell ref="RPD57:RPF57"/>
    <mergeCell ref="RPL57:RPN57"/>
    <mergeCell ref="RPT57:RPV57"/>
    <mergeCell ref="RQB57:RQD57"/>
    <mergeCell ref="RQJ57:RQL57"/>
    <mergeCell ref="RQR57:RQT57"/>
    <mergeCell ref="RQZ57:RRB57"/>
    <mergeCell ref="RRH57:RRJ57"/>
    <mergeCell ref="RRP57:RRR57"/>
    <mergeCell ref="RRX57:RRZ57"/>
    <mergeCell ref="RSF57:RSH57"/>
    <mergeCell ref="RSN57:RSP57"/>
    <mergeCell ref="RSV57:RSX57"/>
    <mergeCell ref="RTD57:RTF57"/>
    <mergeCell ref="RTL57:RTN57"/>
    <mergeCell ref="RTT57:RTV57"/>
    <mergeCell ref="RUB57:RUD57"/>
    <mergeCell ref="RUJ57:RUL57"/>
    <mergeCell ref="RUR57:RUT57"/>
    <mergeCell ref="RUZ57:RVB57"/>
    <mergeCell ref="RVH57:RVJ57"/>
    <mergeCell ref="RVP57:RVR57"/>
    <mergeCell ref="RVX57:RVZ57"/>
    <mergeCell ref="RWF57:RWH57"/>
    <mergeCell ref="RWN57:RWP57"/>
    <mergeCell ref="RWV57:RWX57"/>
    <mergeCell ref="RXD57:RXF57"/>
    <mergeCell ref="RXL57:RXN57"/>
    <mergeCell ref="RXT57:RXV57"/>
    <mergeCell ref="RYB57:RYD57"/>
    <mergeCell ref="RYJ57:RYL57"/>
    <mergeCell ref="RYR57:RYT57"/>
    <mergeCell ref="RYZ57:RZB57"/>
    <mergeCell ref="RZH57:RZJ57"/>
    <mergeCell ref="RZP57:RZR57"/>
    <mergeCell ref="RZX57:RZZ57"/>
    <mergeCell ref="SAF57:SAH57"/>
    <mergeCell ref="SAN57:SAP57"/>
    <mergeCell ref="SAV57:SAX57"/>
    <mergeCell ref="SBD57:SBF57"/>
    <mergeCell ref="SBL57:SBN57"/>
    <mergeCell ref="SBT57:SBV57"/>
    <mergeCell ref="SCB57:SCD57"/>
    <mergeCell ref="SCJ57:SCL57"/>
    <mergeCell ref="SCR57:SCT57"/>
    <mergeCell ref="SCZ57:SDB57"/>
    <mergeCell ref="SDH57:SDJ57"/>
    <mergeCell ref="SDP57:SDR57"/>
    <mergeCell ref="SDX57:SDZ57"/>
    <mergeCell ref="SEF57:SEH57"/>
    <mergeCell ref="SEN57:SEP57"/>
    <mergeCell ref="SEV57:SEX57"/>
    <mergeCell ref="SFD57:SFF57"/>
    <mergeCell ref="SFL57:SFN57"/>
    <mergeCell ref="SFT57:SFV57"/>
    <mergeCell ref="SGB57:SGD57"/>
    <mergeCell ref="SGJ57:SGL57"/>
    <mergeCell ref="SGR57:SGT57"/>
    <mergeCell ref="SGZ57:SHB57"/>
    <mergeCell ref="SHH57:SHJ57"/>
    <mergeCell ref="SHP57:SHR57"/>
    <mergeCell ref="SHX57:SHZ57"/>
    <mergeCell ref="SIF57:SIH57"/>
    <mergeCell ref="SIN57:SIP57"/>
    <mergeCell ref="SIV57:SIX57"/>
    <mergeCell ref="SJD57:SJF57"/>
    <mergeCell ref="SJL57:SJN57"/>
    <mergeCell ref="SJT57:SJV57"/>
    <mergeCell ref="SKB57:SKD57"/>
    <mergeCell ref="SKJ57:SKL57"/>
    <mergeCell ref="SKR57:SKT57"/>
    <mergeCell ref="SKZ57:SLB57"/>
    <mergeCell ref="SLH57:SLJ57"/>
    <mergeCell ref="SLP57:SLR57"/>
    <mergeCell ref="SLX57:SLZ57"/>
    <mergeCell ref="SMF57:SMH57"/>
    <mergeCell ref="SMN57:SMP57"/>
    <mergeCell ref="SMV57:SMX57"/>
    <mergeCell ref="SND57:SNF57"/>
    <mergeCell ref="SNL57:SNN57"/>
    <mergeCell ref="SNT57:SNV57"/>
    <mergeCell ref="SOB57:SOD57"/>
    <mergeCell ref="SOJ57:SOL57"/>
    <mergeCell ref="SOR57:SOT57"/>
    <mergeCell ref="SOZ57:SPB57"/>
    <mergeCell ref="SPH57:SPJ57"/>
    <mergeCell ref="SPP57:SPR57"/>
    <mergeCell ref="SPX57:SPZ57"/>
    <mergeCell ref="SQF57:SQH57"/>
    <mergeCell ref="SQN57:SQP57"/>
    <mergeCell ref="SQV57:SQX57"/>
    <mergeCell ref="SRD57:SRF57"/>
    <mergeCell ref="SRL57:SRN57"/>
    <mergeCell ref="SRT57:SRV57"/>
    <mergeCell ref="SSB57:SSD57"/>
    <mergeCell ref="SSJ57:SSL57"/>
    <mergeCell ref="SSR57:SST57"/>
    <mergeCell ref="SSZ57:STB57"/>
    <mergeCell ref="STH57:STJ57"/>
    <mergeCell ref="STP57:STR57"/>
    <mergeCell ref="STX57:STZ57"/>
    <mergeCell ref="SUF57:SUH57"/>
    <mergeCell ref="SUN57:SUP57"/>
    <mergeCell ref="SUV57:SUX57"/>
    <mergeCell ref="SVD57:SVF57"/>
    <mergeCell ref="SVL57:SVN57"/>
    <mergeCell ref="SVT57:SVV57"/>
    <mergeCell ref="SWB57:SWD57"/>
    <mergeCell ref="SWJ57:SWL57"/>
    <mergeCell ref="SWR57:SWT57"/>
    <mergeCell ref="SWZ57:SXB57"/>
    <mergeCell ref="SXH57:SXJ57"/>
    <mergeCell ref="SXP57:SXR57"/>
    <mergeCell ref="SXX57:SXZ57"/>
    <mergeCell ref="SYF57:SYH57"/>
    <mergeCell ref="SYN57:SYP57"/>
    <mergeCell ref="SYV57:SYX57"/>
    <mergeCell ref="SZD57:SZF57"/>
    <mergeCell ref="SZL57:SZN57"/>
    <mergeCell ref="SZT57:SZV57"/>
    <mergeCell ref="TAB57:TAD57"/>
    <mergeCell ref="TAJ57:TAL57"/>
    <mergeCell ref="TAR57:TAT57"/>
    <mergeCell ref="TAZ57:TBB57"/>
    <mergeCell ref="TBH57:TBJ57"/>
    <mergeCell ref="TBP57:TBR57"/>
    <mergeCell ref="TBX57:TBZ57"/>
    <mergeCell ref="TCF57:TCH57"/>
    <mergeCell ref="TCN57:TCP57"/>
    <mergeCell ref="TCV57:TCX57"/>
    <mergeCell ref="TDD57:TDF57"/>
    <mergeCell ref="TDL57:TDN57"/>
    <mergeCell ref="TDT57:TDV57"/>
    <mergeCell ref="TEB57:TED57"/>
    <mergeCell ref="TEJ57:TEL57"/>
    <mergeCell ref="TER57:TET57"/>
    <mergeCell ref="TEZ57:TFB57"/>
    <mergeCell ref="TFH57:TFJ57"/>
    <mergeCell ref="TFP57:TFR57"/>
    <mergeCell ref="TFX57:TFZ57"/>
    <mergeCell ref="TGF57:TGH57"/>
    <mergeCell ref="TGN57:TGP57"/>
    <mergeCell ref="TGV57:TGX57"/>
    <mergeCell ref="THD57:THF57"/>
    <mergeCell ref="THL57:THN57"/>
    <mergeCell ref="THT57:THV57"/>
    <mergeCell ref="TIB57:TID57"/>
    <mergeCell ref="TIJ57:TIL57"/>
    <mergeCell ref="TIR57:TIT57"/>
    <mergeCell ref="TIZ57:TJB57"/>
    <mergeCell ref="TJH57:TJJ57"/>
    <mergeCell ref="TJP57:TJR57"/>
    <mergeCell ref="TJX57:TJZ57"/>
    <mergeCell ref="TKF57:TKH57"/>
    <mergeCell ref="TKN57:TKP57"/>
    <mergeCell ref="TKV57:TKX57"/>
    <mergeCell ref="TLD57:TLF57"/>
    <mergeCell ref="TLL57:TLN57"/>
    <mergeCell ref="TLT57:TLV57"/>
    <mergeCell ref="TMB57:TMD57"/>
    <mergeCell ref="TMJ57:TML57"/>
    <mergeCell ref="TMR57:TMT57"/>
    <mergeCell ref="TMZ57:TNB57"/>
    <mergeCell ref="TNH57:TNJ57"/>
    <mergeCell ref="TNP57:TNR57"/>
    <mergeCell ref="TNX57:TNZ57"/>
    <mergeCell ref="TOF57:TOH57"/>
    <mergeCell ref="TON57:TOP57"/>
    <mergeCell ref="TOV57:TOX57"/>
    <mergeCell ref="TPD57:TPF57"/>
    <mergeCell ref="TPL57:TPN57"/>
    <mergeCell ref="TPT57:TPV57"/>
    <mergeCell ref="TQB57:TQD57"/>
    <mergeCell ref="TQJ57:TQL57"/>
    <mergeCell ref="TQR57:TQT57"/>
    <mergeCell ref="TQZ57:TRB57"/>
    <mergeCell ref="TRH57:TRJ57"/>
    <mergeCell ref="TRP57:TRR57"/>
    <mergeCell ref="TRX57:TRZ57"/>
    <mergeCell ref="TSF57:TSH57"/>
    <mergeCell ref="TSN57:TSP57"/>
    <mergeCell ref="TSV57:TSX57"/>
    <mergeCell ref="TTD57:TTF57"/>
    <mergeCell ref="TTL57:TTN57"/>
    <mergeCell ref="TTT57:TTV57"/>
    <mergeCell ref="TUB57:TUD57"/>
    <mergeCell ref="TUJ57:TUL57"/>
    <mergeCell ref="TUR57:TUT57"/>
    <mergeCell ref="TUZ57:TVB57"/>
    <mergeCell ref="TVH57:TVJ57"/>
    <mergeCell ref="TVP57:TVR57"/>
    <mergeCell ref="TVX57:TVZ57"/>
    <mergeCell ref="TWF57:TWH57"/>
    <mergeCell ref="TWN57:TWP57"/>
    <mergeCell ref="TWV57:TWX57"/>
    <mergeCell ref="TXD57:TXF57"/>
    <mergeCell ref="TXL57:TXN57"/>
    <mergeCell ref="TXT57:TXV57"/>
    <mergeCell ref="TYB57:TYD57"/>
    <mergeCell ref="TYJ57:TYL57"/>
    <mergeCell ref="TYR57:TYT57"/>
    <mergeCell ref="TYZ57:TZB57"/>
    <mergeCell ref="TZH57:TZJ57"/>
    <mergeCell ref="TZP57:TZR57"/>
    <mergeCell ref="TZX57:TZZ57"/>
    <mergeCell ref="UAF57:UAH57"/>
    <mergeCell ref="UAN57:UAP57"/>
    <mergeCell ref="UAV57:UAX57"/>
    <mergeCell ref="UBD57:UBF57"/>
    <mergeCell ref="UBL57:UBN57"/>
    <mergeCell ref="UBT57:UBV57"/>
    <mergeCell ref="UCB57:UCD57"/>
    <mergeCell ref="UCJ57:UCL57"/>
    <mergeCell ref="UCR57:UCT57"/>
    <mergeCell ref="UCZ57:UDB57"/>
    <mergeCell ref="UDH57:UDJ57"/>
    <mergeCell ref="UDP57:UDR57"/>
    <mergeCell ref="UDX57:UDZ57"/>
    <mergeCell ref="UEF57:UEH57"/>
    <mergeCell ref="UEN57:UEP57"/>
    <mergeCell ref="UEV57:UEX57"/>
    <mergeCell ref="UFD57:UFF57"/>
    <mergeCell ref="UFL57:UFN57"/>
    <mergeCell ref="UFT57:UFV57"/>
    <mergeCell ref="UGB57:UGD57"/>
    <mergeCell ref="UGJ57:UGL57"/>
    <mergeCell ref="UGR57:UGT57"/>
    <mergeCell ref="UGZ57:UHB57"/>
    <mergeCell ref="UHH57:UHJ57"/>
    <mergeCell ref="UHP57:UHR57"/>
    <mergeCell ref="UHX57:UHZ57"/>
    <mergeCell ref="UIF57:UIH57"/>
    <mergeCell ref="UIN57:UIP57"/>
    <mergeCell ref="UIV57:UIX57"/>
    <mergeCell ref="UJD57:UJF57"/>
    <mergeCell ref="UJL57:UJN57"/>
    <mergeCell ref="UJT57:UJV57"/>
    <mergeCell ref="UKB57:UKD57"/>
    <mergeCell ref="UKJ57:UKL57"/>
    <mergeCell ref="UKR57:UKT57"/>
    <mergeCell ref="UKZ57:ULB57"/>
    <mergeCell ref="ULH57:ULJ57"/>
    <mergeCell ref="ULP57:ULR57"/>
    <mergeCell ref="ULX57:ULZ57"/>
    <mergeCell ref="UMF57:UMH57"/>
    <mergeCell ref="UMN57:UMP57"/>
    <mergeCell ref="UMV57:UMX57"/>
    <mergeCell ref="UND57:UNF57"/>
    <mergeCell ref="UNL57:UNN57"/>
    <mergeCell ref="UNT57:UNV57"/>
    <mergeCell ref="UOB57:UOD57"/>
    <mergeCell ref="UOJ57:UOL57"/>
    <mergeCell ref="UOR57:UOT57"/>
    <mergeCell ref="UOZ57:UPB57"/>
    <mergeCell ref="UPH57:UPJ57"/>
    <mergeCell ref="UPP57:UPR57"/>
    <mergeCell ref="UPX57:UPZ57"/>
    <mergeCell ref="UQF57:UQH57"/>
    <mergeCell ref="UQN57:UQP57"/>
    <mergeCell ref="UQV57:UQX57"/>
    <mergeCell ref="URD57:URF57"/>
    <mergeCell ref="URL57:URN57"/>
    <mergeCell ref="URT57:URV57"/>
    <mergeCell ref="USB57:USD57"/>
    <mergeCell ref="USJ57:USL57"/>
    <mergeCell ref="USR57:UST57"/>
    <mergeCell ref="USZ57:UTB57"/>
    <mergeCell ref="UTH57:UTJ57"/>
    <mergeCell ref="UTP57:UTR57"/>
    <mergeCell ref="UTX57:UTZ57"/>
    <mergeCell ref="UUF57:UUH57"/>
    <mergeCell ref="UUN57:UUP57"/>
    <mergeCell ref="UUV57:UUX57"/>
    <mergeCell ref="UVD57:UVF57"/>
    <mergeCell ref="UVL57:UVN57"/>
    <mergeCell ref="UVT57:UVV57"/>
    <mergeCell ref="UWB57:UWD57"/>
    <mergeCell ref="UWJ57:UWL57"/>
    <mergeCell ref="UWR57:UWT57"/>
    <mergeCell ref="UWZ57:UXB57"/>
    <mergeCell ref="UXH57:UXJ57"/>
    <mergeCell ref="UXP57:UXR57"/>
    <mergeCell ref="UXX57:UXZ57"/>
    <mergeCell ref="UYF57:UYH57"/>
    <mergeCell ref="UYN57:UYP57"/>
    <mergeCell ref="UYV57:UYX57"/>
    <mergeCell ref="UZD57:UZF57"/>
    <mergeCell ref="UZL57:UZN57"/>
    <mergeCell ref="UZT57:UZV57"/>
    <mergeCell ref="VAB57:VAD57"/>
    <mergeCell ref="VAJ57:VAL57"/>
    <mergeCell ref="VAR57:VAT57"/>
    <mergeCell ref="VAZ57:VBB57"/>
    <mergeCell ref="VBH57:VBJ57"/>
    <mergeCell ref="VBP57:VBR57"/>
    <mergeCell ref="VBX57:VBZ57"/>
    <mergeCell ref="VCF57:VCH57"/>
    <mergeCell ref="VCN57:VCP57"/>
    <mergeCell ref="VCV57:VCX57"/>
    <mergeCell ref="VDD57:VDF57"/>
    <mergeCell ref="VDL57:VDN57"/>
    <mergeCell ref="VDT57:VDV57"/>
    <mergeCell ref="VEB57:VED57"/>
    <mergeCell ref="VEJ57:VEL57"/>
    <mergeCell ref="VER57:VET57"/>
    <mergeCell ref="VEZ57:VFB57"/>
    <mergeCell ref="VFH57:VFJ57"/>
    <mergeCell ref="VFP57:VFR57"/>
    <mergeCell ref="VFX57:VFZ57"/>
    <mergeCell ref="VGF57:VGH57"/>
    <mergeCell ref="VGN57:VGP57"/>
    <mergeCell ref="VGV57:VGX57"/>
    <mergeCell ref="VHD57:VHF57"/>
    <mergeCell ref="VHL57:VHN57"/>
    <mergeCell ref="VHT57:VHV57"/>
    <mergeCell ref="VIB57:VID57"/>
    <mergeCell ref="VIJ57:VIL57"/>
    <mergeCell ref="VIR57:VIT57"/>
    <mergeCell ref="VIZ57:VJB57"/>
    <mergeCell ref="VJH57:VJJ57"/>
    <mergeCell ref="VJP57:VJR57"/>
    <mergeCell ref="VJX57:VJZ57"/>
    <mergeCell ref="VKF57:VKH57"/>
    <mergeCell ref="VKN57:VKP57"/>
    <mergeCell ref="VKV57:VKX57"/>
    <mergeCell ref="VLD57:VLF57"/>
    <mergeCell ref="VLL57:VLN57"/>
    <mergeCell ref="VLT57:VLV57"/>
    <mergeCell ref="VMB57:VMD57"/>
    <mergeCell ref="VMJ57:VML57"/>
    <mergeCell ref="VMR57:VMT57"/>
    <mergeCell ref="VMZ57:VNB57"/>
    <mergeCell ref="VNH57:VNJ57"/>
    <mergeCell ref="VNP57:VNR57"/>
    <mergeCell ref="VNX57:VNZ57"/>
    <mergeCell ref="VOF57:VOH57"/>
    <mergeCell ref="VON57:VOP57"/>
    <mergeCell ref="VOV57:VOX57"/>
    <mergeCell ref="VPD57:VPF57"/>
    <mergeCell ref="VPL57:VPN57"/>
    <mergeCell ref="VPT57:VPV57"/>
    <mergeCell ref="VQB57:VQD57"/>
    <mergeCell ref="VQJ57:VQL57"/>
    <mergeCell ref="VQR57:VQT57"/>
    <mergeCell ref="VQZ57:VRB57"/>
    <mergeCell ref="VRH57:VRJ57"/>
    <mergeCell ref="VRP57:VRR57"/>
    <mergeCell ref="VRX57:VRZ57"/>
    <mergeCell ref="VSF57:VSH57"/>
    <mergeCell ref="VSN57:VSP57"/>
    <mergeCell ref="VSV57:VSX57"/>
    <mergeCell ref="VTD57:VTF57"/>
    <mergeCell ref="VTL57:VTN57"/>
    <mergeCell ref="VTT57:VTV57"/>
    <mergeCell ref="VUB57:VUD57"/>
    <mergeCell ref="VUJ57:VUL57"/>
    <mergeCell ref="VUR57:VUT57"/>
    <mergeCell ref="VUZ57:VVB57"/>
    <mergeCell ref="VVH57:VVJ57"/>
    <mergeCell ref="VVP57:VVR57"/>
    <mergeCell ref="VVX57:VVZ57"/>
    <mergeCell ref="VWF57:VWH57"/>
    <mergeCell ref="VWN57:VWP57"/>
    <mergeCell ref="VWV57:VWX57"/>
    <mergeCell ref="VXD57:VXF57"/>
    <mergeCell ref="VXL57:VXN57"/>
    <mergeCell ref="VXT57:VXV57"/>
    <mergeCell ref="VYB57:VYD57"/>
    <mergeCell ref="VYJ57:VYL57"/>
    <mergeCell ref="VYR57:VYT57"/>
    <mergeCell ref="VYZ57:VZB57"/>
    <mergeCell ref="VZH57:VZJ57"/>
    <mergeCell ref="VZP57:VZR57"/>
    <mergeCell ref="VZX57:VZZ57"/>
    <mergeCell ref="WAF57:WAH57"/>
    <mergeCell ref="WAN57:WAP57"/>
    <mergeCell ref="WAV57:WAX57"/>
    <mergeCell ref="WBD57:WBF57"/>
    <mergeCell ref="WBL57:WBN57"/>
    <mergeCell ref="WBT57:WBV57"/>
    <mergeCell ref="WCB57:WCD57"/>
    <mergeCell ref="WCJ57:WCL57"/>
    <mergeCell ref="WCR57:WCT57"/>
    <mergeCell ref="WCZ57:WDB57"/>
    <mergeCell ref="WDH57:WDJ57"/>
    <mergeCell ref="WDP57:WDR57"/>
    <mergeCell ref="WDX57:WDZ57"/>
    <mergeCell ref="WEF57:WEH57"/>
    <mergeCell ref="WEN57:WEP57"/>
    <mergeCell ref="WEV57:WEX57"/>
    <mergeCell ref="WFD57:WFF57"/>
    <mergeCell ref="WFL57:WFN57"/>
    <mergeCell ref="WFT57:WFV57"/>
    <mergeCell ref="WGB57:WGD57"/>
    <mergeCell ref="WGJ57:WGL57"/>
    <mergeCell ref="WGR57:WGT57"/>
    <mergeCell ref="WGZ57:WHB57"/>
    <mergeCell ref="WHH57:WHJ57"/>
    <mergeCell ref="WHP57:WHR57"/>
    <mergeCell ref="WHX57:WHZ57"/>
    <mergeCell ref="WIF57:WIH57"/>
    <mergeCell ref="WIN57:WIP57"/>
    <mergeCell ref="WIV57:WIX57"/>
    <mergeCell ref="WJD57:WJF57"/>
    <mergeCell ref="WJL57:WJN57"/>
    <mergeCell ref="WJT57:WJV57"/>
    <mergeCell ref="WKB57:WKD57"/>
    <mergeCell ref="WKJ57:WKL57"/>
    <mergeCell ref="WKR57:WKT57"/>
    <mergeCell ref="WKZ57:WLB57"/>
    <mergeCell ref="WLH57:WLJ57"/>
    <mergeCell ref="WLP57:WLR57"/>
    <mergeCell ref="WLX57:WLZ57"/>
    <mergeCell ref="WMF57:WMH57"/>
    <mergeCell ref="WMN57:WMP57"/>
    <mergeCell ref="WMV57:WMX57"/>
    <mergeCell ref="WND57:WNF57"/>
    <mergeCell ref="WNL57:WNN57"/>
    <mergeCell ref="WNT57:WNV57"/>
    <mergeCell ref="WOB57:WOD57"/>
    <mergeCell ref="WOJ57:WOL57"/>
    <mergeCell ref="WOR57:WOT57"/>
    <mergeCell ref="WOZ57:WPB57"/>
    <mergeCell ref="WPH57:WPJ57"/>
    <mergeCell ref="WPP57:WPR57"/>
    <mergeCell ref="WPX57:WPZ57"/>
    <mergeCell ref="WQF57:WQH57"/>
    <mergeCell ref="WQN57:WQP57"/>
    <mergeCell ref="WQV57:WQX57"/>
    <mergeCell ref="WRD57:WRF57"/>
    <mergeCell ref="WRL57:WRN57"/>
    <mergeCell ref="WRT57:WRV57"/>
    <mergeCell ref="WSB57:WSD57"/>
    <mergeCell ref="WSJ57:WSL57"/>
    <mergeCell ref="WSR57:WST57"/>
    <mergeCell ref="WSZ57:WTB57"/>
    <mergeCell ref="WTH57:WTJ57"/>
    <mergeCell ref="WTP57:WTR57"/>
    <mergeCell ref="WTX57:WTZ57"/>
    <mergeCell ref="WUF57:WUH57"/>
    <mergeCell ref="WUN57:WUP57"/>
    <mergeCell ref="WUV57:WUX57"/>
    <mergeCell ref="WVD57:WVF57"/>
    <mergeCell ref="WVL57:WVN57"/>
    <mergeCell ref="WVT57:WVV57"/>
    <mergeCell ref="WWB57:WWD57"/>
    <mergeCell ref="WWJ57:WWL57"/>
    <mergeCell ref="WWR57:WWT57"/>
    <mergeCell ref="WWZ57:WXB57"/>
    <mergeCell ref="WXH57:WXJ57"/>
    <mergeCell ref="WXP57:WXR57"/>
    <mergeCell ref="WXX57:WXZ57"/>
    <mergeCell ref="WYF57:WYH57"/>
    <mergeCell ref="B55:D55"/>
    <mergeCell ref="L58:N58"/>
    <mergeCell ref="T58:V58"/>
    <mergeCell ref="AB58:AD58"/>
    <mergeCell ref="AJ58:AL58"/>
    <mergeCell ref="AR58:AT58"/>
    <mergeCell ref="AZ58:BB58"/>
    <mergeCell ref="BH58:BJ58"/>
    <mergeCell ref="BP58:BR58"/>
    <mergeCell ref="BX58:BZ58"/>
    <mergeCell ref="CF58:CH58"/>
    <mergeCell ref="CN58:CP58"/>
    <mergeCell ref="CV58:CX58"/>
    <mergeCell ref="DD58:DF58"/>
    <mergeCell ref="DL58:DN58"/>
    <mergeCell ref="DT58:DV58"/>
    <mergeCell ref="EB58:ED58"/>
    <mergeCell ref="EJ58:EL58"/>
    <mergeCell ref="ER58:ET58"/>
    <mergeCell ref="EZ58:FB58"/>
    <mergeCell ref="FH58:FJ58"/>
    <mergeCell ref="FP58:FR58"/>
    <mergeCell ref="FX58:FZ58"/>
    <mergeCell ref="GF58:GH58"/>
    <mergeCell ref="GN58:GP58"/>
    <mergeCell ref="GV58:GX58"/>
    <mergeCell ref="HD58:HF58"/>
    <mergeCell ref="HL58:HN58"/>
    <mergeCell ref="HT58:HV58"/>
    <mergeCell ref="IB58:ID58"/>
    <mergeCell ref="IJ58:IL58"/>
    <mergeCell ref="IR58:IT58"/>
    <mergeCell ref="IZ58:JB58"/>
    <mergeCell ref="JH58:JJ58"/>
    <mergeCell ref="JP58:JR58"/>
    <mergeCell ref="JX58:JZ58"/>
    <mergeCell ref="KF58:KH58"/>
    <mergeCell ref="KN58:KP58"/>
    <mergeCell ref="KV58:KX58"/>
    <mergeCell ref="LD58:LF58"/>
    <mergeCell ref="LL58:LN58"/>
    <mergeCell ref="LT58:LV58"/>
    <mergeCell ref="MB58:MD58"/>
    <mergeCell ref="MJ58:ML58"/>
    <mergeCell ref="MR58:MT58"/>
    <mergeCell ref="MZ58:NB58"/>
    <mergeCell ref="NH58:NJ58"/>
    <mergeCell ref="NP58:NR58"/>
    <mergeCell ref="NX58:NZ58"/>
    <mergeCell ref="OF58:OH58"/>
    <mergeCell ref="ON58:OP58"/>
    <mergeCell ref="OV58:OX58"/>
    <mergeCell ref="PD58:PF58"/>
    <mergeCell ref="PL58:PN58"/>
    <mergeCell ref="PT58:PV58"/>
    <mergeCell ref="QB58:QD58"/>
    <mergeCell ref="QJ58:QL58"/>
    <mergeCell ref="QR58:QT58"/>
    <mergeCell ref="QZ58:RB58"/>
    <mergeCell ref="RH58:RJ58"/>
    <mergeCell ref="RP58:RR58"/>
    <mergeCell ref="RX58:RZ58"/>
    <mergeCell ref="SF58:SH58"/>
    <mergeCell ref="SN58:SP58"/>
    <mergeCell ref="SV58:SX58"/>
    <mergeCell ref="TD58:TF58"/>
    <mergeCell ref="TL58:TN58"/>
    <mergeCell ref="TT58:TV58"/>
    <mergeCell ref="UB58:UD58"/>
    <mergeCell ref="UJ58:UL58"/>
    <mergeCell ref="UR58:UT58"/>
    <mergeCell ref="UZ58:VB58"/>
    <mergeCell ref="VH58:VJ58"/>
    <mergeCell ref="VP58:VR58"/>
    <mergeCell ref="VX58:VZ58"/>
    <mergeCell ref="WF58:WH58"/>
    <mergeCell ref="WN58:WP58"/>
    <mergeCell ref="WV58:WX58"/>
    <mergeCell ref="XD58:XF58"/>
    <mergeCell ref="XL58:XN58"/>
    <mergeCell ref="XT58:XV58"/>
    <mergeCell ref="YB58:YD58"/>
    <mergeCell ref="YJ58:YL58"/>
    <mergeCell ref="YR58:YT58"/>
    <mergeCell ref="YZ58:ZB58"/>
    <mergeCell ref="ZH58:ZJ58"/>
    <mergeCell ref="ZP58:ZR58"/>
    <mergeCell ref="ZX58:ZZ58"/>
    <mergeCell ref="AAF58:AAH58"/>
    <mergeCell ref="AAN58:AAP58"/>
    <mergeCell ref="AAV58:AAX58"/>
    <mergeCell ref="ABD58:ABF58"/>
    <mergeCell ref="ABL58:ABN58"/>
    <mergeCell ref="ABT58:ABV58"/>
    <mergeCell ref="ACB58:ACD58"/>
    <mergeCell ref="ACJ58:ACL58"/>
    <mergeCell ref="ACR58:ACT58"/>
    <mergeCell ref="ACZ58:ADB58"/>
    <mergeCell ref="ADH58:ADJ58"/>
    <mergeCell ref="ADP58:ADR58"/>
    <mergeCell ref="ADX58:ADZ58"/>
    <mergeCell ref="AEF58:AEH58"/>
    <mergeCell ref="AEN58:AEP58"/>
    <mergeCell ref="AEV58:AEX58"/>
    <mergeCell ref="AFD58:AFF58"/>
    <mergeCell ref="AFL58:AFN58"/>
    <mergeCell ref="AFT58:AFV58"/>
    <mergeCell ref="AGB58:AGD58"/>
    <mergeCell ref="AGJ58:AGL58"/>
    <mergeCell ref="AGR58:AGT58"/>
    <mergeCell ref="AGZ58:AHB58"/>
    <mergeCell ref="AHH58:AHJ58"/>
    <mergeCell ref="AHP58:AHR58"/>
    <mergeCell ref="AHX58:AHZ58"/>
    <mergeCell ref="AIF58:AIH58"/>
    <mergeCell ref="AIN58:AIP58"/>
    <mergeCell ref="AIV58:AIX58"/>
    <mergeCell ref="AJD58:AJF58"/>
    <mergeCell ref="AJL58:AJN58"/>
    <mergeCell ref="AJT58:AJV58"/>
    <mergeCell ref="AKB58:AKD58"/>
    <mergeCell ref="AKJ58:AKL58"/>
    <mergeCell ref="AKR58:AKT58"/>
    <mergeCell ref="AKZ58:ALB58"/>
    <mergeCell ref="ALH58:ALJ58"/>
    <mergeCell ref="ALP58:ALR58"/>
    <mergeCell ref="ALX58:ALZ58"/>
    <mergeCell ref="AMF58:AMH58"/>
    <mergeCell ref="AMN58:AMP58"/>
    <mergeCell ref="AMV58:AMX58"/>
    <mergeCell ref="AND58:ANF58"/>
    <mergeCell ref="ANL58:ANN58"/>
    <mergeCell ref="ANT58:ANV58"/>
    <mergeCell ref="AOB58:AOD58"/>
    <mergeCell ref="AOJ58:AOL58"/>
    <mergeCell ref="AOR58:AOT58"/>
    <mergeCell ref="AOZ58:APB58"/>
    <mergeCell ref="APH58:APJ58"/>
    <mergeCell ref="APP58:APR58"/>
    <mergeCell ref="APX58:APZ58"/>
    <mergeCell ref="AQF58:AQH58"/>
    <mergeCell ref="AQN58:AQP58"/>
    <mergeCell ref="AQV58:AQX58"/>
    <mergeCell ref="ARD58:ARF58"/>
    <mergeCell ref="ARL58:ARN58"/>
    <mergeCell ref="ART58:ARV58"/>
    <mergeCell ref="ASB58:ASD58"/>
    <mergeCell ref="ASJ58:ASL58"/>
    <mergeCell ref="ASR58:AST58"/>
    <mergeCell ref="ASZ58:ATB58"/>
    <mergeCell ref="ATH58:ATJ58"/>
    <mergeCell ref="ATP58:ATR58"/>
    <mergeCell ref="ATX58:ATZ58"/>
    <mergeCell ref="AUF58:AUH58"/>
    <mergeCell ref="AUN58:AUP58"/>
    <mergeCell ref="AUV58:AUX58"/>
    <mergeCell ref="AVD58:AVF58"/>
    <mergeCell ref="AVL58:AVN58"/>
    <mergeCell ref="AVT58:AVV58"/>
    <mergeCell ref="AWB58:AWD58"/>
    <mergeCell ref="AWJ58:AWL58"/>
    <mergeCell ref="AWR58:AWT58"/>
    <mergeCell ref="AWZ58:AXB58"/>
    <mergeCell ref="AXH58:AXJ58"/>
    <mergeCell ref="AXP58:AXR58"/>
    <mergeCell ref="AXX58:AXZ58"/>
    <mergeCell ref="AYF58:AYH58"/>
    <mergeCell ref="AYN58:AYP58"/>
    <mergeCell ref="AYV58:AYX58"/>
    <mergeCell ref="AZD58:AZF58"/>
    <mergeCell ref="AZL58:AZN58"/>
    <mergeCell ref="AZT58:AZV58"/>
    <mergeCell ref="BAB58:BAD58"/>
    <mergeCell ref="BAJ58:BAL58"/>
    <mergeCell ref="BAR58:BAT58"/>
    <mergeCell ref="BAZ58:BBB58"/>
    <mergeCell ref="BBH58:BBJ58"/>
    <mergeCell ref="BBP58:BBR58"/>
    <mergeCell ref="BBX58:BBZ58"/>
    <mergeCell ref="BCF58:BCH58"/>
    <mergeCell ref="BCN58:BCP58"/>
    <mergeCell ref="BCV58:BCX58"/>
    <mergeCell ref="BDD58:BDF58"/>
    <mergeCell ref="BDL58:BDN58"/>
    <mergeCell ref="BDT58:BDV58"/>
    <mergeCell ref="BEB58:BED58"/>
    <mergeCell ref="BEJ58:BEL58"/>
    <mergeCell ref="BER58:BET58"/>
    <mergeCell ref="BEZ58:BFB58"/>
    <mergeCell ref="BFH58:BFJ58"/>
    <mergeCell ref="BFP58:BFR58"/>
    <mergeCell ref="BFX58:BFZ58"/>
    <mergeCell ref="BGF58:BGH58"/>
    <mergeCell ref="BGN58:BGP58"/>
    <mergeCell ref="BGV58:BGX58"/>
    <mergeCell ref="BHD58:BHF58"/>
    <mergeCell ref="BHL58:BHN58"/>
    <mergeCell ref="BHT58:BHV58"/>
    <mergeCell ref="BIB58:BID58"/>
    <mergeCell ref="BIJ58:BIL58"/>
    <mergeCell ref="BIR58:BIT58"/>
    <mergeCell ref="BIZ58:BJB58"/>
    <mergeCell ref="BJH58:BJJ58"/>
    <mergeCell ref="BJP58:BJR58"/>
    <mergeCell ref="BJX58:BJZ58"/>
    <mergeCell ref="BKF58:BKH58"/>
    <mergeCell ref="BKN58:BKP58"/>
    <mergeCell ref="BKV58:BKX58"/>
    <mergeCell ref="BLD58:BLF58"/>
    <mergeCell ref="BLL58:BLN58"/>
    <mergeCell ref="BLT58:BLV58"/>
    <mergeCell ref="BMB58:BMD58"/>
    <mergeCell ref="BMJ58:BML58"/>
    <mergeCell ref="BMR58:BMT58"/>
    <mergeCell ref="BMZ58:BNB58"/>
    <mergeCell ref="BNH58:BNJ58"/>
    <mergeCell ref="BNP58:BNR58"/>
    <mergeCell ref="BNX58:BNZ58"/>
    <mergeCell ref="BOF58:BOH58"/>
    <mergeCell ref="BON58:BOP58"/>
    <mergeCell ref="BOV58:BOX58"/>
    <mergeCell ref="BPD58:BPF58"/>
    <mergeCell ref="BPL58:BPN58"/>
    <mergeCell ref="BPT58:BPV58"/>
    <mergeCell ref="BQB58:BQD58"/>
    <mergeCell ref="BQJ58:BQL58"/>
    <mergeCell ref="BQR58:BQT58"/>
    <mergeCell ref="BQZ58:BRB58"/>
    <mergeCell ref="BRH58:BRJ58"/>
    <mergeCell ref="BRP58:BRR58"/>
    <mergeCell ref="BRX58:BRZ58"/>
    <mergeCell ref="BSF58:BSH58"/>
    <mergeCell ref="BSN58:BSP58"/>
    <mergeCell ref="BSV58:BSX58"/>
    <mergeCell ref="BTD58:BTF58"/>
    <mergeCell ref="BTL58:BTN58"/>
    <mergeCell ref="BTT58:BTV58"/>
    <mergeCell ref="BUB58:BUD58"/>
    <mergeCell ref="BUJ58:BUL58"/>
    <mergeCell ref="BUR58:BUT58"/>
    <mergeCell ref="BUZ58:BVB58"/>
    <mergeCell ref="BVH58:BVJ58"/>
    <mergeCell ref="BVP58:BVR58"/>
    <mergeCell ref="BVX58:BVZ58"/>
    <mergeCell ref="BWF58:BWH58"/>
    <mergeCell ref="BWN58:BWP58"/>
    <mergeCell ref="BWV58:BWX58"/>
    <mergeCell ref="BXD58:BXF58"/>
    <mergeCell ref="BXL58:BXN58"/>
    <mergeCell ref="BXT58:BXV58"/>
    <mergeCell ref="BYB58:BYD58"/>
    <mergeCell ref="BYJ58:BYL58"/>
    <mergeCell ref="BYR58:BYT58"/>
    <mergeCell ref="BYZ58:BZB58"/>
    <mergeCell ref="BZH58:BZJ58"/>
    <mergeCell ref="BZP58:BZR58"/>
    <mergeCell ref="BZX58:BZZ58"/>
    <mergeCell ref="CAF58:CAH58"/>
    <mergeCell ref="CAN58:CAP58"/>
    <mergeCell ref="CAV58:CAX58"/>
    <mergeCell ref="CBD58:CBF58"/>
    <mergeCell ref="CBL58:CBN58"/>
    <mergeCell ref="CBT58:CBV58"/>
    <mergeCell ref="CCB58:CCD58"/>
    <mergeCell ref="CCJ58:CCL58"/>
    <mergeCell ref="CCR58:CCT58"/>
    <mergeCell ref="CCZ58:CDB58"/>
    <mergeCell ref="CDH58:CDJ58"/>
    <mergeCell ref="CDP58:CDR58"/>
    <mergeCell ref="CDX58:CDZ58"/>
    <mergeCell ref="CEF58:CEH58"/>
    <mergeCell ref="CEN58:CEP58"/>
    <mergeCell ref="CEV58:CEX58"/>
    <mergeCell ref="CFD58:CFF58"/>
    <mergeCell ref="CFL58:CFN58"/>
    <mergeCell ref="CFT58:CFV58"/>
    <mergeCell ref="CGB58:CGD58"/>
    <mergeCell ref="CGJ58:CGL58"/>
    <mergeCell ref="CGR58:CGT58"/>
    <mergeCell ref="CGZ58:CHB58"/>
    <mergeCell ref="CHH58:CHJ58"/>
    <mergeCell ref="CHP58:CHR58"/>
    <mergeCell ref="CHX58:CHZ58"/>
    <mergeCell ref="CIF58:CIH58"/>
    <mergeCell ref="CIN58:CIP58"/>
    <mergeCell ref="CIV58:CIX58"/>
    <mergeCell ref="CJD58:CJF58"/>
    <mergeCell ref="CJL58:CJN58"/>
    <mergeCell ref="CJT58:CJV58"/>
    <mergeCell ref="CKB58:CKD58"/>
    <mergeCell ref="CKJ58:CKL58"/>
    <mergeCell ref="CKR58:CKT58"/>
    <mergeCell ref="CKZ58:CLB58"/>
    <mergeCell ref="CLH58:CLJ58"/>
    <mergeCell ref="CLP58:CLR58"/>
    <mergeCell ref="CLX58:CLZ58"/>
    <mergeCell ref="CMF58:CMH58"/>
    <mergeCell ref="CMN58:CMP58"/>
    <mergeCell ref="CMV58:CMX58"/>
    <mergeCell ref="CND58:CNF58"/>
    <mergeCell ref="CNL58:CNN58"/>
    <mergeCell ref="CNT58:CNV58"/>
    <mergeCell ref="COB58:COD58"/>
    <mergeCell ref="COJ58:COL58"/>
    <mergeCell ref="COR58:COT58"/>
    <mergeCell ref="COZ58:CPB58"/>
    <mergeCell ref="CPH58:CPJ58"/>
    <mergeCell ref="CPP58:CPR58"/>
    <mergeCell ref="CPX58:CPZ58"/>
    <mergeCell ref="CQF58:CQH58"/>
    <mergeCell ref="CQN58:CQP58"/>
    <mergeCell ref="CQV58:CQX58"/>
    <mergeCell ref="CRD58:CRF58"/>
    <mergeCell ref="CRL58:CRN58"/>
    <mergeCell ref="CRT58:CRV58"/>
    <mergeCell ref="CSB58:CSD58"/>
    <mergeCell ref="CSJ58:CSL58"/>
    <mergeCell ref="CSR58:CST58"/>
    <mergeCell ref="CSZ58:CTB58"/>
    <mergeCell ref="CTH58:CTJ58"/>
    <mergeCell ref="CTP58:CTR58"/>
    <mergeCell ref="CTX58:CTZ58"/>
    <mergeCell ref="CUF58:CUH58"/>
    <mergeCell ref="CUN58:CUP58"/>
    <mergeCell ref="CUV58:CUX58"/>
    <mergeCell ref="CVD58:CVF58"/>
    <mergeCell ref="CVL58:CVN58"/>
    <mergeCell ref="CVT58:CVV58"/>
    <mergeCell ref="CWB58:CWD58"/>
    <mergeCell ref="CWJ58:CWL58"/>
    <mergeCell ref="CWR58:CWT58"/>
    <mergeCell ref="CWZ58:CXB58"/>
    <mergeCell ref="CXH58:CXJ58"/>
    <mergeCell ref="CXP58:CXR58"/>
    <mergeCell ref="CXX58:CXZ58"/>
    <mergeCell ref="CYF58:CYH58"/>
    <mergeCell ref="CYN58:CYP58"/>
    <mergeCell ref="CYV58:CYX58"/>
    <mergeCell ref="CZD58:CZF58"/>
    <mergeCell ref="CZL58:CZN58"/>
    <mergeCell ref="CZT58:CZV58"/>
    <mergeCell ref="DAB58:DAD58"/>
    <mergeCell ref="DAJ58:DAL58"/>
    <mergeCell ref="DAR58:DAT58"/>
    <mergeCell ref="DAZ58:DBB58"/>
    <mergeCell ref="DBH58:DBJ58"/>
    <mergeCell ref="DBP58:DBR58"/>
    <mergeCell ref="DBX58:DBZ58"/>
    <mergeCell ref="DCF58:DCH58"/>
    <mergeCell ref="DCN58:DCP58"/>
    <mergeCell ref="DCV58:DCX58"/>
    <mergeCell ref="DDD58:DDF58"/>
    <mergeCell ref="DDL58:DDN58"/>
    <mergeCell ref="DDT58:DDV58"/>
    <mergeCell ref="DEB58:DED58"/>
    <mergeCell ref="DEJ58:DEL58"/>
    <mergeCell ref="DER58:DET58"/>
    <mergeCell ref="DEZ58:DFB58"/>
    <mergeCell ref="DFH58:DFJ58"/>
    <mergeCell ref="DFP58:DFR58"/>
    <mergeCell ref="DFX58:DFZ58"/>
    <mergeCell ref="DGF58:DGH58"/>
    <mergeCell ref="DGN58:DGP58"/>
    <mergeCell ref="DGV58:DGX58"/>
    <mergeCell ref="DHD58:DHF58"/>
    <mergeCell ref="DHL58:DHN58"/>
    <mergeCell ref="DHT58:DHV58"/>
    <mergeCell ref="DIB58:DID58"/>
    <mergeCell ref="DIJ58:DIL58"/>
    <mergeCell ref="DIR58:DIT58"/>
    <mergeCell ref="DIZ58:DJB58"/>
    <mergeCell ref="DJH58:DJJ58"/>
    <mergeCell ref="DJP58:DJR58"/>
    <mergeCell ref="DJX58:DJZ58"/>
    <mergeCell ref="DKF58:DKH58"/>
    <mergeCell ref="DKN58:DKP58"/>
    <mergeCell ref="DKV58:DKX58"/>
    <mergeCell ref="DLD58:DLF58"/>
    <mergeCell ref="DLL58:DLN58"/>
    <mergeCell ref="DLT58:DLV58"/>
    <mergeCell ref="DMB58:DMD58"/>
    <mergeCell ref="DMJ58:DML58"/>
    <mergeCell ref="DMR58:DMT58"/>
    <mergeCell ref="DMZ58:DNB58"/>
    <mergeCell ref="DNH58:DNJ58"/>
    <mergeCell ref="DNP58:DNR58"/>
    <mergeCell ref="DNX58:DNZ58"/>
    <mergeCell ref="DOF58:DOH58"/>
    <mergeCell ref="DON58:DOP58"/>
    <mergeCell ref="DOV58:DOX58"/>
    <mergeCell ref="DPD58:DPF58"/>
    <mergeCell ref="DPL58:DPN58"/>
    <mergeCell ref="DPT58:DPV58"/>
    <mergeCell ref="DQB58:DQD58"/>
    <mergeCell ref="DQJ58:DQL58"/>
    <mergeCell ref="DQR58:DQT58"/>
    <mergeCell ref="DQZ58:DRB58"/>
    <mergeCell ref="DRH58:DRJ58"/>
    <mergeCell ref="DRP58:DRR58"/>
    <mergeCell ref="DRX58:DRZ58"/>
    <mergeCell ref="DSF58:DSH58"/>
    <mergeCell ref="DSN58:DSP58"/>
    <mergeCell ref="DSV58:DSX58"/>
    <mergeCell ref="DTD58:DTF58"/>
    <mergeCell ref="DTL58:DTN58"/>
    <mergeCell ref="DTT58:DTV58"/>
    <mergeCell ref="DUB58:DUD58"/>
    <mergeCell ref="DUJ58:DUL58"/>
    <mergeCell ref="DUR58:DUT58"/>
    <mergeCell ref="DUZ58:DVB58"/>
    <mergeCell ref="DVH58:DVJ58"/>
    <mergeCell ref="DVP58:DVR58"/>
    <mergeCell ref="DVX58:DVZ58"/>
    <mergeCell ref="DWF58:DWH58"/>
    <mergeCell ref="DWN58:DWP58"/>
    <mergeCell ref="DWV58:DWX58"/>
    <mergeCell ref="DXD58:DXF58"/>
    <mergeCell ref="DXL58:DXN58"/>
    <mergeCell ref="DXT58:DXV58"/>
    <mergeCell ref="DYB58:DYD58"/>
    <mergeCell ref="DYJ58:DYL58"/>
    <mergeCell ref="DYR58:DYT58"/>
    <mergeCell ref="DYZ58:DZB58"/>
    <mergeCell ref="DZH58:DZJ58"/>
    <mergeCell ref="DZP58:DZR58"/>
    <mergeCell ref="DZX58:DZZ58"/>
    <mergeCell ref="EAF58:EAH58"/>
    <mergeCell ref="EAN58:EAP58"/>
    <mergeCell ref="EAV58:EAX58"/>
    <mergeCell ref="EBD58:EBF58"/>
    <mergeCell ref="EBL58:EBN58"/>
    <mergeCell ref="EBT58:EBV58"/>
    <mergeCell ref="ECB58:ECD58"/>
    <mergeCell ref="ECJ58:ECL58"/>
    <mergeCell ref="ECR58:ECT58"/>
    <mergeCell ref="ECZ58:EDB58"/>
    <mergeCell ref="EDH58:EDJ58"/>
    <mergeCell ref="EDP58:EDR58"/>
    <mergeCell ref="EDX58:EDZ58"/>
    <mergeCell ref="EEF58:EEH58"/>
    <mergeCell ref="EEN58:EEP58"/>
    <mergeCell ref="EEV58:EEX58"/>
    <mergeCell ref="EFD58:EFF58"/>
    <mergeCell ref="EFL58:EFN58"/>
    <mergeCell ref="EFT58:EFV58"/>
    <mergeCell ref="EGB58:EGD58"/>
    <mergeCell ref="EGJ58:EGL58"/>
    <mergeCell ref="EGR58:EGT58"/>
    <mergeCell ref="EGZ58:EHB58"/>
    <mergeCell ref="EHH58:EHJ58"/>
    <mergeCell ref="EHP58:EHR58"/>
    <mergeCell ref="EHX58:EHZ58"/>
    <mergeCell ref="EIF58:EIH58"/>
    <mergeCell ref="EIN58:EIP58"/>
    <mergeCell ref="EIV58:EIX58"/>
    <mergeCell ref="EJD58:EJF58"/>
    <mergeCell ref="EJL58:EJN58"/>
    <mergeCell ref="EJT58:EJV58"/>
    <mergeCell ref="EKB58:EKD58"/>
    <mergeCell ref="EKJ58:EKL58"/>
    <mergeCell ref="EKR58:EKT58"/>
    <mergeCell ref="EKZ58:ELB58"/>
    <mergeCell ref="ELH58:ELJ58"/>
    <mergeCell ref="ELP58:ELR58"/>
    <mergeCell ref="ELX58:ELZ58"/>
    <mergeCell ref="EMF58:EMH58"/>
    <mergeCell ref="EMN58:EMP58"/>
    <mergeCell ref="EMV58:EMX58"/>
    <mergeCell ref="END58:ENF58"/>
    <mergeCell ref="ENL58:ENN58"/>
    <mergeCell ref="ENT58:ENV58"/>
    <mergeCell ref="EOB58:EOD58"/>
    <mergeCell ref="EOJ58:EOL58"/>
    <mergeCell ref="EOR58:EOT58"/>
    <mergeCell ref="EOZ58:EPB58"/>
    <mergeCell ref="EPH58:EPJ58"/>
    <mergeCell ref="EPP58:EPR58"/>
    <mergeCell ref="EPX58:EPZ58"/>
    <mergeCell ref="EQF58:EQH58"/>
    <mergeCell ref="EQN58:EQP58"/>
    <mergeCell ref="EQV58:EQX58"/>
    <mergeCell ref="ERD58:ERF58"/>
    <mergeCell ref="ERL58:ERN58"/>
    <mergeCell ref="ERT58:ERV58"/>
    <mergeCell ref="ESB58:ESD58"/>
    <mergeCell ref="ESJ58:ESL58"/>
    <mergeCell ref="ESR58:EST58"/>
    <mergeCell ref="ESZ58:ETB58"/>
    <mergeCell ref="ETH58:ETJ58"/>
    <mergeCell ref="ETP58:ETR58"/>
    <mergeCell ref="ETX58:ETZ58"/>
    <mergeCell ref="EUF58:EUH58"/>
    <mergeCell ref="EUN58:EUP58"/>
    <mergeCell ref="EUV58:EUX58"/>
    <mergeCell ref="EVD58:EVF58"/>
    <mergeCell ref="EVL58:EVN58"/>
    <mergeCell ref="EVT58:EVV58"/>
    <mergeCell ref="EWB58:EWD58"/>
    <mergeCell ref="EWJ58:EWL58"/>
    <mergeCell ref="EWR58:EWT58"/>
    <mergeCell ref="EWZ58:EXB58"/>
    <mergeCell ref="EXH58:EXJ58"/>
    <mergeCell ref="EXP58:EXR58"/>
    <mergeCell ref="EXX58:EXZ58"/>
    <mergeCell ref="EYF58:EYH58"/>
    <mergeCell ref="EYN58:EYP58"/>
    <mergeCell ref="EYV58:EYX58"/>
    <mergeCell ref="EZD58:EZF58"/>
    <mergeCell ref="EZL58:EZN58"/>
    <mergeCell ref="EZT58:EZV58"/>
    <mergeCell ref="FAB58:FAD58"/>
    <mergeCell ref="FAJ58:FAL58"/>
    <mergeCell ref="FAR58:FAT58"/>
    <mergeCell ref="FAZ58:FBB58"/>
    <mergeCell ref="FBH58:FBJ58"/>
    <mergeCell ref="FBP58:FBR58"/>
    <mergeCell ref="FBX58:FBZ58"/>
    <mergeCell ref="FCF58:FCH58"/>
    <mergeCell ref="FCN58:FCP58"/>
    <mergeCell ref="FCV58:FCX58"/>
    <mergeCell ref="FDD58:FDF58"/>
    <mergeCell ref="FDL58:FDN58"/>
    <mergeCell ref="FDT58:FDV58"/>
    <mergeCell ref="FEB58:FED58"/>
    <mergeCell ref="FEJ58:FEL58"/>
    <mergeCell ref="FER58:FET58"/>
    <mergeCell ref="FEZ58:FFB58"/>
    <mergeCell ref="FFH58:FFJ58"/>
    <mergeCell ref="FFP58:FFR58"/>
    <mergeCell ref="FFX58:FFZ58"/>
    <mergeCell ref="FGF58:FGH58"/>
    <mergeCell ref="FGN58:FGP58"/>
    <mergeCell ref="FGV58:FGX58"/>
    <mergeCell ref="FHD58:FHF58"/>
    <mergeCell ref="FHL58:FHN58"/>
    <mergeCell ref="FHT58:FHV58"/>
    <mergeCell ref="FIB58:FID58"/>
    <mergeCell ref="FIJ58:FIL58"/>
    <mergeCell ref="FIR58:FIT58"/>
    <mergeCell ref="FIZ58:FJB58"/>
    <mergeCell ref="FJH58:FJJ58"/>
    <mergeCell ref="FJP58:FJR58"/>
    <mergeCell ref="FJX58:FJZ58"/>
    <mergeCell ref="FKF58:FKH58"/>
    <mergeCell ref="FKN58:FKP58"/>
    <mergeCell ref="FKV58:FKX58"/>
    <mergeCell ref="FLD58:FLF58"/>
    <mergeCell ref="FLL58:FLN58"/>
    <mergeCell ref="FLT58:FLV58"/>
    <mergeCell ref="FMB58:FMD58"/>
    <mergeCell ref="FMJ58:FML58"/>
    <mergeCell ref="FMR58:FMT58"/>
    <mergeCell ref="FMZ58:FNB58"/>
    <mergeCell ref="FNH58:FNJ58"/>
    <mergeCell ref="FNP58:FNR58"/>
    <mergeCell ref="FNX58:FNZ58"/>
    <mergeCell ref="FOF58:FOH58"/>
    <mergeCell ref="FON58:FOP58"/>
    <mergeCell ref="FOV58:FOX58"/>
    <mergeCell ref="FPD58:FPF58"/>
    <mergeCell ref="FPL58:FPN58"/>
    <mergeCell ref="FPT58:FPV58"/>
    <mergeCell ref="FQB58:FQD58"/>
    <mergeCell ref="FQJ58:FQL58"/>
    <mergeCell ref="FQR58:FQT58"/>
    <mergeCell ref="FQZ58:FRB58"/>
    <mergeCell ref="FRH58:FRJ58"/>
    <mergeCell ref="FRP58:FRR58"/>
    <mergeCell ref="FRX58:FRZ58"/>
    <mergeCell ref="FSF58:FSH58"/>
    <mergeCell ref="FSN58:FSP58"/>
    <mergeCell ref="FSV58:FSX58"/>
    <mergeCell ref="FTD58:FTF58"/>
    <mergeCell ref="FTL58:FTN58"/>
    <mergeCell ref="FTT58:FTV58"/>
    <mergeCell ref="FUB58:FUD58"/>
    <mergeCell ref="FUJ58:FUL58"/>
    <mergeCell ref="FUR58:FUT58"/>
    <mergeCell ref="FUZ58:FVB58"/>
    <mergeCell ref="FVH58:FVJ58"/>
    <mergeCell ref="FVP58:FVR58"/>
    <mergeCell ref="FVX58:FVZ58"/>
    <mergeCell ref="FWF58:FWH58"/>
    <mergeCell ref="FWN58:FWP58"/>
    <mergeCell ref="FWV58:FWX58"/>
    <mergeCell ref="FXD58:FXF58"/>
    <mergeCell ref="FXL58:FXN58"/>
    <mergeCell ref="FXT58:FXV58"/>
    <mergeCell ref="FYB58:FYD58"/>
    <mergeCell ref="FYJ58:FYL58"/>
    <mergeCell ref="FYR58:FYT58"/>
    <mergeCell ref="FYZ58:FZB58"/>
    <mergeCell ref="FZH58:FZJ58"/>
    <mergeCell ref="FZP58:FZR58"/>
    <mergeCell ref="FZX58:FZZ58"/>
    <mergeCell ref="GAF58:GAH58"/>
    <mergeCell ref="GAN58:GAP58"/>
    <mergeCell ref="GAV58:GAX58"/>
    <mergeCell ref="GBD58:GBF58"/>
    <mergeCell ref="GBL58:GBN58"/>
    <mergeCell ref="GBT58:GBV58"/>
    <mergeCell ref="GCB58:GCD58"/>
    <mergeCell ref="GCJ58:GCL58"/>
    <mergeCell ref="GCR58:GCT58"/>
    <mergeCell ref="GCZ58:GDB58"/>
    <mergeCell ref="GDH58:GDJ58"/>
    <mergeCell ref="GDP58:GDR58"/>
    <mergeCell ref="GDX58:GDZ58"/>
    <mergeCell ref="GEF58:GEH58"/>
    <mergeCell ref="GEN58:GEP58"/>
    <mergeCell ref="GEV58:GEX58"/>
    <mergeCell ref="GFD58:GFF58"/>
    <mergeCell ref="GFL58:GFN58"/>
    <mergeCell ref="GFT58:GFV58"/>
    <mergeCell ref="GGB58:GGD58"/>
    <mergeCell ref="GGJ58:GGL58"/>
    <mergeCell ref="GGR58:GGT58"/>
    <mergeCell ref="GGZ58:GHB58"/>
    <mergeCell ref="GHH58:GHJ58"/>
    <mergeCell ref="GHP58:GHR58"/>
    <mergeCell ref="GHX58:GHZ58"/>
    <mergeCell ref="GIF58:GIH58"/>
    <mergeCell ref="GIN58:GIP58"/>
    <mergeCell ref="GIV58:GIX58"/>
    <mergeCell ref="GJD58:GJF58"/>
    <mergeCell ref="GJL58:GJN58"/>
    <mergeCell ref="GJT58:GJV58"/>
    <mergeCell ref="GKB58:GKD58"/>
    <mergeCell ref="GKJ58:GKL58"/>
    <mergeCell ref="GKR58:GKT58"/>
    <mergeCell ref="GKZ58:GLB58"/>
    <mergeCell ref="GLH58:GLJ58"/>
    <mergeCell ref="GLP58:GLR58"/>
    <mergeCell ref="GLX58:GLZ58"/>
    <mergeCell ref="GMF58:GMH58"/>
    <mergeCell ref="GMN58:GMP58"/>
    <mergeCell ref="GMV58:GMX58"/>
    <mergeCell ref="GND58:GNF58"/>
    <mergeCell ref="GNL58:GNN58"/>
    <mergeCell ref="GNT58:GNV58"/>
    <mergeCell ref="GOB58:GOD58"/>
    <mergeCell ref="GOJ58:GOL58"/>
    <mergeCell ref="GOR58:GOT58"/>
    <mergeCell ref="GOZ58:GPB58"/>
    <mergeCell ref="GPH58:GPJ58"/>
    <mergeCell ref="GPP58:GPR58"/>
    <mergeCell ref="GPX58:GPZ58"/>
    <mergeCell ref="GQF58:GQH58"/>
    <mergeCell ref="GQN58:GQP58"/>
    <mergeCell ref="GQV58:GQX58"/>
    <mergeCell ref="GRD58:GRF58"/>
    <mergeCell ref="GRL58:GRN58"/>
    <mergeCell ref="GRT58:GRV58"/>
    <mergeCell ref="GSB58:GSD58"/>
    <mergeCell ref="GSJ58:GSL58"/>
    <mergeCell ref="GSR58:GST58"/>
    <mergeCell ref="GSZ58:GTB58"/>
    <mergeCell ref="GTH58:GTJ58"/>
    <mergeCell ref="GTP58:GTR58"/>
    <mergeCell ref="GTX58:GTZ58"/>
    <mergeCell ref="GUF58:GUH58"/>
    <mergeCell ref="GUN58:GUP58"/>
    <mergeCell ref="GUV58:GUX58"/>
    <mergeCell ref="GVD58:GVF58"/>
    <mergeCell ref="GVL58:GVN58"/>
    <mergeCell ref="GVT58:GVV58"/>
    <mergeCell ref="GWB58:GWD58"/>
    <mergeCell ref="GWJ58:GWL58"/>
    <mergeCell ref="GWR58:GWT58"/>
    <mergeCell ref="GWZ58:GXB58"/>
    <mergeCell ref="GXH58:GXJ58"/>
    <mergeCell ref="GXP58:GXR58"/>
    <mergeCell ref="GXX58:GXZ58"/>
    <mergeCell ref="GYF58:GYH58"/>
    <mergeCell ref="GYN58:GYP58"/>
    <mergeCell ref="GYV58:GYX58"/>
    <mergeCell ref="GZD58:GZF58"/>
    <mergeCell ref="GZL58:GZN58"/>
    <mergeCell ref="GZT58:GZV58"/>
    <mergeCell ref="HAB58:HAD58"/>
    <mergeCell ref="HAJ58:HAL58"/>
    <mergeCell ref="HAR58:HAT58"/>
    <mergeCell ref="HAZ58:HBB58"/>
    <mergeCell ref="HBH58:HBJ58"/>
    <mergeCell ref="HBP58:HBR58"/>
    <mergeCell ref="HBX58:HBZ58"/>
    <mergeCell ref="HCF58:HCH58"/>
    <mergeCell ref="HCN58:HCP58"/>
    <mergeCell ref="HCV58:HCX58"/>
    <mergeCell ref="HDD58:HDF58"/>
    <mergeCell ref="HDL58:HDN58"/>
    <mergeCell ref="HDT58:HDV58"/>
    <mergeCell ref="HEB58:HED58"/>
    <mergeCell ref="HEJ58:HEL58"/>
    <mergeCell ref="HER58:HET58"/>
    <mergeCell ref="HEZ58:HFB58"/>
    <mergeCell ref="HFH58:HFJ58"/>
    <mergeCell ref="HFP58:HFR58"/>
    <mergeCell ref="HFX58:HFZ58"/>
    <mergeCell ref="HGF58:HGH58"/>
    <mergeCell ref="HGN58:HGP58"/>
    <mergeCell ref="HGV58:HGX58"/>
    <mergeCell ref="HHD58:HHF58"/>
    <mergeCell ref="HHL58:HHN58"/>
    <mergeCell ref="HHT58:HHV58"/>
    <mergeCell ref="HIB58:HID58"/>
    <mergeCell ref="HIJ58:HIL58"/>
    <mergeCell ref="HIR58:HIT58"/>
    <mergeCell ref="HIZ58:HJB58"/>
    <mergeCell ref="HJH58:HJJ58"/>
    <mergeCell ref="HJP58:HJR58"/>
    <mergeCell ref="HJX58:HJZ58"/>
    <mergeCell ref="HKF58:HKH58"/>
    <mergeCell ref="HKN58:HKP58"/>
    <mergeCell ref="HKV58:HKX58"/>
    <mergeCell ref="HLD58:HLF58"/>
    <mergeCell ref="HLL58:HLN58"/>
    <mergeCell ref="HLT58:HLV58"/>
    <mergeCell ref="HMB58:HMD58"/>
    <mergeCell ref="HMJ58:HML58"/>
    <mergeCell ref="HMR58:HMT58"/>
    <mergeCell ref="HMZ58:HNB58"/>
    <mergeCell ref="HNH58:HNJ58"/>
    <mergeCell ref="HNP58:HNR58"/>
    <mergeCell ref="HNX58:HNZ58"/>
    <mergeCell ref="HOF58:HOH58"/>
    <mergeCell ref="HON58:HOP58"/>
    <mergeCell ref="HOV58:HOX58"/>
    <mergeCell ref="HPD58:HPF58"/>
    <mergeCell ref="HPL58:HPN58"/>
    <mergeCell ref="HPT58:HPV58"/>
    <mergeCell ref="HQB58:HQD58"/>
    <mergeCell ref="HQJ58:HQL58"/>
    <mergeCell ref="HQR58:HQT58"/>
    <mergeCell ref="HQZ58:HRB58"/>
    <mergeCell ref="HRH58:HRJ58"/>
    <mergeCell ref="HRP58:HRR58"/>
    <mergeCell ref="HRX58:HRZ58"/>
    <mergeCell ref="HSF58:HSH58"/>
    <mergeCell ref="HSN58:HSP58"/>
    <mergeCell ref="HSV58:HSX58"/>
    <mergeCell ref="HTD58:HTF58"/>
    <mergeCell ref="HTL58:HTN58"/>
    <mergeCell ref="HTT58:HTV58"/>
    <mergeCell ref="HUB58:HUD58"/>
    <mergeCell ref="HUJ58:HUL58"/>
    <mergeCell ref="HUR58:HUT58"/>
    <mergeCell ref="HUZ58:HVB58"/>
    <mergeCell ref="HVH58:HVJ58"/>
    <mergeCell ref="HVP58:HVR58"/>
    <mergeCell ref="HVX58:HVZ58"/>
    <mergeCell ref="HWF58:HWH58"/>
    <mergeCell ref="HWN58:HWP58"/>
    <mergeCell ref="HWV58:HWX58"/>
    <mergeCell ref="HXD58:HXF58"/>
    <mergeCell ref="HXL58:HXN58"/>
    <mergeCell ref="HXT58:HXV58"/>
    <mergeCell ref="HYB58:HYD58"/>
    <mergeCell ref="HYJ58:HYL58"/>
    <mergeCell ref="HYR58:HYT58"/>
    <mergeCell ref="HYZ58:HZB58"/>
    <mergeCell ref="HZH58:HZJ58"/>
    <mergeCell ref="HZP58:HZR58"/>
    <mergeCell ref="HZX58:HZZ58"/>
    <mergeCell ref="IAF58:IAH58"/>
    <mergeCell ref="IAN58:IAP58"/>
    <mergeCell ref="IAV58:IAX58"/>
    <mergeCell ref="IBD58:IBF58"/>
    <mergeCell ref="IBL58:IBN58"/>
    <mergeCell ref="IBT58:IBV58"/>
    <mergeCell ref="ICB58:ICD58"/>
    <mergeCell ref="ICJ58:ICL58"/>
    <mergeCell ref="ICR58:ICT58"/>
    <mergeCell ref="ICZ58:IDB58"/>
    <mergeCell ref="IDH58:IDJ58"/>
    <mergeCell ref="IDP58:IDR58"/>
    <mergeCell ref="IDX58:IDZ58"/>
    <mergeCell ref="IEF58:IEH58"/>
    <mergeCell ref="IEN58:IEP58"/>
    <mergeCell ref="IEV58:IEX58"/>
    <mergeCell ref="IFD58:IFF58"/>
    <mergeCell ref="IFL58:IFN58"/>
    <mergeCell ref="IFT58:IFV58"/>
    <mergeCell ref="IGB58:IGD58"/>
    <mergeCell ref="IGJ58:IGL58"/>
    <mergeCell ref="IGR58:IGT58"/>
    <mergeCell ref="IGZ58:IHB58"/>
    <mergeCell ref="IHH58:IHJ58"/>
    <mergeCell ref="IHP58:IHR58"/>
    <mergeCell ref="IHX58:IHZ58"/>
    <mergeCell ref="IIF58:IIH58"/>
    <mergeCell ref="IIN58:IIP58"/>
    <mergeCell ref="IIV58:IIX58"/>
    <mergeCell ref="IJD58:IJF58"/>
    <mergeCell ref="IJL58:IJN58"/>
    <mergeCell ref="IJT58:IJV58"/>
    <mergeCell ref="IKB58:IKD58"/>
    <mergeCell ref="IKJ58:IKL58"/>
    <mergeCell ref="IKR58:IKT58"/>
    <mergeCell ref="IKZ58:ILB58"/>
    <mergeCell ref="ILH58:ILJ58"/>
    <mergeCell ref="ILP58:ILR58"/>
    <mergeCell ref="ILX58:ILZ58"/>
    <mergeCell ref="IMF58:IMH58"/>
    <mergeCell ref="IMN58:IMP58"/>
    <mergeCell ref="IMV58:IMX58"/>
    <mergeCell ref="IND58:INF58"/>
    <mergeCell ref="INL58:INN58"/>
    <mergeCell ref="INT58:INV58"/>
    <mergeCell ref="IOB58:IOD58"/>
    <mergeCell ref="IOJ58:IOL58"/>
    <mergeCell ref="IOR58:IOT58"/>
    <mergeCell ref="IOZ58:IPB58"/>
    <mergeCell ref="IPH58:IPJ58"/>
    <mergeCell ref="IPP58:IPR58"/>
    <mergeCell ref="IPX58:IPZ58"/>
    <mergeCell ref="IQF58:IQH58"/>
    <mergeCell ref="IQN58:IQP58"/>
    <mergeCell ref="IQV58:IQX58"/>
    <mergeCell ref="IRD58:IRF58"/>
    <mergeCell ref="IRL58:IRN58"/>
    <mergeCell ref="IRT58:IRV58"/>
    <mergeCell ref="ISB58:ISD58"/>
    <mergeCell ref="ISJ58:ISL58"/>
    <mergeCell ref="ISR58:IST58"/>
    <mergeCell ref="ISZ58:ITB58"/>
    <mergeCell ref="ITH58:ITJ58"/>
    <mergeCell ref="ITP58:ITR58"/>
    <mergeCell ref="ITX58:ITZ58"/>
    <mergeCell ref="IUF58:IUH58"/>
    <mergeCell ref="IUN58:IUP58"/>
    <mergeCell ref="IUV58:IUX58"/>
    <mergeCell ref="IVD58:IVF58"/>
    <mergeCell ref="IVL58:IVN58"/>
    <mergeCell ref="IVT58:IVV58"/>
    <mergeCell ref="IWB58:IWD58"/>
    <mergeCell ref="IWJ58:IWL58"/>
    <mergeCell ref="IWR58:IWT58"/>
    <mergeCell ref="IWZ58:IXB58"/>
    <mergeCell ref="IXH58:IXJ58"/>
    <mergeCell ref="IXP58:IXR58"/>
    <mergeCell ref="IXX58:IXZ58"/>
    <mergeCell ref="IYF58:IYH58"/>
    <mergeCell ref="IYN58:IYP58"/>
    <mergeCell ref="IYV58:IYX58"/>
    <mergeCell ref="IZD58:IZF58"/>
    <mergeCell ref="IZL58:IZN58"/>
    <mergeCell ref="IZT58:IZV58"/>
    <mergeCell ref="JAB58:JAD58"/>
    <mergeCell ref="JAJ58:JAL58"/>
    <mergeCell ref="JAR58:JAT58"/>
    <mergeCell ref="JAZ58:JBB58"/>
    <mergeCell ref="JBH58:JBJ58"/>
    <mergeCell ref="JBP58:JBR58"/>
    <mergeCell ref="JBX58:JBZ58"/>
    <mergeCell ref="JCF58:JCH58"/>
    <mergeCell ref="JCN58:JCP58"/>
    <mergeCell ref="JCV58:JCX58"/>
    <mergeCell ref="JDD58:JDF58"/>
    <mergeCell ref="JDL58:JDN58"/>
    <mergeCell ref="JDT58:JDV58"/>
    <mergeCell ref="JEB58:JED58"/>
    <mergeCell ref="JEJ58:JEL58"/>
    <mergeCell ref="JER58:JET58"/>
    <mergeCell ref="JEZ58:JFB58"/>
    <mergeCell ref="JFH58:JFJ58"/>
    <mergeCell ref="JFP58:JFR58"/>
    <mergeCell ref="JFX58:JFZ58"/>
    <mergeCell ref="JGF58:JGH58"/>
    <mergeCell ref="JGN58:JGP58"/>
    <mergeCell ref="JGV58:JGX58"/>
    <mergeCell ref="JHD58:JHF58"/>
    <mergeCell ref="JHL58:JHN58"/>
    <mergeCell ref="JHT58:JHV58"/>
    <mergeCell ref="JIB58:JID58"/>
    <mergeCell ref="JIJ58:JIL58"/>
    <mergeCell ref="JIR58:JIT58"/>
    <mergeCell ref="JIZ58:JJB58"/>
    <mergeCell ref="JJH58:JJJ58"/>
    <mergeCell ref="JJP58:JJR58"/>
    <mergeCell ref="JJX58:JJZ58"/>
    <mergeCell ref="JKF58:JKH58"/>
    <mergeCell ref="JKN58:JKP58"/>
    <mergeCell ref="JKV58:JKX58"/>
    <mergeCell ref="JLD58:JLF58"/>
    <mergeCell ref="JLL58:JLN58"/>
    <mergeCell ref="JLT58:JLV58"/>
    <mergeCell ref="JMB58:JMD58"/>
    <mergeCell ref="JMJ58:JML58"/>
    <mergeCell ref="JMR58:JMT58"/>
    <mergeCell ref="JMZ58:JNB58"/>
    <mergeCell ref="JNH58:JNJ58"/>
    <mergeCell ref="JNP58:JNR58"/>
    <mergeCell ref="JNX58:JNZ58"/>
    <mergeCell ref="JOF58:JOH58"/>
    <mergeCell ref="JON58:JOP58"/>
    <mergeCell ref="JOV58:JOX58"/>
    <mergeCell ref="JPD58:JPF58"/>
    <mergeCell ref="JPL58:JPN58"/>
    <mergeCell ref="JPT58:JPV58"/>
    <mergeCell ref="JQB58:JQD58"/>
    <mergeCell ref="JQJ58:JQL58"/>
    <mergeCell ref="JQR58:JQT58"/>
    <mergeCell ref="JQZ58:JRB58"/>
    <mergeCell ref="JRH58:JRJ58"/>
    <mergeCell ref="JRP58:JRR58"/>
    <mergeCell ref="JRX58:JRZ58"/>
    <mergeCell ref="JSF58:JSH58"/>
    <mergeCell ref="JSN58:JSP58"/>
    <mergeCell ref="JSV58:JSX58"/>
    <mergeCell ref="JTD58:JTF58"/>
    <mergeCell ref="JTL58:JTN58"/>
    <mergeCell ref="JTT58:JTV58"/>
    <mergeCell ref="JUB58:JUD58"/>
    <mergeCell ref="JUJ58:JUL58"/>
    <mergeCell ref="JUR58:JUT58"/>
    <mergeCell ref="JUZ58:JVB58"/>
    <mergeCell ref="JVH58:JVJ58"/>
    <mergeCell ref="JVP58:JVR58"/>
    <mergeCell ref="JVX58:JVZ58"/>
    <mergeCell ref="JWF58:JWH58"/>
    <mergeCell ref="JWN58:JWP58"/>
    <mergeCell ref="JWV58:JWX58"/>
    <mergeCell ref="JXD58:JXF58"/>
    <mergeCell ref="JXL58:JXN58"/>
    <mergeCell ref="JXT58:JXV58"/>
    <mergeCell ref="JYB58:JYD58"/>
    <mergeCell ref="JYJ58:JYL58"/>
    <mergeCell ref="JYR58:JYT58"/>
    <mergeCell ref="JYZ58:JZB58"/>
    <mergeCell ref="JZH58:JZJ58"/>
    <mergeCell ref="JZP58:JZR58"/>
    <mergeCell ref="JZX58:JZZ58"/>
    <mergeCell ref="KAF58:KAH58"/>
    <mergeCell ref="KAN58:KAP58"/>
    <mergeCell ref="KAV58:KAX58"/>
    <mergeCell ref="KBD58:KBF58"/>
    <mergeCell ref="KBL58:KBN58"/>
    <mergeCell ref="KBT58:KBV58"/>
    <mergeCell ref="KCB58:KCD58"/>
    <mergeCell ref="KCJ58:KCL58"/>
    <mergeCell ref="KCR58:KCT58"/>
    <mergeCell ref="KCZ58:KDB58"/>
    <mergeCell ref="KDH58:KDJ58"/>
    <mergeCell ref="KDP58:KDR58"/>
    <mergeCell ref="KDX58:KDZ58"/>
    <mergeCell ref="KEF58:KEH58"/>
    <mergeCell ref="KEN58:KEP58"/>
    <mergeCell ref="KEV58:KEX58"/>
    <mergeCell ref="KFD58:KFF58"/>
    <mergeCell ref="KFL58:KFN58"/>
    <mergeCell ref="KFT58:KFV58"/>
    <mergeCell ref="KGB58:KGD58"/>
    <mergeCell ref="KGJ58:KGL58"/>
    <mergeCell ref="KGR58:KGT58"/>
    <mergeCell ref="KGZ58:KHB58"/>
    <mergeCell ref="KHH58:KHJ58"/>
    <mergeCell ref="KHP58:KHR58"/>
    <mergeCell ref="KHX58:KHZ58"/>
    <mergeCell ref="KIF58:KIH58"/>
    <mergeCell ref="KIN58:KIP58"/>
    <mergeCell ref="KIV58:KIX58"/>
    <mergeCell ref="KJD58:KJF58"/>
    <mergeCell ref="KJL58:KJN58"/>
    <mergeCell ref="KJT58:KJV58"/>
    <mergeCell ref="KKB58:KKD58"/>
    <mergeCell ref="KKJ58:KKL58"/>
    <mergeCell ref="KKR58:KKT58"/>
    <mergeCell ref="KKZ58:KLB58"/>
    <mergeCell ref="KLH58:KLJ58"/>
    <mergeCell ref="KLP58:KLR58"/>
    <mergeCell ref="KLX58:KLZ58"/>
    <mergeCell ref="KMF58:KMH58"/>
    <mergeCell ref="KMN58:KMP58"/>
    <mergeCell ref="KMV58:KMX58"/>
    <mergeCell ref="KND58:KNF58"/>
    <mergeCell ref="KNL58:KNN58"/>
    <mergeCell ref="KNT58:KNV58"/>
    <mergeCell ref="KOB58:KOD58"/>
    <mergeCell ref="KOJ58:KOL58"/>
    <mergeCell ref="KOR58:KOT58"/>
    <mergeCell ref="KOZ58:KPB58"/>
    <mergeCell ref="KPH58:KPJ58"/>
    <mergeCell ref="KPP58:KPR58"/>
    <mergeCell ref="KPX58:KPZ58"/>
    <mergeCell ref="KQF58:KQH58"/>
    <mergeCell ref="KQN58:KQP58"/>
    <mergeCell ref="KQV58:KQX58"/>
    <mergeCell ref="KRD58:KRF58"/>
    <mergeCell ref="KRL58:KRN58"/>
    <mergeCell ref="KRT58:KRV58"/>
    <mergeCell ref="KSB58:KSD58"/>
    <mergeCell ref="KSJ58:KSL58"/>
    <mergeCell ref="KSR58:KST58"/>
    <mergeCell ref="KSZ58:KTB58"/>
    <mergeCell ref="KTH58:KTJ58"/>
    <mergeCell ref="KTP58:KTR58"/>
    <mergeCell ref="KTX58:KTZ58"/>
    <mergeCell ref="KUF58:KUH58"/>
    <mergeCell ref="KUN58:KUP58"/>
    <mergeCell ref="KUV58:KUX58"/>
    <mergeCell ref="KVD58:KVF58"/>
    <mergeCell ref="KVL58:KVN58"/>
    <mergeCell ref="KVT58:KVV58"/>
    <mergeCell ref="KWB58:KWD58"/>
    <mergeCell ref="KWJ58:KWL58"/>
    <mergeCell ref="KWR58:KWT58"/>
    <mergeCell ref="KWZ58:KXB58"/>
    <mergeCell ref="KXH58:KXJ58"/>
    <mergeCell ref="KXP58:KXR58"/>
    <mergeCell ref="KXX58:KXZ58"/>
    <mergeCell ref="KYF58:KYH58"/>
    <mergeCell ref="KYN58:KYP58"/>
    <mergeCell ref="KYV58:KYX58"/>
    <mergeCell ref="KZD58:KZF58"/>
    <mergeCell ref="KZL58:KZN58"/>
    <mergeCell ref="KZT58:KZV58"/>
    <mergeCell ref="LAB58:LAD58"/>
    <mergeCell ref="LAJ58:LAL58"/>
    <mergeCell ref="LAR58:LAT58"/>
    <mergeCell ref="LAZ58:LBB58"/>
    <mergeCell ref="LBH58:LBJ58"/>
    <mergeCell ref="LBP58:LBR58"/>
    <mergeCell ref="LBX58:LBZ58"/>
    <mergeCell ref="LCF58:LCH58"/>
    <mergeCell ref="LCN58:LCP58"/>
    <mergeCell ref="LCV58:LCX58"/>
    <mergeCell ref="LDD58:LDF58"/>
    <mergeCell ref="LDL58:LDN58"/>
    <mergeCell ref="LDT58:LDV58"/>
    <mergeCell ref="LEB58:LED58"/>
    <mergeCell ref="LEJ58:LEL58"/>
    <mergeCell ref="LER58:LET58"/>
    <mergeCell ref="LEZ58:LFB58"/>
    <mergeCell ref="LFH58:LFJ58"/>
    <mergeCell ref="LFP58:LFR58"/>
    <mergeCell ref="LFX58:LFZ58"/>
    <mergeCell ref="LGF58:LGH58"/>
    <mergeCell ref="LGN58:LGP58"/>
    <mergeCell ref="LGV58:LGX58"/>
    <mergeCell ref="LHD58:LHF58"/>
    <mergeCell ref="LHL58:LHN58"/>
    <mergeCell ref="LHT58:LHV58"/>
    <mergeCell ref="LIB58:LID58"/>
    <mergeCell ref="LIJ58:LIL58"/>
    <mergeCell ref="LIR58:LIT58"/>
    <mergeCell ref="LIZ58:LJB58"/>
    <mergeCell ref="LJH58:LJJ58"/>
    <mergeCell ref="LJP58:LJR58"/>
    <mergeCell ref="LJX58:LJZ58"/>
    <mergeCell ref="LKF58:LKH58"/>
    <mergeCell ref="LKN58:LKP58"/>
    <mergeCell ref="LKV58:LKX58"/>
    <mergeCell ref="LLD58:LLF58"/>
    <mergeCell ref="LLL58:LLN58"/>
    <mergeCell ref="LLT58:LLV58"/>
    <mergeCell ref="LMB58:LMD58"/>
    <mergeCell ref="LMJ58:LML58"/>
    <mergeCell ref="LMR58:LMT58"/>
    <mergeCell ref="LMZ58:LNB58"/>
    <mergeCell ref="LNH58:LNJ58"/>
    <mergeCell ref="LNP58:LNR58"/>
    <mergeCell ref="LNX58:LNZ58"/>
    <mergeCell ref="LOF58:LOH58"/>
    <mergeCell ref="LON58:LOP58"/>
    <mergeCell ref="LOV58:LOX58"/>
    <mergeCell ref="LPD58:LPF58"/>
    <mergeCell ref="LPL58:LPN58"/>
    <mergeCell ref="LPT58:LPV58"/>
    <mergeCell ref="LQB58:LQD58"/>
    <mergeCell ref="LQJ58:LQL58"/>
    <mergeCell ref="LQR58:LQT58"/>
    <mergeCell ref="LQZ58:LRB58"/>
    <mergeCell ref="LRH58:LRJ58"/>
    <mergeCell ref="LRP58:LRR58"/>
    <mergeCell ref="LRX58:LRZ58"/>
    <mergeCell ref="LSF58:LSH58"/>
    <mergeCell ref="LSN58:LSP58"/>
    <mergeCell ref="LSV58:LSX58"/>
    <mergeCell ref="LTD58:LTF58"/>
    <mergeCell ref="LTL58:LTN58"/>
    <mergeCell ref="LTT58:LTV58"/>
    <mergeCell ref="LUB58:LUD58"/>
    <mergeCell ref="LUJ58:LUL58"/>
    <mergeCell ref="LUR58:LUT58"/>
    <mergeCell ref="LUZ58:LVB58"/>
    <mergeCell ref="LVH58:LVJ58"/>
    <mergeCell ref="LVP58:LVR58"/>
    <mergeCell ref="LVX58:LVZ58"/>
    <mergeCell ref="LWF58:LWH58"/>
    <mergeCell ref="LWN58:LWP58"/>
    <mergeCell ref="LWV58:LWX58"/>
    <mergeCell ref="LXD58:LXF58"/>
    <mergeCell ref="LXL58:LXN58"/>
    <mergeCell ref="LXT58:LXV58"/>
    <mergeCell ref="LYB58:LYD58"/>
    <mergeCell ref="LYJ58:LYL58"/>
    <mergeCell ref="LYR58:LYT58"/>
    <mergeCell ref="LYZ58:LZB58"/>
    <mergeCell ref="LZH58:LZJ58"/>
    <mergeCell ref="LZP58:LZR58"/>
    <mergeCell ref="LZX58:LZZ58"/>
    <mergeCell ref="MAF58:MAH58"/>
    <mergeCell ref="MAN58:MAP58"/>
    <mergeCell ref="MAV58:MAX58"/>
    <mergeCell ref="MBD58:MBF58"/>
    <mergeCell ref="MBL58:MBN58"/>
    <mergeCell ref="MBT58:MBV58"/>
    <mergeCell ref="MCB58:MCD58"/>
    <mergeCell ref="MCJ58:MCL58"/>
    <mergeCell ref="MCR58:MCT58"/>
    <mergeCell ref="MCZ58:MDB58"/>
    <mergeCell ref="MDH58:MDJ58"/>
    <mergeCell ref="MDP58:MDR58"/>
    <mergeCell ref="MDX58:MDZ58"/>
    <mergeCell ref="MEF58:MEH58"/>
    <mergeCell ref="MEN58:MEP58"/>
    <mergeCell ref="MEV58:MEX58"/>
    <mergeCell ref="MFD58:MFF58"/>
    <mergeCell ref="MFL58:MFN58"/>
    <mergeCell ref="MFT58:MFV58"/>
    <mergeCell ref="MGB58:MGD58"/>
    <mergeCell ref="MGJ58:MGL58"/>
    <mergeCell ref="MGR58:MGT58"/>
    <mergeCell ref="MGZ58:MHB58"/>
    <mergeCell ref="MHH58:MHJ58"/>
    <mergeCell ref="MHP58:MHR58"/>
    <mergeCell ref="MHX58:MHZ58"/>
    <mergeCell ref="MIF58:MIH58"/>
    <mergeCell ref="MIN58:MIP58"/>
    <mergeCell ref="MIV58:MIX58"/>
    <mergeCell ref="MJD58:MJF58"/>
    <mergeCell ref="MJL58:MJN58"/>
    <mergeCell ref="MJT58:MJV58"/>
    <mergeCell ref="MKB58:MKD58"/>
    <mergeCell ref="MKJ58:MKL58"/>
    <mergeCell ref="MKR58:MKT58"/>
    <mergeCell ref="MKZ58:MLB58"/>
    <mergeCell ref="MLH58:MLJ58"/>
    <mergeCell ref="MLP58:MLR58"/>
    <mergeCell ref="MLX58:MLZ58"/>
    <mergeCell ref="MMF58:MMH58"/>
    <mergeCell ref="MMN58:MMP58"/>
    <mergeCell ref="MMV58:MMX58"/>
    <mergeCell ref="MND58:MNF58"/>
    <mergeCell ref="MNL58:MNN58"/>
    <mergeCell ref="MNT58:MNV58"/>
    <mergeCell ref="MOB58:MOD58"/>
    <mergeCell ref="MOJ58:MOL58"/>
    <mergeCell ref="MOR58:MOT58"/>
    <mergeCell ref="MOZ58:MPB58"/>
    <mergeCell ref="MPH58:MPJ58"/>
    <mergeCell ref="MPP58:MPR58"/>
    <mergeCell ref="MPX58:MPZ58"/>
    <mergeCell ref="MQF58:MQH58"/>
    <mergeCell ref="MQN58:MQP58"/>
    <mergeCell ref="MQV58:MQX58"/>
    <mergeCell ref="MRD58:MRF58"/>
    <mergeCell ref="MRL58:MRN58"/>
    <mergeCell ref="MRT58:MRV58"/>
    <mergeCell ref="MSB58:MSD58"/>
    <mergeCell ref="MSJ58:MSL58"/>
    <mergeCell ref="MSR58:MST58"/>
    <mergeCell ref="MSZ58:MTB58"/>
    <mergeCell ref="MTH58:MTJ58"/>
    <mergeCell ref="MTP58:MTR58"/>
    <mergeCell ref="MTX58:MTZ58"/>
    <mergeCell ref="MUF58:MUH58"/>
    <mergeCell ref="MUN58:MUP58"/>
    <mergeCell ref="MUV58:MUX58"/>
    <mergeCell ref="MVD58:MVF58"/>
    <mergeCell ref="MVL58:MVN58"/>
    <mergeCell ref="MVT58:MVV58"/>
    <mergeCell ref="MWB58:MWD58"/>
    <mergeCell ref="MWJ58:MWL58"/>
    <mergeCell ref="MWR58:MWT58"/>
    <mergeCell ref="MWZ58:MXB58"/>
    <mergeCell ref="MXH58:MXJ58"/>
    <mergeCell ref="MXP58:MXR58"/>
    <mergeCell ref="MXX58:MXZ58"/>
    <mergeCell ref="MYF58:MYH58"/>
    <mergeCell ref="MYN58:MYP58"/>
    <mergeCell ref="MYV58:MYX58"/>
    <mergeCell ref="MZD58:MZF58"/>
    <mergeCell ref="MZL58:MZN58"/>
    <mergeCell ref="MZT58:MZV58"/>
    <mergeCell ref="NAB58:NAD58"/>
    <mergeCell ref="NAJ58:NAL58"/>
    <mergeCell ref="NAR58:NAT58"/>
    <mergeCell ref="NAZ58:NBB58"/>
    <mergeCell ref="NBH58:NBJ58"/>
    <mergeCell ref="NBP58:NBR58"/>
    <mergeCell ref="NBX58:NBZ58"/>
    <mergeCell ref="NCF58:NCH58"/>
    <mergeCell ref="NCN58:NCP58"/>
    <mergeCell ref="NCV58:NCX58"/>
    <mergeCell ref="NDD58:NDF58"/>
    <mergeCell ref="NDL58:NDN58"/>
    <mergeCell ref="NDT58:NDV58"/>
    <mergeCell ref="NEB58:NED58"/>
    <mergeCell ref="NEJ58:NEL58"/>
    <mergeCell ref="NER58:NET58"/>
    <mergeCell ref="NEZ58:NFB58"/>
    <mergeCell ref="NFH58:NFJ58"/>
    <mergeCell ref="NFP58:NFR58"/>
    <mergeCell ref="NFX58:NFZ58"/>
    <mergeCell ref="NGF58:NGH58"/>
    <mergeCell ref="NGN58:NGP58"/>
    <mergeCell ref="NGV58:NGX58"/>
    <mergeCell ref="NHD58:NHF58"/>
    <mergeCell ref="NHL58:NHN58"/>
    <mergeCell ref="NHT58:NHV58"/>
    <mergeCell ref="NIB58:NID58"/>
    <mergeCell ref="NIJ58:NIL58"/>
    <mergeCell ref="NIR58:NIT58"/>
    <mergeCell ref="NIZ58:NJB58"/>
    <mergeCell ref="NJH58:NJJ58"/>
    <mergeCell ref="NJP58:NJR58"/>
    <mergeCell ref="NJX58:NJZ58"/>
    <mergeCell ref="NKF58:NKH58"/>
    <mergeCell ref="NKN58:NKP58"/>
    <mergeCell ref="NKV58:NKX58"/>
    <mergeCell ref="NLD58:NLF58"/>
    <mergeCell ref="NLL58:NLN58"/>
    <mergeCell ref="NLT58:NLV58"/>
    <mergeCell ref="NMB58:NMD58"/>
    <mergeCell ref="NMJ58:NML58"/>
    <mergeCell ref="NMR58:NMT58"/>
    <mergeCell ref="NMZ58:NNB58"/>
    <mergeCell ref="NNH58:NNJ58"/>
    <mergeCell ref="NNP58:NNR58"/>
    <mergeCell ref="NNX58:NNZ58"/>
    <mergeCell ref="NOF58:NOH58"/>
    <mergeCell ref="NON58:NOP58"/>
    <mergeCell ref="NOV58:NOX58"/>
    <mergeCell ref="NPD58:NPF58"/>
    <mergeCell ref="NPL58:NPN58"/>
    <mergeCell ref="NPT58:NPV58"/>
    <mergeCell ref="NQB58:NQD58"/>
    <mergeCell ref="NQJ58:NQL58"/>
    <mergeCell ref="NQR58:NQT58"/>
    <mergeCell ref="NQZ58:NRB58"/>
    <mergeCell ref="NRH58:NRJ58"/>
    <mergeCell ref="NRP58:NRR58"/>
    <mergeCell ref="NRX58:NRZ58"/>
    <mergeCell ref="NSF58:NSH58"/>
    <mergeCell ref="NSN58:NSP58"/>
    <mergeCell ref="NSV58:NSX58"/>
    <mergeCell ref="NTD58:NTF58"/>
    <mergeCell ref="NTL58:NTN58"/>
    <mergeCell ref="NTT58:NTV58"/>
    <mergeCell ref="NUB58:NUD58"/>
    <mergeCell ref="NUJ58:NUL58"/>
    <mergeCell ref="NUR58:NUT58"/>
    <mergeCell ref="NUZ58:NVB58"/>
    <mergeCell ref="NVH58:NVJ58"/>
    <mergeCell ref="NVP58:NVR58"/>
    <mergeCell ref="NVX58:NVZ58"/>
    <mergeCell ref="NWF58:NWH58"/>
    <mergeCell ref="NWN58:NWP58"/>
    <mergeCell ref="NWV58:NWX58"/>
    <mergeCell ref="NXD58:NXF58"/>
    <mergeCell ref="NXL58:NXN58"/>
    <mergeCell ref="NXT58:NXV58"/>
    <mergeCell ref="NYB58:NYD58"/>
    <mergeCell ref="NYJ58:NYL58"/>
    <mergeCell ref="NYR58:NYT58"/>
    <mergeCell ref="NYZ58:NZB58"/>
    <mergeCell ref="NZH58:NZJ58"/>
    <mergeCell ref="NZP58:NZR58"/>
    <mergeCell ref="NZX58:NZZ58"/>
    <mergeCell ref="OAF58:OAH58"/>
    <mergeCell ref="OAN58:OAP58"/>
    <mergeCell ref="OAV58:OAX58"/>
    <mergeCell ref="OBD58:OBF58"/>
    <mergeCell ref="OBL58:OBN58"/>
    <mergeCell ref="OBT58:OBV58"/>
    <mergeCell ref="OCB58:OCD58"/>
    <mergeCell ref="OCJ58:OCL58"/>
    <mergeCell ref="OCR58:OCT58"/>
    <mergeCell ref="OCZ58:ODB58"/>
    <mergeCell ref="ODH58:ODJ58"/>
    <mergeCell ref="ODP58:ODR58"/>
    <mergeCell ref="ODX58:ODZ58"/>
    <mergeCell ref="OEF58:OEH58"/>
    <mergeCell ref="OEN58:OEP58"/>
    <mergeCell ref="OEV58:OEX58"/>
    <mergeCell ref="OFD58:OFF58"/>
    <mergeCell ref="OFL58:OFN58"/>
    <mergeCell ref="OFT58:OFV58"/>
    <mergeCell ref="OGB58:OGD58"/>
    <mergeCell ref="OGJ58:OGL58"/>
    <mergeCell ref="OGR58:OGT58"/>
    <mergeCell ref="OGZ58:OHB58"/>
    <mergeCell ref="OHH58:OHJ58"/>
    <mergeCell ref="OHP58:OHR58"/>
    <mergeCell ref="OHX58:OHZ58"/>
    <mergeCell ref="OIF58:OIH58"/>
    <mergeCell ref="OIN58:OIP58"/>
    <mergeCell ref="OIV58:OIX58"/>
    <mergeCell ref="OJD58:OJF58"/>
    <mergeCell ref="OJL58:OJN58"/>
    <mergeCell ref="OJT58:OJV58"/>
    <mergeCell ref="OKB58:OKD58"/>
    <mergeCell ref="OKJ58:OKL58"/>
    <mergeCell ref="OKR58:OKT58"/>
    <mergeCell ref="OKZ58:OLB58"/>
    <mergeCell ref="OLH58:OLJ58"/>
    <mergeCell ref="OLP58:OLR58"/>
    <mergeCell ref="OLX58:OLZ58"/>
    <mergeCell ref="OMF58:OMH58"/>
    <mergeCell ref="OMN58:OMP58"/>
    <mergeCell ref="OMV58:OMX58"/>
    <mergeCell ref="OND58:ONF58"/>
    <mergeCell ref="ONL58:ONN58"/>
    <mergeCell ref="ONT58:ONV58"/>
    <mergeCell ref="OOB58:OOD58"/>
    <mergeCell ref="OOJ58:OOL58"/>
    <mergeCell ref="OOR58:OOT58"/>
    <mergeCell ref="OOZ58:OPB58"/>
    <mergeCell ref="OPH58:OPJ58"/>
    <mergeCell ref="OPP58:OPR58"/>
    <mergeCell ref="OPX58:OPZ58"/>
    <mergeCell ref="OQF58:OQH58"/>
    <mergeCell ref="OQN58:OQP58"/>
    <mergeCell ref="OQV58:OQX58"/>
    <mergeCell ref="ORD58:ORF58"/>
    <mergeCell ref="ORL58:ORN58"/>
    <mergeCell ref="ORT58:ORV58"/>
    <mergeCell ref="OSB58:OSD58"/>
    <mergeCell ref="OSJ58:OSL58"/>
    <mergeCell ref="OSR58:OST58"/>
    <mergeCell ref="OSZ58:OTB58"/>
    <mergeCell ref="OTH58:OTJ58"/>
    <mergeCell ref="OTP58:OTR58"/>
    <mergeCell ref="OTX58:OTZ58"/>
    <mergeCell ref="OUF58:OUH58"/>
    <mergeCell ref="OUN58:OUP58"/>
    <mergeCell ref="OUV58:OUX58"/>
    <mergeCell ref="OVD58:OVF58"/>
    <mergeCell ref="OVL58:OVN58"/>
    <mergeCell ref="OVT58:OVV58"/>
    <mergeCell ref="OWB58:OWD58"/>
    <mergeCell ref="OWJ58:OWL58"/>
    <mergeCell ref="OWR58:OWT58"/>
    <mergeCell ref="OWZ58:OXB58"/>
    <mergeCell ref="OXH58:OXJ58"/>
    <mergeCell ref="OXP58:OXR58"/>
    <mergeCell ref="OXX58:OXZ58"/>
    <mergeCell ref="OYF58:OYH58"/>
    <mergeCell ref="OYN58:OYP58"/>
    <mergeCell ref="OYV58:OYX58"/>
    <mergeCell ref="OZD58:OZF58"/>
    <mergeCell ref="OZL58:OZN58"/>
    <mergeCell ref="OZT58:OZV58"/>
    <mergeCell ref="PAB58:PAD58"/>
    <mergeCell ref="PAJ58:PAL58"/>
    <mergeCell ref="PAR58:PAT58"/>
    <mergeCell ref="PAZ58:PBB58"/>
    <mergeCell ref="PBH58:PBJ58"/>
    <mergeCell ref="PBP58:PBR58"/>
    <mergeCell ref="PBX58:PBZ58"/>
    <mergeCell ref="PCF58:PCH58"/>
    <mergeCell ref="PCN58:PCP58"/>
    <mergeCell ref="PCV58:PCX58"/>
    <mergeCell ref="PDD58:PDF58"/>
    <mergeCell ref="PDL58:PDN58"/>
    <mergeCell ref="PDT58:PDV58"/>
    <mergeCell ref="PEB58:PED58"/>
    <mergeCell ref="PEJ58:PEL58"/>
    <mergeCell ref="PER58:PET58"/>
    <mergeCell ref="PEZ58:PFB58"/>
    <mergeCell ref="PFH58:PFJ58"/>
    <mergeCell ref="PFP58:PFR58"/>
    <mergeCell ref="PFX58:PFZ58"/>
    <mergeCell ref="PGF58:PGH58"/>
    <mergeCell ref="PGN58:PGP58"/>
    <mergeCell ref="PGV58:PGX58"/>
    <mergeCell ref="PHD58:PHF58"/>
    <mergeCell ref="PHL58:PHN58"/>
    <mergeCell ref="PHT58:PHV58"/>
    <mergeCell ref="PIB58:PID58"/>
    <mergeCell ref="PIJ58:PIL58"/>
    <mergeCell ref="PIR58:PIT58"/>
    <mergeCell ref="PIZ58:PJB58"/>
    <mergeCell ref="PJH58:PJJ58"/>
    <mergeCell ref="PJP58:PJR58"/>
    <mergeCell ref="PJX58:PJZ58"/>
    <mergeCell ref="PKF58:PKH58"/>
    <mergeCell ref="PKN58:PKP58"/>
    <mergeCell ref="PKV58:PKX58"/>
    <mergeCell ref="PLD58:PLF58"/>
    <mergeCell ref="PLL58:PLN58"/>
    <mergeCell ref="PLT58:PLV58"/>
    <mergeCell ref="PMB58:PMD58"/>
    <mergeCell ref="PMJ58:PML58"/>
    <mergeCell ref="PMR58:PMT58"/>
    <mergeCell ref="PMZ58:PNB58"/>
    <mergeCell ref="PNH58:PNJ58"/>
    <mergeCell ref="PNP58:PNR58"/>
    <mergeCell ref="PNX58:PNZ58"/>
    <mergeCell ref="POF58:POH58"/>
    <mergeCell ref="PON58:POP58"/>
    <mergeCell ref="POV58:POX58"/>
    <mergeCell ref="PPD58:PPF58"/>
    <mergeCell ref="PPL58:PPN58"/>
    <mergeCell ref="PPT58:PPV58"/>
    <mergeCell ref="PQB58:PQD58"/>
    <mergeCell ref="PQJ58:PQL58"/>
    <mergeCell ref="PQR58:PQT58"/>
    <mergeCell ref="PQZ58:PRB58"/>
    <mergeCell ref="PRH58:PRJ58"/>
    <mergeCell ref="PRP58:PRR58"/>
    <mergeCell ref="PRX58:PRZ58"/>
    <mergeCell ref="PSF58:PSH58"/>
    <mergeCell ref="PSN58:PSP58"/>
    <mergeCell ref="PSV58:PSX58"/>
    <mergeCell ref="PTD58:PTF58"/>
    <mergeCell ref="PTL58:PTN58"/>
    <mergeCell ref="PTT58:PTV58"/>
    <mergeCell ref="PUB58:PUD58"/>
    <mergeCell ref="PUJ58:PUL58"/>
    <mergeCell ref="PUR58:PUT58"/>
    <mergeCell ref="PUZ58:PVB58"/>
    <mergeCell ref="PVH58:PVJ58"/>
    <mergeCell ref="PVP58:PVR58"/>
    <mergeCell ref="PVX58:PVZ58"/>
    <mergeCell ref="PWF58:PWH58"/>
    <mergeCell ref="PWN58:PWP58"/>
    <mergeCell ref="PWV58:PWX58"/>
    <mergeCell ref="PXD58:PXF58"/>
    <mergeCell ref="PXL58:PXN58"/>
    <mergeCell ref="PXT58:PXV58"/>
    <mergeCell ref="PYB58:PYD58"/>
    <mergeCell ref="PYJ58:PYL58"/>
    <mergeCell ref="PYR58:PYT58"/>
    <mergeCell ref="PYZ58:PZB58"/>
    <mergeCell ref="PZH58:PZJ58"/>
    <mergeCell ref="PZP58:PZR58"/>
    <mergeCell ref="PZX58:PZZ58"/>
    <mergeCell ref="QAF58:QAH58"/>
    <mergeCell ref="QAN58:QAP58"/>
    <mergeCell ref="QAV58:QAX58"/>
    <mergeCell ref="QBD58:QBF58"/>
    <mergeCell ref="QBL58:QBN58"/>
    <mergeCell ref="QBT58:QBV58"/>
    <mergeCell ref="QCB58:QCD58"/>
    <mergeCell ref="QCJ58:QCL58"/>
    <mergeCell ref="QCR58:QCT58"/>
    <mergeCell ref="QCZ58:QDB58"/>
    <mergeCell ref="QDH58:QDJ58"/>
    <mergeCell ref="QDP58:QDR58"/>
    <mergeCell ref="QDX58:QDZ58"/>
    <mergeCell ref="QEF58:QEH58"/>
    <mergeCell ref="QEN58:QEP58"/>
    <mergeCell ref="QEV58:QEX58"/>
    <mergeCell ref="QFD58:QFF58"/>
    <mergeCell ref="QFL58:QFN58"/>
    <mergeCell ref="QFT58:QFV58"/>
    <mergeCell ref="QGB58:QGD58"/>
    <mergeCell ref="QGJ58:QGL58"/>
    <mergeCell ref="QGR58:QGT58"/>
    <mergeCell ref="QGZ58:QHB58"/>
    <mergeCell ref="QHH58:QHJ58"/>
    <mergeCell ref="QHP58:QHR58"/>
    <mergeCell ref="QHX58:QHZ58"/>
    <mergeCell ref="QIF58:QIH58"/>
    <mergeCell ref="QIN58:QIP58"/>
    <mergeCell ref="QIV58:QIX58"/>
    <mergeCell ref="QJD58:QJF58"/>
    <mergeCell ref="QJL58:QJN58"/>
    <mergeCell ref="QJT58:QJV58"/>
    <mergeCell ref="QKB58:QKD58"/>
    <mergeCell ref="QKJ58:QKL58"/>
    <mergeCell ref="QKR58:QKT58"/>
    <mergeCell ref="QKZ58:QLB58"/>
    <mergeCell ref="QLH58:QLJ58"/>
    <mergeCell ref="QLP58:QLR58"/>
    <mergeCell ref="QLX58:QLZ58"/>
    <mergeCell ref="QMF58:QMH58"/>
    <mergeCell ref="QMN58:QMP58"/>
    <mergeCell ref="QMV58:QMX58"/>
    <mergeCell ref="QND58:QNF58"/>
    <mergeCell ref="QNL58:QNN58"/>
    <mergeCell ref="QNT58:QNV58"/>
    <mergeCell ref="QOB58:QOD58"/>
    <mergeCell ref="QOJ58:QOL58"/>
    <mergeCell ref="QOR58:QOT58"/>
    <mergeCell ref="QOZ58:QPB58"/>
    <mergeCell ref="QPH58:QPJ58"/>
    <mergeCell ref="QPP58:QPR58"/>
    <mergeCell ref="QPX58:QPZ58"/>
    <mergeCell ref="QQF58:QQH58"/>
    <mergeCell ref="QQN58:QQP58"/>
    <mergeCell ref="QQV58:QQX58"/>
    <mergeCell ref="QRD58:QRF58"/>
    <mergeCell ref="QRL58:QRN58"/>
    <mergeCell ref="QRT58:QRV58"/>
    <mergeCell ref="QSB58:QSD58"/>
    <mergeCell ref="QSJ58:QSL58"/>
    <mergeCell ref="QSR58:QST58"/>
    <mergeCell ref="QSZ58:QTB58"/>
    <mergeCell ref="QTH58:QTJ58"/>
    <mergeCell ref="QTP58:QTR58"/>
    <mergeCell ref="QTX58:QTZ58"/>
    <mergeCell ref="QUF58:QUH58"/>
    <mergeCell ref="QUN58:QUP58"/>
    <mergeCell ref="QUV58:QUX58"/>
    <mergeCell ref="QVD58:QVF58"/>
    <mergeCell ref="QVL58:QVN58"/>
    <mergeCell ref="QVT58:QVV58"/>
    <mergeCell ref="QWB58:QWD58"/>
    <mergeCell ref="QWJ58:QWL58"/>
    <mergeCell ref="QWR58:QWT58"/>
    <mergeCell ref="QWZ58:QXB58"/>
    <mergeCell ref="QXH58:QXJ58"/>
    <mergeCell ref="QXP58:QXR58"/>
    <mergeCell ref="QXX58:QXZ58"/>
    <mergeCell ref="QYF58:QYH58"/>
    <mergeCell ref="QYN58:QYP58"/>
    <mergeCell ref="QYV58:QYX58"/>
    <mergeCell ref="QZD58:QZF58"/>
    <mergeCell ref="QZL58:QZN58"/>
    <mergeCell ref="QZT58:QZV58"/>
    <mergeCell ref="RAB58:RAD58"/>
    <mergeCell ref="RAJ58:RAL58"/>
    <mergeCell ref="RAR58:RAT58"/>
    <mergeCell ref="RAZ58:RBB58"/>
    <mergeCell ref="RBH58:RBJ58"/>
    <mergeCell ref="RBP58:RBR58"/>
    <mergeCell ref="RBX58:RBZ58"/>
    <mergeCell ref="RCF58:RCH58"/>
    <mergeCell ref="RCN58:RCP58"/>
    <mergeCell ref="RCV58:RCX58"/>
    <mergeCell ref="RDD58:RDF58"/>
    <mergeCell ref="RDL58:RDN58"/>
    <mergeCell ref="RDT58:RDV58"/>
    <mergeCell ref="REB58:RED58"/>
    <mergeCell ref="REJ58:REL58"/>
    <mergeCell ref="RER58:RET58"/>
    <mergeCell ref="REZ58:RFB58"/>
    <mergeCell ref="RFH58:RFJ58"/>
    <mergeCell ref="RFP58:RFR58"/>
    <mergeCell ref="RFX58:RFZ58"/>
    <mergeCell ref="RGF58:RGH58"/>
    <mergeCell ref="RGN58:RGP58"/>
    <mergeCell ref="RGV58:RGX58"/>
    <mergeCell ref="RHD58:RHF58"/>
    <mergeCell ref="RHL58:RHN58"/>
    <mergeCell ref="RHT58:RHV58"/>
    <mergeCell ref="RIB58:RID58"/>
    <mergeCell ref="RIJ58:RIL58"/>
    <mergeCell ref="RIR58:RIT58"/>
    <mergeCell ref="RIZ58:RJB58"/>
    <mergeCell ref="RJH58:RJJ58"/>
    <mergeCell ref="RJP58:RJR58"/>
    <mergeCell ref="RJX58:RJZ58"/>
    <mergeCell ref="RKF58:RKH58"/>
    <mergeCell ref="RKN58:RKP58"/>
    <mergeCell ref="RKV58:RKX58"/>
    <mergeCell ref="RLD58:RLF58"/>
    <mergeCell ref="RLL58:RLN58"/>
    <mergeCell ref="RLT58:RLV58"/>
    <mergeCell ref="RMB58:RMD58"/>
    <mergeCell ref="RMJ58:RML58"/>
    <mergeCell ref="RMR58:RMT58"/>
    <mergeCell ref="RMZ58:RNB58"/>
    <mergeCell ref="RNH58:RNJ58"/>
    <mergeCell ref="RNP58:RNR58"/>
    <mergeCell ref="RNX58:RNZ58"/>
    <mergeCell ref="ROF58:ROH58"/>
    <mergeCell ref="RON58:ROP58"/>
    <mergeCell ref="ROV58:ROX58"/>
    <mergeCell ref="RPD58:RPF58"/>
    <mergeCell ref="RPL58:RPN58"/>
    <mergeCell ref="RPT58:RPV58"/>
    <mergeCell ref="RQB58:RQD58"/>
    <mergeCell ref="RQJ58:RQL58"/>
    <mergeCell ref="RQR58:RQT58"/>
    <mergeCell ref="RQZ58:RRB58"/>
    <mergeCell ref="RRH58:RRJ58"/>
    <mergeCell ref="RRP58:RRR58"/>
    <mergeCell ref="RRX58:RRZ58"/>
    <mergeCell ref="RSF58:RSH58"/>
    <mergeCell ref="RSN58:RSP58"/>
    <mergeCell ref="RSV58:RSX58"/>
    <mergeCell ref="RTD58:RTF58"/>
    <mergeCell ref="RTL58:RTN58"/>
    <mergeCell ref="RTT58:RTV58"/>
    <mergeCell ref="RUB58:RUD58"/>
    <mergeCell ref="RUJ58:RUL58"/>
    <mergeCell ref="RUR58:RUT58"/>
    <mergeCell ref="RUZ58:RVB58"/>
    <mergeCell ref="RVH58:RVJ58"/>
    <mergeCell ref="RVP58:RVR58"/>
    <mergeCell ref="RVX58:RVZ58"/>
    <mergeCell ref="RWF58:RWH58"/>
    <mergeCell ref="RWN58:RWP58"/>
    <mergeCell ref="RWV58:RWX58"/>
    <mergeCell ref="RXD58:RXF58"/>
    <mergeCell ref="RXL58:RXN58"/>
    <mergeCell ref="RXT58:RXV58"/>
    <mergeCell ref="RYB58:RYD58"/>
    <mergeCell ref="RYJ58:RYL58"/>
    <mergeCell ref="RYR58:RYT58"/>
    <mergeCell ref="RYZ58:RZB58"/>
    <mergeCell ref="RZH58:RZJ58"/>
    <mergeCell ref="RZP58:RZR58"/>
    <mergeCell ref="RZX58:RZZ58"/>
    <mergeCell ref="SAF58:SAH58"/>
    <mergeCell ref="SAN58:SAP58"/>
    <mergeCell ref="SAV58:SAX58"/>
    <mergeCell ref="SBD58:SBF58"/>
    <mergeCell ref="SBL58:SBN58"/>
    <mergeCell ref="SBT58:SBV58"/>
    <mergeCell ref="SCB58:SCD58"/>
    <mergeCell ref="SCJ58:SCL58"/>
    <mergeCell ref="SCR58:SCT58"/>
    <mergeCell ref="SCZ58:SDB58"/>
    <mergeCell ref="SDH58:SDJ58"/>
    <mergeCell ref="SDP58:SDR58"/>
    <mergeCell ref="SDX58:SDZ58"/>
    <mergeCell ref="SEF58:SEH58"/>
    <mergeCell ref="SEN58:SEP58"/>
    <mergeCell ref="SEV58:SEX58"/>
    <mergeCell ref="SFD58:SFF58"/>
    <mergeCell ref="SFL58:SFN58"/>
    <mergeCell ref="SFT58:SFV58"/>
    <mergeCell ref="SGB58:SGD58"/>
    <mergeCell ref="SGJ58:SGL58"/>
    <mergeCell ref="SGR58:SGT58"/>
    <mergeCell ref="SGZ58:SHB58"/>
    <mergeCell ref="SHH58:SHJ58"/>
    <mergeCell ref="SHP58:SHR58"/>
    <mergeCell ref="SHX58:SHZ58"/>
    <mergeCell ref="SIF58:SIH58"/>
    <mergeCell ref="SIN58:SIP58"/>
    <mergeCell ref="SIV58:SIX58"/>
    <mergeCell ref="SJD58:SJF58"/>
    <mergeCell ref="SJL58:SJN58"/>
    <mergeCell ref="SJT58:SJV58"/>
    <mergeCell ref="SKB58:SKD58"/>
    <mergeCell ref="SKJ58:SKL58"/>
    <mergeCell ref="SKR58:SKT58"/>
    <mergeCell ref="SKZ58:SLB58"/>
    <mergeCell ref="SLH58:SLJ58"/>
    <mergeCell ref="SLP58:SLR58"/>
    <mergeCell ref="SLX58:SLZ58"/>
    <mergeCell ref="SMF58:SMH58"/>
    <mergeCell ref="SMN58:SMP58"/>
    <mergeCell ref="SMV58:SMX58"/>
    <mergeCell ref="SND58:SNF58"/>
    <mergeCell ref="SNL58:SNN58"/>
    <mergeCell ref="SNT58:SNV58"/>
    <mergeCell ref="SOB58:SOD58"/>
    <mergeCell ref="SOJ58:SOL58"/>
    <mergeCell ref="SOR58:SOT58"/>
    <mergeCell ref="SOZ58:SPB58"/>
    <mergeCell ref="SPH58:SPJ58"/>
    <mergeCell ref="SPP58:SPR58"/>
    <mergeCell ref="SPX58:SPZ58"/>
    <mergeCell ref="SQF58:SQH58"/>
    <mergeCell ref="SQN58:SQP58"/>
    <mergeCell ref="SQV58:SQX58"/>
    <mergeCell ref="SRD58:SRF58"/>
    <mergeCell ref="SRL58:SRN58"/>
    <mergeCell ref="SRT58:SRV58"/>
    <mergeCell ref="SSB58:SSD58"/>
    <mergeCell ref="SSJ58:SSL58"/>
    <mergeCell ref="SSR58:SST58"/>
    <mergeCell ref="SSZ58:STB58"/>
    <mergeCell ref="STH58:STJ58"/>
    <mergeCell ref="STP58:STR58"/>
    <mergeCell ref="STX58:STZ58"/>
    <mergeCell ref="SUF58:SUH58"/>
    <mergeCell ref="SUN58:SUP58"/>
    <mergeCell ref="SUV58:SUX58"/>
    <mergeCell ref="SVD58:SVF58"/>
    <mergeCell ref="SVL58:SVN58"/>
    <mergeCell ref="SVT58:SVV58"/>
    <mergeCell ref="SWB58:SWD58"/>
    <mergeCell ref="SWJ58:SWL58"/>
    <mergeCell ref="SWR58:SWT58"/>
    <mergeCell ref="SWZ58:SXB58"/>
    <mergeCell ref="SXH58:SXJ58"/>
    <mergeCell ref="SXP58:SXR58"/>
    <mergeCell ref="SXX58:SXZ58"/>
    <mergeCell ref="SYF58:SYH58"/>
    <mergeCell ref="SYN58:SYP58"/>
    <mergeCell ref="SYV58:SYX58"/>
    <mergeCell ref="SZD58:SZF58"/>
    <mergeCell ref="SZL58:SZN58"/>
    <mergeCell ref="SZT58:SZV58"/>
    <mergeCell ref="TAB58:TAD58"/>
    <mergeCell ref="TAJ58:TAL58"/>
    <mergeCell ref="TAR58:TAT58"/>
    <mergeCell ref="TAZ58:TBB58"/>
    <mergeCell ref="TBH58:TBJ58"/>
    <mergeCell ref="TBP58:TBR58"/>
    <mergeCell ref="TBX58:TBZ58"/>
    <mergeCell ref="TCF58:TCH58"/>
    <mergeCell ref="TCN58:TCP58"/>
    <mergeCell ref="TCV58:TCX58"/>
    <mergeCell ref="TDD58:TDF58"/>
    <mergeCell ref="TDL58:TDN58"/>
    <mergeCell ref="TDT58:TDV58"/>
    <mergeCell ref="TEB58:TED58"/>
    <mergeCell ref="TEJ58:TEL58"/>
    <mergeCell ref="TER58:TET58"/>
    <mergeCell ref="TEZ58:TFB58"/>
    <mergeCell ref="TFH58:TFJ58"/>
    <mergeCell ref="TFP58:TFR58"/>
    <mergeCell ref="TFX58:TFZ58"/>
    <mergeCell ref="TGF58:TGH58"/>
    <mergeCell ref="TGN58:TGP58"/>
    <mergeCell ref="TGV58:TGX58"/>
    <mergeCell ref="THD58:THF58"/>
    <mergeCell ref="THL58:THN58"/>
    <mergeCell ref="THT58:THV58"/>
    <mergeCell ref="TIB58:TID58"/>
    <mergeCell ref="TIJ58:TIL58"/>
    <mergeCell ref="TIR58:TIT58"/>
    <mergeCell ref="TIZ58:TJB58"/>
    <mergeCell ref="TJH58:TJJ58"/>
    <mergeCell ref="TJP58:TJR58"/>
    <mergeCell ref="TJX58:TJZ58"/>
    <mergeCell ref="TKF58:TKH58"/>
    <mergeCell ref="TKN58:TKP58"/>
    <mergeCell ref="TKV58:TKX58"/>
    <mergeCell ref="TLD58:TLF58"/>
    <mergeCell ref="TLL58:TLN58"/>
    <mergeCell ref="TLT58:TLV58"/>
    <mergeCell ref="TMB58:TMD58"/>
    <mergeCell ref="TMJ58:TML58"/>
    <mergeCell ref="TMR58:TMT58"/>
    <mergeCell ref="TMZ58:TNB58"/>
    <mergeCell ref="TNH58:TNJ58"/>
    <mergeCell ref="TNP58:TNR58"/>
    <mergeCell ref="TNX58:TNZ58"/>
    <mergeCell ref="TOF58:TOH58"/>
    <mergeCell ref="TON58:TOP58"/>
    <mergeCell ref="TOV58:TOX58"/>
    <mergeCell ref="TPD58:TPF58"/>
    <mergeCell ref="TPL58:TPN58"/>
    <mergeCell ref="TPT58:TPV58"/>
    <mergeCell ref="TQB58:TQD58"/>
    <mergeCell ref="TQJ58:TQL58"/>
    <mergeCell ref="TQR58:TQT58"/>
    <mergeCell ref="TQZ58:TRB58"/>
    <mergeCell ref="TRH58:TRJ58"/>
    <mergeCell ref="TRP58:TRR58"/>
    <mergeCell ref="TRX58:TRZ58"/>
    <mergeCell ref="TSF58:TSH58"/>
    <mergeCell ref="TSN58:TSP58"/>
    <mergeCell ref="TSV58:TSX58"/>
    <mergeCell ref="TTD58:TTF58"/>
    <mergeCell ref="TTL58:TTN58"/>
    <mergeCell ref="TTT58:TTV58"/>
    <mergeCell ref="TUB58:TUD58"/>
    <mergeCell ref="TUJ58:TUL58"/>
    <mergeCell ref="TUR58:TUT58"/>
    <mergeCell ref="TUZ58:TVB58"/>
    <mergeCell ref="TVH58:TVJ58"/>
    <mergeCell ref="TVP58:TVR58"/>
    <mergeCell ref="TVX58:TVZ58"/>
    <mergeCell ref="TWF58:TWH58"/>
    <mergeCell ref="TWN58:TWP58"/>
    <mergeCell ref="TWV58:TWX58"/>
    <mergeCell ref="TXD58:TXF58"/>
    <mergeCell ref="TXL58:TXN58"/>
    <mergeCell ref="TXT58:TXV58"/>
    <mergeCell ref="TYB58:TYD58"/>
    <mergeCell ref="TYJ58:TYL58"/>
    <mergeCell ref="TYR58:TYT58"/>
    <mergeCell ref="TYZ58:TZB58"/>
    <mergeCell ref="TZH58:TZJ58"/>
    <mergeCell ref="TZP58:TZR58"/>
    <mergeCell ref="TZX58:TZZ58"/>
    <mergeCell ref="UAF58:UAH58"/>
    <mergeCell ref="UAN58:UAP58"/>
    <mergeCell ref="UAV58:UAX58"/>
    <mergeCell ref="UBD58:UBF58"/>
    <mergeCell ref="UBL58:UBN58"/>
    <mergeCell ref="UBT58:UBV58"/>
    <mergeCell ref="UCB58:UCD58"/>
    <mergeCell ref="UCJ58:UCL58"/>
    <mergeCell ref="UCR58:UCT58"/>
    <mergeCell ref="UCZ58:UDB58"/>
    <mergeCell ref="UDH58:UDJ58"/>
    <mergeCell ref="UDP58:UDR58"/>
    <mergeCell ref="UDX58:UDZ58"/>
    <mergeCell ref="UEF58:UEH58"/>
    <mergeCell ref="UEN58:UEP58"/>
    <mergeCell ref="UEV58:UEX58"/>
    <mergeCell ref="UFD58:UFF58"/>
    <mergeCell ref="UFL58:UFN58"/>
    <mergeCell ref="UFT58:UFV58"/>
    <mergeCell ref="UGB58:UGD58"/>
    <mergeCell ref="UGJ58:UGL58"/>
    <mergeCell ref="UGR58:UGT58"/>
    <mergeCell ref="UGZ58:UHB58"/>
    <mergeCell ref="UHH58:UHJ58"/>
    <mergeCell ref="UHP58:UHR58"/>
    <mergeCell ref="UHX58:UHZ58"/>
    <mergeCell ref="UIF58:UIH58"/>
    <mergeCell ref="UIN58:UIP58"/>
    <mergeCell ref="UIV58:UIX58"/>
    <mergeCell ref="UJD58:UJF58"/>
    <mergeCell ref="UJL58:UJN58"/>
    <mergeCell ref="UJT58:UJV58"/>
    <mergeCell ref="UKB58:UKD58"/>
    <mergeCell ref="UKJ58:UKL58"/>
    <mergeCell ref="UKR58:UKT58"/>
    <mergeCell ref="UKZ58:ULB58"/>
    <mergeCell ref="ULH58:ULJ58"/>
    <mergeCell ref="ULP58:ULR58"/>
    <mergeCell ref="ULX58:ULZ58"/>
    <mergeCell ref="UMF58:UMH58"/>
    <mergeCell ref="UMN58:UMP58"/>
    <mergeCell ref="UMV58:UMX58"/>
    <mergeCell ref="UND58:UNF58"/>
    <mergeCell ref="UNL58:UNN58"/>
    <mergeCell ref="UNT58:UNV58"/>
    <mergeCell ref="UOB58:UOD58"/>
    <mergeCell ref="UOJ58:UOL58"/>
    <mergeCell ref="UOR58:UOT58"/>
    <mergeCell ref="UOZ58:UPB58"/>
    <mergeCell ref="UPH58:UPJ58"/>
    <mergeCell ref="UPP58:UPR58"/>
    <mergeCell ref="UPX58:UPZ58"/>
    <mergeCell ref="UQF58:UQH58"/>
    <mergeCell ref="UQN58:UQP58"/>
    <mergeCell ref="UQV58:UQX58"/>
    <mergeCell ref="URD58:URF58"/>
    <mergeCell ref="URL58:URN58"/>
    <mergeCell ref="URT58:URV58"/>
    <mergeCell ref="USB58:USD58"/>
    <mergeCell ref="USJ58:USL58"/>
    <mergeCell ref="USR58:UST58"/>
    <mergeCell ref="USZ58:UTB58"/>
    <mergeCell ref="UTH58:UTJ58"/>
    <mergeCell ref="UTP58:UTR58"/>
    <mergeCell ref="UTX58:UTZ58"/>
    <mergeCell ref="UUF58:UUH58"/>
    <mergeCell ref="UUN58:UUP58"/>
    <mergeCell ref="UUV58:UUX58"/>
    <mergeCell ref="UVD58:UVF58"/>
    <mergeCell ref="UVL58:UVN58"/>
    <mergeCell ref="UVT58:UVV58"/>
    <mergeCell ref="UWB58:UWD58"/>
    <mergeCell ref="UWJ58:UWL58"/>
    <mergeCell ref="UWR58:UWT58"/>
    <mergeCell ref="UWZ58:UXB58"/>
    <mergeCell ref="UXH58:UXJ58"/>
    <mergeCell ref="UXP58:UXR58"/>
    <mergeCell ref="UXX58:UXZ58"/>
    <mergeCell ref="UYF58:UYH58"/>
    <mergeCell ref="UYN58:UYP58"/>
    <mergeCell ref="UYV58:UYX58"/>
    <mergeCell ref="UZD58:UZF58"/>
    <mergeCell ref="UZL58:UZN58"/>
    <mergeCell ref="UZT58:UZV58"/>
    <mergeCell ref="VAB58:VAD58"/>
    <mergeCell ref="VAJ58:VAL58"/>
    <mergeCell ref="VAR58:VAT58"/>
    <mergeCell ref="VAZ58:VBB58"/>
    <mergeCell ref="VBH58:VBJ58"/>
    <mergeCell ref="VBP58:VBR58"/>
    <mergeCell ref="VBX58:VBZ58"/>
    <mergeCell ref="VCF58:VCH58"/>
    <mergeCell ref="VCN58:VCP58"/>
    <mergeCell ref="VCV58:VCX58"/>
    <mergeCell ref="VDD58:VDF58"/>
    <mergeCell ref="VDL58:VDN58"/>
    <mergeCell ref="VDT58:VDV58"/>
    <mergeCell ref="VEB58:VED58"/>
    <mergeCell ref="VEJ58:VEL58"/>
    <mergeCell ref="VER58:VET58"/>
    <mergeCell ref="VEZ58:VFB58"/>
    <mergeCell ref="VFH58:VFJ58"/>
    <mergeCell ref="VFP58:VFR58"/>
    <mergeCell ref="VFX58:VFZ58"/>
    <mergeCell ref="VGF58:VGH58"/>
    <mergeCell ref="VGN58:VGP58"/>
    <mergeCell ref="VGV58:VGX58"/>
    <mergeCell ref="VHD58:VHF58"/>
    <mergeCell ref="VHL58:VHN58"/>
    <mergeCell ref="VHT58:VHV58"/>
    <mergeCell ref="VIB58:VID58"/>
    <mergeCell ref="VIJ58:VIL58"/>
    <mergeCell ref="VIR58:VIT58"/>
    <mergeCell ref="VIZ58:VJB58"/>
    <mergeCell ref="VJH58:VJJ58"/>
    <mergeCell ref="VJP58:VJR58"/>
    <mergeCell ref="VJX58:VJZ58"/>
    <mergeCell ref="VKF58:VKH58"/>
    <mergeCell ref="VKN58:VKP58"/>
    <mergeCell ref="VKV58:VKX58"/>
    <mergeCell ref="VLD58:VLF58"/>
    <mergeCell ref="VLL58:VLN58"/>
    <mergeCell ref="VLT58:VLV58"/>
    <mergeCell ref="VMB58:VMD58"/>
    <mergeCell ref="VMJ58:VML58"/>
    <mergeCell ref="VMR58:VMT58"/>
    <mergeCell ref="VMZ58:VNB58"/>
    <mergeCell ref="VNH58:VNJ58"/>
    <mergeCell ref="VNP58:VNR58"/>
    <mergeCell ref="VNX58:VNZ58"/>
    <mergeCell ref="VOF58:VOH58"/>
    <mergeCell ref="VON58:VOP58"/>
    <mergeCell ref="VOV58:VOX58"/>
    <mergeCell ref="VPD58:VPF58"/>
    <mergeCell ref="VPL58:VPN58"/>
    <mergeCell ref="VPT58:VPV58"/>
    <mergeCell ref="VQB58:VQD58"/>
    <mergeCell ref="VQJ58:VQL58"/>
    <mergeCell ref="VQR58:VQT58"/>
    <mergeCell ref="VQZ58:VRB58"/>
    <mergeCell ref="VRH58:VRJ58"/>
    <mergeCell ref="VRP58:VRR58"/>
    <mergeCell ref="VRX58:VRZ58"/>
    <mergeCell ref="VSF58:VSH58"/>
    <mergeCell ref="VSN58:VSP58"/>
    <mergeCell ref="VSV58:VSX58"/>
    <mergeCell ref="VTD58:VTF58"/>
    <mergeCell ref="VTL58:VTN58"/>
    <mergeCell ref="VTT58:VTV58"/>
    <mergeCell ref="VUB58:VUD58"/>
    <mergeCell ref="VUJ58:VUL58"/>
    <mergeCell ref="VUR58:VUT58"/>
    <mergeCell ref="VUZ58:VVB58"/>
    <mergeCell ref="VVH58:VVJ58"/>
    <mergeCell ref="VVP58:VVR58"/>
    <mergeCell ref="VVX58:VVZ58"/>
    <mergeCell ref="VWF58:VWH58"/>
    <mergeCell ref="VWN58:VWP58"/>
    <mergeCell ref="VWV58:VWX58"/>
    <mergeCell ref="VXD58:VXF58"/>
    <mergeCell ref="VXL58:VXN58"/>
    <mergeCell ref="VXT58:VXV58"/>
    <mergeCell ref="VYB58:VYD58"/>
    <mergeCell ref="VYJ58:VYL58"/>
    <mergeCell ref="VYR58:VYT58"/>
    <mergeCell ref="VYZ58:VZB58"/>
    <mergeCell ref="VZH58:VZJ58"/>
    <mergeCell ref="VZP58:VZR58"/>
    <mergeCell ref="VZX58:VZZ58"/>
    <mergeCell ref="WAF58:WAH58"/>
    <mergeCell ref="WAN58:WAP58"/>
    <mergeCell ref="WAV58:WAX58"/>
    <mergeCell ref="WBD58:WBF58"/>
    <mergeCell ref="WBL58:WBN58"/>
    <mergeCell ref="WBT58:WBV58"/>
    <mergeCell ref="WCB58:WCD58"/>
    <mergeCell ref="WCJ58:WCL58"/>
    <mergeCell ref="WCR58:WCT58"/>
    <mergeCell ref="WCZ58:WDB58"/>
    <mergeCell ref="WDH58:WDJ58"/>
    <mergeCell ref="WDP58:WDR58"/>
    <mergeCell ref="WDX58:WDZ58"/>
    <mergeCell ref="WEF58:WEH58"/>
    <mergeCell ref="WEN58:WEP58"/>
    <mergeCell ref="WEV58:WEX58"/>
    <mergeCell ref="WFD58:WFF58"/>
    <mergeCell ref="WFL58:WFN58"/>
    <mergeCell ref="WFT58:WFV58"/>
    <mergeCell ref="WGB58:WGD58"/>
    <mergeCell ref="WGJ58:WGL58"/>
    <mergeCell ref="WGR58:WGT58"/>
    <mergeCell ref="WGZ58:WHB58"/>
    <mergeCell ref="WHH58:WHJ58"/>
    <mergeCell ref="WHP58:WHR58"/>
    <mergeCell ref="WHX58:WHZ58"/>
    <mergeCell ref="WIF58:WIH58"/>
    <mergeCell ref="WIN58:WIP58"/>
    <mergeCell ref="WIV58:WIX58"/>
    <mergeCell ref="WTH58:WTJ58"/>
    <mergeCell ref="WTP58:WTR58"/>
    <mergeCell ref="WTX58:WTZ58"/>
    <mergeCell ref="WUF58:WUH58"/>
    <mergeCell ref="WUN58:WUP58"/>
    <mergeCell ref="WUV58:WUX58"/>
    <mergeCell ref="WVD58:WVF58"/>
    <mergeCell ref="WVL58:WVN58"/>
    <mergeCell ref="WVT58:WVV58"/>
    <mergeCell ref="WWB58:WWD58"/>
    <mergeCell ref="WWJ58:WWL58"/>
    <mergeCell ref="WWR58:WWT58"/>
    <mergeCell ref="WWZ58:WXB58"/>
    <mergeCell ref="WXH58:WXJ58"/>
    <mergeCell ref="WXP58:WXR58"/>
    <mergeCell ref="WXX58:WXZ58"/>
    <mergeCell ref="WYF58:WYH58"/>
    <mergeCell ref="WJD58:WJF58"/>
    <mergeCell ref="WJL58:WJN58"/>
    <mergeCell ref="WJT58:WJV58"/>
    <mergeCell ref="WKB58:WKD58"/>
    <mergeCell ref="WKJ58:WKL58"/>
    <mergeCell ref="WKR58:WKT58"/>
    <mergeCell ref="WKZ58:WLB58"/>
    <mergeCell ref="WLH58:WLJ58"/>
    <mergeCell ref="WLP58:WLR58"/>
    <mergeCell ref="WLX58:WLZ58"/>
    <mergeCell ref="WMF58:WMH58"/>
    <mergeCell ref="WMN58:WMP58"/>
    <mergeCell ref="WMV58:WMX58"/>
    <mergeCell ref="WND58:WNF58"/>
    <mergeCell ref="WNL58:WNN58"/>
    <mergeCell ref="WNT58:WNV58"/>
    <mergeCell ref="WOB58:WOD58"/>
    <mergeCell ref="WOJ58:WOL58"/>
    <mergeCell ref="WOR58:WOT58"/>
    <mergeCell ref="WOZ58:WPB58"/>
    <mergeCell ref="WPH58:WPJ58"/>
    <mergeCell ref="WPP58:WPR58"/>
    <mergeCell ref="WPX58:WPZ58"/>
    <mergeCell ref="WQF58:WQH58"/>
    <mergeCell ref="WQN58:WQP58"/>
    <mergeCell ref="WQV58:WQX58"/>
    <mergeCell ref="WRD58:WRF58"/>
    <mergeCell ref="WRL58:WRN58"/>
    <mergeCell ref="WRT58:WRV58"/>
    <mergeCell ref="WSB58:WSD58"/>
    <mergeCell ref="WSJ58:WSL58"/>
    <mergeCell ref="WSR58:WST58"/>
    <mergeCell ref="WSZ58:WTB5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8" fitToHeight="0" orientation="landscape" r:id="rId1"/>
  <rowBreaks count="3" manualBreakCount="3">
    <brk id="26" max="7" man="1"/>
    <brk id="42" max="7" man="1"/>
    <brk id="63" max="7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view="pageBreakPreview" zoomScale="110" zoomScaleNormal="100" zoomScaleSheetLayoutView="110" workbookViewId="0">
      <selection activeCell="K11" sqref="K11"/>
    </sheetView>
  </sheetViews>
  <sheetFormatPr defaultRowHeight="12.75" x14ac:dyDescent="0.2"/>
  <cols>
    <col min="1" max="1" width="9.140625" style="40"/>
    <col min="2" max="2" width="17.140625" style="40" customWidth="1"/>
    <col min="3" max="3" width="11.140625" style="40" bestFit="1" customWidth="1"/>
    <col min="4" max="4" width="11.85546875" style="40" customWidth="1"/>
    <col min="5" max="12" width="10" style="40" customWidth="1"/>
    <col min="13" max="14" width="9.140625" style="40"/>
    <col min="15" max="15" width="9.140625" style="40" customWidth="1"/>
    <col min="16" max="257" width="9.140625" style="40"/>
    <col min="258" max="258" width="17.140625" style="40" customWidth="1"/>
    <col min="259" max="259" width="11.140625" style="40" bestFit="1" customWidth="1"/>
    <col min="260" max="260" width="11.85546875" style="40" customWidth="1"/>
    <col min="261" max="268" width="10" style="40" customWidth="1"/>
    <col min="269" max="270" width="9.140625" style="40"/>
    <col min="271" max="271" width="9.140625" style="40" customWidth="1"/>
    <col min="272" max="513" width="9.140625" style="40"/>
    <col min="514" max="514" width="17.140625" style="40" customWidth="1"/>
    <col min="515" max="515" width="11.140625" style="40" bestFit="1" customWidth="1"/>
    <col min="516" max="516" width="11.85546875" style="40" customWidth="1"/>
    <col min="517" max="524" width="10" style="40" customWidth="1"/>
    <col min="525" max="526" width="9.140625" style="40"/>
    <col min="527" max="527" width="9.140625" style="40" customWidth="1"/>
    <col min="528" max="769" width="9.140625" style="40"/>
    <col min="770" max="770" width="17.140625" style="40" customWidth="1"/>
    <col min="771" max="771" width="11.140625" style="40" bestFit="1" customWidth="1"/>
    <col min="772" max="772" width="11.85546875" style="40" customWidth="1"/>
    <col min="773" max="780" width="10" style="40" customWidth="1"/>
    <col min="781" max="782" width="9.140625" style="40"/>
    <col min="783" max="783" width="9.140625" style="40" customWidth="1"/>
    <col min="784" max="1025" width="9.140625" style="40"/>
    <col min="1026" max="1026" width="17.140625" style="40" customWidth="1"/>
    <col min="1027" max="1027" width="11.140625" style="40" bestFit="1" customWidth="1"/>
    <col min="1028" max="1028" width="11.85546875" style="40" customWidth="1"/>
    <col min="1029" max="1036" width="10" style="40" customWidth="1"/>
    <col min="1037" max="1038" width="9.140625" style="40"/>
    <col min="1039" max="1039" width="9.140625" style="40" customWidth="1"/>
    <col min="1040" max="1281" width="9.140625" style="40"/>
    <col min="1282" max="1282" width="17.140625" style="40" customWidth="1"/>
    <col min="1283" max="1283" width="11.140625" style="40" bestFit="1" customWidth="1"/>
    <col min="1284" max="1284" width="11.85546875" style="40" customWidth="1"/>
    <col min="1285" max="1292" width="10" style="40" customWidth="1"/>
    <col min="1293" max="1294" width="9.140625" style="40"/>
    <col min="1295" max="1295" width="9.140625" style="40" customWidth="1"/>
    <col min="1296" max="1537" width="9.140625" style="40"/>
    <col min="1538" max="1538" width="17.140625" style="40" customWidth="1"/>
    <col min="1539" max="1539" width="11.140625" style="40" bestFit="1" customWidth="1"/>
    <col min="1540" max="1540" width="11.85546875" style="40" customWidth="1"/>
    <col min="1541" max="1548" width="10" style="40" customWidth="1"/>
    <col min="1549" max="1550" width="9.140625" style="40"/>
    <col min="1551" max="1551" width="9.140625" style="40" customWidth="1"/>
    <col min="1552" max="1793" width="9.140625" style="40"/>
    <col min="1794" max="1794" width="17.140625" style="40" customWidth="1"/>
    <col min="1795" max="1795" width="11.140625" style="40" bestFit="1" customWidth="1"/>
    <col min="1796" max="1796" width="11.85546875" style="40" customWidth="1"/>
    <col min="1797" max="1804" width="10" style="40" customWidth="1"/>
    <col min="1805" max="1806" width="9.140625" style="40"/>
    <col min="1807" max="1807" width="9.140625" style="40" customWidth="1"/>
    <col min="1808" max="2049" width="9.140625" style="40"/>
    <col min="2050" max="2050" width="17.140625" style="40" customWidth="1"/>
    <col min="2051" max="2051" width="11.140625" style="40" bestFit="1" customWidth="1"/>
    <col min="2052" max="2052" width="11.85546875" style="40" customWidth="1"/>
    <col min="2053" max="2060" width="10" style="40" customWidth="1"/>
    <col min="2061" max="2062" width="9.140625" style="40"/>
    <col min="2063" max="2063" width="9.140625" style="40" customWidth="1"/>
    <col min="2064" max="2305" width="9.140625" style="40"/>
    <col min="2306" max="2306" width="17.140625" style="40" customWidth="1"/>
    <col min="2307" max="2307" width="11.140625" style="40" bestFit="1" customWidth="1"/>
    <col min="2308" max="2308" width="11.85546875" style="40" customWidth="1"/>
    <col min="2309" max="2316" width="10" style="40" customWidth="1"/>
    <col min="2317" max="2318" width="9.140625" style="40"/>
    <col min="2319" max="2319" width="9.140625" style="40" customWidth="1"/>
    <col min="2320" max="2561" width="9.140625" style="40"/>
    <col min="2562" max="2562" width="17.140625" style="40" customWidth="1"/>
    <col min="2563" max="2563" width="11.140625" style="40" bestFit="1" customWidth="1"/>
    <col min="2564" max="2564" width="11.85546875" style="40" customWidth="1"/>
    <col min="2565" max="2572" width="10" style="40" customWidth="1"/>
    <col min="2573" max="2574" width="9.140625" style="40"/>
    <col min="2575" max="2575" width="9.140625" style="40" customWidth="1"/>
    <col min="2576" max="2817" width="9.140625" style="40"/>
    <col min="2818" max="2818" width="17.140625" style="40" customWidth="1"/>
    <col min="2819" max="2819" width="11.140625" style="40" bestFit="1" customWidth="1"/>
    <col min="2820" max="2820" width="11.85546875" style="40" customWidth="1"/>
    <col min="2821" max="2828" width="10" style="40" customWidth="1"/>
    <col min="2829" max="2830" width="9.140625" style="40"/>
    <col min="2831" max="2831" width="9.140625" style="40" customWidth="1"/>
    <col min="2832" max="3073" width="9.140625" style="40"/>
    <col min="3074" max="3074" width="17.140625" style="40" customWidth="1"/>
    <col min="3075" max="3075" width="11.140625" style="40" bestFit="1" customWidth="1"/>
    <col min="3076" max="3076" width="11.85546875" style="40" customWidth="1"/>
    <col min="3077" max="3084" width="10" style="40" customWidth="1"/>
    <col min="3085" max="3086" width="9.140625" style="40"/>
    <col min="3087" max="3087" width="9.140625" style="40" customWidth="1"/>
    <col min="3088" max="3329" width="9.140625" style="40"/>
    <col min="3330" max="3330" width="17.140625" style="40" customWidth="1"/>
    <col min="3331" max="3331" width="11.140625" style="40" bestFit="1" customWidth="1"/>
    <col min="3332" max="3332" width="11.85546875" style="40" customWidth="1"/>
    <col min="3333" max="3340" width="10" style="40" customWidth="1"/>
    <col min="3341" max="3342" width="9.140625" style="40"/>
    <col min="3343" max="3343" width="9.140625" style="40" customWidth="1"/>
    <col min="3344" max="3585" width="9.140625" style="40"/>
    <col min="3586" max="3586" width="17.140625" style="40" customWidth="1"/>
    <col min="3587" max="3587" width="11.140625" style="40" bestFit="1" customWidth="1"/>
    <col min="3588" max="3588" width="11.85546875" style="40" customWidth="1"/>
    <col min="3589" max="3596" width="10" style="40" customWidth="1"/>
    <col min="3597" max="3598" width="9.140625" style="40"/>
    <col min="3599" max="3599" width="9.140625" style="40" customWidth="1"/>
    <col min="3600" max="3841" width="9.140625" style="40"/>
    <col min="3842" max="3842" width="17.140625" style="40" customWidth="1"/>
    <col min="3843" max="3843" width="11.140625" style="40" bestFit="1" customWidth="1"/>
    <col min="3844" max="3844" width="11.85546875" style="40" customWidth="1"/>
    <col min="3845" max="3852" width="10" style="40" customWidth="1"/>
    <col min="3853" max="3854" width="9.140625" style="40"/>
    <col min="3855" max="3855" width="9.140625" style="40" customWidth="1"/>
    <col min="3856" max="4097" width="9.140625" style="40"/>
    <col min="4098" max="4098" width="17.140625" style="40" customWidth="1"/>
    <col min="4099" max="4099" width="11.140625" style="40" bestFit="1" customWidth="1"/>
    <col min="4100" max="4100" width="11.85546875" style="40" customWidth="1"/>
    <col min="4101" max="4108" width="10" style="40" customWidth="1"/>
    <col min="4109" max="4110" width="9.140625" style="40"/>
    <col min="4111" max="4111" width="9.140625" style="40" customWidth="1"/>
    <col min="4112" max="4353" width="9.140625" style="40"/>
    <col min="4354" max="4354" width="17.140625" style="40" customWidth="1"/>
    <col min="4355" max="4355" width="11.140625" style="40" bestFit="1" customWidth="1"/>
    <col min="4356" max="4356" width="11.85546875" style="40" customWidth="1"/>
    <col min="4357" max="4364" width="10" style="40" customWidth="1"/>
    <col min="4365" max="4366" width="9.140625" style="40"/>
    <col min="4367" max="4367" width="9.140625" style="40" customWidth="1"/>
    <col min="4368" max="4609" width="9.140625" style="40"/>
    <col min="4610" max="4610" width="17.140625" style="40" customWidth="1"/>
    <col min="4611" max="4611" width="11.140625" style="40" bestFit="1" customWidth="1"/>
    <col min="4612" max="4612" width="11.85546875" style="40" customWidth="1"/>
    <col min="4613" max="4620" width="10" style="40" customWidth="1"/>
    <col min="4621" max="4622" width="9.140625" style="40"/>
    <col min="4623" max="4623" width="9.140625" style="40" customWidth="1"/>
    <col min="4624" max="4865" width="9.140625" style="40"/>
    <col min="4866" max="4866" width="17.140625" style="40" customWidth="1"/>
    <col min="4867" max="4867" width="11.140625" style="40" bestFit="1" customWidth="1"/>
    <col min="4868" max="4868" width="11.85546875" style="40" customWidth="1"/>
    <col min="4869" max="4876" width="10" style="40" customWidth="1"/>
    <col min="4877" max="4878" width="9.140625" style="40"/>
    <col min="4879" max="4879" width="9.140625" style="40" customWidth="1"/>
    <col min="4880" max="5121" width="9.140625" style="40"/>
    <col min="5122" max="5122" width="17.140625" style="40" customWidth="1"/>
    <col min="5123" max="5123" width="11.140625" style="40" bestFit="1" customWidth="1"/>
    <col min="5124" max="5124" width="11.85546875" style="40" customWidth="1"/>
    <col min="5125" max="5132" width="10" style="40" customWidth="1"/>
    <col min="5133" max="5134" width="9.140625" style="40"/>
    <col min="5135" max="5135" width="9.140625" style="40" customWidth="1"/>
    <col min="5136" max="5377" width="9.140625" style="40"/>
    <col min="5378" max="5378" width="17.140625" style="40" customWidth="1"/>
    <col min="5379" max="5379" width="11.140625" style="40" bestFit="1" customWidth="1"/>
    <col min="5380" max="5380" width="11.85546875" style="40" customWidth="1"/>
    <col min="5381" max="5388" width="10" style="40" customWidth="1"/>
    <col min="5389" max="5390" width="9.140625" style="40"/>
    <col min="5391" max="5391" width="9.140625" style="40" customWidth="1"/>
    <col min="5392" max="5633" width="9.140625" style="40"/>
    <col min="5634" max="5634" width="17.140625" style="40" customWidth="1"/>
    <col min="5635" max="5635" width="11.140625" style="40" bestFit="1" customWidth="1"/>
    <col min="5636" max="5636" width="11.85546875" style="40" customWidth="1"/>
    <col min="5637" max="5644" width="10" style="40" customWidth="1"/>
    <col min="5645" max="5646" width="9.140625" style="40"/>
    <col min="5647" max="5647" width="9.140625" style="40" customWidth="1"/>
    <col min="5648" max="5889" width="9.140625" style="40"/>
    <col min="5890" max="5890" width="17.140625" style="40" customWidth="1"/>
    <col min="5891" max="5891" width="11.140625" style="40" bestFit="1" customWidth="1"/>
    <col min="5892" max="5892" width="11.85546875" style="40" customWidth="1"/>
    <col min="5893" max="5900" width="10" style="40" customWidth="1"/>
    <col min="5901" max="5902" width="9.140625" style="40"/>
    <col min="5903" max="5903" width="9.140625" style="40" customWidth="1"/>
    <col min="5904" max="6145" width="9.140625" style="40"/>
    <col min="6146" max="6146" width="17.140625" style="40" customWidth="1"/>
    <col min="6147" max="6147" width="11.140625" style="40" bestFit="1" customWidth="1"/>
    <col min="6148" max="6148" width="11.85546875" style="40" customWidth="1"/>
    <col min="6149" max="6156" width="10" style="40" customWidth="1"/>
    <col min="6157" max="6158" width="9.140625" style="40"/>
    <col min="6159" max="6159" width="9.140625" style="40" customWidth="1"/>
    <col min="6160" max="6401" width="9.140625" style="40"/>
    <col min="6402" max="6402" width="17.140625" style="40" customWidth="1"/>
    <col min="6403" max="6403" width="11.140625" style="40" bestFit="1" customWidth="1"/>
    <col min="6404" max="6404" width="11.85546875" style="40" customWidth="1"/>
    <col min="6405" max="6412" width="10" style="40" customWidth="1"/>
    <col min="6413" max="6414" width="9.140625" style="40"/>
    <col min="6415" max="6415" width="9.140625" style="40" customWidth="1"/>
    <col min="6416" max="6657" width="9.140625" style="40"/>
    <col min="6658" max="6658" width="17.140625" style="40" customWidth="1"/>
    <col min="6659" max="6659" width="11.140625" style="40" bestFit="1" customWidth="1"/>
    <col min="6660" max="6660" width="11.85546875" style="40" customWidth="1"/>
    <col min="6661" max="6668" width="10" style="40" customWidth="1"/>
    <col min="6669" max="6670" width="9.140625" style="40"/>
    <col min="6671" max="6671" width="9.140625" style="40" customWidth="1"/>
    <col min="6672" max="6913" width="9.140625" style="40"/>
    <col min="6914" max="6914" width="17.140625" style="40" customWidth="1"/>
    <col min="6915" max="6915" width="11.140625" style="40" bestFit="1" customWidth="1"/>
    <col min="6916" max="6916" width="11.85546875" style="40" customWidth="1"/>
    <col min="6917" max="6924" width="10" style="40" customWidth="1"/>
    <col min="6925" max="6926" width="9.140625" style="40"/>
    <col min="6927" max="6927" width="9.140625" style="40" customWidth="1"/>
    <col min="6928" max="7169" width="9.140625" style="40"/>
    <col min="7170" max="7170" width="17.140625" style="40" customWidth="1"/>
    <col min="7171" max="7171" width="11.140625" style="40" bestFit="1" customWidth="1"/>
    <col min="7172" max="7172" width="11.85546875" style="40" customWidth="1"/>
    <col min="7173" max="7180" width="10" style="40" customWidth="1"/>
    <col min="7181" max="7182" width="9.140625" style="40"/>
    <col min="7183" max="7183" width="9.140625" style="40" customWidth="1"/>
    <col min="7184" max="7425" width="9.140625" style="40"/>
    <col min="7426" max="7426" width="17.140625" style="40" customWidth="1"/>
    <col min="7427" max="7427" width="11.140625" style="40" bestFit="1" customWidth="1"/>
    <col min="7428" max="7428" width="11.85546875" style="40" customWidth="1"/>
    <col min="7429" max="7436" width="10" style="40" customWidth="1"/>
    <col min="7437" max="7438" width="9.140625" style="40"/>
    <col min="7439" max="7439" width="9.140625" style="40" customWidth="1"/>
    <col min="7440" max="7681" width="9.140625" style="40"/>
    <col min="7682" max="7682" width="17.140625" style="40" customWidth="1"/>
    <col min="7683" max="7683" width="11.140625" style="40" bestFit="1" customWidth="1"/>
    <col min="7684" max="7684" width="11.85546875" style="40" customWidth="1"/>
    <col min="7685" max="7692" width="10" style="40" customWidth="1"/>
    <col min="7693" max="7694" width="9.140625" style="40"/>
    <col min="7695" max="7695" width="9.140625" style="40" customWidth="1"/>
    <col min="7696" max="7937" width="9.140625" style="40"/>
    <col min="7938" max="7938" width="17.140625" style="40" customWidth="1"/>
    <col min="7939" max="7939" width="11.140625" style="40" bestFit="1" customWidth="1"/>
    <col min="7940" max="7940" width="11.85546875" style="40" customWidth="1"/>
    <col min="7941" max="7948" width="10" style="40" customWidth="1"/>
    <col min="7949" max="7950" width="9.140625" style="40"/>
    <col min="7951" max="7951" width="9.140625" style="40" customWidth="1"/>
    <col min="7952" max="8193" width="9.140625" style="40"/>
    <col min="8194" max="8194" width="17.140625" style="40" customWidth="1"/>
    <col min="8195" max="8195" width="11.140625" style="40" bestFit="1" customWidth="1"/>
    <col min="8196" max="8196" width="11.85546875" style="40" customWidth="1"/>
    <col min="8197" max="8204" width="10" style="40" customWidth="1"/>
    <col min="8205" max="8206" width="9.140625" style="40"/>
    <col min="8207" max="8207" width="9.140625" style="40" customWidth="1"/>
    <col min="8208" max="8449" width="9.140625" style="40"/>
    <col min="8450" max="8450" width="17.140625" style="40" customWidth="1"/>
    <col min="8451" max="8451" width="11.140625" style="40" bestFit="1" customWidth="1"/>
    <col min="8452" max="8452" width="11.85546875" style="40" customWidth="1"/>
    <col min="8453" max="8460" width="10" style="40" customWidth="1"/>
    <col min="8461" max="8462" width="9.140625" style="40"/>
    <col min="8463" max="8463" width="9.140625" style="40" customWidth="1"/>
    <col min="8464" max="8705" width="9.140625" style="40"/>
    <col min="8706" max="8706" width="17.140625" style="40" customWidth="1"/>
    <col min="8707" max="8707" width="11.140625" style="40" bestFit="1" customWidth="1"/>
    <col min="8708" max="8708" width="11.85546875" style="40" customWidth="1"/>
    <col min="8709" max="8716" width="10" style="40" customWidth="1"/>
    <col min="8717" max="8718" width="9.140625" style="40"/>
    <col min="8719" max="8719" width="9.140625" style="40" customWidth="1"/>
    <col min="8720" max="8961" width="9.140625" style="40"/>
    <col min="8962" max="8962" width="17.140625" style="40" customWidth="1"/>
    <col min="8963" max="8963" width="11.140625" style="40" bestFit="1" customWidth="1"/>
    <col min="8964" max="8964" width="11.85546875" style="40" customWidth="1"/>
    <col min="8965" max="8972" width="10" style="40" customWidth="1"/>
    <col min="8973" max="8974" width="9.140625" style="40"/>
    <col min="8975" max="8975" width="9.140625" style="40" customWidth="1"/>
    <col min="8976" max="9217" width="9.140625" style="40"/>
    <col min="9218" max="9218" width="17.140625" style="40" customWidth="1"/>
    <col min="9219" max="9219" width="11.140625" style="40" bestFit="1" customWidth="1"/>
    <col min="9220" max="9220" width="11.85546875" style="40" customWidth="1"/>
    <col min="9221" max="9228" width="10" style="40" customWidth="1"/>
    <col min="9229" max="9230" width="9.140625" style="40"/>
    <col min="9231" max="9231" width="9.140625" style="40" customWidth="1"/>
    <col min="9232" max="9473" width="9.140625" style="40"/>
    <col min="9474" max="9474" width="17.140625" style="40" customWidth="1"/>
    <col min="9475" max="9475" width="11.140625" style="40" bestFit="1" customWidth="1"/>
    <col min="9476" max="9476" width="11.85546875" style="40" customWidth="1"/>
    <col min="9477" max="9484" width="10" style="40" customWidth="1"/>
    <col min="9485" max="9486" width="9.140625" style="40"/>
    <col min="9487" max="9487" width="9.140625" style="40" customWidth="1"/>
    <col min="9488" max="9729" width="9.140625" style="40"/>
    <col min="9730" max="9730" width="17.140625" style="40" customWidth="1"/>
    <col min="9731" max="9731" width="11.140625" style="40" bestFit="1" customWidth="1"/>
    <col min="9732" max="9732" width="11.85546875" style="40" customWidth="1"/>
    <col min="9733" max="9740" width="10" style="40" customWidth="1"/>
    <col min="9741" max="9742" width="9.140625" style="40"/>
    <col min="9743" max="9743" width="9.140625" style="40" customWidth="1"/>
    <col min="9744" max="9985" width="9.140625" style="40"/>
    <col min="9986" max="9986" width="17.140625" style="40" customWidth="1"/>
    <col min="9987" max="9987" width="11.140625" style="40" bestFit="1" customWidth="1"/>
    <col min="9988" max="9988" width="11.85546875" style="40" customWidth="1"/>
    <col min="9989" max="9996" width="10" style="40" customWidth="1"/>
    <col min="9997" max="9998" width="9.140625" style="40"/>
    <col min="9999" max="9999" width="9.140625" style="40" customWidth="1"/>
    <col min="10000" max="10241" width="9.140625" style="40"/>
    <col min="10242" max="10242" width="17.140625" style="40" customWidth="1"/>
    <col min="10243" max="10243" width="11.140625" style="40" bestFit="1" customWidth="1"/>
    <col min="10244" max="10244" width="11.85546875" style="40" customWidth="1"/>
    <col min="10245" max="10252" width="10" style="40" customWidth="1"/>
    <col min="10253" max="10254" width="9.140625" style="40"/>
    <col min="10255" max="10255" width="9.140625" style="40" customWidth="1"/>
    <col min="10256" max="10497" width="9.140625" style="40"/>
    <col min="10498" max="10498" width="17.140625" style="40" customWidth="1"/>
    <col min="10499" max="10499" width="11.140625" style="40" bestFit="1" customWidth="1"/>
    <col min="10500" max="10500" width="11.85546875" style="40" customWidth="1"/>
    <col min="10501" max="10508" width="10" style="40" customWidth="1"/>
    <col min="10509" max="10510" width="9.140625" style="40"/>
    <col min="10511" max="10511" width="9.140625" style="40" customWidth="1"/>
    <col min="10512" max="10753" width="9.140625" style="40"/>
    <col min="10754" max="10754" width="17.140625" style="40" customWidth="1"/>
    <col min="10755" max="10755" width="11.140625" style="40" bestFit="1" customWidth="1"/>
    <col min="10756" max="10756" width="11.85546875" style="40" customWidth="1"/>
    <col min="10757" max="10764" width="10" style="40" customWidth="1"/>
    <col min="10765" max="10766" width="9.140625" style="40"/>
    <col min="10767" max="10767" width="9.140625" style="40" customWidth="1"/>
    <col min="10768" max="11009" width="9.140625" style="40"/>
    <col min="11010" max="11010" width="17.140625" style="40" customWidth="1"/>
    <col min="11011" max="11011" width="11.140625" style="40" bestFit="1" customWidth="1"/>
    <col min="11012" max="11012" width="11.85546875" style="40" customWidth="1"/>
    <col min="11013" max="11020" width="10" style="40" customWidth="1"/>
    <col min="11021" max="11022" width="9.140625" style="40"/>
    <col min="11023" max="11023" width="9.140625" style="40" customWidth="1"/>
    <col min="11024" max="11265" width="9.140625" style="40"/>
    <col min="11266" max="11266" width="17.140625" style="40" customWidth="1"/>
    <col min="11267" max="11267" width="11.140625" style="40" bestFit="1" customWidth="1"/>
    <col min="11268" max="11268" width="11.85546875" style="40" customWidth="1"/>
    <col min="11269" max="11276" width="10" style="40" customWidth="1"/>
    <col min="11277" max="11278" width="9.140625" style="40"/>
    <col min="11279" max="11279" width="9.140625" style="40" customWidth="1"/>
    <col min="11280" max="11521" width="9.140625" style="40"/>
    <col min="11522" max="11522" width="17.140625" style="40" customWidth="1"/>
    <col min="11523" max="11523" width="11.140625" style="40" bestFit="1" customWidth="1"/>
    <col min="11524" max="11524" width="11.85546875" style="40" customWidth="1"/>
    <col min="11525" max="11532" width="10" style="40" customWidth="1"/>
    <col min="11533" max="11534" width="9.140625" style="40"/>
    <col min="11535" max="11535" width="9.140625" style="40" customWidth="1"/>
    <col min="11536" max="11777" width="9.140625" style="40"/>
    <col min="11778" max="11778" width="17.140625" style="40" customWidth="1"/>
    <col min="11779" max="11779" width="11.140625" style="40" bestFit="1" customWidth="1"/>
    <col min="11780" max="11780" width="11.85546875" style="40" customWidth="1"/>
    <col min="11781" max="11788" width="10" style="40" customWidth="1"/>
    <col min="11789" max="11790" width="9.140625" style="40"/>
    <col min="11791" max="11791" width="9.140625" style="40" customWidth="1"/>
    <col min="11792" max="12033" width="9.140625" style="40"/>
    <col min="12034" max="12034" width="17.140625" style="40" customWidth="1"/>
    <col min="12035" max="12035" width="11.140625" style="40" bestFit="1" customWidth="1"/>
    <col min="12036" max="12036" width="11.85546875" style="40" customWidth="1"/>
    <col min="12037" max="12044" width="10" style="40" customWidth="1"/>
    <col min="12045" max="12046" width="9.140625" style="40"/>
    <col min="12047" max="12047" width="9.140625" style="40" customWidth="1"/>
    <col min="12048" max="12289" width="9.140625" style="40"/>
    <col min="12290" max="12290" width="17.140625" style="40" customWidth="1"/>
    <col min="12291" max="12291" width="11.140625" style="40" bestFit="1" customWidth="1"/>
    <col min="12292" max="12292" width="11.85546875" style="40" customWidth="1"/>
    <col min="12293" max="12300" width="10" style="40" customWidth="1"/>
    <col min="12301" max="12302" width="9.140625" style="40"/>
    <col min="12303" max="12303" width="9.140625" style="40" customWidth="1"/>
    <col min="12304" max="12545" width="9.140625" style="40"/>
    <col min="12546" max="12546" width="17.140625" style="40" customWidth="1"/>
    <col min="12547" max="12547" width="11.140625" style="40" bestFit="1" customWidth="1"/>
    <col min="12548" max="12548" width="11.85546875" style="40" customWidth="1"/>
    <col min="12549" max="12556" width="10" style="40" customWidth="1"/>
    <col min="12557" max="12558" width="9.140625" style="40"/>
    <col min="12559" max="12559" width="9.140625" style="40" customWidth="1"/>
    <col min="12560" max="12801" width="9.140625" style="40"/>
    <col min="12802" max="12802" width="17.140625" style="40" customWidth="1"/>
    <col min="12803" max="12803" width="11.140625" style="40" bestFit="1" customWidth="1"/>
    <col min="12804" max="12804" width="11.85546875" style="40" customWidth="1"/>
    <col min="12805" max="12812" width="10" style="40" customWidth="1"/>
    <col min="12813" max="12814" width="9.140625" style="40"/>
    <col min="12815" max="12815" width="9.140625" style="40" customWidth="1"/>
    <col min="12816" max="13057" width="9.140625" style="40"/>
    <col min="13058" max="13058" width="17.140625" style="40" customWidth="1"/>
    <col min="13059" max="13059" width="11.140625" style="40" bestFit="1" customWidth="1"/>
    <col min="13060" max="13060" width="11.85546875" style="40" customWidth="1"/>
    <col min="13061" max="13068" width="10" style="40" customWidth="1"/>
    <col min="13069" max="13070" width="9.140625" style="40"/>
    <col min="13071" max="13071" width="9.140625" style="40" customWidth="1"/>
    <col min="13072" max="13313" width="9.140625" style="40"/>
    <col min="13314" max="13314" width="17.140625" style="40" customWidth="1"/>
    <col min="13315" max="13315" width="11.140625" style="40" bestFit="1" customWidth="1"/>
    <col min="13316" max="13316" width="11.85546875" style="40" customWidth="1"/>
    <col min="13317" max="13324" width="10" style="40" customWidth="1"/>
    <col min="13325" max="13326" width="9.140625" style="40"/>
    <col min="13327" max="13327" width="9.140625" style="40" customWidth="1"/>
    <col min="13328" max="13569" width="9.140625" style="40"/>
    <col min="13570" max="13570" width="17.140625" style="40" customWidth="1"/>
    <col min="13571" max="13571" width="11.140625" style="40" bestFit="1" customWidth="1"/>
    <col min="13572" max="13572" width="11.85546875" style="40" customWidth="1"/>
    <col min="13573" max="13580" width="10" style="40" customWidth="1"/>
    <col min="13581" max="13582" width="9.140625" style="40"/>
    <col min="13583" max="13583" width="9.140625" style="40" customWidth="1"/>
    <col min="13584" max="13825" width="9.140625" style="40"/>
    <col min="13826" max="13826" width="17.140625" style="40" customWidth="1"/>
    <col min="13827" max="13827" width="11.140625" style="40" bestFit="1" customWidth="1"/>
    <col min="13828" max="13828" width="11.85546875" style="40" customWidth="1"/>
    <col min="13829" max="13836" width="10" style="40" customWidth="1"/>
    <col min="13837" max="13838" width="9.140625" style="40"/>
    <col min="13839" max="13839" width="9.140625" style="40" customWidth="1"/>
    <col min="13840" max="14081" width="9.140625" style="40"/>
    <col min="14082" max="14082" width="17.140625" style="40" customWidth="1"/>
    <col min="14083" max="14083" width="11.140625" style="40" bestFit="1" customWidth="1"/>
    <col min="14084" max="14084" width="11.85546875" style="40" customWidth="1"/>
    <col min="14085" max="14092" width="10" style="40" customWidth="1"/>
    <col min="14093" max="14094" width="9.140625" style="40"/>
    <col min="14095" max="14095" width="9.140625" style="40" customWidth="1"/>
    <col min="14096" max="14337" width="9.140625" style="40"/>
    <col min="14338" max="14338" width="17.140625" style="40" customWidth="1"/>
    <col min="14339" max="14339" width="11.140625" style="40" bestFit="1" customWidth="1"/>
    <col min="14340" max="14340" width="11.85546875" style="40" customWidth="1"/>
    <col min="14341" max="14348" width="10" style="40" customWidth="1"/>
    <col min="14349" max="14350" width="9.140625" style="40"/>
    <col min="14351" max="14351" width="9.140625" style="40" customWidth="1"/>
    <col min="14352" max="14593" width="9.140625" style="40"/>
    <col min="14594" max="14594" width="17.140625" style="40" customWidth="1"/>
    <col min="14595" max="14595" width="11.140625" style="40" bestFit="1" customWidth="1"/>
    <col min="14596" max="14596" width="11.85546875" style="40" customWidth="1"/>
    <col min="14597" max="14604" width="10" style="40" customWidth="1"/>
    <col min="14605" max="14606" width="9.140625" style="40"/>
    <col min="14607" max="14607" width="9.140625" style="40" customWidth="1"/>
    <col min="14608" max="14849" width="9.140625" style="40"/>
    <col min="14850" max="14850" width="17.140625" style="40" customWidth="1"/>
    <col min="14851" max="14851" width="11.140625" style="40" bestFit="1" customWidth="1"/>
    <col min="14852" max="14852" width="11.85546875" style="40" customWidth="1"/>
    <col min="14853" max="14860" width="10" style="40" customWidth="1"/>
    <col min="14861" max="14862" width="9.140625" style="40"/>
    <col min="14863" max="14863" width="9.140625" style="40" customWidth="1"/>
    <col min="14864" max="15105" width="9.140625" style="40"/>
    <col min="15106" max="15106" width="17.140625" style="40" customWidth="1"/>
    <col min="15107" max="15107" width="11.140625" style="40" bestFit="1" customWidth="1"/>
    <col min="15108" max="15108" width="11.85546875" style="40" customWidth="1"/>
    <col min="15109" max="15116" width="10" style="40" customWidth="1"/>
    <col min="15117" max="15118" width="9.140625" style="40"/>
    <col min="15119" max="15119" width="9.140625" style="40" customWidth="1"/>
    <col min="15120" max="15361" width="9.140625" style="40"/>
    <col min="15362" max="15362" width="17.140625" style="40" customWidth="1"/>
    <col min="15363" max="15363" width="11.140625" style="40" bestFit="1" customWidth="1"/>
    <col min="15364" max="15364" width="11.85546875" style="40" customWidth="1"/>
    <col min="15365" max="15372" width="10" style="40" customWidth="1"/>
    <col min="15373" max="15374" width="9.140625" style="40"/>
    <col min="15375" max="15375" width="9.140625" style="40" customWidth="1"/>
    <col min="15376" max="15617" width="9.140625" style="40"/>
    <col min="15618" max="15618" width="17.140625" style="40" customWidth="1"/>
    <col min="15619" max="15619" width="11.140625" style="40" bestFit="1" customWidth="1"/>
    <col min="15620" max="15620" width="11.85546875" style="40" customWidth="1"/>
    <col min="15621" max="15628" width="10" style="40" customWidth="1"/>
    <col min="15629" max="15630" width="9.140625" style="40"/>
    <col min="15631" max="15631" width="9.140625" style="40" customWidth="1"/>
    <col min="15632" max="15873" width="9.140625" style="40"/>
    <col min="15874" max="15874" width="17.140625" style="40" customWidth="1"/>
    <col min="15875" max="15875" width="11.140625" style="40" bestFit="1" customWidth="1"/>
    <col min="15876" max="15876" width="11.85546875" style="40" customWidth="1"/>
    <col min="15877" max="15884" width="10" style="40" customWidth="1"/>
    <col min="15885" max="15886" width="9.140625" style="40"/>
    <col min="15887" max="15887" width="9.140625" style="40" customWidth="1"/>
    <col min="15888" max="16129" width="9.140625" style="40"/>
    <col min="16130" max="16130" width="17.140625" style="40" customWidth="1"/>
    <col min="16131" max="16131" width="11.140625" style="40" bestFit="1" customWidth="1"/>
    <col min="16132" max="16132" width="11.85546875" style="40" customWidth="1"/>
    <col min="16133" max="16140" width="10" style="40" customWidth="1"/>
    <col min="16141" max="16142" width="9.140625" style="40"/>
    <col min="16143" max="16143" width="9.140625" style="40" customWidth="1"/>
    <col min="16144" max="16384" width="9.140625" style="40"/>
  </cols>
  <sheetData>
    <row r="1" spans="1:16" ht="59.25" customHeight="1" x14ac:dyDescent="0.2">
      <c r="A1" s="465" t="s">
        <v>366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7"/>
    </row>
    <row r="2" spans="1:16" ht="18.75" customHeight="1" x14ac:dyDescent="0.2">
      <c r="A2" s="468" t="s">
        <v>531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70"/>
    </row>
    <row r="3" spans="1:16" ht="30" customHeight="1" thickBot="1" x14ac:dyDescent="0.25">
      <c r="A3" s="41" t="s">
        <v>2</v>
      </c>
      <c r="B3" s="471" t="str">
        <f>'Planilha Orçamentária'!B6</f>
        <v>Reforma do Conselho Tutelar dos Direitos da Criança e do Adolescente de Nova Era/MG</v>
      </c>
      <c r="C3" s="472"/>
      <c r="D3" s="472"/>
      <c r="E3" s="472"/>
      <c r="F3" s="472"/>
      <c r="G3" s="472"/>
      <c r="H3" s="472"/>
      <c r="I3" s="472"/>
      <c r="J3" s="472"/>
      <c r="K3" s="472"/>
      <c r="L3" s="473"/>
      <c r="M3" s="42" t="s">
        <v>4</v>
      </c>
      <c r="N3" s="43">
        <f>'Planilha Orçamentária'!G6</f>
        <v>0.31409999999999999</v>
      </c>
      <c r="O3" s="474">
        <f>'Planilha Orçamentária'!H6</f>
        <v>43714</v>
      </c>
      <c r="P3" s="475"/>
    </row>
    <row r="4" spans="1:16" ht="18.75" customHeight="1" x14ac:dyDescent="0.2">
      <c r="A4" s="476" t="s">
        <v>367</v>
      </c>
      <c r="B4" s="477"/>
      <c r="C4" s="477"/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  <c r="O4" s="477"/>
      <c r="P4" s="478"/>
    </row>
    <row r="5" spans="1:16" ht="26.25" customHeight="1" x14ac:dyDescent="0.2">
      <c r="A5" s="44" t="s">
        <v>368</v>
      </c>
      <c r="B5" s="45" t="s">
        <v>369</v>
      </c>
      <c r="C5" s="46" t="s">
        <v>370</v>
      </c>
      <c r="D5" s="45" t="s">
        <v>371</v>
      </c>
      <c r="E5" s="47" t="s">
        <v>372</v>
      </c>
      <c r="F5" s="47" t="s">
        <v>373</v>
      </c>
      <c r="G5" s="47" t="s">
        <v>374</v>
      </c>
      <c r="H5" s="47" t="s">
        <v>375</v>
      </c>
      <c r="I5" s="47" t="s">
        <v>376</v>
      </c>
      <c r="J5" s="47" t="s">
        <v>377</v>
      </c>
      <c r="K5" s="47" t="s">
        <v>378</v>
      </c>
      <c r="L5" s="47" t="s">
        <v>379</v>
      </c>
      <c r="M5" s="47" t="s">
        <v>380</v>
      </c>
      <c r="N5" s="47" t="s">
        <v>381</v>
      </c>
      <c r="O5" s="47" t="s">
        <v>382</v>
      </c>
      <c r="P5" s="48" t="s">
        <v>383</v>
      </c>
    </row>
    <row r="6" spans="1:16" ht="19.5" customHeight="1" x14ac:dyDescent="0.2">
      <c r="A6" s="457">
        <v>1</v>
      </c>
      <c r="B6" s="464" t="str">
        <f>'Planilha Orçamentária'!C10</f>
        <v>MOBILIZAÇÃO E DESMOBILIZAÇÃO</v>
      </c>
      <c r="C6" s="49" t="s">
        <v>384</v>
      </c>
      <c r="D6" s="50">
        <f>SUM(E6:G6)</f>
        <v>1</v>
      </c>
      <c r="E6" s="51">
        <v>0.7</v>
      </c>
      <c r="F6" s="51"/>
      <c r="G6" s="51">
        <v>0.3</v>
      </c>
      <c r="H6" s="52"/>
      <c r="I6" s="52"/>
      <c r="J6" s="52"/>
      <c r="K6" s="52"/>
      <c r="L6" s="52"/>
      <c r="M6" s="52"/>
      <c r="N6" s="52"/>
      <c r="O6" s="52"/>
      <c r="P6" s="53"/>
    </row>
    <row r="7" spans="1:16" ht="19.5" customHeight="1" x14ac:dyDescent="0.2">
      <c r="A7" s="457"/>
      <c r="B7" s="464"/>
      <c r="C7" s="49" t="s">
        <v>385</v>
      </c>
      <c r="D7" s="54">
        <f>'Planilha Orçamentária'!H12</f>
        <v>917.23015402497299</v>
      </c>
      <c r="E7" s="55">
        <f>E6*D7</f>
        <v>642.061107817481</v>
      </c>
      <c r="F7" s="55"/>
      <c r="G7" s="55">
        <f>G6*D7</f>
        <v>275.16904620749187</v>
      </c>
      <c r="H7" s="56"/>
      <c r="I7" s="56"/>
      <c r="J7" s="56"/>
      <c r="K7" s="56"/>
      <c r="L7" s="56"/>
      <c r="M7" s="56"/>
      <c r="N7" s="56"/>
      <c r="O7" s="56"/>
      <c r="P7" s="57"/>
    </row>
    <row r="8" spans="1:16" ht="19.5" customHeight="1" x14ac:dyDescent="0.2">
      <c r="A8" s="457">
        <v>2</v>
      </c>
      <c r="B8" s="458" t="str">
        <f>'Planilha Orçamentária'!C13</f>
        <v>CANTEIRO DE OBRAS</v>
      </c>
      <c r="C8" s="49" t="s">
        <v>384</v>
      </c>
      <c r="D8" s="50">
        <f>SUM(E8:G8)</f>
        <v>1</v>
      </c>
      <c r="E8" s="51">
        <f>E9/$D9</f>
        <v>0.64491513299307246</v>
      </c>
      <c r="F8" s="51">
        <f>F9/$D9</f>
        <v>0.1775424335034638</v>
      </c>
      <c r="G8" s="51">
        <f>G9/$D9</f>
        <v>0.1775424335034638</v>
      </c>
      <c r="H8" s="58"/>
      <c r="I8" s="58"/>
      <c r="J8" s="58"/>
      <c r="K8" s="58"/>
      <c r="L8" s="58"/>
      <c r="M8" s="58"/>
      <c r="N8" s="58"/>
      <c r="O8" s="58"/>
      <c r="P8" s="59"/>
    </row>
    <row r="9" spans="1:16" ht="19.5" customHeight="1" x14ac:dyDescent="0.2">
      <c r="A9" s="457"/>
      <c r="B9" s="459"/>
      <c r="C9" s="49" t="s">
        <v>385</v>
      </c>
      <c r="D9" s="54">
        <f>'Planilha Orçamentária'!H16</f>
        <v>3811.8295814999997</v>
      </c>
      <c r="E9" s="55">
        <f>('Planilha Orçamentária'!$H14/3)+'Planilha Orçamentária'!H15</f>
        <v>2458.3065815</v>
      </c>
      <c r="F9" s="55">
        <f>('Planilha Orçamentária'!$H14/3)</f>
        <v>676.76149999999996</v>
      </c>
      <c r="G9" s="55">
        <f>('Planilha Orçamentária'!$H14/3)</f>
        <v>676.76149999999996</v>
      </c>
      <c r="H9" s="56"/>
      <c r="I9" s="56"/>
      <c r="J9" s="56"/>
      <c r="K9" s="56"/>
      <c r="L9" s="56"/>
      <c r="M9" s="56"/>
      <c r="N9" s="56"/>
      <c r="O9" s="56"/>
      <c r="P9" s="57"/>
    </row>
    <row r="10" spans="1:16" ht="19.5" customHeight="1" x14ac:dyDescent="0.2">
      <c r="A10" s="457">
        <v>3</v>
      </c>
      <c r="B10" s="458" t="str">
        <f>'Planilha Orçamentária'!C17</f>
        <v>SERVIÇOS PRELIMINARES</v>
      </c>
      <c r="C10" s="49" t="s">
        <v>384</v>
      </c>
      <c r="D10" s="50">
        <f>SUM(E10:G10)</f>
        <v>1</v>
      </c>
      <c r="E10" s="51">
        <f>E11/D11</f>
        <v>0.48770580140657122</v>
      </c>
      <c r="F10" s="51">
        <f>F11/D11</f>
        <v>0.51229419859342873</v>
      </c>
      <c r="G10" s="51"/>
      <c r="H10" s="56"/>
      <c r="I10" s="56"/>
      <c r="J10" s="56"/>
      <c r="K10" s="56"/>
      <c r="L10" s="56"/>
      <c r="M10" s="56"/>
      <c r="N10" s="56"/>
      <c r="O10" s="56"/>
      <c r="P10" s="57"/>
    </row>
    <row r="11" spans="1:16" ht="19.5" customHeight="1" x14ac:dyDescent="0.2">
      <c r="A11" s="457"/>
      <c r="B11" s="459"/>
      <c r="C11" s="49" t="s">
        <v>385</v>
      </c>
      <c r="D11" s="54">
        <f>'Planilha Orçamentária'!H29</f>
        <v>1736.3877920831101</v>
      </c>
      <c r="E11" s="55">
        <f>'Planilha Orçamentária'!H29-'Planilha Orçamentária'!H24</f>
        <v>846.84639969047998</v>
      </c>
      <c r="F11" s="55">
        <f>'Planilha Orçamentária'!H24</f>
        <v>889.54139239263009</v>
      </c>
      <c r="G11" s="55"/>
      <c r="H11" s="56"/>
      <c r="I11" s="56"/>
      <c r="J11" s="56"/>
      <c r="K11" s="56"/>
      <c r="L11" s="56"/>
      <c r="M11" s="56"/>
      <c r="N11" s="56"/>
      <c r="O11" s="56"/>
      <c r="P11" s="57"/>
    </row>
    <row r="12" spans="1:16" ht="19.5" customHeight="1" x14ac:dyDescent="0.2">
      <c r="A12" s="457">
        <v>4</v>
      </c>
      <c r="B12" s="458" t="str">
        <f>'Planilha Orçamentária'!C30</f>
        <v>SERVIÇOS DIVERSOS</v>
      </c>
      <c r="C12" s="49" t="s">
        <v>384</v>
      </c>
      <c r="D12" s="50">
        <f>SUM(E12:G12)</f>
        <v>1</v>
      </c>
      <c r="E12" s="51">
        <f>E13/$D13</f>
        <v>0.35754483581036706</v>
      </c>
      <c r="F12" s="51">
        <f>F13/$D13</f>
        <v>0.3212275820948165</v>
      </c>
      <c r="G12" s="60">
        <f>G13/$D13</f>
        <v>0.3212275820948165</v>
      </c>
      <c r="H12" s="56"/>
      <c r="I12" s="56"/>
      <c r="J12" s="56"/>
      <c r="K12" s="56"/>
      <c r="L12" s="56"/>
      <c r="M12" s="56"/>
      <c r="N12" s="56"/>
      <c r="O12" s="56"/>
      <c r="P12" s="57"/>
    </row>
    <row r="13" spans="1:16" ht="19.5" customHeight="1" x14ac:dyDescent="0.2">
      <c r="A13" s="457"/>
      <c r="B13" s="459"/>
      <c r="C13" s="49" t="s">
        <v>385</v>
      </c>
      <c r="D13" s="54">
        <f>'Planilha Orçamentária'!H44</f>
        <v>9620.3059552666218</v>
      </c>
      <c r="E13" s="55">
        <f>(('Planilha Orçamentária'!$H44-'Planilha Orçamentária'!$H43)/3)+'Planilha Orçamentária'!H43</f>
        <v>3439.6907132213009</v>
      </c>
      <c r="F13" s="61">
        <f>('Planilha Orçamentária'!$H44-'Planilha Orçamentária'!$H43)/3</f>
        <v>3090.3076210226609</v>
      </c>
      <c r="G13" s="61">
        <f>('Planilha Orçamentária'!$H44-'Planilha Orçamentária'!$H43)/3</f>
        <v>3090.3076210226609</v>
      </c>
      <c r="H13" s="56"/>
      <c r="I13" s="56"/>
      <c r="J13" s="56"/>
      <c r="K13" s="56"/>
      <c r="L13" s="56"/>
      <c r="M13" s="56"/>
      <c r="N13" s="56"/>
      <c r="O13" s="56"/>
      <c r="P13" s="57"/>
    </row>
    <row r="14" spans="1:16" ht="19.5" customHeight="1" x14ac:dyDescent="0.2">
      <c r="A14" s="457">
        <v>5</v>
      </c>
      <c r="B14" s="458" t="str">
        <f>'Planilha Orçamentária'!C45</f>
        <v>ALVENARIA E REVESTIMENTOS</v>
      </c>
      <c r="C14" s="49" t="s">
        <v>384</v>
      </c>
      <c r="D14" s="50">
        <f>SUM(E14:G14)</f>
        <v>0.99999999999999989</v>
      </c>
      <c r="E14" s="51">
        <f>E15/$D15</f>
        <v>0.61215846425200626</v>
      </c>
      <c r="F14" s="51">
        <f>F15/$D15</f>
        <v>0.19392076787399681</v>
      </c>
      <c r="G14" s="51">
        <f>G15/$D15</f>
        <v>0.19392076787399681</v>
      </c>
      <c r="H14" s="56"/>
      <c r="I14" s="56"/>
      <c r="J14" s="56"/>
      <c r="K14" s="56"/>
      <c r="L14" s="56"/>
      <c r="M14" s="56"/>
      <c r="N14" s="56"/>
      <c r="O14" s="56"/>
      <c r="P14" s="57"/>
    </row>
    <row r="15" spans="1:16" ht="19.5" customHeight="1" x14ac:dyDescent="0.2">
      <c r="A15" s="457"/>
      <c r="B15" s="459"/>
      <c r="C15" s="49" t="s">
        <v>385</v>
      </c>
      <c r="D15" s="54">
        <f>'Planilha Orçamentária'!H51</f>
        <v>6991.9303383270917</v>
      </c>
      <c r="E15" s="55">
        <f>('Planilha Orçamentária'!$H49/3)+('Planilha Orçamentária'!H51-'Planilha Orçamentária'!H49)</f>
        <v>4280.1693380673232</v>
      </c>
      <c r="F15" s="55">
        <f>('Planilha Orçamentária'!$H49/3)</f>
        <v>1355.880500129884</v>
      </c>
      <c r="G15" s="55">
        <f>('Planilha Orçamentária'!$H49/3)</f>
        <v>1355.880500129884</v>
      </c>
      <c r="H15" s="56"/>
      <c r="I15" s="56"/>
      <c r="J15" s="56"/>
      <c r="K15" s="56"/>
      <c r="L15" s="56"/>
      <c r="M15" s="56"/>
      <c r="N15" s="56"/>
      <c r="O15" s="56"/>
      <c r="P15" s="57"/>
    </row>
    <row r="16" spans="1:16" ht="19.5" customHeight="1" x14ac:dyDescent="0.2">
      <c r="A16" s="457">
        <v>6</v>
      </c>
      <c r="B16" s="458" t="str">
        <f>'Planilha Orçamentária'!C52</f>
        <v>REFORMA DE TELHADO</v>
      </c>
      <c r="C16" s="49" t="s">
        <v>384</v>
      </c>
      <c r="D16" s="50">
        <f>SUM(E16:G16)</f>
        <v>1</v>
      </c>
      <c r="E16" s="51"/>
      <c r="F16" s="51">
        <f>F17/D17</f>
        <v>0.5</v>
      </c>
      <c r="G16" s="51">
        <f>G17/D17</f>
        <v>0.5</v>
      </c>
      <c r="H16" s="56"/>
      <c r="I16" s="56"/>
      <c r="J16" s="56"/>
      <c r="K16" s="56"/>
      <c r="L16" s="56"/>
      <c r="M16" s="56"/>
      <c r="N16" s="56"/>
      <c r="O16" s="56"/>
      <c r="P16" s="57"/>
    </row>
    <row r="17" spans="1:16" ht="19.5" customHeight="1" x14ac:dyDescent="0.2">
      <c r="A17" s="457"/>
      <c r="B17" s="459"/>
      <c r="C17" s="49" t="s">
        <v>385</v>
      </c>
      <c r="D17" s="54">
        <f>'Planilha Orçamentária'!H57</f>
        <v>1766.5630467741967</v>
      </c>
      <c r="E17" s="55"/>
      <c r="F17" s="55">
        <f>('Planilha Orçamentária'!$H57/2)</f>
        <v>883.28152338709833</v>
      </c>
      <c r="G17" s="55">
        <f>('Planilha Orçamentária'!$H57/2)</f>
        <v>883.28152338709833</v>
      </c>
      <c r="H17" s="56"/>
      <c r="I17" s="56"/>
      <c r="J17" s="56"/>
      <c r="K17" s="56"/>
      <c r="L17" s="56"/>
      <c r="M17" s="56"/>
      <c r="N17" s="56"/>
      <c r="O17" s="56"/>
      <c r="P17" s="57"/>
    </row>
    <row r="18" spans="1:16" ht="19.5" customHeight="1" x14ac:dyDescent="0.2">
      <c r="A18" s="457">
        <v>7</v>
      </c>
      <c r="B18" s="458" t="str">
        <f>'Planilha Orçamentária'!C58</f>
        <v xml:space="preserve">PISO </v>
      </c>
      <c r="C18" s="49" t="s">
        <v>384</v>
      </c>
      <c r="D18" s="50">
        <f>SUM(E18:G18)</f>
        <v>1</v>
      </c>
      <c r="E18" s="51"/>
      <c r="F18" s="51">
        <f>F19/D19</f>
        <v>0.5</v>
      </c>
      <c r="G18" s="51">
        <f>G19/D19</f>
        <v>0.5</v>
      </c>
      <c r="H18" s="56"/>
      <c r="I18" s="56"/>
      <c r="J18" s="56"/>
      <c r="K18" s="56"/>
      <c r="L18" s="56"/>
      <c r="M18" s="56"/>
      <c r="N18" s="56"/>
      <c r="O18" s="56"/>
      <c r="P18" s="57"/>
    </row>
    <row r="19" spans="1:16" ht="19.5" customHeight="1" x14ac:dyDescent="0.2">
      <c r="A19" s="457"/>
      <c r="B19" s="459"/>
      <c r="C19" s="49" t="s">
        <v>385</v>
      </c>
      <c r="D19" s="54">
        <f>'Planilha Orçamentária'!H62</f>
        <v>3495.4522659253607</v>
      </c>
      <c r="E19" s="55"/>
      <c r="F19" s="55">
        <f>('Planilha Orçamentária'!$H62/2)</f>
        <v>1747.7261329626804</v>
      </c>
      <c r="G19" s="55">
        <f>('Planilha Orçamentária'!$H62/2)</f>
        <v>1747.7261329626804</v>
      </c>
      <c r="H19" s="56"/>
      <c r="I19" s="56"/>
      <c r="J19" s="56"/>
      <c r="K19" s="56"/>
      <c r="L19" s="56"/>
      <c r="M19" s="56"/>
      <c r="N19" s="56"/>
      <c r="O19" s="56"/>
      <c r="P19" s="57"/>
    </row>
    <row r="20" spans="1:16" ht="19.5" customHeight="1" x14ac:dyDescent="0.2">
      <c r="A20" s="457">
        <v>8</v>
      </c>
      <c r="B20" s="458" t="str">
        <f>'Planilha Orçamentária'!C63</f>
        <v>ESQUADRIAS E GRADE</v>
      </c>
      <c r="C20" s="49" t="s">
        <v>384</v>
      </c>
      <c r="D20" s="50">
        <f>SUM(E20:G20)</f>
        <v>1</v>
      </c>
      <c r="E20" s="51">
        <f>E21/D21</f>
        <v>0.48181908671982704</v>
      </c>
      <c r="F20" s="51">
        <f>F21/D21</f>
        <v>0.48181908671982704</v>
      </c>
      <c r="G20" s="51">
        <f>G21/D21</f>
        <v>3.6361826560345915E-2</v>
      </c>
      <c r="H20" s="56"/>
      <c r="I20" s="56"/>
      <c r="J20" s="56"/>
      <c r="K20" s="56"/>
      <c r="L20" s="56"/>
      <c r="M20" s="56"/>
      <c r="N20" s="56"/>
      <c r="O20" s="56"/>
      <c r="P20" s="57"/>
    </row>
    <row r="21" spans="1:16" ht="19.5" customHeight="1" x14ac:dyDescent="0.2">
      <c r="A21" s="457"/>
      <c r="B21" s="459"/>
      <c r="C21" s="49" t="s">
        <v>385</v>
      </c>
      <c r="D21" s="54">
        <f>'Planilha Orçamentária'!H68</f>
        <v>26063.514821525994</v>
      </c>
      <c r="E21" s="55">
        <f>('Planilha Orçamentária'!$H65/2)+('Planilha Orçamentária'!$H64/2)</f>
        <v>12557.89890801633</v>
      </c>
      <c r="F21" s="55">
        <f>('Planilha Orçamentária'!$H65/2)+('Planilha Orçamentária'!$H64/2)</f>
        <v>12557.89890801633</v>
      </c>
      <c r="G21" s="55">
        <f>'Planilha Orçamentária'!H66+'Planilha Orçamentária'!H67</f>
        <v>947.71700549333332</v>
      </c>
      <c r="H21" s="56"/>
      <c r="I21" s="56"/>
      <c r="J21" s="56"/>
      <c r="K21" s="56"/>
      <c r="L21" s="56"/>
      <c r="M21" s="56"/>
      <c r="N21" s="56"/>
      <c r="O21" s="56"/>
      <c r="P21" s="57"/>
    </row>
    <row r="22" spans="1:16" ht="19.5" customHeight="1" x14ac:dyDescent="0.2">
      <c r="A22" s="457">
        <v>9</v>
      </c>
      <c r="B22" s="458" t="str">
        <f>'Planilha Orçamentária'!C69</f>
        <v>INSTALAÇÕES HIDROSSANITÁRIAS</v>
      </c>
      <c r="C22" s="49" t="s">
        <v>384</v>
      </c>
      <c r="D22" s="50">
        <f>SUM(E22:G22)</f>
        <v>1</v>
      </c>
      <c r="E22" s="51"/>
      <c r="F22" s="51"/>
      <c r="G22" s="51">
        <f>G23/D23</f>
        <v>1</v>
      </c>
      <c r="H22" s="56"/>
      <c r="I22" s="56"/>
      <c r="J22" s="56"/>
      <c r="K22" s="56"/>
      <c r="L22" s="56"/>
      <c r="M22" s="56"/>
      <c r="N22" s="56"/>
      <c r="O22" s="56"/>
      <c r="P22" s="57"/>
    </row>
    <row r="23" spans="1:16" ht="19.5" customHeight="1" x14ac:dyDescent="0.2">
      <c r="A23" s="457"/>
      <c r="B23" s="459"/>
      <c r="C23" s="49" t="s">
        <v>385</v>
      </c>
      <c r="D23" s="54">
        <f>'Planilha Orçamentária'!H75</f>
        <v>1125.5529320000001</v>
      </c>
      <c r="E23" s="55"/>
      <c r="F23" s="55"/>
      <c r="G23" s="55">
        <f>'Planilha Orçamentária'!H75</f>
        <v>1125.5529320000001</v>
      </c>
      <c r="H23" s="56"/>
      <c r="I23" s="56"/>
      <c r="J23" s="56"/>
      <c r="K23" s="56"/>
      <c r="L23" s="56"/>
      <c r="M23" s="56"/>
      <c r="N23" s="56"/>
      <c r="O23" s="56"/>
      <c r="P23" s="57"/>
    </row>
    <row r="24" spans="1:16" ht="19.5" customHeight="1" x14ac:dyDescent="0.2">
      <c r="A24" s="457">
        <v>10</v>
      </c>
      <c r="B24" s="458" t="str">
        <f>'Planilha Orçamentária'!C76</f>
        <v>INSTALAÇÕES ELÉTRICAS</v>
      </c>
      <c r="C24" s="49" t="s">
        <v>384</v>
      </c>
      <c r="D24" s="50">
        <f>SUM(E24:G24)</f>
        <v>1</v>
      </c>
      <c r="E24" s="51">
        <f>E25/D25</f>
        <v>0.2240803226736702</v>
      </c>
      <c r="F24" s="51"/>
      <c r="G24" s="51">
        <f>G25/D25</f>
        <v>0.77591967732632983</v>
      </c>
      <c r="H24" s="56"/>
      <c r="I24" s="56"/>
      <c r="J24" s="56"/>
      <c r="K24" s="56"/>
      <c r="L24" s="56"/>
      <c r="M24" s="56"/>
      <c r="N24" s="56"/>
      <c r="O24" s="56"/>
      <c r="P24" s="57"/>
    </row>
    <row r="25" spans="1:16" ht="19.5" customHeight="1" x14ac:dyDescent="0.2">
      <c r="A25" s="457"/>
      <c r="B25" s="459"/>
      <c r="C25" s="49" t="s">
        <v>385</v>
      </c>
      <c r="D25" s="54">
        <f>'Planilha Orçamentária'!H87</f>
        <v>1756.9787266566664</v>
      </c>
      <c r="E25" s="55">
        <f>'Planilha Orçamentária'!H84</f>
        <v>393.70436000000001</v>
      </c>
      <c r="F25" s="55"/>
      <c r="G25" s="55">
        <f>'Planilha Orçamentária'!H87-'Planilha Orçamentária'!H84</f>
        <v>1363.2743666566664</v>
      </c>
      <c r="H25" s="56"/>
      <c r="I25" s="56"/>
      <c r="J25" s="56"/>
      <c r="K25" s="56"/>
      <c r="L25" s="56"/>
      <c r="M25" s="56"/>
      <c r="N25" s="56"/>
      <c r="O25" s="56"/>
      <c r="P25" s="57"/>
    </row>
    <row r="26" spans="1:16" ht="19.5" customHeight="1" x14ac:dyDescent="0.2">
      <c r="A26" s="457">
        <v>11</v>
      </c>
      <c r="B26" s="458" t="str">
        <f>'Planilha Orçamentária'!C88</f>
        <v>PINTURA</v>
      </c>
      <c r="C26" s="49" t="s">
        <v>384</v>
      </c>
      <c r="D26" s="50">
        <f>SUM(E26:G26)</f>
        <v>0.99999999999999989</v>
      </c>
      <c r="E26" s="51"/>
      <c r="F26" s="51">
        <f>F27/D27</f>
        <v>0.50462983926890992</v>
      </c>
      <c r="G26" s="51">
        <f>G27/D27</f>
        <v>0.49537016073108997</v>
      </c>
      <c r="H26" s="56"/>
      <c r="I26" s="56"/>
      <c r="J26" s="56"/>
      <c r="K26" s="56"/>
      <c r="L26" s="56"/>
      <c r="M26" s="56"/>
      <c r="N26" s="56"/>
      <c r="O26" s="56"/>
      <c r="P26" s="57"/>
    </row>
    <row r="27" spans="1:16" ht="19.5" customHeight="1" x14ac:dyDescent="0.2">
      <c r="A27" s="457"/>
      <c r="B27" s="459"/>
      <c r="C27" s="49" t="s">
        <v>385</v>
      </c>
      <c r="D27" s="54">
        <f>'Planilha Orçamentária'!H94</f>
        <v>11473.36019526101</v>
      </c>
      <c r="E27" s="55"/>
      <c r="F27" s="55">
        <f>(('Planilha Orçamentária'!H90+'Planilha Orçamentária'!H91+'Planilha Orçamentária'!H92+'Planilha Orçamentária'!H93)/2)+'Planilha Orçamentária'!H89</f>
        <v>5789.7999112088728</v>
      </c>
      <c r="G27" s="55">
        <f>(('Planilha Orçamentária'!H90+'Planilha Orçamentária'!H91+'Planilha Orçamentária'!H92+'Planilha Orçamentária'!H93)/2)</f>
        <v>5683.560284052136</v>
      </c>
      <c r="H27" s="56"/>
      <c r="I27" s="56"/>
      <c r="J27" s="56"/>
      <c r="K27" s="56"/>
      <c r="L27" s="56"/>
      <c r="M27" s="56"/>
      <c r="N27" s="56"/>
      <c r="O27" s="56"/>
      <c r="P27" s="57"/>
    </row>
    <row r="28" spans="1:16" ht="19.5" customHeight="1" x14ac:dyDescent="0.2">
      <c r="A28" s="460" t="s">
        <v>46</v>
      </c>
      <c r="B28" s="461"/>
      <c r="C28" s="62" t="s">
        <v>384</v>
      </c>
      <c r="D28" s="63">
        <v>1</v>
      </c>
      <c r="E28" s="63">
        <f>E29/D29</f>
        <v>0.35804243115923429</v>
      </c>
      <c r="F28" s="63">
        <f>F29/D29</f>
        <v>0.39254724405464558</v>
      </c>
      <c r="G28" s="63">
        <f>G29/D29</f>
        <v>0.24941032478612032</v>
      </c>
      <c r="H28" s="64"/>
      <c r="I28" s="64"/>
      <c r="J28" s="64"/>
      <c r="K28" s="64"/>
      <c r="L28" s="64"/>
      <c r="M28" s="64"/>
      <c r="N28" s="64"/>
      <c r="O28" s="64"/>
      <c r="P28" s="65"/>
    </row>
    <row r="29" spans="1:16" ht="19.5" customHeight="1" thickBot="1" x14ac:dyDescent="0.25">
      <c r="A29" s="462"/>
      <c r="B29" s="463"/>
      <c r="C29" s="66" t="s">
        <v>385</v>
      </c>
      <c r="D29" s="67">
        <f>D7+D9+D11+D13+D15+D17+D19+D21+D23+D25+D27</f>
        <v>68759.105809345012</v>
      </c>
      <c r="E29" s="67">
        <f>E7+E9+E11+E13+E15+E17+E19+E21+E23+E25+E27</f>
        <v>24618.677408312917</v>
      </c>
      <c r="F29" s="67">
        <f>F7+F9+F11+F13+F15+F17+F19+F21+F23+F25+F27</f>
        <v>26991.197489120157</v>
      </c>
      <c r="G29" s="67">
        <f>G7+G9+G11+G13+G15+G17+G19+G21+G23+G25+G27</f>
        <v>17149.230911911953</v>
      </c>
      <c r="H29" s="68"/>
      <c r="I29" s="68"/>
      <c r="J29" s="68"/>
      <c r="K29" s="68"/>
      <c r="L29" s="68"/>
      <c r="M29" s="68"/>
      <c r="N29" s="68"/>
      <c r="O29" s="68"/>
      <c r="P29" s="69"/>
    </row>
  </sheetData>
  <mergeCells count="28">
    <mergeCell ref="A6:A7"/>
    <mergeCell ref="B6:B7"/>
    <mergeCell ref="A1:P1"/>
    <mergeCell ref="A2:P2"/>
    <mergeCell ref="B3:L3"/>
    <mergeCell ref="O3:P3"/>
    <mergeCell ref="A4:P4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8:B29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</mergeCells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10</vt:i4>
      </vt:variant>
    </vt:vector>
  </HeadingPairs>
  <TitlesOfParts>
    <vt:vector size="16" baseType="lpstr">
      <vt:lpstr>Planilha Orçamentária (2)</vt:lpstr>
      <vt:lpstr>Planilha Orçamentária</vt:lpstr>
      <vt:lpstr>Memória de Cálculo</vt:lpstr>
      <vt:lpstr>Composição</vt:lpstr>
      <vt:lpstr>Cotações</vt:lpstr>
      <vt:lpstr>Cronograma</vt:lpstr>
      <vt:lpstr>Composição!Area_de_impressao</vt:lpstr>
      <vt:lpstr>Cotações!Area_de_impressao</vt:lpstr>
      <vt:lpstr>'Memória de Cálculo'!Area_de_impressao</vt:lpstr>
      <vt:lpstr>'Planilha Orçamentária'!Area_de_impressao</vt:lpstr>
      <vt:lpstr>'Planilha Orçamentária (2)'!Area_de_impressao</vt:lpstr>
      <vt:lpstr>Composição!Titulos_de_impressao</vt:lpstr>
      <vt:lpstr>Cotações!Titulos_de_impressao</vt:lpstr>
      <vt:lpstr>'Memória de Cálculo'!Titulos_de_impressao</vt:lpstr>
      <vt:lpstr>'Planilha Orçamentária'!Titulos_de_impressao</vt:lpstr>
      <vt:lpstr>'Planilha Orçamentária (2)'!Titulos_de_impressao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2019-09-16T12:37:43Z</dcterms:modified>
</cp:coreProperties>
</file>